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72" windowWidth="17028" windowHeight="10308"/>
  </bookViews>
  <sheets>
    <sheet name="Summary" sheetId="56" r:id="rId1"/>
    <sheet name="2018 Cost of Power Expense" sheetId="53" r:id="rId2"/>
    <sheet name="COP Rates" sheetId="58" r:id="rId3"/>
    <sheet name="2018 Load Forecast Output" sheetId="54" state="hidden" r:id="rId4"/>
    <sheet name="2018 COP Forecast" sheetId="55" state="hidden" r:id="rId5"/>
    <sheet name="2018 Billing Determinants" sheetId="57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ACCOUNT_LIST">'[1]|'!$I$2:$I$600</definedName>
    <definedName name="AssetNum">'[2]CAP - data - current month'!$E$10:$E$1008</definedName>
    <definedName name="Billed">'[3]Energy Revenue'!$A$5:$S$88</definedName>
    <definedName name="capcosttype">[4]Setup!$C$5:$C$10</definedName>
    <definedName name="CapOEB">[5]Setup!$A$5:$F$14</definedName>
    <definedName name="capsupplier">[6]Setup!$A$224:$A$233</definedName>
    <definedName name="CC_LIST">'[1]|'!$A$2:$A$530</definedName>
    <definedName name="CC_MASTER_LIST">'[1]|'!$E$2:$E$301</definedName>
    <definedName name="CC_OEB_LIST">'[1]|'!$K$2:$K$301</definedName>
    <definedName name="CG_FLEET_BURDEN">'[1]|Index|'!$BB$3</definedName>
    <definedName name="CG_MAT_BURDEN">'[1]|Index|'!$BB$4</definedName>
    <definedName name="ClientName">[7]Main!$C$6</definedName>
    <definedName name="CLUSTER">'[1]|OPEX|'!$C$2</definedName>
    <definedName name="CLUSTER_LIST">'[1]|'!$A$2:$A$530</definedName>
    <definedName name="CO_LIST">[8]INDEX!$AS$3:$AS$18</definedName>
    <definedName name="Company10">[5]Setup!$A$29:$A$30</definedName>
    <definedName name="Company12">[5]Setup!$A$19:$A$24</definedName>
    <definedName name="COP">'[3]Cost of Power'!$C$27:$N$33</definedName>
    <definedName name="CostCenter">[9]Setup!$B$133:$B$207</definedName>
    <definedName name="costtype">[10]Setup!$A$5:$A$10</definedName>
    <definedName name="CustomerCount" localSheetId="5">#REF!</definedName>
    <definedName name="CustomerCount" localSheetId="4">#REF!</definedName>
    <definedName name="CustomerCount" localSheetId="3">#REF!</definedName>
    <definedName name="CustomerCount" localSheetId="2">#REF!</definedName>
    <definedName name="CustomerCount">#REF!</definedName>
    <definedName name="DATE_LIST">[8]INDEX!$BC$3:$BC$3000</definedName>
    <definedName name="DaysInPreviousYear">'[11]Distribution Revenue by Source'!$B$22</definedName>
    <definedName name="DaysInYear">'[11]Distribution Revenue by Source'!$B$21</definedName>
    <definedName name="EMP_LIST">[8]INDEX!$AY$3:$AY$1000</definedName>
    <definedName name="ERR_INDEX_ACCT">[8]INDEX!$Y$2</definedName>
    <definedName name="expense">[10]Setup!$D$928:$D$956</definedName>
    <definedName name="GA">'[12]7a. Alloc Percent'!$B$77:$B$97</definedName>
    <definedName name="GLaccount">[10]Setup!$B$284:$C$919</definedName>
    <definedName name="GLlookup">[10]Setup!$A$160:$B$276</definedName>
    <definedName name="GLname">[6]Setup!$B$506:$C$1141</definedName>
    <definedName name="HoursAvail">'[13]B. Setup'!$A$123:$B$126</definedName>
    <definedName name="IncludeProject">'[14]Proj Summ'!$B$13:$CE$48</definedName>
    <definedName name="Input_FW">'[15]MgtRp - FW'!$K$13:$K$18,'[15]MgtRp - FW'!$K$21:$K$24,'[15]MgtRp - FW'!$K$29,'[15]MgtRp - FW'!$K$31</definedName>
    <definedName name="Input_HUC">'[15]MgtRp - HUC'!$K$15,'[15]MgtRp - HUC'!$K$17,'[15]MgtRp - HUC'!$K$18,'[15]MgtRp - HUC'!$K$19,'[15]MgtRp - HUC'!$K$20,'[15]MgtRp - HUC'!$K$24,'[15]MgtRp - HUC'!$K$25,'[15]MgtRp - HUC'!$K$27</definedName>
    <definedName name="IS_CATEGORIES">'[1]|Index|'!$T$3:$T$32</definedName>
    <definedName name="labourlist">[9]Setup!$C$1188:$I$1362</definedName>
    <definedName name="lastyrcap">'[9]2009 Capital Budget'!$B$3:$D$500</definedName>
    <definedName name="lastyrop">'[9]2009 Operating Budget'!$B$3:$D$500</definedName>
    <definedName name="Month">[16]INPUT!$E$4</definedName>
    <definedName name="MONTH_A">[8]INDEX!$AD$8</definedName>
    <definedName name="MONTH_LONG">[8]INDEX!$AD$9</definedName>
    <definedName name="MULT">'[17]|Index|'!$W$4</definedName>
    <definedName name="NorB">'[13]B. Setup'!$A$131:$A$132</definedName>
    <definedName name="NumOfPCs">'[12]7a. Alloc Percent'!$A$13:$N$63</definedName>
    <definedName name="OEB_LIST">'[1]|'!$G$2:$G$600</definedName>
    <definedName name="OEBcodes">'[18]OEB Codes'!$B$9:$Z$511</definedName>
    <definedName name="operating">'[9]WorkPlan - Operating'!$B$7:$AP$678</definedName>
    <definedName name="opsupplier">[10]Setup!$A$30:$A$106</definedName>
    <definedName name="pemployee">'[9]Labour Types'!$B$7:$H$106</definedName>
    <definedName name="PERIOD_CUTOFF">[8]INDEX!$AD$2</definedName>
    <definedName name="PorW">'[13]B. Setup'!$C$131:$C$132</definedName>
    <definedName name="_xlnm.Print_Area" localSheetId="1">'2018 Cost of Power Expense'!$A$1:$AN$91</definedName>
    <definedName name="_xlnm.Print_Area" localSheetId="2">'COP Rates'!$B$1:$M$23</definedName>
    <definedName name="projectemployee">'[6]Labour Types'!$U$7:$V$106</definedName>
    <definedName name="projectname">'[10]Labour Types'!$U$7:$U$137</definedName>
    <definedName name="QUARTER">[8]INDEX!$AD$10</definedName>
    <definedName name="Ratebase">'[11]Distribution Revenue by Source'!$C$25</definedName>
    <definedName name="REASON_CODES">[8]INDEX!$BA$3:$BA$32</definedName>
    <definedName name="TaxYear">[19]Main!$C$8</definedName>
    <definedName name="TorF">'[13]B. Setup'!$B$131:$B$132</definedName>
    <definedName name="UnionStaff">[9]Setup!$B$17:$G$114</definedName>
    <definedName name="UnionTitles">[9]Setup!$B$17:$B$114</definedName>
    <definedName name="UsefulLife">'[5]Depreciation Summary'!$A$10:$C$40</definedName>
    <definedName name="USOA">'[20]B. Setup'!$A$1649:$B$2120</definedName>
    <definedName name="VarSum">'[3]monthly details by account'!$E$99:$AB$105</definedName>
    <definedName name="vehicle">[10]Setup!$A$115:$A$134</definedName>
    <definedName name="vehiclelookup">[6]Setup!$A$325:$E$344</definedName>
    <definedName name="wemployee">'[9]Labour Types'!$A$7:$H$106</definedName>
    <definedName name="workemployee">'[6]Labour Types'!$S$7:$T$106</definedName>
    <definedName name="workname">'[10]Labour Types'!$S$7:$S$137</definedName>
    <definedName name="YEAR">[8]INDEX!$AD$4</definedName>
    <definedName name="YEAR_LIST">[8]INDEX!$AD$11:$AD$20</definedName>
    <definedName name="YTDvar">'[2]CAP - data - current month'!$O$10:$O$1008</definedName>
  </definedNames>
  <calcPr calcId="145621"/>
</workbook>
</file>

<file path=xl/calcChain.xml><?xml version="1.0" encoding="utf-8"?>
<calcChain xmlns="http://schemas.openxmlformats.org/spreadsheetml/2006/main">
  <c r="M8" i="58" l="1"/>
  <c r="K8" i="58"/>
  <c r="M7" i="58"/>
  <c r="K7" i="58"/>
  <c r="M6" i="58"/>
  <c r="K6" i="58"/>
  <c r="L5" i="58"/>
  <c r="M46" i="53" l="1"/>
  <c r="L46" i="53"/>
  <c r="K46" i="53"/>
  <c r="J46" i="53"/>
  <c r="I46" i="53"/>
  <c r="H46" i="53"/>
  <c r="G46" i="53"/>
  <c r="F46" i="53"/>
  <c r="E46" i="53"/>
  <c r="D46" i="53"/>
  <c r="C46" i="53"/>
  <c r="B46" i="53"/>
  <c r="M45" i="53"/>
  <c r="L45" i="53"/>
  <c r="K45" i="53"/>
  <c r="J45" i="53"/>
  <c r="I45" i="53"/>
  <c r="H45" i="53"/>
  <c r="G45" i="53"/>
  <c r="F45" i="53"/>
  <c r="E45" i="53"/>
  <c r="D45" i="53"/>
  <c r="C45" i="53"/>
  <c r="B45" i="53"/>
  <c r="M44" i="53"/>
  <c r="L44" i="53"/>
  <c r="K44" i="53"/>
  <c r="J44" i="53"/>
  <c r="I44" i="53"/>
  <c r="H44" i="53"/>
  <c r="G44" i="53"/>
  <c r="F44" i="53"/>
  <c r="E44" i="53"/>
  <c r="D44" i="53"/>
  <c r="C44" i="53"/>
  <c r="B44" i="53"/>
  <c r="M43" i="53"/>
  <c r="L43" i="53"/>
  <c r="K43" i="53"/>
  <c r="J43" i="53"/>
  <c r="I43" i="53"/>
  <c r="H43" i="53"/>
  <c r="G43" i="53"/>
  <c r="F43" i="53"/>
  <c r="E43" i="53"/>
  <c r="D43" i="53"/>
  <c r="C43" i="53"/>
  <c r="B43" i="53"/>
  <c r="M42" i="53"/>
  <c r="L42" i="53"/>
  <c r="K42" i="53"/>
  <c r="J42" i="53"/>
  <c r="I42" i="53"/>
  <c r="H42" i="53"/>
  <c r="G42" i="53"/>
  <c r="F42" i="53"/>
  <c r="E42" i="53"/>
  <c r="D42" i="53"/>
  <c r="C42" i="53"/>
  <c r="B42" i="53"/>
  <c r="M41" i="53"/>
  <c r="L41" i="53"/>
  <c r="K41" i="53"/>
  <c r="J41" i="53"/>
  <c r="I41" i="53"/>
  <c r="H41" i="53"/>
  <c r="G41" i="53"/>
  <c r="F41" i="53"/>
  <c r="E41" i="53"/>
  <c r="D41" i="53"/>
  <c r="C41" i="53"/>
  <c r="B41" i="53"/>
  <c r="M40" i="53"/>
  <c r="L40" i="53"/>
  <c r="K40" i="53"/>
  <c r="J40" i="53"/>
  <c r="I40" i="53"/>
  <c r="H40" i="53"/>
  <c r="G40" i="53"/>
  <c r="F40" i="53"/>
  <c r="E40" i="53"/>
  <c r="D40" i="53"/>
  <c r="C40" i="53"/>
  <c r="B40" i="53"/>
  <c r="M39" i="53"/>
  <c r="L39" i="53"/>
  <c r="K39" i="53"/>
  <c r="J39" i="53"/>
  <c r="I39" i="53"/>
  <c r="H39" i="53"/>
  <c r="G39" i="53"/>
  <c r="F39" i="53"/>
  <c r="E39" i="53"/>
  <c r="D39" i="53"/>
  <c r="C39" i="53"/>
  <c r="B39" i="53"/>
  <c r="B32" i="53" l="1"/>
  <c r="B33" i="53" s="1"/>
  <c r="B34" i="53" s="1"/>
  <c r="B35" i="53" s="1"/>
  <c r="K31" i="53"/>
  <c r="K32" i="53" s="1"/>
  <c r="K33" i="53" s="1"/>
  <c r="K34" i="53" s="1"/>
  <c r="K35" i="53" s="1"/>
  <c r="J31" i="53"/>
  <c r="J32" i="53" s="1"/>
  <c r="J33" i="53" s="1"/>
  <c r="J34" i="53" s="1"/>
  <c r="J35" i="53" s="1"/>
  <c r="I31" i="53"/>
  <c r="I32" i="53" s="1"/>
  <c r="I33" i="53" s="1"/>
  <c r="I34" i="53" s="1"/>
  <c r="I35" i="53" s="1"/>
  <c r="H31" i="53"/>
  <c r="H32" i="53" s="1"/>
  <c r="H33" i="53" s="1"/>
  <c r="H34" i="53" s="1"/>
  <c r="H35" i="53" s="1"/>
  <c r="G31" i="53"/>
  <c r="G32" i="53" s="1"/>
  <c r="G33" i="53" s="1"/>
  <c r="G34" i="53" s="1"/>
  <c r="G35" i="53" s="1"/>
  <c r="F31" i="53"/>
  <c r="F32" i="53" s="1"/>
  <c r="F33" i="53" s="1"/>
  <c r="F34" i="53" s="1"/>
  <c r="F35" i="53" s="1"/>
  <c r="E31" i="53"/>
  <c r="E32" i="53" s="1"/>
  <c r="E33" i="53" s="1"/>
  <c r="E34" i="53" s="1"/>
  <c r="E35" i="53" s="1"/>
  <c r="D31" i="53"/>
  <c r="D32" i="53" s="1"/>
  <c r="D33" i="53" s="1"/>
  <c r="D34" i="53" s="1"/>
  <c r="D35" i="53" s="1"/>
  <c r="C31" i="53"/>
  <c r="C32" i="53" s="1"/>
  <c r="C33" i="53" s="1"/>
  <c r="C34" i="53" s="1"/>
  <c r="C35" i="53" s="1"/>
  <c r="B31" i="53"/>
  <c r="H30" i="53"/>
  <c r="I30" i="53" s="1"/>
  <c r="J30" i="53" s="1"/>
  <c r="K30" i="53" s="1"/>
  <c r="G30" i="53"/>
  <c r="E30" i="53"/>
  <c r="D30" i="53"/>
  <c r="C30" i="53"/>
  <c r="L30" i="53"/>
  <c r="M30" i="53" s="1"/>
  <c r="M31" i="53" s="1"/>
  <c r="M32" i="53" s="1"/>
  <c r="M33" i="53" s="1"/>
  <c r="M34" i="53" s="1"/>
  <c r="M35" i="53" s="1"/>
  <c r="F30" i="53"/>
  <c r="B30" i="53"/>
  <c r="K29" i="53"/>
  <c r="J29" i="53"/>
  <c r="I29" i="53"/>
  <c r="H29" i="53"/>
  <c r="G29" i="53"/>
  <c r="F29" i="53"/>
  <c r="E29" i="53"/>
  <c r="D29" i="53"/>
  <c r="C29" i="53"/>
  <c r="B29" i="53"/>
  <c r="H28" i="53"/>
  <c r="I28" i="53" s="1"/>
  <c r="J28" i="53" s="1"/>
  <c r="K28" i="53" s="1"/>
  <c r="G28" i="53"/>
  <c r="L28" i="53"/>
  <c r="L29" i="53" s="1"/>
  <c r="F28" i="53"/>
  <c r="E28" i="53"/>
  <c r="D28" i="53"/>
  <c r="C28" i="53"/>
  <c r="B28" i="53"/>
  <c r="B19" i="53"/>
  <c r="B20" i="53" s="1"/>
  <c r="B21" i="53" s="1"/>
  <c r="B22" i="53" s="1"/>
  <c r="B23" i="53" s="1"/>
  <c r="B24" i="53" s="1"/>
  <c r="M18" i="53"/>
  <c r="M19" i="53" s="1"/>
  <c r="M20" i="53" s="1"/>
  <c r="M21" i="53" s="1"/>
  <c r="M22" i="53" s="1"/>
  <c r="M23" i="53" s="1"/>
  <c r="M24" i="53" s="1"/>
  <c r="L18" i="53"/>
  <c r="L19" i="53" s="1"/>
  <c r="L20" i="53" s="1"/>
  <c r="L21" i="53" s="1"/>
  <c r="L22" i="53" s="1"/>
  <c r="L23" i="53" s="1"/>
  <c r="L24" i="53" s="1"/>
  <c r="K18" i="53"/>
  <c r="K19" i="53" s="1"/>
  <c r="K20" i="53" s="1"/>
  <c r="K21" i="53" s="1"/>
  <c r="K22" i="53" s="1"/>
  <c r="K23" i="53" s="1"/>
  <c r="K24" i="53" s="1"/>
  <c r="J18" i="53"/>
  <c r="J19" i="53" s="1"/>
  <c r="J20" i="53" s="1"/>
  <c r="J21" i="53" s="1"/>
  <c r="J22" i="53" s="1"/>
  <c r="J23" i="53" s="1"/>
  <c r="J24" i="53" s="1"/>
  <c r="I18" i="53"/>
  <c r="I19" i="53" s="1"/>
  <c r="I20" i="53" s="1"/>
  <c r="I21" i="53" s="1"/>
  <c r="I22" i="53" s="1"/>
  <c r="I23" i="53" s="1"/>
  <c r="I24" i="53" s="1"/>
  <c r="H18" i="53"/>
  <c r="H19" i="53" s="1"/>
  <c r="H20" i="53" s="1"/>
  <c r="H21" i="53" s="1"/>
  <c r="H22" i="53" s="1"/>
  <c r="H23" i="53" s="1"/>
  <c r="H24" i="53" s="1"/>
  <c r="G18" i="53"/>
  <c r="G19" i="53" s="1"/>
  <c r="G20" i="53" s="1"/>
  <c r="G21" i="53" s="1"/>
  <c r="G22" i="53" s="1"/>
  <c r="G23" i="53" s="1"/>
  <c r="G24" i="53" s="1"/>
  <c r="F18" i="53"/>
  <c r="F19" i="53" s="1"/>
  <c r="F20" i="53" s="1"/>
  <c r="F21" i="53" s="1"/>
  <c r="F22" i="53" s="1"/>
  <c r="F23" i="53" s="1"/>
  <c r="F24" i="53" s="1"/>
  <c r="E18" i="53"/>
  <c r="E19" i="53" s="1"/>
  <c r="E20" i="53" s="1"/>
  <c r="E21" i="53" s="1"/>
  <c r="E22" i="53" s="1"/>
  <c r="E23" i="53" s="1"/>
  <c r="E24" i="53" s="1"/>
  <c r="D18" i="53"/>
  <c r="D19" i="53" s="1"/>
  <c r="D20" i="53" s="1"/>
  <c r="D21" i="53" s="1"/>
  <c r="D22" i="53" s="1"/>
  <c r="D23" i="53" s="1"/>
  <c r="D24" i="53" s="1"/>
  <c r="C18" i="53"/>
  <c r="C19" i="53" s="1"/>
  <c r="C20" i="53" s="1"/>
  <c r="C21" i="53" s="1"/>
  <c r="C22" i="53" s="1"/>
  <c r="C23" i="53" s="1"/>
  <c r="C24" i="53" s="1"/>
  <c r="B18" i="53"/>
  <c r="M17" i="53"/>
  <c r="L17" i="53"/>
  <c r="H17" i="53"/>
  <c r="I17" i="53" s="1"/>
  <c r="J17" i="53" s="1"/>
  <c r="K17" i="53" s="1"/>
  <c r="G17" i="53"/>
  <c r="F17" i="53"/>
  <c r="E17" i="53"/>
  <c r="D17" i="53"/>
  <c r="C17" i="53"/>
  <c r="B17" i="53"/>
  <c r="B8" i="53"/>
  <c r="B9" i="53" s="1"/>
  <c r="B10" i="53" s="1"/>
  <c r="B11" i="53" s="1"/>
  <c r="B12" i="53" s="1"/>
  <c r="B13" i="53" s="1"/>
  <c r="K7" i="53"/>
  <c r="K8" i="53" s="1"/>
  <c r="K9" i="53" s="1"/>
  <c r="K10" i="53" s="1"/>
  <c r="K11" i="53" s="1"/>
  <c r="K12" i="53" s="1"/>
  <c r="K13" i="53" s="1"/>
  <c r="J7" i="53"/>
  <c r="J8" i="53" s="1"/>
  <c r="J9" i="53" s="1"/>
  <c r="J10" i="53" s="1"/>
  <c r="J11" i="53" s="1"/>
  <c r="J12" i="53" s="1"/>
  <c r="J13" i="53" s="1"/>
  <c r="I7" i="53"/>
  <c r="I8" i="53" s="1"/>
  <c r="I9" i="53" s="1"/>
  <c r="I10" i="53" s="1"/>
  <c r="I11" i="53" s="1"/>
  <c r="I12" i="53" s="1"/>
  <c r="I13" i="53" s="1"/>
  <c r="H7" i="53"/>
  <c r="H8" i="53" s="1"/>
  <c r="H9" i="53" s="1"/>
  <c r="H10" i="53" s="1"/>
  <c r="H11" i="53" s="1"/>
  <c r="H12" i="53" s="1"/>
  <c r="H13" i="53" s="1"/>
  <c r="G7" i="53"/>
  <c r="G8" i="53" s="1"/>
  <c r="G9" i="53" s="1"/>
  <c r="G10" i="53" s="1"/>
  <c r="G11" i="53" s="1"/>
  <c r="G12" i="53" s="1"/>
  <c r="G13" i="53" s="1"/>
  <c r="F7" i="53"/>
  <c r="F8" i="53" s="1"/>
  <c r="F9" i="53" s="1"/>
  <c r="F10" i="53" s="1"/>
  <c r="F11" i="53" s="1"/>
  <c r="F12" i="53" s="1"/>
  <c r="F13" i="53" s="1"/>
  <c r="E7" i="53"/>
  <c r="E8" i="53" s="1"/>
  <c r="E9" i="53" s="1"/>
  <c r="E10" i="53" s="1"/>
  <c r="E11" i="53" s="1"/>
  <c r="E12" i="53" s="1"/>
  <c r="E13" i="53" s="1"/>
  <c r="D7" i="53"/>
  <c r="D8" i="53" s="1"/>
  <c r="D9" i="53" s="1"/>
  <c r="D10" i="53" s="1"/>
  <c r="D11" i="53" s="1"/>
  <c r="D12" i="53" s="1"/>
  <c r="D13" i="53" s="1"/>
  <c r="C7" i="53"/>
  <c r="C8" i="53" s="1"/>
  <c r="C9" i="53" s="1"/>
  <c r="C10" i="53" s="1"/>
  <c r="C11" i="53" s="1"/>
  <c r="C12" i="53" s="1"/>
  <c r="C13" i="53" s="1"/>
  <c r="B7" i="53"/>
  <c r="L6" i="53"/>
  <c r="M6" i="53" s="1"/>
  <c r="M7" i="53" s="1"/>
  <c r="M8" i="53" s="1"/>
  <c r="M9" i="53" s="1"/>
  <c r="M10" i="53" s="1"/>
  <c r="M11" i="53" s="1"/>
  <c r="M12" i="53" s="1"/>
  <c r="M13" i="53" s="1"/>
  <c r="K6" i="53"/>
  <c r="H6" i="53"/>
  <c r="I6" i="53" s="1"/>
  <c r="J6" i="53" s="1"/>
  <c r="G6" i="53"/>
  <c r="F6" i="53"/>
  <c r="D6" i="53"/>
  <c r="E6" i="53" s="1"/>
  <c r="C6" i="53"/>
  <c r="B6" i="53"/>
  <c r="D10" i="58"/>
  <c r="C10" i="58"/>
  <c r="E9" i="58"/>
  <c r="J8" i="58"/>
  <c r="L8" i="58" s="1"/>
  <c r="I8" i="58"/>
  <c r="E8" i="58"/>
  <c r="E7" i="58"/>
  <c r="I7" i="58" s="1"/>
  <c r="J7" i="58" s="1"/>
  <c r="L7" i="58" s="1"/>
  <c r="J6" i="58"/>
  <c r="L6" i="58" s="1"/>
  <c r="I6" i="58"/>
  <c r="E6" i="58"/>
  <c r="J5" i="58"/>
  <c r="K5" i="58" s="1"/>
  <c r="M5" i="58" s="1"/>
  <c r="I5" i="58"/>
  <c r="E5" i="58"/>
  <c r="L31" i="53" l="1"/>
  <c r="L32" i="53" s="1"/>
  <c r="L33" i="53" s="1"/>
  <c r="L34" i="53" s="1"/>
  <c r="L35" i="53" s="1"/>
  <c r="M28" i="53"/>
  <c r="M29" i="53" s="1"/>
  <c r="L7" i="53"/>
  <c r="L8" i="53" s="1"/>
  <c r="L9" i="53" s="1"/>
  <c r="L10" i="53" s="1"/>
  <c r="L11" i="53" s="1"/>
  <c r="L12" i="53" s="1"/>
  <c r="L13" i="53" s="1"/>
  <c r="F42" i="55"/>
  <c r="C42" i="55"/>
  <c r="F41" i="55"/>
  <c r="C41" i="55"/>
  <c r="F40" i="55"/>
  <c r="C40" i="55"/>
  <c r="F39" i="55"/>
  <c r="C39" i="55"/>
  <c r="F38" i="55"/>
  <c r="C38" i="55"/>
  <c r="F37" i="55"/>
  <c r="C37" i="55"/>
  <c r="F36" i="55"/>
  <c r="C36" i="55"/>
  <c r="F35" i="55"/>
  <c r="C35" i="55"/>
  <c r="D44" i="54" l="1"/>
  <c r="E44" i="54"/>
  <c r="F44" i="54"/>
  <c r="G44" i="54"/>
  <c r="H44" i="54"/>
  <c r="I44" i="54"/>
  <c r="J44" i="54"/>
  <c r="K44" i="54"/>
  <c r="L44" i="54"/>
  <c r="M44" i="54"/>
  <c r="N44" i="54"/>
  <c r="D45" i="54"/>
  <c r="E45" i="54"/>
  <c r="F45" i="54"/>
  <c r="G45" i="54"/>
  <c r="H45" i="54"/>
  <c r="I45" i="54"/>
  <c r="J45" i="54"/>
  <c r="K45" i="54"/>
  <c r="L45" i="54"/>
  <c r="M45" i="54"/>
  <c r="N45" i="54"/>
  <c r="C45" i="54"/>
  <c r="C44" i="54"/>
  <c r="D52" i="54"/>
  <c r="E52" i="54"/>
  <c r="F52" i="54"/>
  <c r="G52" i="54"/>
  <c r="H52" i="54"/>
  <c r="I52" i="54"/>
  <c r="J52" i="54"/>
  <c r="K52" i="54"/>
  <c r="L52" i="54"/>
  <c r="M52" i="54"/>
  <c r="N52" i="54"/>
  <c r="D53" i="54"/>
  <c r="E53" i="54"/>
  <c r="F53" i="54"/>
  <c r="G53" i="54"/>
  <c r="H53" i="54"/>
  <c r="I53" i="54"/>
  <c r="J53" i="54"/>
  <c r="K53" i="54"/>
  <c r="L53" i="54"/>
  <c r="M53" i="54"/>
  <c r="N53" i="54"/>
  <c r="C53" i="54"/>
  <c r="C52" i="54"/>
  <c r="D54" i="54" l="1"/>
  <c r="E54" i="54"/>
  <c r="F54" i="54"/>
  <c r="G54" i="54"/>
  <c r="H54" i="54"/>
  <c r="I54" i="54"/>
  <c r="J54" i="54"/>
  <c r="K54" i="54"/>
  <c r="L54" i="54"/>
  <c r="M54" i="54"/>
  <c r="N54" i="54"/>
  <c r="D55" i="54"/>
  <c r="E55" i="54"/>
  <c r="F55" i="54"/>
  <c r="G55" i="54"/>
  <c r="H55" i="54"/>
  <c r="I55" i="54"/>
  <c r="J55" i="54"/>
  <c r="K55" i="54"/>
  <c r="L55" i="54"/>
  <c r="M55" i="54"/>
  <c r="N55" i="54"/>
  <c r="D56" i="54"/>
  <c r="E56" i="54"/>
  <c r="F56" i="54"/>
  <c r="G56" i="54"/>
  <c r="H56" i="54"/>
  <c r="I56" i="54"/>
  <c r="J56" i="54"/>
  <c r="K56" i="54"/>
  <c r="L56" i="54"/>
  <c r="M56" i="54"/>
  <c r="N56" i="54"/>
  <c r="D51" i="54"/>
  <c r="E51" i="54"/>
  <c r="F51" i="54"/>
  <c r="G51" i="54"/>
  <c r="H51" i="54"/>
  <c r="I51" i="54"/>
  <c r="J51" i="54"/>
  <c r="K51" i="54"/>
  <c r="L51" i="54"/>
  <c r="M51" i="54"/>
  <c r="N51" i="54"/>
  <c r="C56" i="54"/>
  <c r="C55" i="54"/>
  <c r="C54" i="54"/>
  <c r="C51" i="54"/>
  <c r="K37" i="54"/>
  <c r="L37" i="54"/>
  <c r="M37" i="54"/>
  <c r="N37" i="54"/>
  <c r="K38" i="54"/>
  <c r="L38" i="54"/>
  <c r="M38" i="54"/>
  <c r="N38" i="54"/>
  <c r="K39" i="54"/>
  <c r="L39" i="54"/>
  <c r="M39" i="54"/>
  <c r="N39" i="54"/>
  <c r="K40" i="54"/>
  <c r="L40" i="54"/>
  <c r="M40" i="54"/>
  <c r="N40" i="54"/>
  <c r="K41" i="54"/>
  <c r="L41" i="54"/>
  <c r="M41" i="54"/>
  <c r="N41" i="54"/>
  <c r="K42" i="54"/>
  <c r="L42" i="54"/>
  <c r="M42" i="54"/>
  <c r="N42" i="54"/>
  <c r="D37" i="54"/>
  <c r="E37" i="54"/>
  <c r="F37" i="54"/>
  <c r="G37" i="54"/>
  <c r="H37" i="54"/>
  <c r="I37" i="54"/>
  <c r="J37" i="54"/>
  <c r="D38" i="54"/>
  <c r="E38" i="54"/>
  <c r="F38" i="54"/>
  <c r="G38" i="54"/>
  <c r="H38" i="54"/>
  <c r="I38" i="54"/>
  <c r="J38" i="54"/>
  <c r="D39" i="54"/>
  <c r="E39" i="54"/>
  <c r="F39" i="54"/>
  <c r="G39" i="54"/>
  <c r="H39" i="54"/>
  <c r="I39" i="54"/>
  <c r="J39" i="54"/>
  <c r="D40" i="54"/>
  <c r="E40" i="54"/>
  <c r="F40" i="54"/>
  <c r="G40" i="54"/>
  <c r="H40" i="54"/>
  <c r="I40" i="54"/>
  <c r="J40" i="54"/>
  <c r="D41" i="54"/>
  <c r="E41" i="54"/>
  <c r="F41" i="54"/>
  <c r="G41" i="54"/>
  <c r="H41" i="54"/>
  <c r="I41" i="54"/>
  <c r="J41" i="54"/>
  <c r="D42" i="54"/>
  <c r="E42" i="54"/>
  <c r="F42" i="54"/>
  <c r="G42" i="54"/>
  <c r="H42" i="54"/>
  <c r="I42" i="54"/>
  <c r="J42" i="54"/>
  <c r="C42" i="54"/>
  <c r="C41" i="54"/>
  <c r="C40" i="54"/>
  <c r="C39" i="54"/>
  <c r="C38" i="54"/>
  <c r="C37" i="54"/>
  <c r="O84" i="53"/>
  <c r="O83" i="53"/>
  <c r="C12" i="56" l="1"/>
  <c r="P84" i="53" l="1"/>
  <c r="Q84" i="53" s="1"/>
  <c r="R84" i="53" s="1"/>
  <c r="S84" i="53" s="1"/>
  <c r="T84" i="53" s="1"/>
  <c r="U84" i="53" s="1"/>
  <c r="V84" i="53" s="1"/>
  <c r="W84" i="53" s="1"/>
  <c r="X84" i="53" s="1"/>
  <c r="Y84" i="53" s="1"/>
  <c r="Z84" i="53" s="1"/>
  <c r="P83" i="53"/>
  <c r="Q83" i="53" s="1"/>
  <c r="R83" i="53" s="1"/>
  <c r="S83" i="53" s="1"/>
  <c r="T83" i="53" s="1"/>
  <c r="U83" i="53" s="1"/>
  <c r="V83" i="53" s="1"/>
  <c r="W83" i="53" s="1"/>
  <c r="X83" i="53" s="1"/>
  <c r="Y83" i="53" s="1"/>
  <c r="Z83" i="53" s="1"/>
  <c r="U91" i="53" l="1"/>
  <c r="V91" i="53"/>
  <c r="W91" i="53"/>
  <c r="Z54" i="53"/>
  <c r="Z65" i="53" s="1"/>
  <c r="Z76" i="53" s="1"/>
  <c r="Y54" i="53"/>
  <c r="Y65" i="53" s="1"/>
  <c r="Y76" i="53" s="1"/>
  <c r="X54" i="53"/>
  <c r="X65" i="53" s="1"/>
  <c r="X76" i="53" s="1"/>
  <c r="W54" i="53"/>
  <c r="W65" i="53" s="1"/>
  <c r="W76" i="53" s="1"/>
  <c r="V54" i="53"/>
  <c r="V65" i="53" s="1"/>
  <c r="V76" i="53" s="1"/>
  <c r="U54" i="53"/>
  <c r="U65" i="53" s="1"/>
  <c r="U76" i="53" s="1"/>
  <c r="T54" i="53"/>
  <c r="T65" i="53" s="1"/>
  <c r="T76" i="53" s="1"/>
  <c r="S54" i="53"/>
  <c r="S65" i="53" s="1"/>
  <c r="S76" i="53" s="1"/>
  <c r="R54" i="53"/>
  <c r="R65" i="53" s="1"/>
  <c r="R76" i="53" s="1"/>
  <c r="Q54" i="53"/>
  <c r="Q65" i="53" s="1"/>
  <c r="Q76" i="53" s="1"/>
  <c r="P54" i="53"/>
  <c r="P65" i="53" s="1"/>
  <c r="Z53" i="53"/>
  <c r="Z64" i="53" s="1"/>
  <c r="Z75" i="53" s="1"/>
  <c r="Y53" i="53"/>
  <c r="Y64" i="53" s="1"/>
  <c r="Y75" i="53" s="1"/>
  <c r="X53" i="53"/>
  <c r="X64" i="53" s="1"/>
  <c r="X75" i="53" s="1"/>
  <c r="V53" i="53"/>
  <c r="V64" i="53" s="1"/>
  <c r="V75" i="53" s="1"/>
  <c r="U53" i="53"/>
  <c r="U64" i="53" s="1"/>
  <c r="U75" i="53" s="1"/>
  <c r="T53" i="53"/>
  <c r="T64" i="53" s="1"/>
  <c r="T75" i="53" s="1"/>
  <c r="S53" i="53"/>
  <c r="S64" i="53" s="1"/>
  <c r="S75" i="53" s="1"/>
  <c r="R53" i="53"/>
  <c r="R64" i="53" s="1"/>
  <c r="R75" i="53" s="1"/>
  <c r="Q53" i="53"/>
  <c r="Q64" i="53" s="1"/>
  <c r="Q75" i="53" s="1"/>
  <c r="P53" i="53"/>
  <c r="P64" i="53" s="1"/>
  <c r="P75" i="53" s="1"/>
  <c r="O54" i="53"/>
  <c r="O65" i="53" s="1"/>
  <c r="O76" i="53" s="1"/>
  <c r="O53" i="53"/>
  <c r="O64" i="53" s="1"/>
  <c r="O75" i="53" s="1"/>
  <c r="N29" i="54"/>
  <c r="M29" i="54"/>
  <c r="L29" i="54"/>
  <c r="X43" i="53" s="1"/>
  <c r="K29" i="54"/>
  <c r="W43" i="53" s="1"/>
  <c r="J29" i="54"/>
  <c r="I29" i="54"/>
  <c r="U43" i="53" s="1"/>
  <c r="H29" i="54"/>
  <c r="T43" i="53" s="1"/>
  <c r="G29" i="54"/>
  <c r="S43" i="53" s="1"/>
  <c r="F29" i="54"/>
  <c r="E29" i="54"/>
  <c r="Q43" i="53" s="1"/>
  <c r="D29" i="54"/>
  <c r="P43" i="53" s="1"/>
  <c r="N26" i="54"/>
  <c r="M26" i="54"/>
  <c r="L26" i="54"/>
  <c r="K26" i="54"/>
  <c r="J26" i="54"/>
  <c r="V42" i="53" s="1"/>
  <c r="I26" i="54"/>
  <c r="H26" i="54"/>
  <c r="T42" i="53" s="1"/>
  <c r="G26" i="54"/>
  <c r="F26" i="54"/>
  <c r="F27" i="54" s="1"/>
  <c r="R9" i="53" s="1"/>
  <c r="E26" i="54"/>
  <c r="C26" i="54"/>
  <c r="F43" i="55"/>
  <c r="C43" i="55"/>
  <c r="G42" i="55"/>
  <c r="D42" i="55"/>
  <c r="E42" i="55" s="1"/>
  <c r="G41" i="55"/>
  <c r="D41" i="55"/>
  <c r="E41" i="55" s="1"/>
  <c r="G40" i="55"/>
  <c r="D40" i="55"/>
  <c r="E40" i="55" s="1"/>
  <c r="G39" i="55"/>
  <c r="E39" i="55"/>
  <c r="G38" i="55"/>
  <c r="E38" i="55"/>
  <c r="G37" i="55"/>
  <c r="D37" i="55"/>
  <c r="E37" i="55" s="1"/>
  <c r="G36" i="55"/>
  <c r="D36" i="55"/>
  <c r="E36" i="55" s="1"/>
  <c r="G35" i="55"/>
  <c r="D35" i="55"/>
  <c r="E35" i="55" s="1"/>
  <c r="Z57" i="53"/>
  <c r="Z68" i="53" s="1"/>
  <c r="Z79" i="53" s="1"/>
  <c r="Y57" i="53"/>
  <c r="Y68" i="53" s="1"/>
  <c r="Y79" i="53" s="1"/>
  <c r="X57" i="53"/>
  <c r="X68" i="53" s="1"/>
  <c r="X79" i="53" s="1"/>
  <c r="W57" i="53"/>
  <c r="W68" i="53" s="1"/>
  <c r="W79" i="53" s="1"/>
  <c r="V57" i="53"/>
  <c r="V68" i="53" s="1"/>
  <c r="V79" i="53" s="1"/>
  <c r="U57" i="53"/>
  <c r="U68" i="53" s="1"/>
  <c r="U79" i="53" s="1"/>
  <c r="T57" i="53"/>
  <c r="T68" i="53" s="1"/>
  <c r="T79" i="53" s="1"/>
  <c r="S57" i="53"/>
  <c r="S68" i="53" s="1"/>
  <c r="S79" i="53" s="1"/>
  <c r="R57" i="53"/>
  <c r="R68" i="53" s="1"/>
  <c r="Q57" i="53"/>
  <c r="Q68" i="53" s="1"/>
  <c r="P57" i="53"/>
  <c r="O57" i="53"/>
  <c r="O68" i="53" s="1"/>
  <c r="O79" i="53" s="1"/>
  <c r="AB79" i="53" s="1"/>
  <c r="Z56" i="53"/>
  <c r="Z67" i="53" s="1"/>
  <c r="Z78" i="53" s="1"/>
  <c r="Y56" i="53"/>
  <c r="Y67" i="53" s="1"/>
  <c r="Y78" i="53" s="1"/>
  <c r="X56" i="53"/>
  <c r="X67" i="53" s="1"/>
  <c r="W56" i="53"/>
  <c r="W67" i="53" s="1"/>
  <c r="W78" i="53" s="1"/>
  <c r="U56" i="53"/>
  <c r="U67" i="53" s="1"/>
  <c r="U78" i="53" s="1"/>
  <c r="S56" i="53"/>
  <c r="S67" i="53" s="1"/>
  <c r="S78" i="53" s="1"/>
  <c r="R56" i="53"/>
  <c r="Q56" i="53"/>
  <c r="P56" i="53"/>
  <c r="P67" i="53" s="1"/>
  <c r="P78" i="53" s="1"/>
  <c r="O56" i="53"/>
  <c r="Z52" i="53"/>
  <c r="Z63" i="53" s="1"/>
  <c r="Z74" i="53" s="1"/>
  <c r="Y52" i="53"/>
  <c r="Y63" i="53" s="1"/>
  <c r="Y74" i="53" s="1"/>
  <c r="W52" i="53"/>
  <c r="V52" i="53"/>
  <c r="V63" i="53" s="1"/>
  <c r="V74" i="53" s="1"/>
  <c r="U52" i="53"/>
  <c r="U63" i="53" s="1"/>
  <c r="U74" i="53" s="1"/>
  <c r="S52" i="53"/>
  <c r="S63" i="53" s="1"/>
  <c r="S74" i="53" s="1"/>
  <c r="P52" i="53"/>
  <c r="P63" i="53" s="1"/>
  <c r="O49" i="54"/>
  <c r="N20" i="54"/>
  <c r="Z46" i="53" s="1"/>
  <c r="M20" i="54"/>
  <c r="L20" i="54"/>
  <c r="K20" i="54"/>
  <c r="J20" i="54"/>
  <c r="I20" i="54"/>
  <c r="H20" i="54"/>
  <c r="G20" i="54"/>
  <c r="F20" i="54"/>
  <c r="D20" i="54"/>
  <c r="P46" i="53" s="1"/>
  <c r="C20" i="54"/>
  <c r="N17" i="54"/>
  <c r="M17" i="54"/>
  <c r="L17" i="54"/>
  <c r="X45" i="53" s="1"/>
  <c r="K17" i="54"/>
  <c r="W45" i="53" s="1"/>
  <c r="J17" i="54"/>
  <c r="I17" i="54"/>
  <c r="H17" i="54"/>
  <c r="G17" i="54"/>
  <c r="F17" i="54"/>
  <c r="D17" i="54"/>
  <c r="P77" i="53"/>
  <c r="N11" i="54"/>
  <c r="M11" i="54"/>
  <c r="L11" i="54"/>
  <c r="X41" i="53" s="1"/>
  <c r="J11" i="54"/>
  <c r="I11" i="54"/>
  <c r="U41" i="53" s="1"/>
  <c r="G11" i="54"/>
  <c r="F11" i="54"/>
  <c r="R41" i="53" s="1"/>
  <c r="E11" i="54"/>
  <c r="Q41" i="53" s="1"/>
  <c r="C11" i="54"/>
  <c r="O41" i="53" s="1"/>
  <c r="Y73" i="53"/>
  <c r="M8" i="54"/>
  <c r="X73" i="53"/>
  <c r="W73" i="53"/>
  <c r="S73" i="53"/>
  <c r="R73" i="53"/>
  <c r="F8" i="54"/>
  <c r="Z72" i="53"/>
  <c r="X72" i="53"/>
  <c r="V72" i="53"/>
  <c r="U72" i="53"/>
  <c r="T72" i="53"/>
  <c r="Q72" i="53"/>
  <c r="O35" i="54"/>
  <c r="N24" i="54"/>
  <c r="N25" i="54"/>
  <c r="M24" i="54"/>
  <c r="M25" i="54" s="1"/>
  <c r="L24" i="54"/>
  <c r="L25" i="54" s="1"/>
  <c r="K24" i="54"/>
  <c r="K25" i="54" s="1"/>
  <c r="J24" i="54"/>
  <c r="J25" i="54"/>
  <c r="I24" i="54"/>
  <c r="I25" i="54" s="1"/>
  <c r="H24" i="54"/>
  <c r="H25" i="54"/>
  <c r="G24" i="54"/>
  <c r="G25" i="54" s="1"/>
  <c r="F24" i="54"/>
  <c r="F25" i="54" s="1"/>
  <c r="E24" i="54"/>
  <c r="E25" i="54" s="1"/>
  <c r="D24" i="54"/>
  <c r="D25" i="54"/>
  <c r="C24" i="54"/>
  <c r="C25" i="54" s="1"/>
  <c r="O23" i="54"/>
  <c r="L5" i="54"/>
  <c r="X50" i="53" s="1"/>
  <c r="X61" i="53" s="1"/>
  <c r="O3" i="54"/>
  <c r="C17" i="54"/>
  <c r="T91" i="53" l="1"/>
  <c r="AB83" i="53"/>
  <c r="S91" i="53"/>
  <c r="Z91" i="53"/>
  <c r="R91" i="53"/>
  <c r="Y91" i="53"/>
  <c r="Q91" i="53"/>
  <c r="H5" i="54"/>
  <c r="H6" i="54" s="1"/>
  <c r="T6" i="53" s="1"/>
  <c r="K8" i="54"/>
  <c r="W40" i="53" s="1"/>
  <c r="L8" i="54"/>
  <c r="X40" i="53" s="1"/>
  <c r="O25" i="54"/>
  <c r="F5" i="54"/>
  <c r="R72" i="53"/>
  <c r="I8" i="54"/>
  <c r="U51" i="53" s="1"/>
  <c r="U62" i="53" s="1"/>
  <c r="U73" i="53"/>
  <c r="E14" i="54"/>
  <c r="Q55" i="53" s="1"/>
  <c r="Q77" i="53"/>
  <c r="M14" i="54"/>
  <c r="Y44" i="53" s="1"/>
  <c r="Y77" i="53"/>
  <c r="J8" i="54"/>
  <c r="J9" i="54" s="1"/>
  <c r="J10" i="54" s="1"/>
  <c r="V18" i="53" s="1"/>
  <c r="V29" i="53" s="1"/>
  <c r="V73" i="53"/>
  <c r="E12" i="54"/>
  <c r="E13" i="54" s="1"/>
  <c r="Q19" i="53" s="1"/>
  <c r="Q30" i="53" s="1"/>
  <c r="D8" i="54"/>
  <c r="D9" i="54" s="1"/>
  <c r="D10" i="54" s="1"/>
  <c r="P18" i="53" s="1"/>
  <c r="P29" i="53" s="1"/>
  <c r="P73" i="53"/>
  <c r="AC73" i="53" s="1"/>
  <c r="G14" i="54"/>
  <c r="G15" i="54" s="1"/>
  <c r="S77" i="53"/>
  <c r="X91" i="53"/>
  <c r="P91" i="53"/>
  <c r="H8" i="54"/>
  <c r="T51" i="53" s="1"/>
  <c r="T62" i="53" s="1"/>
  <c r="T73" i="53"/>
  <c r="L14" i="54"/>
  <c r="L15" i="54" s="1"/>
  <c r="X11" i="53" s="1"/>
  <c r="X77" i="53"/>
  <c r="C8" i="54"/>
  <c r="C9" i="54" s="1"/>
  <c r="O73" i="53"/>
  <c r="N14" i="54"/>
  <c r="N15" i="54" s="1"/>
  <c r="Z77" i="53"/>
  <c r="O24" i="54"/>
  <c r="C5" i="54"/>
  <c r="O50" i="53" s="1"/>
  <c r="O72" i="53"/>
  <c r="E8" i="54"/>
  <c r="Q51" i="53" s="1"/>
  <c r="Q62" i="53" s="1"/>
  <c r="Q73" i="53"/>
  <c r="H14" i="54"/>
  <c r="T44" i="53" s="1"/>
  <c r="T77" i="53"/>
  <c r="K18" i="54"/>
  <c r="K19" i="54" s="1"/>
  <c r="W23" i="53" s="1"/>
  <c r="W34" i="53" s="1"/>
  <c r="O91" i="53"/>
  <c r="F14" i="54"/>
  <c r="F15" i="54" s="1"/>
  <c r="R11" i="53" s="1"/>
  <c r="R77" i="53"/>
  <c r="D5" i="54"/>
  <c r="P50" i="53" s="1"/>
  <c r="P61" i="53" s="1"/>
  <c r="P72" i="53"/>
  <c r="I14" i="54"/>
  <c r="I15" i="54" s="1"/>
  <c r="U11" i="53" s="1"/>
  <c r="U77" i="53"/>
  <c r="E5" i="54"/>
  <c r="Q39" i="53" s="1"/>
  <c r="K5" i="54"/>
  <c r="W50" i="53" s="1"/>
  <c r="W61" i="53" s="1"/>
  <c r="W72" i="53"/>
  <c r="J14" i="54"/>
  <c r="J15" i="54" s="1"/>
  <c r="V11" i="53" s="1"/>
  <c r="V77" i="53"/>
  <c r="M5" i="54"/>
  <c r="Y39" i="53" s="1"/>
  <c r="Y72" i="53"/>
  <c r="G5" i="54"/>
  <c r="S50" i="53" s="1"/>
  <c r="S72" i="53"/>
  <c r="N8" i="54"/>
  <c r="Z40" i="53" s="1"/>
  <c r="Z73" i="53"/>
  <c r="C14" i="54"/>
  <c r="O55" i="53" s="1"/>
  <c r="O66" i="53" s="1"/>
  <c r="O77" i="53"/>
  <c r="K14" i="54"/>
  <c r="K15" i="54" s="1"/>
  <c r="W77" i="53"/>
  <c r="G57" i="54"/>
  <c r="E30" i="54"/>
  <c r="Q10" i="53" s="1"/>
  <c r="C46" i="54"/>
  <c r="H27" i="54"/>
  <c r="T9" i="53" s="1"/>
  <c r="D21" i="54"/>
  <c r="P13" i="53" s="1"/>
  <c r="G30" i="54"/>
  <c r="C29" i="54"/>
  <c r="C57" i="54"/>
  <c r="K30" i="54"/>
  <c r="W10" i="53" s="1"/>
  <c r="F21" i="54"/>
  <c r="R13" i="53" s="1"/>
  <c r="G18" i="54"/>
  <c r="S12" i="53" s="1"/>
  <c r="H18" i="54"/>
  <c r="T12" i="53" s="1"/>
  <c r="G12" i="54"/>
  <c r="S8" i="53" s="1"/>
  <c r="I12" i="54"/>
  <c r="M9" i="54"/>
  <c r="Y7" i="53" s="1"/>
  <c r="D43" i="55"/>
  <c r="Q42" i="53"/>
  <c r="E27" i="54"/>
  <c r="Q9" i="53" s="1"/>
  <c r="S42" i="53"/>
  <c r="G27" i="54"/>
  <c r="S9" i="53" s="1"/>
  <c r="Z42" i="53"/>
  <c r="N27" i="54"/>
  <c r="Z9" i="53" s="1"/>
  <c r="J27" i="54"/>
  <c r="V9" i="53" s="1"/>
  <c r="D30" i="54"/>
  <c r="P10" i="53" s="1"/>
  <c r="L30" i="54"/>
  <c r="X10" i="53" s="1"/>
  <c r="K46" i="54"/>
  <c r="H30" i="54"/>
  <c r="H31" i="54" s="1"/>
  <c r="T21" i="53" s="1"/>
  <c r="T32" i="53" s="1"/>
  <c r="I27" i="54"/>
  <c r="U9" i="53" s="1"/>
  <c r="U42" i="53"/>
  <c r="I46" i="54"/>
  <c r="I5" i="54"/>
  <c r="U50" i="53" s="1"/>
  <c r="U61" i="53" s="1"/>
  <c r="D57" i="54"/>
  <c r="O55" i="54"/>
  <c r="G10" i="57" s="1"/>
  <c r="O52" i="54"/>
  <c r="G6" i="57" s="1"/>
  <c r="R67" i="53"/>
  <c r="L9" i="54"/>
  <c r="X7" i="53" s="1"/>
  <c r="V43" i="53"/>
  <c r="J30" i="54"/>
  <c r="V10" i="53" s="1"/>
  <c r="I30" i="54"/>
  <c r="U10" i="53" s="1"/>
  <c r="F30" i="54"/>
  <c r="R10" i="53" s="1"/>
  <c r="R43" i="53"/>
  <c r="O45" i="54"/>
  <c r="C18" i="55" s="1"/>
  <c r="T56" i="53"/>
  <c r="O54" i="54"/>
  <c r="G9" i="57" s="1"/>
  <c r="C18" i="54"/>
  <c r="O12" i="53" s="1"/>
  <c r="O45" i="53"/>
  <c r="N30" i="54"/>
  <c r="Z10" i="53" s="1"/>
  <c r="Z43" i="53"/>
  <c r="Y42" i="53"/>
  <c r="M27" i="54"/>
  <c r="Y9" i="53" s="1"/>
  <c r="K11" i="54"/>
  <c r="F12" i="54"/>
  <c r="R8" i="53" s="1"/>
  <c r="L6" i="54"/>
  <c r="X6" i="53" s="1"/>
  <c r="P76" i="53"/>
  <c r="O42" i="53"/>
  <c r="C27" i="54"/>
  <c r="X52" i="53"/>
  <c r="X63" i="53" s="1"/>
  <c r="X74" i="53" s="1"/>
  <c r="L57" i="54"/>
  <c r="V56" i="53"/>
  <c r="V67" i="53" s="1"/>
  <c r="V78" i="53" s="1"/>
  <c r="J57" i="54"/>
  <c r="Y43" i="53"/>
  <c r="M30" i="54"/>
  <c r="I57" i="54"/>
  <c r="K27" i="54"/>
  <c r="W9" i="53" s="1"/>
  <c r="W42" i="53"/>
  <c r="O53" i="54"/>
  <c r="G7" i="57" s="1"/>
  <c r="K57" i="54"/>
  <c r="W53" i="53"/>
  <c r="W64" i="53" s="1"/>
  <c r="W75" i="53" s="1"/>
  <c r="H57" i="54"/>
  <c r="T52" i="53"/>
  <c r="T63" i="53" s="1"/>
  <c r="T74" i="53" s="1"/>
  <c r="N57" i="54"/>
  <c r="O44" i="54"/>
  <c r="C15" i="55" s="1"/>
  <c r="D26" i="54"/>
  <c r="L27" i="54"/>
  <c r="X9" i="53" s="1"/>
  <c r="X39" i="53"/>
  <c r="H46" i="54"/>
  <c r="H11" i="54"/>
  <c r="H12" i="54" s="1"/>
  <c r="R42" i="53"/>
  <c r="F28" i="54"/>
  <c r="R20" i="53" s="1"/>
  <c r="R31" i="53" s="1"/>
  <c r="X42" i="53"/>
  <c r="G46" i="54"/>
  <c r="O56" i="54"/>
  <c r="M57" i="54"/>
  <c r="U45" i="53"/>
  <c r="I18" i="54"/>
  <c r="U12" i="53" s="1"/>
  <c r="E17" i="54"/>
  <c r="O41" i="54"/>
  <c r="C24" i="55" s="1"/>
  <c r="C9" i="57" s="1"/>
  <c r="V45" i="53"/>
  <c r="J18" i="54"/>
  <c r="V12" i="53" s="1"/>
  <c r="Q67" i="53"/>
  <c r="W63" i="53"/>
  <c r="F9" i="54"/>
  <c r="R40" i="53"/>
  <c r="R51" i="53"/>
  <c r="Y40" i="53"/>
  <c r="Y51" i="53"/>
  <c r="D14" i="54"/>
  <c r="O40" i="54"/>
  <c r="C21" i="55" s="1"/>
  <c r="C8" i="57" s="1"/>
  <c r="R45" i="53"/>
  <c r="F18" i="54"/>
  <c r="R12" i="53" s="1"/>
  <c r="E20" i="54"/>
  <c r="O42" i="54"/>
  <c r="C27" i="55" s="1"/>
  <c r="C10" i="57" s="1"/>
  <c r="X46" i="53"/>
  <c r="L21" i="54"/>
  <c r="X13" i="53" s="1"/>
  <c r="P74" i="53"/>
  <c r="AC74" i="53" s="1"/>
  <c r="X78" i="53"/>
  <c r="R79" i="53"/>
  <c r="Y46" i="53"/>
  <c r="D46" i="54"/>
  <c r="D11" i="54"/>
  <c r="O39" i="54"/>
  <c r="C12" i="55" s="1"/>
  <c r="C5" i="57" s="1"/>
  <c r="Y41" i="53"/>
  <c r="M12" i="54"/>
  <c r="Y8" i="53" s="1"/>
  <c r="F57" i="54"/>
  <c r="R52" i="53"/>
  <c r="P68" i="53"/>
  <c r="R46" i="53"/>
  <c r="G8" i="54"/>
  <c r="O38" i="54"/>
  <c r="C9" i="55" s="1"/>
  <c r="C4" i="57" s="1"/>
  <c r="T46" i="53"/>
  <c r="H21" i="54"/>
  <c r="T13" i="53" s="1"/>
  <c r="L12" i="54"/>
  <c r="X8" i="53" s="1"/>
  <c r="O37" i="54"/>
  <c r="E46" i="54"/>
  <c r="J46" i="54"/>
  <c r="J5" i="54"/>
  <c r="O46" i="53"/>
  <c r="C21" i="54"/>
  <c r="C22" i="54" s="1"/>
  <c r="V46" i="53"/>
  <c r="J21" i="54"/>
  <c r="L18" i="54"/>
  <c r="X12" i="53" s="1"/>
  <c r="N46" i="54"/>
  <c r="N5" i="54"/>
  <c r="S46" i="53"/>
  <c r="O67" i="53"/>
  <c r="Z45" i="53"/>
  <c r="N18" i="54"/>
  <c r="Z12" i="53" s="1"/>
  <c r="G21" i="54"/>
  <c r="S13" i="53" s="1"/>
  <c r="M21" i="54"/>
  <c r="Y13" i="53" s="1"/>
  <c r="N12" i="54"/>
  <c r="Z8" i="53" s="1"/>
  <c r="Z41" i="53"/>
  <c r="K21" i="54"/>
  <c r="W46" i="53"/>
  <c r="Q79" i="53"/>
  <c r="C12" i="54"/>
  <c r="F46" i="54"/>
  <c r="M46" i="54"/>
  <c r="S41" i="53"/>
  <c r="P45" i="53"/>
  <c r="D18" i="54"/>
  <c r="Y45" i="53"/>
  <c r="M18" i="54"/>
  <c r="O51" i="54"/>
  <c r="G5" i="57" s="1"/>
  <c r="O52" i="53"/>
  <c r="U46" i="53"/>
  <c r="I21" i="54"/>
  <c r="N21" i="54"/>
  <c r="Q52" i="53"/>
  <c r="E57" i="54"/>
  <c r="V41" i="53"/>
  <c r="J12" i="54"/>
  <c r="S45" i="53"/>
  <c r="L46" i="54"/>
  <c r="T45" i="53"/>
  <c r="AC78" i="53"/>
  <c r="U40" i="53" l="1"/>
  <c r="X51" i="53"/>
  <c r="T55" i="53"/>
  <c r="T39" i="53"/>
  <c r="T50" i="53"/>
  <c r="E15" i="54"/>
  <c r="Q11" i="53" s="1"/>
  <c r="W51" i="53"/>
  <c r="W62" i="53" s="1"/>
  <c r="K9" i="54"/>
  <c r="W7" i="53" s="1"/>
  <c r="E17" i="55"/>
  <c r="C6" i="57"/>
  <c r="G11" i="57"/>
  <c r="E20" i="55"/>
  <c r="C7" i="57"/>
  <c r="E7" i="57" s="1"/>
  <c r="I7" i="57" s="1"/>
  <c r="R44" i="53"/>
  <c r="O39" i="53"/>
  <c r="AB39" i="53" s="1"/>
  <c r="R55" i="53"/>
  <c r="R66" i="53" s="1"/>
  <c r="M32" i="54"/>
  <c r="H15" i="54"/>
  <c r="T11" i="53" s="1"/>
  <c r="Y55" i="53"/>
  <c r="Y66" i="53" s="1"/>
  <c r="F32" i="54"/>
  <c r="S44" i="53"/>
  <c r="I9" i="54"/>
  <c r="U7" i="53" s="1"/>
  <c r="L32" i="54"/>
  <c r="Q8" i="53"/>
  <c r="L10" i="54"/>
  <c r="X18" i="53" s="1"/>
  <c r="X29" i="53" s="1"/>
  <c r="J28" i="54"/>
  <c r="V20" i="53" s="1"/>
  <c r="V31" i="53" s="1"/>
  <c r="E31" i="54"/>
  <c r="Q21" i="53" s="1"/>
  <c r="Q32" i="53" s="1"/>
  <c r="M15" i="54"/>
  <c r="Y11" i="53" s="1"/>
  <c r="F22" i="54"/>
  <c r="R24" i="53" s="1"/>
  <c r="R35" i="53" s="1"/>
  <c r="H32" i="54"/>
  <c r="G6" i="54"/>
  <c r="S6" i="53" s="1"/>
  <c r="W39" i="53"/>
  <c r="AC72" i="53"/>
  <c r="T40" i="53"/>
  <c r="Q50" i="53"/>
  <c r="Q61" i="53" s="1"/>
  <c r="S39" i="53"/>
  <c r="K6" i="54"/>
  <c r="K7" i="54" s="1"/>
  <c r="W17" i="53" s="1"/>
  <c r="U55" i="53"/>
  <c r="U66" i="53" s="1"/>
  <c r="U69" i="53" s="1"/>
  <c r="W12" i="53"/>
  <c r="U44" i="53"/>
  <c r="X55" i="53"/>
  <c r="X66" i="53" s="1"/>
  <c r="H9" i="54"/>
  <c r="T7" i="53" s="1"/>
  <c r="O51" i="53"/>
  <c r="O58" i="53" s="1"/>
  <c r="O40" i="53"/>
  <c r="AB40" i="53" s="1"/>
  <c r="F6" i="54"/>
  <c r="R6" i="53" s="1"/>
  <c r="W44" i="53"/>
  <c r="E6" i="54"/>
  <c r="Y50" i="53"/>
  <c r="M6" i="54"/>
  <c r="Y6" i="53" s="1"/>
  <c r="Z44" i="53"/>
  <c r="K32" i="54"/>
  <c r="W55" i="53"/>
  <c r="W66" i="53" s="1"/>
  <c r="K31" i="54"/>
  <c r="W21" i="53" s="1"/>
  <c r="W32" i="53" s="1"/>
  <c r="W11" i="53"/>
  <c r="K16" i="54"/>
  <c r="W22" i="53" s="1"/>
  <c r="W33" i="53" s="1"/>
  <c r="O14" i="54"/>
  <c r="V55" i="53"/>
  <c r="V66" i="53" s="1"/>
  <c r="V44" i="53"/>
  <c r="X44" i="53"/>
  <c r="N9" i="54"/>
  <c r="Z7" i="53" s="1"/>
  <c r="Z51" i="53"/>
  <c r="Z62" i="53" s="1"/>
  <c r="F31" i="54"/>
  <c r="R21" i="53" s="1"/>
  <c r="R32" i="53" s="1"/>
  <c r="D6" i="54"/>
  <c r="P6" i="53" s="1"/>
  <c r="P39" i="53"/>
  <c r="AC39" i="53" s="1"/>
  <c r="Q44" i="53"/>
  <c r="P40" i="53"/>
  <c r="AC40" i="53" s="1"/>
  <c r="P51" i="53"/>
  <c r="P62" i="53" s="1"/>
  <c r="C6" i="54"/>
  <c r="O6" i="53" s="1"/>
  <c r="Z55" i="53"/>
  <c r="Z66" i="53" s="1"/>
  <c r="M10" i="54"/>
  <c r="Y18" i="53" s="1"/>
  <c r="Y29" i="53" s="1"/>
  <c r="G32" i="54"/>
  <c r="Q40" i="53"/>
  <c r="AD40" i="53" s="1"/>
  <c r="P7" i="53"/>
  <c r="C32" i="54"/>
  <c r="S55" i="53"/>
  <c r="S66" i="53" s="1"/>
  <c r="T41" i="53"/>
  <c r="J16" i="54"/>
  <c r="V22" i="53" s="1"/>
  <c r="V33" i="53" s="1"/>
  <c r="R50" i="53"/>
  <c r="R61" i="53" s="1"/>
  <c r="R39" i="53"/>
  <c r="O44" i="53"/>
  <c r="E9" i="54"/>
  <c r="Q7" i="53" s="1"/>
  <c r="C15" i="54"/>
  <c r="O11" i="53" s="1"/>
  <c r="V51" i="53"/>
  <c r="V62" i="53" s="1"/>
  <c r="V40" i="53"/>
  <c r="N32" i="54"/>
  <c r="O8" i="54"/>
  <c r="D22" i="54"/>
  <c r="P24" i="53" s="1"/>
  <c r="P35" i="53" s="1"/>
  <c r="O29" i="54"/>
  <c r="I31" i="54"/>
  <c r="U21" i="53" s="1"/>
  <c r="U32" i="53" s="1"/>
  <c r="H28" i="54"/>
  <c r="T20" i="53" s="1"/>
  <c r="T31" i="53" s="1"/>
  <c r="Y47" i="53"/>
  <c r="I28" i="54"/>
  <c r="U20" i="53" s="1"/>
  <c r="U31" i="53" s="1"/>
  <c r="T10" i="53"/>
  <c r="G28" i="54"/>
  <c r="S20" i="53" s="1"/>
  <c r="S31" i="53" s="1"/>
  <c r="S10" i="53"/>
  <c r="G31" i="54"/>
  <c r="S21" i="53" s="1"/>
  <c r="S32" i="53" s="1"/>
  <c r="N31" i="54"/>
  <c r="Z21" i="53" s="1"/>
  <c r="Z32" i="53" s="1"/>
  <c r="N28" i="54"/>
  <c r="Z20" i="53" s="1"/>
  <c r="Z31" i="53" s="1"/>
  <c r="O43" i="53"/>
  <c r="C30" i="54"/>
  <c r="O30" i="54" s="1"/>
  <c r="G19" i="54"/>
  <c r="S23" i="53" s="1"/>
  <c r="S34" i="53" s="1"/>
  <c r="G13" i="54"/>
  <c r="S19" i="53" s="1"/>
  <c r="S30" i="53" s="1"/>
  <c r="F13" i="54"/>
  <c r="R19" i="53" s="1"/>
  <c r="R30" i="53" s="1"/>
  <c r="M13" i="54"/>
  <c r="Y19" i="53" s="1"/>
  <c r="Y30" i="53" s="1"/>
  <c r="H19" i="54"/>
  <c r="T23" i="53" s="1"/>
  <c r="T34" i="53" s="1"/>
  <c r="C19" i="54"/>
  <c r="O23" i="53" s="1"/>
  <c r="O34" i="53" s="1"/>
  <c r="L16" i="54"/>
  <c r="X22" i="53" s="1"/>
  <c r="X33" i="53" s="1"/>
  <c r="U8" i="53"/>
  <c r="I13" i="54"/>
  <c r="U19" i="53" s="1"/>
  <c r="U30" i="53" s="1"/>
  <c r="V7" i="53"/>
  <c r="D31" i="54"/>
  <c r="P21" i="53" s="1"/>
  <c r="P32" i="53" s="1"/>
  <c r="L31" i="54"/>
  <c r="X21" i="53" s="1"/>
  <c r="X32" i="53" s="1"/>
  <c r="E28" i="54"/>
  <c r="Q20" i="53" s="1"/>
  <c r="Q31" i="53" s="1"/>
  <c r="M28" i="54"/>
  <c r="Y20" i="53" s="1"/>
  <c r="Y31" i="53" s="1"/>
  <c r="AE79" i="53"/>
  <c r="AD79" i="53"/>
  <c r="T8" i="53"/>
  <c r="H13" i="54"/>
  <c r="T19" i="53" s="1"/>
  <c r="T30" i="53" s="1"/>
  <c r="X47" i="53"/>
  <c r="K12" i="54"/>
  <c r="W41" i="53"/>
  <c r="O57" i="54"/>
  <c r="U39" i="53"/>
  <c r="L22" i="54"/>
  <c r="X24" i="53" s="1"/>
  <c r="X35" i="53" s="1"/>
  <c r="K28" i="54"/>
  <c r="W20" i="53" s="1"/>
  <c r="W31" i="53" s="1"/>
  <c r="J31" i="54"/>
  <c r="V21" i="53" s="1"/>
  <c r="V32" i="53" s="1"/>
  <c r="I32" i="54"/>
  <c r="H22" i="54"/>
  <c r="T24" i="53" s="1"/>
  <c r="T35" i="53" s="1"/>
  <c r="L28" i="54"/>
  <c r="X20" i="53" s="1"/>
  <c r="X31" i="53" s="1"/>
  <c r="L7" i="54"/>
  <c r="X17" i="53" s="1"/>
  <c r="AB77" i="53"/>
  <c r="I6" i="54"/>
  <c r="U6" i="53" s="1"/>
  <c r="U58" i="53"/>
  <c r="R78" i="53"/>
  <c r="Y10" i="53"/>
  <c r="M31" i="54"/>
  <c r="Y21" i="53" s="1"/>
  <c r="Y32" i="53" s="1"/>
  <c r="T67" i="53"/>
  <c r="T78" i="53" s="1"/>
  <c r="O5" i="54"/>
  <c r="O11" i="54"/>
  <c r="F16" i="54"/>
  <c r="R22" i="53" s="1"/>
  <c r="R33" i="53" s="1"/>
  <c r="O26" i="54"/>
  <c r="D27" i="54"/>
  <c r="P9" i="53" s="1"/>
  <c r="P42" i="53"/>
  <c r="O9" i="53"/>
  <c r="C28" i="54"/>
  <c r="O7" i="53"/>
  <c r="E14" i="55"/>
  <c r="E5" i="57" s="1"/>
  <c r="E13" i="55"/>
  <c r="D5" i="57" s="1"/>
  <c r="V13" i="53"/>
  <c r="J22" i="54"/>
  <c r="V24" i="53" s="1"/>
  <c r="V35" i="53" s="1"/>
  <c r="E22" i="55"/>
  <c r="D8" i="57" s="1"/>
  <c r="E23" i="55"/>
  <c r="E8" i="57" s="1"/>
  <c r="W74" i="53"/>
  <c r="J32" i="54"/>
  <c r="C6" i="55"/>
  <c r="C3" i="57" s="1"/>
  <c r="O46" i="54"/>
  <c r="X14" i="53"/>
  <c r="R63" i="53"/>
  <c r="Y62" i="53"/>
  <c r="I19" i="54"/>
  <c r="U23" i="53" s="1"/>
  <c r="U34" i="53" s="1"/>
  <c r="T66" i="53"/>
  <c r="O8" i="53"/>
  <c r="C13" i="54"/>
  <c r="N13" i="54"/>
  <c r="Z19" i="53" s="1"/>
  <c r="Z30" i="53" s="1"/>
  <c r="N19" i="54"/>
  <c r="Z23" i="53" s="1"/>
  <c r="Z34" i="53" s="1"/>
  <c r="G22" i="54"/>
  <c r="S24" i="53" s="1"/>
  <c r="S35" i="53" s="1"/>
  <c r="L19" i="54"/>
  <c r="X23" i="53" s="1"/>
  <c r="X34" i="53" s="1"/>
  <c r="O24" i="53"/>
  <c r="O35" i="53" s="1"/>
  <c r="L13" i="54"/>
  <c r="X19" i="53" s="1"/>
  <c r="F19" i="54"/>
  <c r="R23" i="53" s="1"/>
  <c r="R34" i="53" s="1"/>
  <c r="E25" i="55"/>
  <c r="D9" i="57" s="1"/>
  <c r="E26" i="55"/>
  <c r="E9" i="57" s="1"/>
  <c r="AC83" i="53"/>
  <c r="P79" i="53"/>
  <c r="AC79" i="53" s="1"/>
  <c r="E21" i="54"/>
  <c r="Q13" i="53" s="1"/>
  <c r="E32" i="54"/>
  <c r="Q46" i="53"/>
  <c r="O63" i="53"/>
  <c r="C10" i="54"/>
  <c r="O61" i="53"/>
  <c r="R62" i="53"/>
  <c r="Q45" i="53"/>
  <c r="E18" i="54"/>
  <c r="Q12" i="53" s="1"/>
  <c r="O17" i="54"/>
  <c r="W13" i="53"/>
  <c r="K22" i="54"/>
  <c r="W24" i="53" s="1"/>
  <c r="W35" i="53" s="1"/>
  <c r="J19" i="54"/>
  <c r="V23" i="53" s="1"/>
  <c r="V34" i="53" s="1"/>
  <c r="O13" i="53"/>
  <c r="E10" i="55"/>
  <c r="D4" i="57" s="1"/>
  <c r="E11" i="55"/>
  <c r="E4" i="57" s="1"/>
  <c r="H7" i="54"/>
  <c r="T17" i="53" s="1"/>
  <c r="V50" i="53"/>
  <c r="V39" i="53"/>
  <c r="J6" i="54"/>
  <c r="V6" i="53" s="1"/>
  <c r="V8" i="53"/>
  <c r="J13" i="54"/>
  <c r="V19" i="53" s="1"/>
  <c r="V30" i="53" s="1"/>
  <c r="D19" i="54"/>
  <c r="P12" i="53"/>
  <c r="Z11" i="53"/>
  <c r="N16" i="54"/>
  <c r="Z22" i="53" s="1"/>
  <c r="Z33" i="53" s="1"/>
  <c r="Z39" i="53"/>
  <c r="Z50" i="53"/>
  <c r="N6" i="54"/>
  <c r="Z6" i="53" s="1"/>
  <c r="P41" i="53"/>
  <c r="D12" i="54"/>
  <c r="P8" i="53" s="1"/>
  <c r="E28" i="55"/>
  <c r="D10" i="57" s="1"/>
  <c r="E29" i="55"/>
  <c r="E10" i="57" s="1"/>
  <c r="Q78" i="53"/>
  <c r="AD78" i="53" s="1"/>
  <c r="O78" i="53"/>
  <c r="AB78" i="53" s="1"/>
  <c r="P44" i="53"/>
  <c r="P55" i="53"/>
  <c r="D15" i="54"/>
  <c r="D16" i="54" s="1"/>
  <c r="D32" i="54"/>
  <c r="Q63" i="53"/>
  <c r="S61" i="53"/>
  <c r="Z13" i="53"/>
  <c r="N22" i="54"/>
  <c r="Z24" i="53" s="1"/>
  <c r="Z35" i="53" s="1"/>
  <c r="O20" i="54"/>
  <c r="Q66" i="53"/>
  <c r="X62" i="53"/>
  <c r="S11" i="53"/>
  <c r="G16" i="54"/>
  <c r="S22" i="53" s="1"/>
  <c r="S33" i="53" s="1"/>
  <c r="I22" i="54"/>
  <c r="U24" i="53" s="1"/>
  <c r="U13" i="53"/>
  <c r="Y12" i="53"/>
  <c r="M19" i="54"/>
  <c r="Y23" i="53" s="1"/>
  <c r="Y34" i="53" s="1"/>
  <c r="I16" i="54"/>
  <c r="U22" i="53" s="1"/>
  <c r="U33" i="53" s="1"/>
  <c r="S40" i="53"/>
  <c r="G9" i="54"/>
  <c r="S7" i="53" s="1"/>
  <c r="S51" i="53"/>
  <c r="AB84" i="53"/>
  <c r="R7" i="53"/>
  <c r="F10" i="54"/>
  <c r="R18" i="53" s="1"/>
  <c r="R29" i="53" s="1"/>
  <c r="M22" i="54"/>
  <c r="Y24" i="53" s="1"/>
  <c r="Y35" i="53" s="1"/>
  <c r="AF79" i="53"/>
  <c r="AD73" i="53"/>
  <c r="R47" i="53" l="1"/>
  <c r="W69" i="53"/>
  <c r="E16" i="54"/>
  <c r="Q22" i="53" s="1"/>
  <c r="Q33" i="53" s="1"/>
  <c r="T58" i="53"/>
  <c r="T61" i="53"/>
  <c r="K10" i="54"/>
  <c r="W18" i="53" s="1"/>
  <c r="W29" i="53" s="1"/>
  <c r="I10" i="57"/>
  <c r="I4" i="57"/>
  <c r="O62" i="53"/>
  <c r="O69" i="53" s="1"/>
  <c r="C11" i="57"/>
  <c r="E6" i="57"/>
  <c r="I6" i="57" s="1"/>
  <c r="I9" i="57"/>
  <c r="I8" i="57"/>
  <c r="I5" i="57"/>
  <c r="I7" i="54"/>
  <c r="U17" i="53" s="1"/>
  <c r="U28" i="53" s="1"/>
  <c r="H16" i="54"/>
  <c r="T22" i="53" s="1"/>
  <c r="T33" i="53" s="1"/>
  <c r="W58" i="53"/>
  <c r="Y58" i="53"/>
  <c r="S47" i="53"/>
  <c r="I10" i="54"/>
  <c r="U18" i="53" s="1"/>
  <c r="U29" i="53" s="1"/>
  <c r="Y61" i="53"/>
  <c r="R14" i="53"/>
  <c r="M16" i="54"/>
  <c r="Y22" i="53" s="1"/>
  <c r="Y33" i="53" s="1"/>
  <c r="N10" i="54"/>
  <c r="Z18" i="53" s="1"/>
  <c r="Z29" i="53" s="1"/>
  <c r="C7" i="54"/>
  <c r="O17" i="53" s="1"/>
  <c r="W6" i="53"/>
  <c r="F7" i="54"/>
  <c r="R17" i="53" s="1"/>
  <c r="R28" i="53" s="1"/>
  <c r="G7" i="54"/>
  <c r="S17" i="53" s="1"/>
  <c r="S28" i="53" s="1"/>
  <c r="V47" i="53"/>
  <c r="Q58" i="53"/>
  <c r="X58" i="53"/>
  <c r="E10" i="54"/>
  <c r="Q18" i="53" s="1"/>
  <c r="Q29" i="53" s="1"/>
  <c r="W47" i="53"/>
  <c r="D7" i="54"/>
  <c r="P17" i="53" s="1"/>
  <c r="R58" i="53"/>
  <c r="T47" i="53"/>
  <c r="H10" i="54"/>
  <c r="T18" i="53" s="1"/>
  <c r="T29" i="53" s="1"/>
  <c r="U47" i="53"/>
  <c r="Z47" i="53"/>
  <c r="S58" i="53"/>
  <c r="E19" i="54"/>
  <c r="Q23" i="53" s="1"/>
  <c r="Q34" i="53" s="1"/>
  <c r="M7" i="54"/>
  <c r="Y17" i="53" s="1"/>
  <c r="Q6" i="53"/>
  <c r="Q14" i="53" s="1"/>
  <c r="E7" i="54"/>
  <c r="Q17" i="53" s="1"/>
  <c r="C16" i="54"/>
  <c r="O22" i="53" s="1"/>
  <c r="O33" i="53" s="1"/>
  <c r="O47" i="53"/>
  <c r="E22" i="54"/>
  <c r="Q24" i="53" s="1"/>
  <c r="Q35" i="53" s="1"/>
  <c r="R69" i="53"/>
  <c r="T14" i="53"/>
  <c r="Q47" i="53"/>
  <c r="O10" i="53"/>
  <c r="C31" i="54"/>
  <c r="O21" i="53" s="1"/>
  <c r="O32" i="53" s="1"/>
  <c r="O18" i="54"/>
  <c r="S14" i="53"/>
  <c r="V14" i="53"/>
  <c r="O21" i="54"/>
  <c r="O27" i="54"/>
  <c r="D28" i="54"/>
  <c r="P20" i="53" s="1"/>
  <c r="O6" i="54"/>
  <c r="O20" i="53"/>
  <c r="X28" i="53"/>
  <c r="W8" i="53"/>
  <c r="K13" i="54"/>
  <c r="W19" i="53" s="1"/>
  <c r="AE40" i="53"/>
  <c r="P22" i="53"/>
  <c r="AB91" i="53"/>
  <c r="T69" i="53"/>
  <c r="T80" i="53"/>
  <c r="AD77" i="53"/>
  <c r="P66" i="53"/>
  <c r="P58" i="53"/>
  <c r="AB73" i="53"/>
  <c r="O18" i="53"/>
  <c r="P47" i="53"/>
  <c r="AC84" i="53"/>
  <c r="AC91" i="53" s="1"/>
  <c r="N7" i="54"/>
  <c r="Z17" i="53" s="1"/>
  <c r="P23" i="53"/>
  <c r="J7" i="54"/>
  <c r="V17" i="53" s="1"/>
  <c r="Q69" i="53"/>
  <c r="W28" i="53"/>
  <c r="W80" i="53"/>
  <c r="E7" i="55"/>
  <c r="D3" i="57" s="1"/>
  <c r="C30" i="55"/>
  <c r="E8" i="55"/>
  <c r="E3" i="57" s="1"/>
  <c r="U35" i="53"/>
  <c r="S62" i="53"/>
  <c r="Z14" i="53"/>
  <c r="O74" i="53"/>
  <c r="AB74" i="53" s="1"/>
  <c r="O32" i="54"/>
  <c r="R74" i="53"/>
  <c r="AE74" i="53" s="1"/>
  <c r="T28" i="53"/>
  <c r="Y14" i="53"/>
  <c r="AD83" i="53"/>
  <c r="P11" i="53"/>
  <c r="O15" i="54"/>
  <c r="Y69" i="53"/>
  <c r="O19" i="53"/>
  <c r="U80" i="53"/>
  <c r="Z61" i="53"/>
  <c r="Z58" i="53"/>
  <c r="U14" i="53"/>
  <c r="AE73" i="53"/>
  <c r="X30" i="53"/>
  <c r="X25" i="53"/>
  <c r="G10" i="54"/>
  <c r="S18" i="53" s="1"/>
  <c r="V61" i="53"/>
  <c r="V58" i="53"/>
  <c r="X69" i="53"/>
  <c r="X80" i="53"/>
  <c r="Q74" i="53"/>
  <c r="AD74" i="53" s="1"/>
  <c r="D13" i="54"/>
  <c r="P19" i="53" s="1"/>
  <c r="O12" i="54"/>
  <c r="O9" i="54"/>
  <c r="AG79" i="53"/>
  <c r="AE77" i="53"/>
  <c r="AE78" i="53"/>
  <c r="AD39" i="53"/>
  <c r="AE72" i="53"/>
  <c r="W25" i="53" l="1"/>
  <c r="E11" i="57"/>
  <c r="I3" i="57"/>
  <c r="D11" i="57"/>
  <c r="U25" i="53"/>
  <c r="T25" i="53"/>
  <c r="O19" i="54"/>
  <c r="R36" i="53"/>
  <c r="R25" i="53"/>
  <c r="Y25" i="53"/>
  <c r="Y28" i="53"/>
  <c r="Y36" i="53" s="1"/>
  <c r="P28" i="53"/>
  <c r="O22" i="54"/>
  <c r="Q28" i="53"/>
  <c r="O13" i="54"/>
  <c r="O16" i="54"/>
  <c r="Q25" i="53"/>
  <c r="O14" i="53"/>
  <c r="P14" i="53"/>
  <c r="O31" i="54"/>
  <c r="P25" i="53"/>
  <c r="O28" i="54"/>
  <c r="AF40" i="53"/>
  <c r="W14" i="53"/>
  <c r="AG40" i="53"/>
  <c r="W30" i="53"/>
  <c r="O31" i="53"/>
  <c r="P31" i="53"/>
  <c r="Z25" i="53"/>
  <c r="Z28" i="53"/>
  <c r="P33" i="53"/>
  <c r="R80" i="53"/>
  <c r="AB72" i="53"/>
  <c r="O80" i="53"/>
  <c r="T36" i="53"/>
  <c r="E30" i="55"/>
  <c r="V69" i="53"/>
  <c r="V80" i="53"/>
  <c r="S80" i="53"/>
  <c r="O28" i="53"/>
  <c r="O25" i="53"/>
  <c r="AD84" i="53"/>
  <c r="Z69" i="53"/>
  <c r="Z80" i="53"/>
  <c r="O7" i="54"/>
  <c r="AE83" i="53"/>
  <c r="Q80" i="53"/>
  <c r="AD72" i="53"/>
  <c r="U36" i="53"/>
  <c r="V28" i="53"/>
  <c r="V25" i="53"/>
  <c r="S69" i="53"/>
  <c r="P34" i="53"/>
  <c r="S29" i="53"/>
  <c r="O10" i="54"/>
  <c r="P69" i="53"/>
  <c r="Y80" i="53"/>
  <c r="O29" i="53"/>
  <c r="P30" i="53"/>
  <c r="X36" i="53"/>
  <c r="O30" i="53"/>
  <c r="S25" i="53"/>
  <c r="AF73" i="53"/>
  <c r="AF72" i="53"/>
  <c r="AF77" i="53"/>
  <c r="AF74" i="53"/>
  <c r="AE39" i="53"/>
  <c r="AH79" i="53"/>
  <c r="AF78" i="53"/>
  <c r="I11" i="57" l="1"/>
  <c r="Q36" i="53"/>
  <c r="AH40" i="53"/>
  <c r="S36" i="53"/>
  <c r="W36" i="53"/>
  <c r="AC77" i="53"/>
  <c r="P80" i="53"/>
  <c r="O36" i="53"/>
  <c r="Z36" i="53"/>
  <c r="V36" i="53"/>
  <c r="AF83" i="53"/>
  <c r="P36" i="53"/>
  <c r="AE84" i="53"/>
  <c r="AE91" i="53" s="1"/>
  <c r="AD91" i="53"/>
  <c r="AG78" i="53"/>
  <c r="AF39" i="53"/>
  <c r="AG72" i="53"/>
  <c r="AG74" i="53"/>
  <c r="AG73" i="53"/>
  <c r="AI79" i="53"/>
  <c r="AG77" i="53"/>
  <c r="AI40" i="53" l="1"/>
  <c r="AG83" i="53"/>
  <c r="AF84" i="53"/>
  <c r="AF91" i="53" s="1"/>
  <c r="AG39" i="53"/>
  <c r="AH73" i="53"/>
  <c r="AH72" i="53"/>
  <c r="AH74" i="53"/>
  <c r="AH77" i="53"/>
  <c r="AJ79" i="53"/>
  <c r="AH78" i="53"/>
  <c r="AJ40" i="53" l="1"/>
  <c r="AH83" i="53"/>
  <c r="AG84" i="53"/>
  <c r="AG91" i="53" s="1"/>
  <c r="AI78" i="53"/>
  <c r="AI77" i="53"/>
  <c r="AH39" i="53"/>
  <c r="AI72" i="53"/>
  <c r="AI73" i="53"/>
  <c r="AI74" i="53"/>
  <c r="AK79" i="53"/>
  <c r="AK40" i="53" l="1"/>
  <c r="AH84" i="53"/>
  <c r="AH91" i="53" s="1"/>
  <c r="AI83" i="53"/>
  <c r="AI39" i="53"/>
  <c r="AM79" i="53"/>
  <c r="AL79" i="53"/>
  <c r="AJ74" i="53"/>
  <c r="AJ72" i="53"/>
  <c r="AJ73" i="53"/>
  <c r="AJ77" i="53"/>
  <c r="AJ78" i="53"/>
  <c r="AM40" i="53" l="1"/>
  <c r="AL40" i="53"/>
  <c r="AJ83" i="53"/>
  <c r="AN79" i="53"/>
  <c r="AI84" i="53"/>
  <c r="AI91" i="53" s="1"/>
  <c r="AK74" i="53"/>
  <c r="AK73" i="53"/>
  <c r="AK77" i="53"/>
  <c r="AJ39" i="53"/>
  <c r="AK78" i="53"/>
  <c r="AK72" i="53"/>
  <c r="AN40" i="53" l="1"/>
  <c r="AJ84" i="53"/>
  <c r="AJ91" i="53" s="1"/>
  <c r="AK83" i="53"/>
  <c r="AL78" i="53"/>
  <c r="AM78" i="53"/>
  <c r="AL74" i="53"/>
  <c r="AM74" i="53"/>
  <c r="AL77" i="53"/>
  <c r="AM77" i="53"/>
  <c r="AK39" i="53"/>
  <c r="AM72" i="53"/>
  <c r="AL72" i="53"/>
  <c r="AL73" i="53"/>
  <c r="AM73" i="53"/>
  <c r="AN73" i="53" l="1"/>
  <c r="AN77" i="53"/>
  <c r="AM83" i="53"/>
  <c r="AL83" i="53"/>
  <c r="AK84" i="53"/>
  <c r="AK91" i="53" s="1"/>
  <c r="AN78" i="53"/>
  <c r="AN72" i="53"/>
  <c r="AL39" i="53"/>
  <c r="AM39" i="53"/>
  <c r="AN74" i="53"/>
  <c r="AN83" i="53" l="1"/>
  <c r="AM84" i="53"/>
  <c r="AL84" i="53"/>
  <c r="AL91" i="53"/>
  <c r="AN39" i="53"/>
  <c r="AN84" i="53" l="1"/>
  <c r="AN91" i="53" s="1"/>
  <c r="AM91" i="53"/>
  <c r="B11" i="56" l="1"/>
  <c r="E11" i="56" l="1"/>
  <c r="D11" i="56"/>
  <c r="AB45" i="53" l="1"/>
  <c r="AB44" i="53"/>
  <c r="AB46" i="53"/>
  <c r="AB41" i="53"/>
  <c r="AC46" i="53" l="1"/>
  <c r="AC41" i="53"/>
  <c r="AC44" i="53"/>
  <c r="AB42" i="53"/>
  <c r="AC45" i="53"/>
  <c r="AD45" i="53" l="1"/>
  <c r="AD41" i="53"/>
  <c r="AD46" i="53"/>
  <c r="AC42" i="53"/>
  <c r="AB43" i="53"/>
  <c r="AB47" i="53" s="1"/>
  <c r="AD44" i="53"/>
  <c r="AE44" i="53" l="1"/>
  <c r="AE41" i="53"/>
  <c r="AE46" i="53"/>
  <c r="AC43" i="53"/>
  <c r="AC47" i="53" s="1"/>
  <c r="AE45" i="53"/>
  <c r="AD42" i="53"/>
  <c r="AE42" i="53" l="1"/>
  <c r="AF46" i="53"/>
  <c r="AF41" i="53"/>
  <c r="AF45" i="53"/>
  <c r="AD43" i="53"/>
  <c r="AD47" i="53" s="1"/>
  <c r="AF44" i="53"/>
  <c r="AE43" i="53" l="1"/>
  <c r="AE47" i="53" s="1"/>
  <c r="AG44" i="53"/>
  <c r="AG46" i="53"/>
  <c r="AG45" i="53"/>
  <c r="AF42" i="53"/>
  <c r="AG41" i="53"/>
  <c r="AH44" i="53" l="1"/>
  <c r="AG42" i="53"/>
  <c r="AH46" i="53"/>
  <c r="AH41" i="53"/>
  <c r="AF43" i="53"/>
  <c r="AH45" i="53"/>
  <c r="AI41" i="53" l="1"/>
  <c r="AI46" i="53"/>
  <c r="AG43" i="53"/>
  <c r="AG47" i="53" s="1"/>
  <c r="AI44" i="53"/>
  <c r="AI45" i="53"/>
  <c r="AH42" i="53"/>
  <c r="AF47" i="53"/>
  <c r="AJ46" i="53" l="1"/>
  <c r="AJ44" i="53"/>
  <c r="AH43" i="53"/>
  <c r="AH47" i="53" s="1"/>
  <c r="AI42" i="53"/>
  <c r="AJ45" i="53"/>
  <c r="AJ41" i="53"/>
  <c r="AJ42" i="53" l="1"/>
  <c r="AI43" i="53"/>
  <c r="AI47" i="53" s="1"/>
  <c r="AK41" i="53"/>
  <c r="AK44" i="53"/>
  <c r="AK45" i="53"/>
  <c r="AK46" i="53"/>
  <c r="AM41" i="53" l="1"/>
  <c r="AL41" i="53"/>
  <c r="AJ43" i="53"/>
  <c r="AJ47" i="53" s="1"/>
  <c r="AL44" i="53"/>
  <c r="AM44" i="53"/>
  <c r="AN44" i="53" s="1"/>
  <c r="AL46" i="53"/>
  <c r="AM46" i="53"/>
  <c r="AN46" i="53" s="1"/>
  <c r="AK42" i="53"/>
  <c r="AL45" i="53"/>
  <c r="AM45" i="53"/>
  <c r="AN45" i="53" s="1"/>
  <c r="AK43" i="53" l="1"/>
  <c r="AK47" i="53" s="1"/>
  <c r="AL42" i="53"/>
  <c r="AM42" i="53"/>
  <c r="AN41" i="53"/>
  <c r="AN42" i="53" l="1"/>
  <c r="AL43" i="53"/>
  <c r="AL47" i="53" s="1"/>
  <c r="AM43" i="53"/>
  <c r="AM47" i="53" l="1"/>
  <c r="AN43" i="53"/>
  <c r="AN47" i="53" s="1"/>
  <c r="B7" i="56" l="1"/>
  <c r="E7" i="56" l="1"/>
  <c r="D7" i="56"/>
  <c r="AB75" i="53"/>
  <c r="AC75" i="53" l="1"/>
  <c r="AB76" i="53"/>
  <c r="AB80" i="53" s="1"/>
  <c r="AC76" i="53" l="1"/>
  <c r="AC80" i="53" s="1"/>
  <c r="AD75" i="53"/>
  <c r="AE75" i="53" l="1"/>
  <c r="AD76" i="53"/>
  <c r="AE76" i="53" l="1"/>
  <c r="AE80" i="53" s="1"/>
  <c r="AF75" i="53"/>
  <c r="AD80" i="53"/>
  <c r="AG75" i="53" l="1"/>
  <c r="AF76" i="53"/>
  <c r="AF80" i="53" s="1"/>
  <c r="AG76" i="53" l="1"/>
  <c r="AG80" i="53" s="1"/>
  <c r="AH75" i="53"/>
  <c r="AI75" i="53" l="1"/>
  <c r="AH76" i="53"/>
  <c r="AH80" i="53" s="1"/>
  <c r="AI76" i="53" l="1"/>
  <c r="AI80" i="53" s="1"/>
  <c r="AJ75" i="53"/>
  <c r="AJ76" i="53" l="1"/>
  <c r="AJ80" i="53" s="1"/>
  <c r="AK75" i="53"/>
  <c r="AK76" i="53" l="1"/>
  <c r="AK80" i="53" s="1"/>
  <c r="AM75" i="53"/>
  <c r="AL75" i="53"/>
  <c r="AL76" i="53" l="1"/>
  <c r="AL80" i="53" s="1"/>
  <c r="AM76" i="53"/>
  <c r="AM80" i="53" s="1"/>
  <c r="AN75" i="53"/>
  <c r="AN76" i="53" l="1"/>
  <c r="AN80" i="53" s="1"/>
  <c r="B10" i="56" l="1"/>
  <c r="AB54" i="53"/>
  <c r="AB51" i="53"/>
  <c r="AB53" i="53"/>
  <c r="D10" i="56" l="1"/>
  <c r="E10" i="56"/>
  <c r="AB57" i="53"/>
  <c r="AB56" i="53"/>
  <c r="AB52" i="53"/>
  <c r="AC53" i="53"/>
  <c r="AC51" i="53"/>
  <c r="AB55" i="53"/>
  <c r="AC54" i="53"/>
  <c r="AD51" i="53" l="1"/>
  <c r="AC52" i="53"/>
  <c r="AB65" i="53"/>
  <c r="AD54" i="53"/>
  <c r="AC56" i="53"/>
  <c r="AD53" i="53"/>
  <c r="AC57" i="53"/>
  <c r="AB62" i="53"/>
  <c r="AB68" i="53"/>
  <c r="AB50" i="53"/>
  <c r="AC55" i="53"/>
  <c r="AB64" i="53" l="1"/>
  <c r="AB63" i="53"/>
  <c r="AC62" i="53"/>
  <c r="AC65" i="53"/>
  <c r="AB67" i="53"/>
  <c r="AD55" i="53"/>
  <c r="AE53" i="53"/>
  <c r="AB58" i="53"/>
  <c r="AD57" i="53"/>
  <c r="AD52" i="53"/>
  <c r="AB61" i="53"/>
  <c r="AC50" i="53"/>
  <c r="AC58" i="53" s="1"/>
  <c r="AB66" i="53"/>
  <c r="AD56" i="53"/>
  <c r="AE51" i="53"/>
  <c r="AC68" i="53"/>
  <c r="AE54" i="53"/>
  <c r="AE52" i="53" l="1"/>
  <c r="AD62" i="53"/>
  <c r="AF54" i="53"/>
  <c r="AC66" i="53"/>
  <c r="AE57" i="53"/>
  <c r="AE55" i="53"/>
  <c r="AD50" i="53"/>
  <c r="AC67" i="53"/>
  <c r="AC63" i="53"/>
  <c r="AD68" i="53"/>
  <c r="AB69" i="53"/>
  <c r="AD65" i="53"/>
  <c r="AF51" i="53"/>
  <c r="AC61" i="53"/>
  <c r="AF53" i="53"/>
  <c r="AC64" i="53"/>
  <c r="AE56" i="53"/>
  <c r="AE62" i="53" l="1"/>
  <c r="AD64" i="53"/>
  <c r="AD63" i="53"/>
  <c r="AF55" i="53"/>
  <c r="AG53" i="53"/>
  <c r="AE65" i="53"/>
  <c r="AC69" i="53"/>
  <c r="AD67" i="53"/>
  <c r="AF57" i="53"/>
  <c r="AF52" i="53"/>
  <c r="AD61" i="53"/>
  <c r="AD58" i="53"/>
  <c r="AD66" i="53"/>
  <c r="AG51" i="53"/>
  <c r="AE50" i="53"/>
  <c r="AE58" i="53" s="1"/>
  <c r="AF56" i="53"/>
  <c r="AE68" i="53"/>
  <c r="AG54" i="53"/>
  <c r="AE64" i="53" l="1"/>
  <c r="AE66" i="53"/>
  <c r="AG57" i="53"/>
  <c r="AH53" i="53"/>
  <c r="AF62" i="53"/>
  <c r="AF68" i="53"/>
  <c r="AE67" i="53"/>
  <c r="AG55" i="53"/>
  <c r="AF50" i="53"/>
  <c r="AE61" i="53"/>
  <c r="AG56" i="53"/>
  <c r="AD69" i="53"/>
  <c r="AG52" i="53"/>
  <c r="AE63" i="53"/>
  <c r="AH54" i="53"/>
  <c r="AH51" i="53"/>
  <c r="AF65" i="53"/>
  <c r="AF61" i="53" l="1"/>
  <c r="AH57" i="53"/>
  <c r="AF58" i="53"/>
  <c r="AH52" i="53"/>
  <c r="AH55" i="53"/>
  <c r="AF64" i="53"/>
  <c r="AG65" i="53"/>
  <c r="AF66" i="53"/>
  <c r="AI51" i="53"/>
  <c r="AG62" i="53"/>
  <c r="AG68" i="53"/>
  <c r="AI54" i="53"/>
  <c r="AI53" i="53"/>
  <c r="AG50" i="53"/>
  <c r="AG58" i="53" s="1"/>
  <c r="AH56" i="53"/>
  <c r="AF63" i="53"/>
  <c r="AE69" i="53"/>
  <c r="AF67" i="53"/>
  <c r="AH65" i="53" l="1"/>
  <c r="AI57" i="53"/>
  <c r="AG67" i="53"/>
  <c r="AJ51" i="53"/>
  <c r="AF69" i="53"/>
  <c r="AH50" i="53"/>
  <c r="AH58" i="53" s="1"/>
  <c r="AG64" i="53"/>
  <c r="AI55" i="53"/>
  <c r="AG61" i="53"/>
  <c r="AJ53" i="53"/>
  <c r="AG63" i="53"/>
  <c r="AJ54" i="53"/>
  <c r="AG66" i="53"/>
  <c r="AI52" i="53"/>
  <c r="AH62" i="53"/>
  <c r="AI56" i="53"/>
  <c r="AH68" i="53"/>
  <c r="AK51" i="53" l="1"/>
  <c r="AK54" i="53"/>
  <c r="AI62" i="53"/>
  <c r="AH67" i="53"/>
  <c r="AJ56" i="53"/>
  <c r="AK53" i="53"/>
  <c r="AJ55" i="53"/>
  <c r="AH64" i="53"/>
  <c r="AJ52" i="53"/>
  <c r="AI50" i="53"/>
  <c r="AJ57" i="53"/>
  <c r="AH63" i="53"/>
  <c r="AI68" i="53"/>
  <c r="AG69" i="53"/>
  <c r="AI65" i="53"/>
  <c r="AH66" i="53"/>
  <c r="AH61" i="53"/>
  <c r="AI64" i="53" l="1"/>
  <c r="AK57" i="53"/>
  <c r="AI66" i="53"/>
  <c r="AI58" i="53"/>
  <c r="AM53" i="53"/>
  <c r="AL53" i="53"/>
  <c r="AM54" i="53"/>
  <c r="AL54" i="53"/>
  <c r="AI67" i="53"/>
  <c r="AJ62" i="53"/>
  <c r="AK55" i="53"/>
  <c r="AJ50" i="53"/>
  <c r="AJ58" i="53" s="1"/>
  <c r="AI63" i="53"/>
  <c r="AJ65" i="53"/>
  <c r="AH69" i="53"/>
  <c r="AK52" i="53"/>
  <c r="AL51" i="53"/>
  <c r="AM51" i="53"/>
  <c r="AI61" i="53"/>
  <c r="AJ68" i="53"/>
  <c r="AK56" i="53"/>
  <c r="AN51" i="53" l="1"/>
  <c r="AJ61" i="53"/>
  <c r="AI69" i="53"/>
  <c r="AJ63" i="53"/>
  <c r="AJ67" i="53"/>
  <c r="AK65" i="53"/>
  <c r="AK62" i="53"/>
  <c r="AM57" i="53"/>
  <c r="AL57" i="53"/>
  <c r="AJ66" i="53"/>
  <c r="AM56" i="53"/>
  <c r="AL56" i="53"/>
  <c r="AK50" i="53"/>
  <c r="AK58" i="53" s="1"/>
  <c r="AN54" i="53"/>
  <c r="AL52" i="53"/>
  <c r="AM52" i="53"/>
  <c r="AN52" i="53" s="1"/>
  <c r="AL55" i="53"/>
  <c r="AM55" i="53"/>
  <c r="AJ64" i="53"/>
  <c r="AK68" i="53"/>
  <c r="AN53" i="53"/>
  <c r="AK67" i="53" l="1"/>
  <c r="AN57" i="53"/>
  <c r="AK63" i="53"/>
  <c r="AL68" i="53"/>
  <c r="AM68" i="53"/>
  <c r="AK64" i="53"/>
  <c r="AL50" i="53"/>
  <c r="AL58" i="53" s="1"/>
  <c r="AM50" i="53"/>
  <c r="AM62" i="53"/>
  <c r="AL62" i="53"/>
  <c r="AK66" i="53"/>
  <c r="AJ69" i="53"/>
  <c r="AN55" i="53"/>
  <c r="AN56" i="53"/>
  <c r="AL65" i="53"/>
  <c r="AM65" i="53"/>
  <c r="AK61" i="53"/>
  <c r="AN68" i="53" l="1"/>
  <c r="AN65" i="53"/>
  <c r="AM66" i="53"/>
  <c r="AL66" i="53"/>
  <c r="AM61" i="53"/>
  <c r="AL61" i="53"/>
  <c r="AN62" i="53"/>
  <c r="AL63" i="53"/>
  <c r="AM63" i="53"/>
  <c r="AK69" i="53"/>
  <c r="AM58" i="53"/>
  <c r="AN50" i="53"/>
  <c r="AN58" i="53" s="1"/>
  <c r="AM64" i="53"/>
  <c r="AL64" i="53"/>
  <c r="AM67" i="53"/>
  <c r="AL67" i="53"/>
  <c r="AN63" i="53" l="1"/>
  <c r="B8" i="56"/>
  <c r="AL69" i="53"/>
  <c r="AN67" i="53"/>
  <c r="AN64" i="53"/>
  <c r="AM69" i="53"/>
  <c r="AN61" i="53"/>
  <c r="AN66" i="53"/>
  <c r="D8" i="56" l="1"/>
  <c r="E8" i="56"/>
  <c r="AN69" i="53"/>
  <c r="B9" i="56" l="1"/>
  <c r="D9" i="56" l="1"/>
  <c r="E9" i="56"/>
  <c r="AB7" i="53" l="1"/>
  <c r="AE10" i="53"/>
  <c r="AC10" i="53"/>
  <c r="AE9" i="53"/>
  <c r="AC9" i="53"/>
  <c r="AE8" i="53"/>
  <c r="AC8" i="53"/>
  <c r="AE7" i="53"/>
  <c r="AC7" i="53"/>
  <c r="AE6" i="53"/>
  <c r="AC6" i="53"/>
  <c r="AD13" i="53"/>
  <c r="AD12" i="53"/>
  <c r="AB12" i="53"/>
  <c r="AD11" i="53"/>
  <c r="AB11" i="53"/>
  <c r="AD8" i="53"/>
  <c r="AD7" i="53"/>
  <c r="AB6" i="53"/>
  <c r="AC13" i="53"/>
  <c r="AE12" i="53"/>
  <c r="AC12" i="53"/>
  <c r="AC11" i="53"/>
  <c r="AB13" i="53"/>
  <c r="AD10" i="53"/>
  <c r="AB10" i="53"/>
  <c r="AD9" i="53"/>
  <c r="AB9" i="53"/>
  <c r="AB8" i="53"/>
  <c r="AD6" i="53"/>
  <c r="AE13" i="53"/>
  <c r="AE11" i="53"/>
  <c r="AB18" i="53"/>
  <c r="AE17" i="53"/>
  <c r="AC17" i="53"/>
  <c r="AD24" i="53"/>
  <c r="AD23" i="53"/>
  <c r="AB23" i="53"/>
  <c r="AD22" i="53"/>
  <c r="AD21" i="53"/>
  <c r="AB21" i="53"/>
  <c r="AD20" i="53"/>
  <c r="AD19" i="53"/>
  <c r="AB19" i="53"/>
  <c r="AD18" i="53"/>
  <c r="AB20" i="53"/>
  <c r="AB17" i="53"/>
  <c r="AD17" i="53"/>
  <c r="AE24" i="53"/>
  <c r="AC24" i="53"/>
  <c r="AE18" i="53"/>
  <c r="AE23" i="53"/>
  <c r="AC23" i="53"/>
  <c r="AE22" i="53"/>
  <c r="AC22" i="53"/>
  <c r="AB24" i="53"/>
  <c r="AE19" i="53"/>
  <c r="AC19" i="53"/>
  <c r="AC18" i="53"/>
  <c r="AE21" i="53"/>
  <c r="AC21" i="53"/>
  <c r="AE20" i="53"/>
  <c r="AC20" i="53"/>
  <c r="AB22" i="53"/>
  <c r="AE14" i="53" l="1"/>
  <c r="AE25" i="53"/>
  <c r="AD14" i="53"/>
  <c r="AB14" i="53"/>
  <c r="AC14" i="53"/>
  <c r="AD25" i="53"/>
  <c r="AB25" i="53"/>
  <c r="AC25" i="53"/>
  <c r="AB29" i="53"/>
  <c r="AB28" i="53"/>
  <c r="AD28" i="53"/>
  <c r="AE35" i="53"/>
  <c r="AC35" i="53"/>
  <c r="AB31" i="53"/>
  <c r="AE34" i="53"/>
  <c r="AC34" i="53"/>
  <c r="AE33" i="53"/>
  <c r="AC33" i="53"/>
  <c r="AE32" i="53"/>
  <c r="AC32" i="53"/>
  <c r="AE31" i="53"/>
  <c r="AC31" i="53"/>
  <c r="AD29" i="53"/>
  <c r="AE30" i="53"/>
  <c r="AC30" i="53"/>
  <c r="AE29" i="53"/>
  <c r="AC29" i="53"/>
  <c r="AE28" i="53"/>
  <c r="AC28" i="53"/>
  <c r="AD35" i="53"/>
  <c r="AB30" i="53"/>
  <c r="AB33" i="53"/>
  <c r="AD34" i="53"/>
  <c r="AB34" i="53"/>
  <c r="AD33" i="53"/>
  <c r="AD32" i="53"/>
  <c r="AB32" i="53"/>
  <c r="AD31" i="53"/>
  <c r="AB35" i="53"/>
  <c r="AD30" i="53"/>
  <c r="AG6" i="53" l="1"/>
  <c r="AG12" i="53"/>
  <c r="AJ11" i="53"/>
  <c r="AH11" i="53"/>
  <c r="AH9" i="53"/>
  <c r="AI10" i="53"/>
  <c r="AG10" i="53"/>
  <c r="AJ9" i="53"/>
  <c r="AJ7" i="53"/>
  <c r="AF6" i="53"/>
  <c r="AK8" i="53"/>
  <c r="AF12" i="53"/>
  <c r="AF10" i="53"/>
  <c r="AF8" i="53"/>
  <c r="AI8" i="53"/>
  <c r="AK13" i="53"/>
  <c r="AH7" i="53"/>
  <c r="AI13" i="53"/>
  <c r="AK6" i="53"/>
  <c r="AG13" i="53"/>
  <c r="AI6" i="53"/>
  <c r="AJ12" i="53"/>
  <c r="AH10" i="53"/>
  <c r="AI9" i="53"/>
  <c r="AF13" i="53"/>
  <c r="AF11" i="53"/>
  <c r="AH8" i="53"/>
  <c r="AH13" i="53"/>
  <c r="AJ6" i="53"/>
  <c r="AK10" i="53"/>
  <c r="AH12" i="53"/>
  <c r="AK11" i="53"/>
  <c r="AI11" i="53"/>
  <c r="AG11" i="53"/>
  <c r="AJ10" i="53"/>
  <c r="AK9" i="53"/>
  <c r="AF7" i="53"/>
  <c r="AG9" i="53"/>
  <c r="AJ8" i="53"/>
  <c r="AF9" i="53"/>
  <c r="AK7" i="53"/>
  <c r="AI12" i="53"/>
  <c r="AI7" i="53"/>
  <c r="AJ13" i="53"/>
  <c r="AG7" i="53"/>
  <c r="AK12" i="53"/>
  <c r="AH6" i="53"/>
  <c r="AG8" i="53"/>
  <c r="AE36" i="53"/>
  <c r="AD36" i="53"/>
  <c r="AB36" i="53"/>
  <c r="AF29" i="53"/>
  <c r="AI31" i="53"/>
  <c r="AK28" i="53"/>
  <c r="AG31" i="53"/>
  <c r="AI28" i="53"/>
  <c r="AK30" i="53"/>
  <c r="AG28" i="53"/>
  <c r="AI30" i="53"/>
  <c r="AK31" i="53"/>
  <c r="AG30" i="53"/>
  <c r="AH35" i="53"/>
  <c r="AK29" i="53"/>
  <c r="AF35" i="53"/>
  <c r="AI29" i="53"/>
  <c r="AJ34" i="53"/>
  <c r="AG29" i="53"/>
  <c r="AJ35" i="53"/>
  <c r="AG32" i="53"/>
  <c r="AF34" i="53"/>
  <c r="AJ33" i="53"/>
  <c r="AH33" i="53"/>
  <c r="AH34" i="53"/>
  <c r="AJ32" i="53"/>
  <c r="AH32" i="53"/>
  <c r="AF32" i="53"/>
  <c r="AF33" i="53"/>
  <c r="AF28" i="53"/>
  <c r="AH31" i="53"/>
  <c r="AJ28" i="53"/>
  <c r="AF31" i="53"/>
  <c r="AH28" i="53"/>
  <c r="AJ30" i="53"/>
  <c r="AK35" i="53"/>
  <c r="AJ31" i="53"/>
  <c r="AI32" i="53"/>
  <c r="AI35" i="53"/>
  <c r="AF30" i="53"/>
  <c r="AG35" i="53"/>
  <c r="AJ29" i="53"/>
  <c r="AK34" i="53"/>
  <c r="AH29" i="53"/>
  <c r="AI34" i="53"/>
  <c r="AH30" i="53"/>
  <c r="AG34" i="53"/>
  <c r="AK33" i="53"/>
  <c r="AI33" i="53"/>
  <c r="AG33" i="53"/>
  <c r="AK32" i="53"/>
  <c r="AF18" i="53"/>
  <c r="AF17" i="53"/>
  <c r="AH20" i="53"/>
  <c r="AJ17" i="53"/>
  <c r="AF20" i="53"/>
  <c r="AH17" i="53"/>
  <c r="AJ19" i="53"/>
  <c r="AK24" i="53"/>
  <c r="AJ24" i="53"/>
  <c r="AI24" i="53"/>
  <c r="AF19" i="53"/>
  <c r="AG24" i="53"/>
  <c r="AJ18" i="53"/>
  <c r="AK23" i="53"/>
  <c r="AH18" i="53"/>
  <c r="AI23" i="53"/>
  <c r="AH23" i="53"/>
  <c r="AG23" i="53"/>
  <c r="AK22" i="53"/>
  <c r="AI22" i="53"/>
  <c r="AG22" i="53"/>
  <c r="AF22" i="53"/>
  <c r="AK21" i="53"/>
  <c r="AI21" i="53"/>
  <c r="AG21" i="53"/>
  <c r="AK20" i="53"/>
  <c r="AJ20" i="53"/>
  <c r="AI20" i="53"/>
  <c r="AK17" i="53"/>
  <c r="AG20" i="53"/>
  <c r="AI17" i="53"/>
  <c r="AK19" i="53"/>
  <c r="AG17" i="53"/>
  <c r="AI19" i="53"/>
  <c r="AH19" i="53"/>
  <c r="AG19" i="53"/>
  <c r="AH24" i="53"/>
  <c r="AK18" i="53"/>
  <c r="AF24" i="53"/>
  <c r="AI18" i="53"/>
  <c r="AJ23" i="53"/>
  <c r="AG18" i="53"/>
  <c r="AJ21" i="53"/>
  <c r="AF23" i="53"/>
  <c r="AJ22" i="53"/>
  <c r="AH22" i="53"/>
  <c r="AH21" i="53"/>
  <c r="AF21" i="53"/>
  <c r="AC36" i="53"/>
  <c r="AH14" i="53" l="1"/>
  <c r="AJ25" i="53"/>
  <c r="AJ36" i="53"/>
  <c r="AI36" i="53"/>
  <c r="AF14" i="53"/>
  <c r="AJ14" i="53"/>
  <c r="AI14" i="53"/>
  <c r="AK14" i="53"/>
  <c r="AL7" i="53"/>
  <c r="AL6" i="53"/>
  <c r="AM13" i="53"/>
  <c r="AM12" i="53"/>
  <c r="AM11" i="53"/>
  <c r="AM10" i="53"/>
  <c r="AM9" i="53"/>
  <c r="AM8" i="53"/>
  <c r="AM7" i="53"/>
  <c r="AL9" i="53"/>
  <c r="AM6" i="53"/>
  <c r="AL13" i="53"/>
  <c r="AL12" i="53"/>
  <c r="AL10" i="53"/>
  <c r="AN10" i="53" s="1"/>
  <c r="G19" i="55" s="1"/>
  <c r="AL8" i="53"/>
  <c r="AL11" i="53"/>
  <c r="AG14" i="53"/>
  <c r="AH25" i="53"/>
  <c r="AH36" i="53"/>
  <c r="AG36" i="53"/>
  <c r="AK25" i="53"/>
  <c r="AL18" i="53"/>
  <c r="AM17" i="53"/>
  <c r="AL24" i="53"/>
  <c r="AL23" i="53"/>
  <c r="AL21" i="53"/>
  <c r="AL20" i="53"/>
  <c r="AL19" i="53"/>
  <c r="AM19" i="53"/>
  <c r="AM21" i="53"/>
  <c r="AL22" i="53"/>
  <c r="AL17" i="53"/>
  <c r="AM24" i="53"/>
  <c r="AN24" i="53" s="1"/>
  <c r="AM23" i="53"/>
  <c r="AM22" i="53"/>
  <c r="AM20" i="53"/>
  <c r="AM18" i="53"/>
  <c r="AL29" i="53"/>
  <c r="AL28" i="53"/>
  <c r="AM35" i="53"/>
  <c r="AM34" i="53"/>
  <c r="AM33" i="53"/>
  <c r="AM32" i="53"/>
  <c r="AM31" i="53"/>
  <c r="AM30" i="53"/>
  <c r="AM29" i="53"/>
  <c r="AL32" i="53"/>
  <c r="AL30" i="53"/>
  <c r="AL31" i="53"/>
  <c r="AM28" i="53"/>
  <c r="AL35" i="53"/>
  <c r="AL34" i="53"/>
  <c r="AL33" i="53"/>
  <c r="AF25" i="53"/>
  <c r="AF36" i="53"/>
  <c r="AK36" i="53"/>
  <c r="AG25" i="53"/>
  <c r="AI25" i="53"/>
  <c r="AN13" i="53" l="1"/>
  <c r="G28" i="55" s="1"/>
  <c r="F28" i="55" s="1"/>
  <c r="AN32" i="53"/>
  <c r="AN31" i="53"/>
  <c r="AN17" i="53"/>
  <c r="AN34" i="53"/>
  <c r="AN11" i="53"/>
  <c r="G22" i="55" s="1"/>
  <c r="F22" i="55" s="1"/>
  <c r="AN19" i="53"/>
  <c r="AN20" i="53"/>
  <c r="AN18" i="53"/>
  <c r="AN12" i="53"/>
  <c r="G25" i="55" s="1"/>
  <c r="F25" i="55" s="1"/>
  <c r="AN21" i="53"/>
  <c r="AN30" i="53"/>
  <c r="AN23" i="53"/>
  <c r="G26" i="55" s="1"/>
  <c r="F26" i="55" s="1"/>
  <c r="AN22" i="53"/>
  <c r="AN8" i="53"/>
  <c r="G13" i="55" s="1"/>
  <c r="F13" i="55" s="1"/>
  <c r="AM14" i="53"/>
  <c r="AN9" i="53"/>
  <c r="G16" i="55" s="1"/>
  <c r="AN33" i="53"/>
  <c r="AN7" i="53"/>
  <c r="G10" i="55" s="1"/>
  <c r="F10" i="55" s="1"/>
  <c r="AN29" i="53"/>
  <c r="AN35" i="53"/>
  <c r="G29" i="55" s="1"/>
  <c r="F29" i="55" s="1"/>
  <c r="AL14" i="53"/>
  <c r="AM36" i="53"/>
  <c r="AN6" i="53"/>
  <c r="AN28" i="53"/>
  <c r="AL25" i="53"/>
  <c r="AM25" i="53"/>
  <c r="AL36" i="53"/>
  <c r="G17" i="55" l="1"/>
  <c r="F17" i="55" s="1"/>
  <c r="G14" i="55"/>
  <c r="F14" i="55" s="1"/>
  <c r="G11" i="55"/>
  <c r="F11" i="55" s="1"/>
  <c r="AN25" i="53"/>
  <c r="G20" i="55"/>
  <c r="F20" i="55" s="1"/>
  <c r="G23" i="55"/>
  <c r="F23" i="55" s="1"/>
  <c r="AN36" i="53"/>
  <c r="B6" i="56" s="1"/>
  <c r="G8" i="55"/>
  <c r="F8" i="55" s="1"/>
  <c r="G7" i="55"/>
  <c r="F7" i="55" s="1"/>
  <c r="AN14" i="53"/>
  <c r="E6" i="56" l="1"/>
  <c r="B5" i="56"/>
  <c r="D5" i="56" s="1"/>
  <c r="D6" i="56"/>
  <c r="G30" i="55"/>
  <c r="E5" i="56" l="1"/>
  <c r="B12" i="56"/>
  <c r="D12" i="56"/>
  <c r="E12" i="56" l="1"/>
</calcChain>
</file>

<file path=xl/sharedStrings.xml><?xml version="1.0" encoding="utf-8"?>
<sst xmlns="http://schemas.openxmlformats.org/spreadsheetml/2006/main" count="568" uniqueCount="121">
  <si>
    <t xml:space="preserve">Residential </t>
  </si>
  <si>
    <t xml:space="preserve">GS&lt; 50kW </t>
  </si>
  <si>
    <t xml:space="preserve">GS 50 to 4,999 kW </t>
  </si>
  <si>
    <t>Unmetered Scattered Load</t>
  </si>
  <si>
    <t>Sentinel Lighting</t>
  </si>
  <si>
    <t>Street Lighting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</si>
  <si>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</si>
  <si>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</si>
  <si>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</si>
  <si>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</si>
  <si>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</si>
  <si>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</si>
  <si>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</si>
  <si>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</si>
  <si>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</si>
  <si>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</si>
  <si>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</si>
  <si>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</si>
  <si>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Low Voltage</t>
  </si>
  <si>
    <t>Total</t>
  </si>
  <si>
    <t>Rates</t>
  </si>
  <si>
    <t>Global Adjustment</t>
  </si>
  <si>
    <t>Large Use</t>
  </si>
  <si>
    <t>Large Use with Dedicated Assets</t>
  </si>
  <si>
    <t>Volumes</t>
  </si>
  <si>
    <t>Energy-RPP</t>
  </si>
  <si>
    <t>Energy-Non-RPP</t>
  </si>
  <si>
    <t>Wholesale Market Services</t>
  </si>
  <si>
    <t>Network</t>
  </si>
  <si>
    <t>Connection</t>
  </si>
  <si>
    <t>Smart Meter Entity</t>
  </si>
  <si>
    <t>Expense</t>
  </si>
  <si>
    <t>Predicted Purchases</t>
  </si>
  <si>
    <t>Residential</t>
  </si>
  <si>
    <t>Rpp</t>
  </si>
  <si>
    <t>Non Rpp</t>
  </si>
  <si>
    <t>GS &lt; 50</t>
  </si>
  <si>
    <t>GS &gt; 50</t>
  </si>
  <si>
    <t>USL</t>
  </si>
  <si>
    <t>Sentinel</t>
  </si>
  <si>
    <t>Standby</t>
  </si>
  <si>
    <t>Billed kWh</t>
  </si>
  <si>
    <t>Billed kW</t>
  </si>
  <si>
    <t>Electricity - Commodity</t>
  </si>
  <si>
    <t>Class per Load Forecast</t>
  </si>
  <si>
    <t xml:space="preserve">Uplifted  </t>
  </si>
  <si>
    <t>Cost Of Energy</t>
  </si>
  <si>
    <t>Total Cost</t>
  </si>
  <si>
    <t xml:space="preserve">                  - Rpp</t>
  </si>
  <si>
    <t xml:space="preserve">                  - Non Rpp</t>
  </si>
  <si>
    <t>GS&lt;50kW</t>
  </si>
  <si>
    <t>GS&gt;50kW</t>
  </si>
  <si>
    <t>TOTAL</t>
  </si>
  <si>
    <t>RateClass</t>
  </si>
  <si>
    <t>Total Billed</t>
  </si>
  <si>
    <t xml:space="preserve">Billed RPP </t>
  </si>
  <si>
    <t>RPP%</t>
  </si>
  <si>
    <t xml:space="preserve">Billed Non RPP </t>
  </si>
  <si>
    <t>Non RPP%</t>
  </si>
  <si>
    <t>General Svc &lt; 50kW</t>
  </si>
  <si>
    <t>General Svc &gt; 50kW</t>
  </si>
  <si>
    <t>Large Use (1)</t>
  </si>
  <si>
    <t>Large Use (2)</t>
  </si>
  <si>
    <t>Unmetered</t>
  </si>
  <si>
    <t xml:space="preserve">Total </t>
  </si>
  <si>
    <t>Power</t>
  </si>
  <si>
    <t xml:space="preserve">Smart Meter Entity </t>
  </si>
  <si>
    <t>Category</t>
  </si>
  <si>
    <t>Variance</t>
  </si>
  <si>
    <t>% Variance</t>
  </si>
  <si>
    <t>RPP</t>
  </si>
  <si>
    <t>Non-RPP</t>
  </si>
  <si>
    <t>kWh</t>
  </si>
  <si>
    <t>kW</t>
  </si>
  <si>
    <t>Check</t>
  </si>
  <si>
    <t>2018 Custom IR 
(EB-2014-0002)</t>
  </si>
  <si>
    <t>2018 Annual Filing Cost of Power Impact</t>
  </si>
  <si>
    <t>2018 Cost of Power Expense</t>
  </si>
  <si>
    <t>2018 - Custom IR</t>
  </si>
  <si>
    <t>2018 - Budget</t>
  </si>
  <si>
    <t>2018 COST OF POWER FORECAST CALCULATION</t>
  </si>
  <si>
    <t>2018 Forecasted Metered kWhs</t>
  </si>
  <si>
    <t>2018 Loss Factor</t>
  </si>
  <si>
    <t>Updated for 2016 Actuals</t>
  </si>
  <si>
    <t>HRZ - COP Calculation - Impact of the Fair Hydro Plan</t>
  </si>
  <si>
    <t>No FHP Impact</t>
  </si>
  <si>
    <t>FHP Impact</t>
  </si>
  <si>
    <t>RPP Supply Cost Summary ($/MWh)</t>
  </si>
  <si>
    <t>May 1, 2017 - April 30, 2018</t>
  </si>
  <si>
    <t>July 1, 2017 - April 30, 2018</t>
  </si>
  <si>
    <t>COP Rates</t>
  </si>
  <si>
    <t>May 1, 2018 - Oct 30, 2018</t>
  </si>
  <si>
    <t>Nov 1, 2018 - Apr 30, 2019</t>
  </si>
  <si>
    <t>May 1, 2019 - Oct 30, 2019</t>
  </si>
  <si>
    <t>Nov 1, 2019 - Apr 30, 2020</t>
  </si>
  <si>
    <t>Forecast  Wholesale Electricity Price</t>
  </si>
  <si>
    <t>HOEP</t>
  </si>
  <si>
    <t>Load-Weighted Price for RPP Consumers ($/MWh)</t>
  </si>
  <si>
    <t>RPP Rates_FHP</t>
  </si>
  <si>
    <t>Impact of the Global Adjustment</t>
  </si>
  <si>
    <t>GA_FHP</t>
  </si>
  <si>
    <t>Adjustment to Address Bias Towards Unfavourable Variance ($/MWh)</t>
  </si>
  <si>
    <t>GA</t>
  </si>
  <si>
    <t>Adjustment to Clear Existing Variance ($/MWh)</t>
  </si>
  <si>
    <t>Average Supply Cost for RPP Consumers ($/MWh)</t>
  </si>
  <si>
    <t>Reference: Regulated Price Plan Price Report (May 1, 2017 to April 30, 2018), issued April 20, 2017; page 5</t>
  </si>
  <si>
    <t>Reference: Regulated Price Plan Prices and the GA Modifier for the period July 1, 2017 to April 30, 2018, issued June 22, 2017; page 2</t>
  </si>
  <si>
    <t>Ontario Electricity Market Price Forecast (HOEP Forecast $/MWh)</t>
  </si>
  <si>
    <t>On-Peak</t>
  </si>
  <si>
    <t>Off-Peak</t>
  </si>
  <si>
    <t>Average</t>
  </si>
  <si>
    <t>Term Avg.</t>
  </si>
  <si>
    <t>May 17 - Jul 17</t>
  </si>
  <si>
    <t>Aug 17 - Oct 17</t>
  </si>
  <si>
    <t>Nov 17 - Jan 18</t>
  </si>
  <si>
    <t>Feb 18 - Apr 18</t>
  </si>
  <si>
    <t>May 18 - Jul 18</t>
  </si>
  <si>
    <t>Aug 18 - Oct 18</t>
  </si>
  <si>
    <t>Reference: Regulated Price Plan Price Report (May 1, 2017 to April 30, 2018), issued April 20, 2017; page 13</t>
  </si>
  <si>
    <t>Rate of Inflation</t>
  </si>
  <si>
    <t>2018 Draft Rate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</si>
</sst>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* #,##0_);_(* \(#,##0\);_(* &quot;-&quot;??_);_(@_)"/>
    <numFmt numFmtId="172" formatCode="_(* #,##0.0_);_(* \(#,##0.0\);_(* &quot;-&quot;??_);_(@_)"/>
    <numFmt numFmtId="173" formatCode="#,##0.0"/>
    <numFmt numFmtId="174" formatCode="0\-0"/>
    <numFmt numFmtId="175" formatCode="##\-#"/>
    <numFmt numFmtId="176" formatCode="&quot;£ &quot;#,##0.00;[Red]\-&quot;£ &quot;#,##0.00"/>
    <numFmt numFmtId="177" formatCode="0.0000"/>
    <numFmt numFmtId="178" formatCode="_-&quot;$&quot;* #,##0.0000_-;\-&quot;$&quot;* #,##0.0000_-;_-&quot;$&quot;* &quot;-&quot;??_-;_-@_-"/>
    <numFmt numFmtId="179" formatCode="_-&quot;$&quot;* #,##0.00000_-;\-&quot;$&quot;* #,##0.00000_-;_-&quot;$&quot;* &quot;-&quot;??_-;_-@_-"/>
    <numFmt numFmtId="180" formatCode="[$-409]dddd\,\ mmmm\ dd\,\ yyyy"/>
    <numFmt numFmtId="181" formatCode="_(* #,##0.00_);_(* \(#,##0.00\);_(* &quot;-&quot;_);_(@_)"/>
    <numFmt numFmtId="182" formatCode="m/d"/>
    <numFmt numFmtId="183" formatCode="_-* #,##0_-;\-* #,##0_-;_-* &quot;-&quot;??_-;_-@_-"/>
    <numFmt numFmtId="184" formatCode="#,##0.0000_);\(#,##0.0000\)"/>
    <numFmt numFmtId="185" formatCode="&quot;$&quot;#,##0.0000_);\(&quot;$&quot;#,##0.0000\)"/>
    <numFmt numFmtId="186" formatCode="&quot;$&quot;#,##0.00000_);\(&quot;$&quot;#,##0.00000\)"/>
    <numFmt numFmtId="187" formatCode="_(* #,##0.00000_);_(* \(#,##0.00000\);_(* &quot;-&quot;??_);_(@_)"/>
    <numFmt numFmtId="188" formatCode="#,##0.00000_);\(#,##0.00000\)"/>
    <numFmt numFmtId="189" formatCode="_-&quot;$&quot;* #,##0_-;\-&quot;$&quot;* #,##0_-;_-&quot;$&quot;* &quot;-&quot;??_-;_-@_-"/>
    <numFmt numFmtId="190" formatCode="#,##0.00%_);\(#,##0.00%\)"/>
    <numFmt numFmtId="191" formatCode="&quot;$&quot;#,##0"/>
    <numFmt numFmtId="192" formatCode="0.00000"/>
    <numFmt numFmtId="193" formatCode="0.0%"/>
  </numFmts>
  <fonts count="1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1"/>
      <color theme="1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sz val="11"/>
      <color rgb="FF9C0006"/>
      <name val="Arial"/>
      <family val="2"/>
    </font>
    <font>
      <sz val="11"/>
      <color indexed="20"/>
      <name val="Calibri"/>
      <family val="2"/>
    </font>
    <font>
      <b/>
      <sz val="11"/>
      <color rgb="FFFA7D00"/>
      <name val="Arial"/>
      <family val="2"/>
    </font>
    <font>
      <b/>
      <sz val="11"/>
      <color indexed="52"/>
      <name val="Calibri"/>
      <family val="2"/>
    </font>
    <font>
      <b/>
      <sz val="11"/>
      <color theme="0"/>
      <name val="Arial"/>
      <family val="2"/>
    </font>
    <font>
      <b/>
      <sz val="11"/>
      <color indexed="9"/>
      <name val="Calibri"/>
      <family val="2"/>
    </font>
    <font>
      <sz val="11"/>
      <color indexed="8"/>
      <name val="Arial"/>
      <family val="2"/>
    </font>
    <font>
      <i/>
      <sz val="11"/>
      <color rgb="FF7F7F7F"/>
      <name val="Arial"/>
      <family val="2"/>
    </font>
    <font>
      <i/>
      <sz val="11"/>
      <color indexed="23"/>
      <name val="Calibri"/>
      <family val="2"/>
    </font>
    <font>
      <sz val="11"/>
      <color rgb="FF006100"/>
      <name val="Arial"/>
      <family val="2"/>
    </font>
    <font>
      <sz val="11"/>
      <color indexed="17"/>
      <name val="Calibri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sz val="11"/>
      <color rgb="FF3F3F76"/>
      <name val="Arial"/>
      <family val="2"/>
    </font>
    <font>
      <sz val="11"/>
      <color indexed="62"/>
      <name val="Calibri"/>
      <family val="2"/>
    </font>
    <font>
      <sz val="11"/>
      <color rgb="FFFA7D00"/>
      <name val="Arial"/>
      <family val="2"/>
    </font>
    <font>
      <sz val="11"/>
      <color indexed="52"/>
      <name val="Calibri"/>
      <family val="2"/>
    </font>
    <font>
      <sz val="11"/>
      <color rgb="FF9C650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indexed="10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sz val="8"/>
      <color indexed="8"/>
      <name val="Tahom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Arial"/>
      <family val="2"/>
    </font>
    <font>
      <sz val="10"/>
      <color indexed="19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2"/>
      <color rgb="FFFF0000"/>
      <name val="Arial"/>
      <family val="2"/>
    </font>
    <font>
      <sz val="11"/>
      <color indexed="10"/>
      <name val="Calibri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i/>
      <u/>
      <sz val="10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theme="0"/>
      </left>
      <right/>
      <top style="medium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0"/>
      </bottom>
      <diagonal/>
    </border>
    <border>
      <left/>
      <right style="medium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1981">
    <xf numFmtId="0" fontId="0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  <xf numFmtId="44" fontId="11" fillId="0" borderId="0" applyFont="0" applyFill="0" applyBorder="0" applyAlignment="0" applyProtection="0"/>
    <xf numFmtId="0" fontId="13" fillId="0" borderId="0"/>
    <xf numFmtId="170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3" fillId="0" borderId="0"/>
    <xf numFmtId="172" fontId="13" fillId="0" borderId="0"/>
    <xf numFmtId="172" fontId="13" fillId="0" borderId="0"/>
    <xf numFmtId="172" fontId="13" fillId="0" borderId="0"/>
    <xf numFmtId="173" fontId="13" fillId="0" borderId="0"/>
    <xf numFmtId="173" fontId="13" fillId="0" borderId="0"/>
    <xf numFmtId="173" fontId="13" fillId="0" borderId="0"/>
    <xf numFmtId="173" fontId="13" fillId="0" borderId="0"/>
    <xf numFmtId="14" fontId="13" fillId="0" borderId="0"/>
    <xf numFmtId="14" fontId="13" fillId="0" borderId="0"/>
    <xf numFmtId="14" fontId="13" fillId="0" borderId="0"/>
    <xf numFmtId="14" fontId="13" fillId="0" borderId="0"/>
    <xf numFmtId="174" fontId="13" fillId="0" borderId="0"/>
    <xf numFmtId="174" fontId="13" fillId="0" borderId="0"/>
    <xf numFmtId="174" fontId="13" fillId="0" borderId="0"/>
    <xf numFmtId="174" fontId="13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0" fontId="20" fillId="21" borderId="11" applyNumberFormat="0" applyAlignment="0" applyProtection="0"/>
    <xf numFmtId="0" fontId="20" fillId="21" borderId="11" applyNumberFormat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44" fontId="2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5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5" fillId="0" borderId="0" applyFont="0" applyFill="0" applyBorder="0" applyAlignment="0" applyProtection="0"/>
    <xf numFmtId="16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38" fontId="24" fillId="22" borderId="0" applyNumberFormat="0" applyBorder="0" applyAlignment="0" applyProtection="0"/>
    <xf numFmtId="0" fontId="25" fillId="0" borderId="0" applyNumberFormat="0" applyFon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5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27" fillId="0" borderId="13" applyNumberFormat="0" applyFill="0" applyAlignment="0" applyProtection="0"/>
    <xf numFmtId="0" fontId="14" fillId="0" borderId="0" applyNumberFormat="0" applyFon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14" fillId="0" borderId="0" applyNumberFormat="0" applyFon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0" fontId="24" fillId="23" borderId="1" applyNumberFormat="0" applyBorder="0" applyAlignment="0" applyProtection="0"/>
    <xf numFmtId="0" fontId="29" fillId="7" borderId="10" applyNumberFormat="0" applyAlignment="0" applyProtection="0"/>
    <xf numFmtId="0" fontId="29" fillId="7" borderId="10" applyNumberFormat="0" applyAlignment="0" applyProtection="0"/>
    <xf numFmtId="0" fontId="29" fillId="7" borderId="10" applyNumberFormat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175" fontId="13" fillId="0" borderId="0"/>
    <xf numFmtId="175" fontId="13" fillId="0" borderId="0"/>
    <xf numFmtId="175" fontId="13" fillId="0" borderId="0"/>
    <xf numFmtId="175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176" fontId="13" fillId="0" borderId="0"/>
    <xf numFmtId="176" fontId="13" fillId="0" borderId="0"/>
    <xf numFmtId="176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9" applyNumberFormat="0" applyFont="0" applyAlignment="0" applyProtection="0"/>
    <xf numFmtId="0" fontId="13" fillId="25" borderId="9" applyNumberFormat="0" applyFont="0" applyAlignment="0" applyProtection="0"/>
    <xf numFmtId="0" fontId="32" fillId="20" borderId="16" applyNumberFormat="0" applyAlignment="0" applyProtection="0"/>
    <xf numFmtId="0" fontId="32" fillId="20" borderId="16" applyNumberFormat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3" fillId="0" borderId="17" applyNumberFormat="0" applyFont="0" applyBorder="0" applyAlignment="0" applyProtection="0"/>
    <xf numFmtId="0" fontId="13" fillId="0" borderId="17" applyNumberFormat="0" applyFont="0" applyBorder="0" applyAlignment="0" applyProtection="0"/>
    <xf numFmtId="0" fontId="13" fillId="0" borderId="17" applyNumberFormat="0" applyFont="0" applyBorder="0" applyAlignment="0" applyProtection="0"/>
    <xf numFmtId="0" fontId="34" fillId="0" borderId="18" applyNumberFormat="0" applyFill="0" applyAlignment="0" applyProtection="0"/>
    <xf numFmtId="0" fontId="13" fillId="0" borderId="17" applyNumberFormat="0" applyFont="0" applyBorder="0" applyAlignment="0" applyProtection="0"/>
    <xf numFmtId="0" fontId="13" fillId="0" borderId="17" applyNumberFormat="0" applyFont="0" applyBorder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13" fillId="0" borderId="17" applyNumberFormat="0" applyFont="0" applyBorder="0" applyAlignment="0" applyProtection="0"/>
    <xf numFmtId="0" fontId="13" fillId="0" borderId="17" applyNumberFormat="0" applyFont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2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49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49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49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49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49" fillId="6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49" fillId="7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49" fillId="8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49" fillId="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49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49" fillId="5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49" fillId="8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49" fillId="11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50" fillId="36" borderId="0" applyNumberFormat="0" applyBorder="0" applyAlignment="0" applyProtection="0"/>
    <xf numFmtId="0" fontId="51" fillId="12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50" fillId="40" borderId="0" applyNumberFormat="0" applyBorder="0" applyAlignment="0" applyProtection="0"/>
    <xf numFmtId="0" fontId="51" fillId="9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50" fillId="44" borderId="0" applyNumberFormat="0" applyBorder="0" applyAlignment="0" applyProtection="0"/>
    <xf numFmtId="0" fontId="51" fillId="10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50" fillId="48" borderId="0" applyNumberFormat="0" applyBorder="0" applyAlignment="0" applyProtection="0"/>
    <xf numFmtId="0" fontId="51" fillId="13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50" fillId="52" borderId="0" applyNumberFormat="0" applyBorder="0" applyAlignment="0" applyProtection="0"/>
    <xf numFmtId="0" fontId="51" fillId="14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50" fillId="56" borderId="0" applyNumberFormat="0" applyBorder="0" applyAlignment="0" applyProtection="0"/>
    <xf numFmtId="0" fontId="51" fillId="15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16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50" fillId="37" borderId="0" applyNumberFormat="0" applyBorder="0" applyAlignment="0" applyProtection="0"/>
    <xf numFmtId="0" fontId="51" fillId="1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50" fillId="41" borderId="0" applyNumberFormat="0" applyBorder="0" applyAlignment="0" applyProtection="0"/>
    <xf numFmtId="0" fontId="51" fillId="18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50" fillId="45" borderId="0" applyNumberFormat="0" applyBorder="0" applyAlignment="0" applyProtection="0"/>
    <xf numFmtId="0" fontId="51" fillId="13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50" fillId="49" borderId="0" applyNumberFormat="0" applyBorder="0" applyAlignment="0" applyProtection="0"/>
    <xf numFmtId="0" fontId="51" fillId="14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50" fillId="53" borderId="0" applyNumberFormat="0" applyBorder="0" applyAlignment="0" applyProtection="0"/>
    <xf numFmtId="0" fontId="51" fillId="19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3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54" fillId="30" borderId="25" applyNumberFormat="0" applyAlignment="0" applyProtection="0"/>
    <xf numFmtId="0" fontId="55" fillId="20" borderId="10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4" fillId="30" borderId="25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56" fillId="31" borderId="27" applyNumberFormat="0" applyAlignment="0" applyProtection="0"/>
    <xf numFmtId="0" fontId="57" fillId="21" borderId="11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0" fontId="46" fillId="31" borderId="27" applyNumberFormat="0" applyAlignment="0" applyProtection="0"/>
    <xf numFmtId="43" fontId="58" fillId="0" borderId="0" applyFont="0" applyFill="0" applyBorder="0" applyAlignment="0" applyProtection="0"/>
    <xf numFmtId="43" fontId="49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61" fillId="26" borderId="0" applyNumberFormat="0" applyBorder="0" applyAlignment="0" applyProtection="0"/>
    <xf numFmtId="0" fontId="62" fillId="4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63" fillId="0" borderId="22" applyNumberFormat="0" applyFill="0" applyAlignment="0" applyProtection="0"/>
    <xf numFmtId="0" fontId="37" fillId="0" borderId="22" applyNumberFormat="0" applyFill="0" applyAlignment="0" applyProtection="0"/>
    <xf numFmtId="0" fontId="25" fillId="0" borderId="0" applyNumberFormat="0" applyFont="0" applyFill="0" applyAlignment="0" applyProtection="0"/>
    <xf numFmtId="0" fontId="64" fillId="0" borderId="1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7" fillId="0" borderId="22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65" fillId="0" borderId="23" applyNumberFormat="0" applyFill="0" applyAlignment="0" applyProtection="0"/>
    <xf numFmtId="0" fontId="38" fillId="0" borderId="23" applyNumberFormat="0" applyFill="0" applyAlignment="0" applyProtection="0"/>
    <xf numFmtId="0" fontId="14" fillId="0" borderId="0" applyNumberFormat="0" applyFont="0" applyFill="0" applyAlignment="0" applyProtection="0"/>
    <xf numFmtId="0" fontId="66" fillId="0" borderId="13" applyNumberFormat="0" applyFill="0" applyAlignment="0" applyProtection="0"/>
    <xf numFmtId="0" fontId="14" fillId="0" borderId="0" applyNumberFormat="0" applyFon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67" fillId="0" borderId="24" applyNumberFormat="0" applyFill="0" applyAlignment="0" applyProtection="0"/>
    <xf numFmtId="0" fontId="68" fillId="0" borderId="1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69" fillId="29" borderId="25" applyNumberFormat="0" applyAlignment="0" applyProtection="0"/>
    <xf numFmtId="0" fontId="70" fillId="7" borderId="10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3" fillId="29" borderId="25" applyNumberFormat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71" fillId="0" borderId="26" applyNumberFormat="0" applyFill="0" applyAlignment="0" applyProtection="0"/>
    <xf numFmtId="0" fontId="72" fillId="0" borderId="15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73" fillId="28" borderId="0" applyNumberFormat="0" applyBorder="0" applyAlignment="0" applyProtection="0"/>
    <xf numFmtId="0" fontId="74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58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13" fillId="25" borderId="9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49" fillId="32" borderId="2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75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11" fillId="0" borderId="0"/>
    <xf numFmtId="0" fontId="10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4" fontId="13" fillId="0" borderId="0"/>
    <xf numFmtId="175" fontId="13" fillId="0" borderId="0"/>
    <xf numFmtId="175" fontId="13" fillId="0" borderId="0"/>
    <xf numFmtId="175" fontId="13" fillId="0" borderId="0"/>
    <xf numFmtId="175" fontId="13" fillId="0" borderId="0"/>
    <xf numFmtId="175" fontId="13" fillId="0" borderId="0"/>
    <xf numFmtId="175" fontId="13" fillId="0" borderId="0"/>
    <xf numFmtId="175" fontId="13" fillId="0" borderId="0"/>
    <xf numFmtId="0" fontId="11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/>
    <xf numFmtId="168" fontId="13" fillId="0" borderId="0" applyFont="0" applyFill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180" fontId="16" fillId="8" borderId="0" applyNumberFormat="0" applyBorder="0" applyAlignment="0" applyProtection="0"/>
    <xf numFmtId="180" fontId="16" fillId="8" borderId="0" applyNumberFormat="0" applyBorder="0" applyAlignment="0" applyProtection="0"/>
    <xf numFmtId="180" fontId="16" fillId="8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11" fillId="2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11" fillId="2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11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180" fontId="16" fillId="9" borderId="0" applyNumberFormat="0" applyBorder="0" applyAlignment="0" applyProtection="0"/>
    <xf numFmtId="180" fontId="16" fillId="9" borderId="0" applyNumberFormat="0" applyBorder="0" applyAlignment="0" applyProtection="0"/>
    <xf numFmtId="180" fontId="16" fillId="9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1" fillId="3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1" fillId="3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1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3" fillId="0" borderId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180" fontId="16" fillId="25" borderId="0" applyNumberFormat="0" applyBorder="0" applyAlignment="0" applyProtection="0"/>
    <xf numFmtId="180" fontId="16" fillId="25" borderId="0" applyNumberFormat="0" applyBorder="0" applyAlignment="0" applyProtection="0"/>
    <xf numFmtId="180" fontId="16" fillId="25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1" fillId="4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1" fillId="4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1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180" fontId="16" fillId="7" borderId="0" applyNumberFormat="0" applyBorder="0" applyAlignment="0" applyProtection="0"/>
    <xf numFmtId="180" fontId="16" fillId="7" borderId="0" applyNumberFormat="0" applyBorder="0" applyAlignment="0" applyProtection="0"/>
    <xf numFmtId="180" fontId="16" fillId="7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11" fillId="5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11" fillId="5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11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180" fontId="16" fillId="6" borderId="0" applyNumberFormat="0" applyBorder="0" applyAlignment="0" applyProtection="0"/>
    <xf numFmtId="180" fontId="16" fillId="6" borderId="0" applyNumberFormat="0" applyBorder="0" applyAlignment="0" applyProtection="0"/>
    <xf numFmtId="180" fontId="16" fillId="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11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180" fontId="16" fillId="25" borderId="0" applyNumberFormat="0" applyBorder="0" applyAlignment="0" applyProtection="0"/>
    <xf numFmtId="180" fontId="16" fillId="25" borderId="0" applyNumberFormat="0" applyBorder="0" applyAlignment="0" applyProtection="0"/>
    <xf numFmtId="180" fontId="16" fillId="25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11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180" fontId="16" fillId="6" borderId="0" applyNumberFormat="0" applyBorder="0" applyAlignment="0" applyProtection="0"/>
    <xf numFmtId="180" fontId="16" fillId="6" borderId="0" applyNumberFormat="0" applyBorder="0" applyAlignment="0" applyProtection="0"/>
    <xf numFmtId="180" fontId="16" fillId="6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1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180" fontId="16" fillId="9" borderId="0" applyNumberFormat="0" applyBorder="0" applyAlignment="0" applyProtection="0"/>
    <xf numFmtId="180" fontId="16" fillId="9" borderId="0" applyNumberFormat="0" applyBorder="0" applyAlignment="0" applyProtection="0"/>
    <xf numFmtId="180" fontId="16" fillId="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1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180" fontId="16" fillId="24" borderId="0" applyNumberFormat="0" applyBorder="0" applyAlignment="0" applyProtection="0"/>
    <xf numFmtId="180" fontId="16" fillId="24" borderId="0" applyNumberFormat="0" applyBorder="0" applyAlignment="0" applyProtection="0"/>
    <xf numFmtId="180" fontId="16" fillId="24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1" fillId="10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1" fillId="10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1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180" fontId="16" fillId="3" borderId="0" applyNumberFormat="0" applyBorder="0" applyAlignment="0" applyProtection="0"/>
    <xf numFmtId="180" fontId="16" fillId="3" borderId="0" applyNumberFormat="0" applyBorder="0" applyAlignment="0" applyProtection="0"/>
    <xf numFmtId="180" fontId="16" fillId="3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11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180" fontId="16" fillId="6" borderId="0" applyNumberFormat="0" applyBorder="0" applyAlignment="0" applyProtection="0"/>
    <xf numFmtId="180" fontId="16" fillId="6" borderId="0" applyNumberFormat="0" applyBorder="0" applyAlignment="0" applyProtection="0"/>
    <xf numFmtId="180" fontId="16" fillId="6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11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180" fontId="16" fillId="25" borderId="0" applyNumberFormat="0" applyBorder="0" applyAlignment="0" applyProtection="0"/>
    <xf numFmtId="180" fontId="16" fillId="25" borderId="0" applyNumberFormat="0" applyBorder="0" applyAlignment="0" applyProtection="0"/>
    <xf numFmtId="180" fontId="16" fillId="2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11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19" borderId="0" applyNumberFormat="0" applyBorder="0" applyAlignment="0" applyProtection="0"/>
    <xf numFmtId="180" fontId="17" fillId="19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180" fontId="17" fillId="3" borderId="0" applyNumberFormat="0" applyBorder="0" applyAlignment="0" applyProtection="0"/>
    <xf numFmtId="180" fontId="17" fillId="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33" borderId="0" applyNumberFormat="0" applyBorder="0" applyAlignment="0" applyProtection="0"/>
    <xf numFmtId="0" fontId="50" fillId="33" borderId="0" applyNumberFormat="0" applyBorder="0" applyAlignment="0" applyProtection="0"/>
    <xf numFmtId="180" fontId="17" fillId="58" borderId="0" applyNumberFormat="0" applyBorder="0" applyAlignment="0" applyProtection="0"/>
    <xf numFmtId="180" fontId="17" fillId="58" borderId="0" applyNumberFormat="0" applyBorder="0" applyAlignment="0" applyProtection="0"/>
    <xf numFmtId="180" fontId="17" fillId="19" borderId="0" applyNumberFormat="0" applyBorder="0" applyAlignment="0" applyProtection="0"/>
    <xf numFmtId="180" fontId="17" fillId="19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59" borderId="0" applyNumberFormat="0" applyBorder="0" applyAlignment="0" applyProtection="0"/>
    <xf numFmtId="180" fontId="17" fillId="59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7" borderId="0" applyNumberFormat="0" applyBorder="0" applyAlignment="0" applyProtection="0"/>
    <xf numFmtId="180" fontId="17" fillId="17" borderId="0" applyNumberFormat="0" applyBorder="0" applyAlignment="0" applyProtection="0"/>
    <xf numFmtId="0" fontId="41" fillId="27" borderId="0" applyNumberFormat="0" applyBorder="0" applyAlignment="0" applyProtection="0"/>
    <xf numFmtId="0" fontId="52" fillId="27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78" fillId="60" borderId="10" applyNumberFormat="0" applyAlignment="0" applyProtection="0"/>
    <xf numFmtId="180" fontId="78" fillId="60" borderId="10" applyNumberFormat="0" applyAlignment="0" applyProtection="0"/>
    <xf numFmtId="180" fontId="20" fillId="21" borderId="11" applyNumberFormat="0" applyAlignment="0" applyProtection="0"/>
    <xf numFmtId="180" fontId="20" fillId="21" borderId="11" applyNumberFormat="0" applyAlignment="0" applyProtection="0"/>
    <xf numFmtId="181" fontId="79" fillId="0" borderId="0" applyFont="0" applyFill="0" applyBorder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2" fontId="80" fillId="0" borderId="0" applyFont="0" applyFill="0" applyBorder="0" applyAlignment="0" applyProtection="0"/>
    <xf numFmtId="182" fontId="80" fillId="0" borderId="0" applyFont="0" applyFill="0" applyBorder="0" applyAlignment="0" applyProtection="0"/>
    <xf numFmtId="18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8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1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6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0" fontId="5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5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82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82" fontId="13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82" fontId="13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81" fillId="0" borderId="0" applyFont="0" applyFill="0" applyBorder="0" applyAlignment="0" applyProtection="0"/>
    <xf numFmtId="6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8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13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8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0" fontId="82" fillId="61" borderId="31">
      <alignment horizontal="left" vertical="center" wrapText="1"/>
    </xf>
    <xf numFmtId="180" fontId="22" fillId="0" borderId="0" applyNumberFormat="0" applyFill="0" applyBorder="0" applyAlignment="0" applyProtection="0"/>
    <xf numFmtId="180" fontId="22" fillId="0" borderId="0" applyNumberForma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40" fillId="26" borderId="0" applyNumberFormat="0" applyBorder="0" applyAlignment="0" applyProtection="0"/>
    <xf numFmtId="0" fontId="61" fillId="26" borderId="0" applyNumberFormat="0" applyBorder="0" applyAlignment="0" applyProtection="0"/>
    <xf numFmtId="180" fontId="23" fillId="6" borderId="0" applyNumberFormat="0" applyBorder="0" applyAlignment="0" applyProtection="0"/>
    <xf numFmtId="180" fontId="23" fillId="6" borderId="0" applyNumberFormat="0" applyBorder="0" applyAlignment="0" applyProtection="0"/>
    <xf numFmtId="180" fontId="83" fillId="0" borderId="32" applyNumberFormat="0" applyFill="0" applyAlignment="0" applyProtection="0"/>
    <xf numFmtId="180" fontId="83" fillId="0" borderId="32" applyNumberFormat="0" applyFill="0" applyAlignment="0" applyProtection="0"/>
    <xf numFmtId="180" fontId="84" fillId="0" borderId="33" applyNumberFormat="0" applyFill="0" applyAlignment="0" applyProtection="0"/>
    <xf numFmtId="180" fontId="84" fillId="0" borderId="33" applyNumberFormat="0" applyFill="0" applyAlignment="0" applyProtection="0"/>
    <xf numFmtId="180" fontId="85" fillId="0" borderId="34" applyNumberFormat="0" applyFill="0" applyAlignment="0" applyProtection="0"/>
    <xf numFmtId="180" fontId="85" fillId="0" borderId="34" applyNumberFormat="0" applyFill="0" applyAlignment="0" applyProtection="0"/>
    <xf numFmtId="180" fontId="85" fillId="0" borderId="0" applyNumberFormat="0" applyFill="0" applyBorder="0" applyAlignment="0" applyProtection="0"/>
    <xf numFmtId="180" fontId="85" fillId="0" borderId="0" applyNumberFormat="0" applyFill="0" applyBorder="0" applyAlignment="0" applyProtection="0"/>
    <xf numFmtId="180" fontId="29" fillId="24" borderId="10" applyNumberFormat="0" applyAlignment="0" applyProtection="0"/>
    <xf numFmtId="180" fontId="29" fillId="24" borderId="10" applyNumberFormat="0" applyAlignment="0" applyProtection="0"/>
    <xf numFmtId="180" fontId="35" fillId="0" borderId="35" applyNumberFormat="0" applyFill="0" applyAlignment="0" applyProtection="0"/>
    <xf numFmtId="180" fontId="35" fillId="0" borderId="35" applyNumberFormat="0" applyFill="0" applyAlignment="0" applyProtection="0"/>
    <xf numFmtId="180" fontId="86" fillId="24" borderId="0" applyNumberFormat="0" applyBorder="0" applyAlignment="0" applyProtection="0"/>
    <xf numFmtId="0" fontId="86" fillId="24" borderId="0" applyNumberFormat="0" applyBorder="0" applyAlignment="0" applyProtection="0"/>
    <xf numFmtId="180" fontId="86" fillId="24" borderId="0" applyNumberFormat="0" applyBorder="0" applyAlignment="0" applyProtection="0"/>
    <xf numFmtId="180" fontId="87" fillId="24" borderId="0" applyNumberFormat="0" applyBorder="0" applyAlignment="0" applyProtection="0"/>
    <xf numFmtId="180" fontId="87" fillId="24" borderId="0" applyNumberFormat="0" applyBorder="0" applyAlignment="0" applyProtection="0"/>
    <xf numFmtId="0" fontId="4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8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0" fontId="1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0" fontId="13" fillId="0" borderId="0"/>
    <xf numFmtId="0" fontId="8" fillId="0" borderId="0"/>
    <xf numFmtId="0" fontId="8" fillId="0" borderId="0"/>
    <xf numFmtId="18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4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13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0" fontId="11" fillId="0" borderId="0"/>
    <xf numFmtId="0" fontId="13" fillId="0" borderId="0"/>
    <xf numFmtId="18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0" fontId="13" fillId="0" borderId="0"/>
    <xf numFmtId="180" fontId="36" fillId="0" borderId="0"/>
    <xf numFmtId="180" fontId="3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/>
    <xf numFmtId="18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16" fillId="0" borderId="0"/>
    <xf numFmtId="18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49" fillId="0" borderId="0"/>
    <xf numFmtId="0" fontId="13" fillId="0" borderId="0" applyBorder="0"/>
    <xf numFmtId="180" fontId="13" fillId="0" borderId="0"/>
    <xf numFmtId="180" fontId="13" fillId="0" borderId="0"/>
    <xf numFmtId="0" fontId="4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0" fontId="58" fillId="0" borderId="0"/>
    <xf numFmtId="0" fontId="36" fillId="0" borderId="0"/>
    <xf numFmtId="0" fontId="36" fillId="0" borderId="0"/>
    <xf numFmtId="180" fontId="5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11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0" fontId="8" fillId="0" borderId="0"/>
    <xf numFmtId="180" fontId="8" fillId="0" borderId="0"/>
    <xf numFmtId="180" fontId="8" fillId="0" borderId="0"/>
    <xf numFmtId="180" fontId="8" fillId="0" borderId="0"/>
    <xf numFmtId="180" fontId="8" fillId="0" borderId="0"/>
    <xf numFmtId="180" fontId="8" fillId="0" borderId="0"/>
    <xf numFmtId="0" fontId="8" fillId="0" borderId="0"/>
    <xf numFmtId="0" fontId="8" fillId="0" borderId="0"/>
    <xf numFmtId="0" fontId="8" fillId="0" borderId="0"/>
    <xf numFmtId="18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0" fontId="8" fillId="0" borderId="0"/>
    <xf numFmtId="180" fontId="8" fillId="0" borderId="0"/>
    <xf numFmtId="180" fontId="8" fillId="0" borderId="0"/>
    <xf numFmtId="180" fontId="8" fillId="0" borderId="0"/>
    <xf numFmtId="180" fontId="8" fillId="0" borderId="0"/>
    <xf numFmtId="180" fontId="8" fillId="0" borderId="0"/>
    <xf numFmtId="180" fontId="8" fillId="0" borderId="0"/>
    <xf numFmtId="180" fontId="8" fillId="0" borderId="0"/>
    <xf numFmtId="18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180" fontId="13" fillId="25" borderId="9" applyNumberFormat="0" applyFont="0" applyAlignment="0" applyProtection="0"/>
    <xf numFmtId="180" fontId="13" fillId="25" borderId="9" applyNumberFormat="0" applyFont="0" applyAlignment="0" applyProtection="0"/>
    <xf numFmtId="180" fontId="13" fillId="25" borderId="9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0" fontId="8" fillId="32" borderId="28" applyNumberFormat="0" applyFont="0" applyAlignment="0" applyProtection="0"/>
    <xf numFmtId="180" fontId="32" fillId="60" borderId="16" applyNumberFormat="0" applyAlignment="0" applyProtection="0"/>
    <xf numFmtId="180" fontId="32" fillId="60" borderId="16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82" fillId="62" borderId="1">
      <alignment horizontal="left" vertical="top" wrapText="1"/>
    </xf>
    <xf numFmtId="0" fontId="82" fillId="61" borderId="31">
      <alignment horizontal="left" vertical="top" wrapText="1"/>
    </xf>
    <xf numFmtId="0" fontId="82" fillId="61" borderId="31">
      <alignment horizontal="left" vertical="top" wrapText="1"/>
    </xf>
    <xf numFmtId="2" fontId="82" fillId="61" borderId="1">
      <alignment horizontal="right" vertical="top" wrapText="1"/>
    </xf>
    <xf numFmtId="0" fontId="82" fillId="63" borderId="31">
      <alignment horizontal="left" vertical="top" wrapText="1"/>
    </xf>
    <xf numFmtId="0" fontId="82" fillId="63" borderId="31">
      <alignment horizontal="left" vertical="top" wrapText="1"/>
    </xf>
    <xf numFmtId="0" fontId="82" fillId="63" borderId="31">
      <alignment horizontal="right" vertical="top" wrapText="1"/>
    </xf>
    <xf numFmtId="0" fontId="82" fillId="22" borderId="31">
      <alignment horizontal="right" vertical="top" wrapText="1"/>
    </xf>
    <xf numFmtId="180" fontId="88" fillId="0" borderId="0" applyNumberFormat="0" applyFill="0" applyBorder="0" applyAlignment="0" applyProtection="0"/>
    <xf numFmtId="180" fontId="88" fillId="0" borderId="0" applyNumberFormat="0" applyFill="0" applyBorder="0" applyAlignment="0" applyProtection="0"/>
    <xf numFmtId="180" fontId="88" fillId="0" borderId="0" applyNumberFormat="0" applyFill="0" applyBorder="0" applyAlignment="0" applyProtection="0"/>
    <xf numFmtId="180" fontId="34" fillId="0" borderId="36" applyNumberFormat="0" applyFill="0" applyAlignment="0" applyProtection="0"/>
    <xf numFmtId="180" fontId="34" fillId="0" borderId="36" applyNumberFormat="0" applyFill="0" applyAlignment="0" applyProtection="0"/>
    <xf numFmtId="180" fontId="35" fillId="0" borderId="0" applyNumberFormat="0" applyFill="0" applyBorder="0" applyAlignment="0" applyProtection="0"/>
    <xf numFmtId="180" fontId="35" fillId="0" borderId="0" applyNumberFormat="0" applyFill="0" applyBorder="0" applyAlignment="0" applyProtection="0"/>
    <xf numFmtId="169" fontId="11" fillId="0" borderId="0" applyFont="0" applyFill="0" applyBorder="0" applyAlignment="0" applyProtection="0"/>
    <xf numFmtId="43" fontId="4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4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1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7" fillId="0" borderId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6" fillId="0" borderId="0"/>
    <xf numFmtId="0" fontId="11" fillId="2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1" fillId="2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1" fillId="2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1" fillId="34" borderId="0" applyNumberFormat="0" applyBorder="0" applyAlignment="0" applyProtection="0"/>
    <xf numFmtId="0" fontId="12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3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1" fillId="2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1" fillId="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1" fillId="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1" fillId="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1" fillId="38" borderId="0" applyNumberFormat="0" applyBorder="0" applyAlignment="0" applyProtection="0"/>
    <xf numFmtId="0" fontId="12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1" fillId="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1" fillId="4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11" fillId="4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11" fillId="4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1" fillId="42" borderId="0" applyNumberFormat="0" applyBorder="0" applyAlignment="0" applyProtection="0"/>
    <xf numFmtId="0" fontId="12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2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11" fillId="4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11" fillId="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11" fillId="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11" fillId="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4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11" fillId="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1" fillId="50" borderId="0" applyNumberFormat="0" applyBorder="0" applyAlignment="0" applyProtection="0"/>
    <xf numFmtId="0" fontId="12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1" fillId="54" borderId="0" applyNumberFormat="0" applyBorder="0" applyAlignment="0" applyProtection="0"/>
    <xf numFmtId="0" fontId="12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1" fillId="35" borderId="0" applyNumberFormat="0" applyBorder="0" applyAlignment="0" applyProtection="0"/>
    <xf numFmtId="0" fontId="12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1" fillId="39" borderId="0" applyNumberFormat="0" applyBorder="0" applyAlignment="0" applyProtection="0"/>
    <xf numFmtId="0" fontId="12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11" fillId="10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11" fillId="10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11" fillId="10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43" borderId="0" applyNumberFormat="0" applyBorder="0" applyAlignment="0" applyProtection="0"/>
    <xf numFmtId="0" fontId="12" fillId="43" borderId="0" applyNumberFormat="0" applyBorder="0" applyAlignment="0" applyProtection="0"/>
    <xf numFmtId="0" fontId="12" fillId="43" borderId="0" applyNumberFormat="0" applyBorder="0" applyAlignment="0" applyProtection="0"/>
    <xf numFmtId="0" fontId="11" fillId="43" borderId="0" applyNumberFormat="0" applyBorder="0" applyAlignment="0" applyProtection="0"/>
    <xf numFmtId="0" fontId="12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4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11" fillId="10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1" fillId="47" borderId="0" applyNumberFormat="0" applyBorder="0" applyAlignment="0" applyProtection="0"/>
    <xf numFmtId="0" fontId="12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1" fillId="51" borderId="0" applyNumberFormat="0" applyBorder="0" applyAlignment="0" applyProtection="0"/>
    <xf numFmtId="0" fontId="12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1" fillId="55" borderId="0" applyNumberFormat="0" applyBorder="0" applyAlignment="0" applyProtection="0"/>
    <xf numFmtId="0" fontId="12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51" fillId="12" borderId="0" applyNumberFormat="0" applyBorder="0" applyAlignment="0" applyProtection="0"/>
    <xf numFmtId="0" fontId="77" fillId="36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51" fillId="9" borderId="0" applyNumberFormat="0" applyBorder="0" applyAlignment="0" applyProtection="0"/>
    <xf numFmtId="0" fontId="77" fillId="40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48" fillId="10" borderId="0" applyNumberFormat="0" applyBorder="0" applyAlignment="0" applyProtection="0"/>
    <xf numFmtId="0" fontId="77" fillId="44" borderId="0" applyNumberFormat="0" applyBorder="0" applyAlignment="0" applyProtection="0"/>
    <xf numFmtId="0" fontId="77" fillId="44" borderId="0" applyNumberFormat="0" applyBorder="0" applyAlignment="0" applyProtection="0"/>
    <xf numFmtId="0" fontId="51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3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51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51" fillId="14" borderId="0" applyNumberFormat="0" applyBorder="0" applyAlignment="0" applyProtection="0"/>
    <xf numFmtId="0" fontId="77" fillId="52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48" fillId="1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51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77" fillId="33" borderId="0" applyNumberFormat="0" applyBorder="0" applyAlignment="0" applyProtection="0"/>
    <xf numFmtId="0" fontId="51" fillId="16" borderId="0" applyNumberFormat="0" applyBorder="0" applyAlignment="0" applyProtection="0"/>
    <xf numFmtId="0" fontId="77" fillId="33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51" fillId="17" borderId="0" applyNumberFormat="0" applyBorder="0" applyAlignment="0" applyProtection="0"/>
    <xf numFmtId="0" fontId="77" fillId="3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77" fillId="41" borderId="0" applyNumberFormat="0" applyBorder="0" applyAlignment="0" applyProtection="0"/>
    <xf numFmtId="0" fontId="77" fillId="41" borderId="0" applyNumberFormat="0" applyBorder="0" applyAlignment="0" applyProtection="0"/>
    <xf numFmtId="0" fontId="77" fillId="41" borderId="0" applyNumberFormat="0" applyBorder="0" applyAlignment="0" applyProtection="0"/>
    <xf numFmtId="0" fontId="51" fillId="18" borderId="0" applyNumberFormat="0" applyBorder="0" applyAlignment="0" applyProtection="0"/>
    <xf numFmtId="0" fontId="77" fillId="41" borderId="0" applyNumberFormat="0" applyBorder="0" applyAlignment="0" applyProtection="0"/>
    <xf numFmtId="0" fontId="51" fillId="18" borderId="0" applyNumberFormat="0" applyBorder="0" applyAlignment="0" applyProtection="0"/>
    <xf numFmtId="0" fontId="51" fillId="18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51" fillId="13" borderId="0" applyNumberFormat="0" applyBorder="0" applyAlignment="0" applyProtection="0"/>
    <xf numFmtId="0" fontId="77" fillId="45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51" fillId="14" borderId="0" applyNumberFormat="0" applyBorder="0" applyAlignment="0" applyProtection="0"/>
    <xf numFmtId="0" fontId="77" fillId="49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51" fillId="19" borderId="0" applyNumberFormat="0" applyBorder="0" applyAlignment="0" applyProtection="0"/>
    <xf numFmtId="0" fontId="77" fillId="53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90" fillId="27" borderId="0" applyNumberFormat="0" applyBorder="0" applyAlignment="0" applyProtection="0"/>
    <xf numFmtId="0" fontId="53" fillId="3" borderId="0" applyNumberFormat="0" applyBorder="0" applyAlignment="0" applyProtection="0"/>
    <xf numFmtId="0" fontId="90" fillId="27" borderId="0" applyNumberFormat="0" applyBorder="0" applyAlignment="0" applyProtection="0"/>
    <xf numFmtId="0" fontId="53" fillId="3" borderId="0" applyNumberFormat="0" applyBorder="0" applyAlignment="0" applyProtection="0"/>
    <xf numFmtId="0" fontId="53" fillId="3" borderId="0" applyNumberFormat="0" applyBorder="0" applyAlignment="0" applyProtection="0"/>
    <xf numFmtId="0" fontId="91" fillId="30" borderId="25" applyNumberFormat="0" applyAlignment="0" applyProtection="0"/>
    <xf numFmtId="0" fontId="91" fillId="30" borderId="25" applyNumberFormat="0" applyAlignment="0" applyProtection="0"/>
    <xf numFmtId="0" fontId="91" fillId="30" borderId="25" applyNumberFormat="0" applyAlignment="0" applyProtection="0"/>
    <xf numFmtId="0" fontId="55" fillId="20" borderId="10" applyNumberFormat="0" applyAlignment="0" applyProtection="0"/>
    <xf numFmtId="0" fontId="91" fillId="30" borderId="25" applyNumberFormat="0" applyAlignment="0" applyProtection="0"/>
    <xf numFmtId="0" fontId="55" fillId="20" borderId="10" applyNumberFormat="0" applyAlignment="0" applyProtection="0"/>
    <xf numFmtId="0" fontId="55" fillId="20" borderId="10" applyNumberFormat="0" applyAlignment="0" applyProtection="0"/>
    <xf numFmtId="0" fontId="76" fillId="31" borderId="27" applyNumberFormat="0" applyAlignment="0" applyProtection="0"/>
    <xf numFmtId="0" fontId="76" fillId="31" borderId="27" applyNumberFormat="0" applyAlignment="0" applyProtection="0"/>
    <xf numFmtId="0" fontId="76" fillId="31" borderId="27" applyNumberFormat="0" applyAlignment="0" applyProtection="0"/>
    <xf numFmtId="0" fontId="57" fillId="21" borderId="11" applyNumberFormat="0" applyAlignment="0" applyProtection="0"/>
    <xf numFmtId="0" fontId="76" fillId="31" borderId="27" applyNumberFormat="0" applyAlignment="0" applyProtection="0"/>
    <xf numFmtId="0" fontId="57" fillId="21" borderId="11" applyNumberFormat="0" applyAlignment="0" applyProtection="0"/>
    <xf numFmtId="0" fontId="57" fillId="21" borderId="11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81" fillId="0" borderId="0" applyFont="0" applyFill="0" applyBorder="0" applyAlignment="0" applyProtection="0"/>
    <xf numFmtId="0" fontId="82" fillId="61" borderId="31">
      <alignment horizontal="left" vertical="center" wrapText="1"/>
    </xf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3" fillId="26" borderId="0" applyNumberFormat="0" applyBorder="0" applyAlignment="0" applyProtection="0"/>
    <xf numFmtId="0" fontId="62" fillId="4" borderId="0" applyNumberFormat="0" applyBorder="0" applyAlignment="0" applyProtection="0"/>
    <xf numFmtId="0" fontId="93" fillId="26" borderId="0" applyNumberFormat="0" applyBorder="0" applyAlignment="0" applyProtection="0"/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0" fontId="25" fillId="0" borderId="0" applyNumberFormat="0" applyFon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14" fillId="0" borderId="0" applyNumberFormat="0" applyFont="0" applyFill="0" applyAlignment="0" applyProtection="0"/>
    <xf numFmtId="0" fontId="66" fillId="0" borderId="13" applyNumberFormat="0" applyFill="0" applyAlignment="0" applyProtection="0"/>
    <xf numFmtId="0" fontId="14" fillId="0" borderId="0" applyNumberFormat="0" applyFont="0" applyFill="0" applyAlignment="0" applyProtection="0"/>
    <xf numFmtId="0" fontId="66" fillId="0" borderId="13" applyNumberFormat="0" applyFill="0" applyAlignment="0" applyProtection="0"/>
    <xf numFmtId="0" fontId="67" fillId="0" borderId="24" applyNumberFormat="0" applyFill="0" applyAlignment="0" applyProtection="0"/>
    <xf numFmtId="0" fontId="67" fillId="0" borderId="24" applyNumberFormat="0" applyFill="0" applyAlignment="0" applyProtection="0"/>
    <xf numFmtId="0" fontId="67" fillId="0" borderId="24" applyNumberFormat="0" applyFill="0" applyAlignment="0" applyProtection="0"/>
    <xf numFmtId="0" fontId="68" fillId="0" borderId="14" applyNumberFormat="0" applyFill="0" applyAlignment="0" applyProtection="0"/>
    <xf numFmtId="0" fontId="67" fillId="0" borderId="24" applyNumberFormat="0" applyFill="0" applyAlignment="0" applyProtection="0"/>
    <xf numFmtId="0" fontId="68" fillId="0" borderId="14" applyNumberFormat="0" applyFill="0" applyAlignment="0" applyProtection="0"/>
    <xf numFmtId="0" fontId="68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4" fillId="29" borderId="25" applyNumberFormat="0" applyAlignment="0" applyProtection="0"/>
    <xf numFmtId="0" fontId="94" fillId="29" borderId="25" applyNumberFormat="0" applyAlignment="0" applyProtection="0"/>
    <xf numFmtId="0" fontId="94" fillId="29" borderId="25" applyNumberFormat="0" applyAlignment="0" applyProtection="0"/>
    <xf numFmtId="0" fontId="70" fillId="7" borderId="10" applyNumberFormat="0" applyAlignment="0" applyProtection="0"/>
    <xf numFmtId="0" fontId="94" fillId="29" borderId="25" applyNumberFormat="0" applyAlignment="0" applyProtection="0"/>
    <xf numFmtId="0" fontId="70" fillId="7" borderId="10" applyNumberFormat="0" applyAlignment="0" applyProtection="0"/>
    <xf numFmtId="0" fontId="70" fillId="7" borderId="10" applyNumberFormat="0" applyAlignment="0" applyProtection="0"/>
    <xf numFmtId="0" fontId="95" fillId="0" borderId="26" applyNumberFormat="0" applyFill="0" applyAlignment="0" applyProtection="0"/>
    <xf numFmtId="0" fontId="95" fillId="0" borderId="26" applyNumberFormat="0" applyFill="0" applyAlignment="0" applyProtection="0"/>
    <xf numFmtId="0" fontId="95" fillId="0" borderId="26" applyNumberFormat="0" applyFill="0" applyAlignment="0" applyProtection="0"/>
    <xf numFmtId="0" fontId="72" fillId="0" borderId="15" applyNumberFormat="0" applyFill="0" applyAlignment="0" applyProtection="0"/>
    <xf numFmtId="0" fontId="95" fillId="0" borderId="26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86" fillId="24" borderId="0" applyNumberFormat="0" applyBorder="0" applyAlignment="0" applyProtection="0"/>
    <xf numFmtId="0" fontId="74" fillId="24" borderId="0" applyNumberFormat="0" applyBorder="0" applyAlignment="0" applyProtection="0"/>
    <xf numFmtId="0" fontId="96" fillId="28" borderId="0" applyNumberFormat="0" applyBorder="0" applyAlignment="0" applyProtection="0"/>
    <xf numFmtId="0" fontId="74" fillId="24" borderId="0" applyNumberFormat="0" applyBorder="0" applyAlignment="0" applyProtection="0"/>
    <xf numFmtId="0" fontId="74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1" fillId="0" borderId="0"/>
    <xf numFmtId="0" fontId="49" fillId="0" borderId="0"/>
    <xf numFmtId="0" fontId="49" fillId="0" borderId="0"/>
    <xf numFmtId="0" fontId="11" fillId="0" borderId="0"/>
    <xf numFmtId="0" fontId="49" fillId="0" borderId="0"/>
    <xf numFmtId="0" fontId="11" fillId="0" borderId="0"/>
    <xf numFmtId="0" fontId="49" fillId="0" borderId="0"/>
    <xf numFmtId="0" fontId="11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3" fillId="0" borderId="0"/>
    <xf numFmtId="0" fontId="16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2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11" fillId="32" borderId="28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49" fillId="25" borderId="9" applyNumberFormat="0" applyFont="0" applyAlignment="0" applyProtection="0"/>
    <xf numFmtId="0" fontId="49" fillId="25" borderId="9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5" fillId="32" borderId="28" applyNumberFormat="0" applyFont="0" applyAlignment="0" applyProtection="0"/>
    <xf numFmtId="0" fontId="97" fillId="30" borderId="37" applyNumberFormat="0" applyAlignment="0" applyProtection="0"/>
    <xf numFmtId="0" fontId="97" fillId="30" borderId="37" applyNumberFormat="0" applyAlignment="0" applyProtection="0"/>
    <xf numFmtId="0" fontId="97" fillId="30" borderId="37" applyNumberFormat="0" applyAlignment="0" applyProtection="0"/>
    <xf numFmtId="0" fontId="98" fillId="20" borderId="16" applyNumberFormat="0" applyAlignment="0" applyProtection="0"/>
    <xf numFmtId="0" fontId="97" fillId="30" borderId="37" applyNumberFormat="0" applyAlignment="0" applyProtection="0"/>
    <xf numFmtId="0" fontId="98" fillId="20" borderId="16" applyNumberFormat="0" applyAlignment="0" applyProtection="0"/>
    <xf numFmtId="0" fontId="98" fillId="20" borderId="16" applyNumberFormat="0" applyAlignment="0" applyProtection="0"/>
    <xf numFmtId="9" fontId="5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82" fillId="61" borderId="31">
      <alignment horizontal="left" vertical="top" wrapText="1"/>
    </xf>
    <xf numFmtId="0" fontId="82" fillId="61" borderId="31">
      <alignment horizontal="left" vertical="top" wrapText="1"/>
    </xf>
    <xf numFmtId="0" fontId="82" fillId="63" borderId="31">
      <alignment horizontal="left" vertical="top" wrapText="1"/>
    </xf>
    <xf numFmtId="0" fontId="82" fillId="63" borderId="31">
      <alignment horizontal="left" vertical="top" wrapText="1"/>
    </xf>
    <xf numFmtId="0" fontId="82" fillId="63" borderId="31">
      <alignment horizontal="right" vertical="top" wrapText="1"/>
    </xf>
    <xf numFmtId="0" fontId="82" fillId="22" borderId="31">
      <alignment horizontal="right" vertical="top" wrapText="1"/>
    </xf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225">
    <xf numFmtId="0" fontId="0" fillId="0" borderId="0" xfId="0"/>
    <xf numFmtId="0" fontId="36" fillId="0" borderId="0" xfId="0" applyFont="1"/>
    <xf numFmtId="0" fontId="36" fillId="0" borderId="4" xfId="0" applyFont="1" applyBorder="1" applyAlignment="1">
      <alignment horizontal="center" wrapText="1"/>
    </xf>
    <xf numFmtId="0" fontId="4" fillId="0" borderId="0" xfId="0" applyFont="1"/>
    <xf numFmtId="0" fontId="102" fillId="0" borderId="0" xfId="0" applyFont="1" applyAlignment="1">
      <alignment horizontal="center"/>
    </xf>
    <xf numFmtId="0" fontId="4" fillId="0" borderId="1" xfId="0" applyFont="1" applyBorder="1"/>
    <xf numFmtId="0" fontId="56" fillId="57" borderId="1" xfId="0" applyFont="1" applyFill="1" applyBorder="1" applyAlignment="1">
      <alignment horizontal="center"/>
    </xf>
    <xf numFmtId="0" fontId="56" fillId="64" borderId="1" xfId="0" applyFont="1" applyFill="1" applyBorder="1" applyAlignment="1">
      <alignment horizontal="center"/>
    </xf>
    <xf numFmtId="0" fontId="4" fillId="64" borderId="1" xfId="0" applyFont="1" applyFill="1" applyBorder="1"/>
    <xf numFmtId="178" fontId="4" fillId="0" borderId="1" xfId="4" applyNumberFormat="1" applyFont="1" applyBorder="1"/>
    <xf numFmtId="178" fontId="4" fillId="0" borderId="1" xfId="0" applyNumberFormat="1" applyFont="1" applyBorder="1"/>
    <xf numFmtId="179" fontId="4" fillId="0" borderId="1" xfId="4" applyNumberFormat="1" applyFont="1" applyBorder="1"/>
    <xf numFmtId="179" fontId="4" fillId="0" borderId="1" xfId="0" applyNumberFormat="1" applyFont="1" applyBorder="1"/>
    <xf numFmtId="0" fontId="4" fillId="66" borderId="1" xfId="0" applyFont="1" applyFill="1" applyBorder="1"/>
    <xf numFmtId="0" fontId="56" fillId="57" borderId="2" xfId="0" applyFont="1" applyFill="1" applyBorder="1" applyAlignment="1">
      <alignment horizontal="center"/>
    </xf>
    <xf numFmtId="0" fontId="56" fillId="64" borderId="2" xfId="0" applyFont="1" applyFill="1" applyBorder="1" applyAlignment="1">
      <alignment horizontal="center"/>
    </xf>
    <xf numFmtId="183" fontId="36" fillId="0" borderId="0" xfId="2" applyNumberFormat="1" applyFont="1"/>
    <xf numFmtId="0" fontId="36" fillId="0" borderId="19" xfId="0" applyFont="1" applyFill="1" applyBorder="1"/>
    <xf numFmtId="17" fontId="36" fillId="0" borderId="20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68" borderId="19" xfId="0" applyFont="1" applyFill="1" applyBorder="1"/>
    <xf numFmtId="183" fontId="36" fillId="68" borderId="20" xfId="2" applyNumberFormat="1" applyFont="1" applyFill="1" applyBorder="1" applyAlignment="1">
      <alignment horizontal="center"/>
    </xf>
    <xf numFmtId="183" fontId="36" fillId="68" borderId="41" xfId="2" applyNumberFormat="1" applyFont="1" applyFill="1" applyBorder="1" applyAlignment="1">
      <alignment horizontal="center"/>
    </xf>
    <xf numFmtId="0" fontId="36" fillId="0" borderId="5" xfId="0" applyFont="1" applyFill="1" applyBorder="1"/>
    <xf numFmtId="183" fontId="36" fillId="0" borderId="0" xfId="2" applyNumberFormat="1" applyFont="1" applyFill="1" applyBorder="1" applyAlignment="1">
      <alignment horizontal="center"/>
    </xf>
    <xf numFmtId="183" fontId="36" fillId="0" borderId="42" xfId="2" applyNumberFormat="1" applyFont="1" applyFill="1" applyBorder="1" applyAlignment="1">
      <alignment horizontal="center"/>
    </xf>
    <xf numFmtId="0" fontId="36" fillId="69" borderId="3" xfId="0" applyFont="1" applyFill="1" applyBorder="1"/>
    <xf numFmtId="183" fontId="36" fillId="69" borderId="30" xfId="2" applyNumberFormat="1" applyFont="1" applyFill="1" applyBorder="1"/>
    <xf numFmtId="183" fontId="36" fillId="69" borderId="43" xfId="2" applyNumberFormat="1" applyFont="1" applyFill="1" applyBorder="1"/>
    <xf numFmtId="171" fontId="36" fillId="0" borderId="0" xfId="61978" applyNumberFormat="1" applyFont="1"/>
    <xf numFmtId="0" fontId="36" fillId="69" borderId="5" xfId="0" applyFont="1" applyFill="1" applyBorder="1" applyAlignment="1">
      <alignment horizontal="left" indent="2"/>
    </xf>
    <xf numFmtId="183" fontId="36" fillId="69" borderId="0" xfId="2" applyNumberFormat="1" applyFont="1" applyFill="1" applyBorder="1"/>
    <xf numFmtId="183" fontId="36" fillId="69" borderId="42" xfId="2" applyNumberFormat="1" applyFont="1" applyFill="1" applyBorder="1"/>
    <xf numFmtId="0" fontId="36" fillId="69" borderId="7" xfId="0" applyFont="1" applyFill="1" applyBorder="1" applyAlignment="1">
      <alignment horizontal="left" indent="2"/>
    </xf>
    <xf numFmtId="183" fontId="36" fillId="69" borderId="29" xfId="2" applyNumberFormat="1" applyFont="1" applyFill="1" applyBorder="1"/>
    <xf numFmtId="183" fontId="36" fillId="69" borderId="44" xfId="2" applyNumberFormat="1" applyFont="1" applyFill="1" applyBorder="1"/>
    <xf numFmtId="0" fontId="36" fillId="69" borderId="5" xfId="0" applyFont="1" applyFill="1" applyBorder="1"/>
    <xf numFmtId="171" fontId="36" fillId="69" borderId="30" xfId="2" applyNumberFormat="1" applyFont="1" applyFill="1" applyBorder="1"/>
    <xf numFmtId="171" fontId="36" fillId="69" borderId="0" xfId="2" applyNumberFormat="1" applyFont="1" applyFill="1" applyBorder="1"/>
    <xf numFmtId="183" fontId="36" fillId="0" borderId="20" xfId="2" applyNumberFormat="1" applyFont="1" applyFill="1" applyBorder="1"/>
    <xf numFmtId="183" fontId="36" fillId="0" borderId="41" xfId="2" applyNumberFormat="1" applyFont="1" applyFill="1" applyBorder="1"/>
    <xf numFmtId="10" fontId="36" fillId="0" borderId="0" xfId="61979" applyNumberFormat="1" applyFont="1" applyFill="1" applyBorder="1" applyAlignment="1">
      <alignment horizontal="center"/>
    </xf>
    <xf numFmtId="0" fontId="13" fillId="0" borderId="0" xfId="219"/>
    <xf numFmtId="0" fontId="104" fillId="0" borderId="1" xfId="219" applyFont="1" applyBorder="1" applyAlignment="1">
      <alignment vertical="center"/>
    </xf>
    <xf numFmtId="0" fontId="105" fillId="0" borderId="0" xfId="219" applyFont="1"/>
    <xf numFmtId="0" fontId="105" fillId="0" borderId="1" xfId="219" applyFont="1" applyBorder="1" applyAlignment="1">
      <alignment vertical="center"/>
    </xf>
    <xf numFmtId="0" fontId="105" fillId="0" borderId="1" xfId="219" applyNumberFormat="1" applyFont="1" applyBorder="1" applyAlignment="1">
      <alignment horizontal="center" vertical="center"/>
    </xf>
    <xf numFmtId="0" fontId="105" fillId="0" borderId="48" xfId="219" applyNumberFormat="1" applyFont="1" applyBorder="1" applyAlignment="1">
      <alignment horizontal="center" vertical="center"/>
    </xf>
    <xf numFmtId="0" fontId="13" fillId="0" borderId="45" xfId="219" applyBorder="1"/>
    <xf numFmtId="37" fontId="13" fillId="70" borderId="50" xfId="219" applyNumberFormat="1" applyFill="1" applyBorder="1"/>
    <xf numFmtId="184" fontId="13" fillId="70" borderId="45" xfId="219" applyNumberFormat="1" applyFill="1" applyBorder="1"/>
    <xf numFmtId="37" fontId="13" fillId="0" borderId="50" xfId="219" applyNumberFormat="1" applyBorder="1"/>
    <xf numFmtId="185" fontId="13" fillId="70" borderId="45" xfId="219" applyNumberFormat="1" applyFill="1" applyBorder="1"/>
    <xf numFmtId="164" fontId="13" fillId="0" borderId="51" xfId="219" applyNumberFormat="1" applyBorder="1"/>
    <xf numFmtId="0" fontId="13" fillId="0" borderId="49" xfId="219" applyFont="1" applyBorder="1"/>
    <xf numFmtId="37" fontId="13" fillId="70" borderId="0" xfId="219" applyNumberFormat="1" applyFill="1" applyBorder="1"/>
    <xf numFmtId="184" fontId="13" fillId="70" borderId="49" xfId="219" applyNumberFormat="1" applyFill="1" applyBorder="1"/>
    <xf numFmtId="37" fontId="13" fillId="0" borderId="0" xfId="219" applyNumberFormat="1" applyBorder="1"/>
    <xf numFmtId="186" fontId="13" fillId="70" borderId="49" xfId="219" applyNumberFormat="1" applyFill="1" applyBorder="1"/>
    <xf numFmtId="164" fontId="13" fillId="0" borderId="52" xfId="219" applyNumberFormat="1" applyBorder="1"/>
    <xf numFmtId="37" fontId="13" fillId="0" borderId="0" xfId="219" applyNumberFormat="1"/>
    <xf numFmtId="170" fontId="0" fillId="0" borderId="0" xfId="82" applyNumberFormat="1" applyFont="1"/>
    <xf numFmtId="0" fontId="13" fillId="0" borderId="53" xfId="219" applyFont="1" applyBorder="1"/>
    <xf numFmtId="37" fontId="13" fillId="70" borderId="49" xfId="219" applyNumberFormat="1" applyFill="1" applyBorder="1"/>
    <xf numFmtId="0" fontId="13" fillId="0" borderId="49" xfId="219" applyBorder="1"/>
    <xf numFmtId="187" fontId="0" fillId="0" borderId="0" xfId="82" applyNumberFormat="1" applyFont="1"/>
    <xf numFmtId="171" fontId="0" fillId="0" borderId="0" xfId="82" applyNumberFormat="1" applyFont="1"/>
    <xf numFmtId="184" fontId="13" fillId="70" borderId="2" xfId="219" applyNumberFormat="1" applyFill="1" applyBorder="1"/>
    <xf numFmtId="0" fontId="105" fillId="0" borderId="1" xfId="219" applyFont="1" applyBorder="1" applyAlignment="1">
      <alignment horizontal="left" indent="1"/>
    </xf>
    <xf numFmtId="37" fontId="105" fillId="0" borderId="1" xfId="219" applyNumberFormat="1" applyFont="1" applyBorder="1"/>
    <xf numFmtId="0" fontId="105" fillId="0" borderId="2" xfId="219" applyFont="1" applyBorder="1"/>
    <xf numFmtId="188" fontId="13" fillId="0" borderId="1" xfId="219" applyNumberFormat="1" applyBorder="1"/>
    <xf numFmtId="164" fontId="105" fillId="0" borderId="1" xfId="219" applyNumberFormat="1" applyFont="1" applyFill="1" applyBorder="1"/>
    <xf numFmtId="0" fontId="105" fillId="0" borderId="0" xfId="219" applyFont="1" applyBorder="1" applyAlignment="1">
      <alignment horizontal="left" indent="1"/>
    </xf>
    <xf numFmtId="164" fontId="105" fillId="0" borderId="0" xfId="219" applyNumberFormat="1" applyFont="1" applyFill="1" applyBorder="1"/>
    <xf numFmtId="0" fontId="106" fillId="0" borderId="54" xfId="61980" applyFont="1" applyFill="1" applyBorder="1" applyAlignment="1">
      <alignment horizontal="center"/>
    </xf>
    <xf numFmtId="0" fontId="106" fillId="0" borderId="55" xfId="61980" applyFont="1" applyFill="1" applyBorder="1" applyAlignment="1">
      <alignment horizontal="center"/>
    </xf>
    <xf numFmtId="0" fontId="106" fillId="0" borderId="56" xfId="61980" applyFont="1" applyFill="1" applyBorder="1" applyAlignment="1">
      <alignment horizontal="center"/>
    </xf>
    <xf numFmtId="0" fontId="107" fillId="0" borderId="57" xfId="61980" applyFont="1" applyFill="1" applyBorder="1" applyAlignment="1">
      <alignment wrapText="1"/>
    </xf>
    <xf numFmtId="3" fontId="107" fillId="0" borderId="58" xfId="61980" applyNumberFormat="1" applyFont="1" applyFill="1" applyBorder="1" applyAlignment="1">
      <alignment horizontal="right" wrapText="1"/>
    </xf>
    <xf numFmtId="10" fontId="15" fillId="0" borderId="0" xfId="550" applyNumberFormat="1" applyFont="1" applyFill="1" applyBorder="1"/>
    <xf numFmtId="10" fontId="15" fillId="0" borderId="6" xfId="550" applyNumberFormat="1" applyFont="1" applyFill="1" applyBorder="1"/>
    <xf numFmtId="0" fontId="107" fillId="0" borderId="59" xfId="61980" applyFont="1" applyFill="1" applyBorder="1" applyAlignment="1">
      <alignment wrapText="1"/>
    </xf>
    <xf numFmtId="0" fontId="107" fillId="0" borderId="60" xfId="61980" applyFont="1" applyFill="1" applyBorder="1" applyAlignment="1">
      <alignment wrapText="1"/>
    </xf>
    <xf numFmtId="4" fontId="106" fillId="0" borderId="61" xfId="61980" applyNumberFormat="1" applyFont="1" applyFill="1" applyBorder="1" applyAlignment="1">
      <alignment horizontal="left" wrapText="1"/>
    </xf>
    <xf numFmtId="3" fontId="106" fillId="0" borderId="62" xfId="61980" applyNumberFormat="1" applyFont="1" applyFill="1" applyBorder="1" applyAlignment="1">
      <alignment horizontal="right" wrapText="1"/>
    </xf>
    <xf numFmtId="3" fontId="106" fillId="0" borderId="63" xfId="61980" applyNumberFormat="1" applyFont="1" applyFill="1" applyBorder="1" applyAlignment="1">
      <alignment horizontal="right" wrapText="1"/>
    </xf>
    <xf numFmtId="171" fontId="4" fillId="0" borderId="1" xfId="61978" applyNumberFormat="1" applyFont="1" applyBorder="1"/>
    <xf numFmtId="171" fontId="102" fillId="0" borderId="1" xfId="61978" applyNumberFormat="1" applyFont="1" applyBorder="1"/>
    <xf numFmtId="171" fontId="4" fillId="0" borderId="1" xfId="0" applyNumberFormat="1" applyFont="1" applyBorder="1"/>
    <xf numFmtId="189" fontId="4" fillId="0" borderId="1" xfId="4" applyNumberFormat="1" applyFont="1" applyBorder="1"/>
    <xf numFmtId="189" fontId="102" fillId="0" borderId="1" xfId="4" applyNumberFormat="1" applyFont="1" applyBorder="1"/>
    <xf numFmtId="171" fontId="102" fillId="0" borderId="1" xfId="0" applyNumberFormat="1" applyFont="1" applyBorder="1"/>
    <xf numFmtId="0" fontId="4" fillId="57" borderId="1" xfId="0" applyFont="1" applyFill="1" applyBorder="1"/>
    <xf numFmtId="189" fontId="4" fillId="57" borderId="1" xfId="4" applyNumberFormat="1" applyFont="1" applyFill="1" applyBorder="1"/>
    <xf numFmtId="189" fontId="102" fillId="57" borderId="1" xfId="4" applyNumberFormat="1" applyFont="1" applyFill="1" applyBorder="1"/>
    <xf numFmtId="0" fontId="3" fillId="0" borderId="0" xfId="0" applyFont="1"/>
    <xf numFmtId="0" fontId="102" fillId="0" borderId="19" xfId="0" applyFont="1" applyBorder="1"/>
    <xf numFmtId="0" fontId="3" fillId="0" borderId="5" xfId="0" applyFont="1" applyBorder="1"/>
    <xf numFmtId="164" fontId="3" fillId="0" borderId="0" xfId="4" applyNumberFormat="1" applyFont="1" applyBorder="1"/>
    <xf numFmtId="164" fontId="102" fillId="0" borderId="20" xfId="4" applyNumberFormat="1" applyFont="1" applyBorder="1"/>
    <xf numFmtId="190" fontId="3" fillId="0" borderId="6" xfId="61979" applyNumberFormat="1" applyFont="1" applyBorder="1"/>
    <xf numFmtId="190" fontId="102" fillId="0" borderId="21" xfId="61979" applyNumberFormat="1" applyFont="1" applyBorder="1"/>
    <xf numFmtId="0" fontId="15" fillId="0" borderId="0" xfId="219" applyFont="1" applyFill="1" applyAlignment="1"/>
    <xf numFmtId="37" fontId="105" fillId="0" borderId="0" xfId="219" applyNumberFormat="1" applyFont="1" applyFill="1" applyBorder="1"/>
    <xf numFmtId="0" fontId="105" fillId="0" borderId="0" xfId="219" applyFont="1" applyFill="1" applyBorder="1"/>
    <xf numFmtId="188" fontId="13" fillId="0" borderId="0" xfId="219" applyNumberFormat="1" applyFill="1" applyBorder="1"/>
    <xf numFmtId="171" fontId="36" fillId="0" borderId="0" xfId="0" applyNumberFormat="1" applyFont="1"/>
    <xf numFmtId="183" fontId="36" fillId="0" borderId="0" xfId="0" applyNumberFormat="1" applyFont="1"/>
    <xf numFmtId="3" fontId="13" fillId="0" borderId="0" xfId="219" applyNumberFormat="1"/>
    <xf numFmtId="10" fontId="13" fillId="0" borderId="0" xfId="219" applyNumberFormat="1"/>
    <xf numFmtId="171" fontId="4" fillId="0" borderId="0" xfId="0" applyNumberFormat="1" applyFont="1"/>
    <xf numFmtId="192" fontId="4" fillId="65" borderId="1" xfId="0" applyNumberFormat="1" applyFont="1" applyFill="1" applyBorder="1"/>
    <xf numFmtId="191" fontId="3" fillId="0" borderId="0" xfId="4" applyNumberFormat="1" applyFont="1" applyBorder="1"/>
    <xf numFmtId="3" fontId="107" fillId="0" borderId="1" xfId="61980" applyNumberFormat="1" applyFont="1" applyFill="1" applyBorder="1" applyAlignment="1">
      <alignment horizontal="right" wrapText="1"/>
    </xf>
    <xf numFmtId="0" fontId="15" fillId="0" borderId="0" xfId="219" applyFont="1"/>
    <xf numFmtId="3" fontId="107" fillId="0" borderId="2" xfId="61980" applyNumberFormat="1" applyFont="1" applyFill="1" applyBorder="1" applyAlignment="1">
      <alignment horizontal="right" wrapText="1"/>
    </xf>
    <xf numFmtId="0" fontId="76" fillId="57" borderId="64" xfId="61980" applyFont="1" applyFill="1" applyBorder="1" applyAlignment="1">
      <alignment horizontal="center"/>
    </xf>
    <xf numFmtId="3" fontId="107" fillId="0" borderId="67" xfId="61980" applyNumberFormat="1" applyFont="1" applyFill="1" applyBorder="1" applyAlignment="1">
      <alignment horizontal="right" wrapText="1"/>
    </xf>
    <xf numFmtId="3" fontId="107" fillId="0" borderId="46" xfId="61980" applyNumberFormat="1" applyFont="1" applyFill="1" applyBorder="1" applyAlignment="1">
      <alignment horizontal="right" wrapText="1"/>
    </xf>
    <xf numFmtId="0" fontId="107" fillId="0" borderId="71" xfId="61980" applyFont="1" applyFill="1" applyBorder="1" applyAlignment="1">
      <alignment wrapText="1"/>
    </xf>
    <xf numFmtId="0" fontId="107" fillId="0" borderId="72" xfId="61980" applyFont="1" applyFill="1" applyBorder="1" applyAlignment="1">
      <alignment wrapText="1"/>
    </xf>
    <xf numFmtId="4" fontId="106" fillId="0" borderId="73" xfId="61980" applyNumberFormat="1" applyFont="1" applyFill="1" applyBorder="1" applyAlignment="1">
      <alignment horizontal="left" wrapText="1"/>
    </xf>
    <xf numFmtId="3" fontId="106" fillId="0" borderId="74" xfId="61980" applyNumberFormat="1" applyFont="1" applyFill="1" applyBorder="1" applyAlignment="1">
      <alignment horizontal="right" wrapText="1"/>
    </xf>
    <xf numFmtId="0" fontId="76" fillId="57" borderId="76" xfId="61980" applyFont="1" applyFill="1" applyBorder="1" applyAlignment="1">
      <alignment horizontal="center"/>
    </xf>
    <xf numFmtId="3" fontId="106" fillId="0" borderId="77" xfId="61980" applyNumberFormat="1" applyFont="1" applyFill="1" applyBorder="1" applyAlignment="1">
      <alignment horizontal="right" wrapText="1"/>
    </xf>
    <xf numFmtId="0" fontId="76" fillId="57" borderId="78" xfId="219" applyFont="1" applyFill="1" applyBorder="1" applyAlignment="1">
      <alignment horizontal="center"/>
    </xf>
    <xf numFmtId="0" fontId="76" fillId="57" borderId="79" xfId="61980" applyFont="1" applyFill="1" applyBorder="1" applyAlignment="1">
      <alignment horizontal="center"/>
    </xf>
    <xf numFmtId="0" fontId="108" fillId="57" borderId="80" xfId="219" applyFont="1" applyFill="1" applyBorder="1"/>
    <xf numFmtId="0" fontId="13" fillId="57" borderId="80" xfId="219" applyFill="1" applyBorder="1"/>
    <xf numFmtId="0" fontId="76" fillId="57" borderId="81" xfId="219" applyFont="1" applyFill="1" applyBorder="1"/>
    <xf numFmtId="3" fontId="15" fillId="71" borderId="82" xfId="219" applyNumberFormat="1" applyFont="1" applyFill="1" applyBorder="1"/>
    <xf numFmtId="3" fontId="15" fillId="71" borderId="83" xfId="219" applyNumberFormat="1" applyFont="1" applyFill="1" applyBorder="1"/>
    <xf numFmtId="3" fontId="15" fillId="0" borderId="83" xfId="219" applyNumberFormat="1" applyFont="1" applyBorder="1"/>
    <xf numFmtId="0" fontId="13" fillId="57" borderId="84" xfId="219" applyFill="1" applyBorder="1"/>
    <xf numFmtId="3" fontId="14" fillId="0" borderId="85" xfId="219" applyNumberFormat="1" applyFont="1" applyBorder="1"/>
    <xf numFmtId="192" fontId="4" fillId="66" borderId="1" xfId="0" applyNumberFormat="1" applyFont="1" applyFill="1" applyBorder="1"/>
    <xf numFmtId="192" fontId="4" fillId="67" borderId="1" xfId="0" applyNumberFormat="1" applyFont="1" applyFill="1" applyBorder="1"/>
    <xf numFmtId="166" fontId="2" fillId="0" borderId="0" xfId="0" applyNumberFormat="1" applyFont="1"/>
    <xf numFmtId="0" fontId="15" fillId="71" borderId="0" xfId="219" applyFont="1" applyFill="1" applyAlignment="1"/>
    <xf numFmtId="0" fontId="56" fillId="57" borderId="86" xfId="0" applyFont="1" applyFill="1" applyBorder="1" applyAlignment="1">
      <alignment horizontal="center" vertical="center"/>
    </xf>
    <xf numFmtId="0" fontId="56" fillId="57" borderId="87" xfId="0" applyFont="1" applyFill="1" applyBorder="1" applyAlignment="1">
      <alignment horizontal="center" vertical="center" wrapText="1"/>
    </xf>
    <xf numFmtId="0" fontId="56" fillId="57" borderId="87" xfId="0" applyFont="1" applyFill="1" applyBorder="1" applyAlignment="1">
      <alignment horizontal="center" vertical="center"/>
    </xf>
    <xf numFmtId="0" fontId="56" fillId="57" borderId="88" xfId="0" applyFont="1" applyFill="1" applyBorder="1" applyAlignment="1">
      <alignment horizontal="center" vertical="center"/>
    </xf>
    <xf numFmtId="0" fontId="102" fillId="0" borderId="0" xfId="0" applyFont="1"/>
    <xf numFmtId="0" fontId="36" fillId="0" borderId="3" xfId="0" applyFont="1" applyBorder="1"/>
    <xf numFmtId="0" fontId="110" fillId="0" borderId="30" xfId="0" applyFont="1" applyBorder="1"/>
    <xf numFmtId="0" fontId="110" fillId="0" borderId="43" xfId="0" applyFont="1" applyBorder="1" applyAlignment="1">
      <alignment horizontal="center"/>
    </xf>
    <xf numFmtId="0" fontId="110" fillId="0" borderId="4" xfId="0" applyFont="1" applyBorder="1" applyAlignment="1">
      <alignment horizontal="center"/>
    </xf>
    <xf numFmtId="0" fontId="111" fillId="0" borderId="3" xfId="0" applyFont="1" applyBorder="1"/>
    <xf numFmtId="0" fontId="36" fillId="0" borderId="43" xfId="0" applyFont="1" applyBorder="1" applyAlignment="1">
      <alignment horizontal="center" wrapText="1"/>
    </xf>
    <xf numFmtId="0" fontId="111" fillId="0" borderId="19" xfId="0" applyFont="1" applyFill="1" applyBorder="1" applyAlignment="1">
      <alignment wrapText="1"/>
    </xf>
    <xf numFmtId="0" fontId="111" fillId="0" borderId="41" xfId="0" applyFont="1" applyBorder="1" applyAlignment="1">
      <alignment horizontal="center" wrapText="1"/>
    </xf>
    <xf numFmtId="0" fontId="111" fillId="0" borderId="20" xfId="0" applyFont="1" applyBorder="1" applyAlignment="1">
      <alignment horizontal="center" wrapText="1"/>
    </xf>
    <xf numFmtId="0" fontId="36" fillId="0" borderId="7" xfId="0" applyFont="1" applyBorder="1"/>
    <xf numFmtId="0" fontId="36" fillId="0" borderId="44" xfId="0" applyFont="1" applyBorder="1"/>
    <xf numFmtId="0" fontId="36" fillId="0" borderId="8" xfId="0" applyFont="1" applyBorder="1"/>
    <xf numFmtId="0" fontId="0" fillId="0" borderId="89" xfId="0" applyBorder="1"/>
    <xf numFmtId="0" fontId="0" fillId="0" borderId="2" xfId="0" applyBorder="1"/>
    <xf numFmtId="2" fontId="0" fillId="0" borderId="90" xfId="0" applyNumberFormat="1" applyBorder="1"/>
    <xf numFmtId="0" fontId="36" fillId="0" borderId="5" xfId="0" applyFont="1" applyBorder="1"/>
    <xf numFmtId="0" fontId="36" fillId="0" borderId="42" xfId="0" applyFont="1" applyBorder="1"/>
    <xf numFmtId="0" fontId="36" fillId="0" borderId="6" xfId="0" applyFont="1" applyBorder="1"/>
    <xf numFmtId="0" fontId="0" fillId="0" borderId="91" xfId="0" applyBorder="1"/>
    <xf numFmtId="2" fontId="0" fillId="0" borderId="1" xfId="0" applyNumberFormat="1" applyBorder="1"/>
    <xf numFmtId="2" fontId="0" fillId="0" borderId="92" xfId="0" applyNumberFormat="1" applyBorder="1"/>
    <xf numFmtId="0" fontId="36" fillId="0" borderId="5" xfId="0" applyFont="1" applyFill="1" applyBorder="1" applyAlignment="1">
      <alignment horizontal="left" indent="1"/>
    </xf>
    <xf numFmtId="0" fontId="36" fillId="0" borderId="42" xfId="0" applyFont="1" applyFill="1" applyBorder="1"/>
    <xf numFmtId="2" fontId="36" fillId="0" borderId="6" xfId="0" applyNumberFormat="1" applyFont="1" applyFill="1" applyBorder="1"/>
    <xf numFmtId="0" fontId="36" fillId="0" borderId="5" xfId="0" applyFont="1" applyBorder="1" applyAlignment="1">
      <alignment horizontal="left" indent="1"/>
    </xf>
    <xf numFmtId="2" fontId="36" fillId="0" borderId="42" xfId="0" applyNumberFormat="1" applyFont="1" applyBorder="1"/>
    <xf numFmtId="2" fontId="36" fillId="0" borderId="6" xfId="0" applyNumberFormat="1" applyFont="1" applyBorder="1"/>
    <xf numFmtId="0" fontId="0" fillId="0" borderId="93" xfId="0" applyBorder="1"/>
    <xf numFmtId="0" fontId="0" fillId="0" borderId="94" xfId="0" applyBorder="1"/>
    <xf numFmtId="2" fontId="0" fillId="0" borderId="94" xfId="0" applyNumberFormat="1" applyBorder="1"/>
    <xf numFmtId="2" fontId="0" fillId="0" borderId="95" xfId="0" applyNumberFormat="1" applyBorder="1"/>
    <xf numFmtId="0" fontId="111" fillId="0" borderId="65" xfId="0" applyFont="1" applyBorder="1"/>
    <xf numFmtId="2" fontId="111" fillId="0" borderId="96" xfId="0" applyNumberFormat="1" applyFont="1" applyBorder="1"/>
    <xf numFmtId="0" fontId="111" fillId="0" borderId="96" xfId="0" applyFont="1" applyBorder="1"/>
    <xf numFmtId="2" fontId="111" fillId="0" borderId="66" xfId="0" applyNumberFormat="1" applyFont="1" applyBorder="1"/>
    <xf numFmtId="0" fontId="112" fillId="0" borderId="0" xfId="0" applyFont="1"/>
    <xf numFmtId="0" fontId="36" fillId="0" borderId="0" xfId="0" applyFont="1" applyBorder="1" applyAlignment="1">
      <alignment horizontal="center"/>
    </xf>
    <xf numFmtId="0" fontId="36" fillId="0" borderId="0" xfId="0" applyFont="1" applyAlignment="1">
      <alignment horizontal="center" wrapText="1"/>
    </xf>
    <xf numFmtId="17" fontId="0" fillId="0" borderId="0" xfId="0" applyNumberFormat="1"/>
    <xf numFmtId="0" fontId="111" fillId="0" borderId="3" xfId="0" applyFont="1" applyBorder="1" applyAlignment="1"/>
    <xf numFmtId="0" fontId="36" fillId="0" borderId="39" xfId="0" applyFont="1" applyBorder="1" applyAlignment="1">
      <alignment horizontal="center"/>
    </xf>
    <xf numFmtId="0" fontId="36" fillId="0" borderId="97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0" borderId="5" xfId="0" applyFont="1" applyBorder="1" applyAlignment="1">
      <alignment horizontal="left" indent="2"/>
    </xf>
    <xf numFmtId="0" fontId="36" fillId="0" borderId="0" xfId="0" applyFont="1" applyBorder="1"/>
    <xf numFmtId="0" fontId="36" fillId="0" borderId="7" xfId="0" applyFont="1" applyBorder="1" applyAlignment="1">
      <alignment horizontal="left" indent="2"/>
    </xf>
    <xf numFmtId="0" fontId="36" fillId="0" borderId="29" xfId="0" applyFont="1" applyBorder="1"/>
    <xf numFmtId="0" fontId="111" fillId="66" borderId="8" xfId="0" applyFont="1" applyFill="1" applyBorder="1"/>
    <xf numFmtId="0" fontId="111" fillId="65" borderId="19" xfId="0" applyFont="1" applyFill="1" applyBorder="1" applyAlignment="1">
      <alignment horizontal="left" indent="2"/>
    </xf>
    <xf numFmtId="193" fontId="109" fillId="65" borderId="21" xfId="0" applyNumberFormat="1" applyFont="1" applyFill="1" applyBorder="1"/>
    <xf numFmtId="164" fontId="3" fillId="0" borderId="0" xfId="0" applyNumberFormat="1" applyFont="1"/>
    <xf numFmtId="177" fontId="1" fillId="0" borderId="1" xfId="0" applyNumberFormat="1" applyFont="1" applyBorder="1"/>
    <xf numFmtId="44" fontId="4" fillId="0" borderId="1" xfId="4" applyNumberFormat="1" applyFont="1" applyBorder="1"/>
    <xf numFmtId="0" fontId="102" fillId="0" borderId="0" xfId="0" applyFont="1" applyAlignment="1">
      <alignment horizontal="center"/>
    </xf>
    <xf numFmtId="0" fontId="103" fillId="0" borderId="3" xfId="0" applyFont="1" applyBorder="1" applyAlignment="1">
      <alignment horizontal="center" vertical="center" wrapText="1"/>
    </xf>
    <xf numFmtId="0" fontId="103" fillId="0" borderId="30" xfId="0" applyFont="1" applyBorder="1" applyAlignment="1">
      <alignment horizontal="center" vertical="center" wrapText="1"/>
    </xf>
    <xf numFmtId="0" fontId="103" fillId="0" borderId="4" xfId="0" applyFont="1" applyBorder="1" applyAlignment="1">
      <alignment horizontal="center" vertical="center" wrapText="1"/>
    </xf>
    <xf numFmtId="0" fontId="103" fillId="0" borderId="5" xfId="0" applyFont="1" applyBorder="1" applyAlignment="1">
      <alignment horizontal="center" vertical="center" wrapText="1"/>
    </xf>
    <xf numFmtId="0" fontId="103" fillId="0" borderId="0" xfId="0" applyFont="1" applyBorder="1" applyAlignment="1">
      <alignment horizontal="center" vertical="center" wrapText="1"/>
    </xf>
    <xf numFmtId="0" fontId="103" fillId="0" borderId="6" xfId="0" applyFont="1" applyBorder="1" applyAlignment="1">
      <alignment horizontal="center" vertical="center" wrapText="1"/>
    </xf>
    <xf numFmtId="0" fontId="103" fillId="0" borderId="7" xfId="0" applyFont="1" applyBorder="1" applyAlignment="1">
      <alignment horizontal="center" vertical="center" wrapText="1"/>
    </xf>
    <xf numFmtId="0" fontId="103" fillId="0" borderId="29" xfId="0" applyFont="1" applyBorder="1" applyAlignment="1">
      <alignment horizontal="center" vertical="center" wrapText="1"/>
    </xf>
    <xf numFmtId="0" fontId="103" fillId="0" borderId="8" xfId="0" applyFont="1" applyBorder="1" applyAlignment="1">
      <alignment horizontal="center" vertical="center" wrapText="1"/>
    </xf>
    <xf numFmtId="0" fontId="56" fillId="57" borderId="1" xfId="0" applyFont="1" applyFill="1" applyBorder="1" applyAlignment="1">
      <alignment horizontal="center"/>
    </xf>
    <xf numFmtId="0" fontId="56" fillId="57" borderId="2" xfId="0" applyFont="1" applyFill="1" applyBorder="1" applyAlignment="1">
      <alignment horizontal="center"/>
    </xf>
    <xf numFmtId="0" fontId="56" fillId="57" borderId="38" xfId="0" applyFont="1" applyFill="1" applyBorder="1" applyAlignment="1">
      <alignment horizontal="center" wrapText="1"/>
    </xf>
    <xf numFmtId="0" fontId="56" fillId="57" borderId="39" xfId="0" applyFont="1" applyFill="1" applyBorder="1" applyAlignment="1">
      <alignment horizontal="center" wrapText="1"/>
    </xf>
    <xf numFmtId="0" fontId="56" fillId="57" borderId="40" xfId="0" applyFont="1" applyFill="1" applyBorder="1" applyAlignment="1">
      <alignment horizontal="center" wrapText="1"/>
    </xf>
    <xf numFmtId="0" fontId="14" fillId="0" borderId="0" xfId="219" applyFont="1" applyAlignment="1">
      <alignment horizontal="center"/>
    </xf>
    <xf numFmtId="0" fontId="105" fillId="0" borderId="45" xfId="219" applyNumberFormat="1" applyFont="1" applyBorder="1" applyAlignment="1">
      <alignment horizontal="center" vertical="center" wrapText="1"/>
    </xf>
    <xf numFmtId="0" fontId="105" fillId="0" borderId="2" xfId="219" applyNumberFormat="1" applyFont="1" applyBorder="1" applyAlignment="1">
      <alignment horizontal="center" vertical="center" wrapText="1"/>
    </xf>
    <xf numFmtId="0" fontId="105" fillId="0" borderId="45" xfId="219" applyFont="1" applyBorder="1" applyAlignment="1">
      <alignment horizontal="center" vertical="center" wrapText="1"/>
    </xf>
    <xf numFmtId="0" fontId="105" fillId="0" borderId="49" xfId="219" applyFont="1" applyBorder="1" applyAlignment="1">
      <alignment horizontal="center" vertical="center" wrapText="1"/>
    </xf>
    <xf numFmtId="0" fontId="105" fillId="0" borderId="46" xfId="219" applyNumberFormat="1" applyFont="1" applyBorder="1" applyAlignment="1">
      <alignment horizontal="center" vertical="center"/>
    </xf>
    <xf numFmtId="0" fontId="105" fillId="0" borderId="47" xfId="219" applyNumberFormat="1" applyFont="1" applyBorder="1" applyAlignment="1">
      <alignment horizontal="center" vertical="center"/>
    </xf>
    <xf numFmtId="0" fontId="105" fillId="0" borderId="48" xfId="219" applyNumberFormat="1" applyFont="1" applyBorder="1" applyAlignment="1">
      <alignment horizontal="center" vertical="center"/>
    </xf>
    <xf numFmtId="0" fontId="76" fillId="57" borderId="69" xfId="219" applyFont="1" applyFill="1" applyBorder="1" applyAlignment="1">
      <alignment horizontal="center"/>
    </xf>
    <xf numFmtId="0" fontId="76" fillId="57" borderId="75" xfId="219" applyFont="1" applyFill="1" applyBorder="1" applyAlignment="1">
      <alignment horizontal="center"/>
    </xf>
    <xf numFmtId="0" fontId="76" fillId="57" borderId="68" xfId="61980" applyFont="1" applyFill="1" applyBorder="1" applyAlignment="1">
      <alignment horizontal="center" vertical="center"/>
    </xf>
    <xf numFmtId="0" fontId="76" fillId="57" borderId="70" xfId="61980" applyFont="1" applyFill="1" applyBorder="1" applyAlignment="1">
      <alignment horizontal="center" vertical="center"/>
    </xf>
  </cellXfs>
  <cellStyles count="61981">
    <cellStyle name="$" xfId="12"/>
    <cellStyle name="$ 2" xfId="13"/>
    <cellStyle name="$ 3" xfId="14"/>
    <cellStyle name="$ 3 2" xfId="15"/>
    <cellStyle name="$.00" xfId="16"/>
    <cellStyle name="$.00 2" xfId="17"/>
    <cellStyle name="$.00 3" xfId="18"/>
    <cellStyle name="$.00 3 2" xfId="19"/>
    <cellStyle name="$_9. Rev2Cost_GDPIPI" xfId="4653"/>
    <cellStyle name="$_9. Rev2Cost_GDPIPI 2" xfId="4654"/>
    <cellStyle name="$_lists" xfId="4655"/>
    <cellStyle name="$_lists 2" xfId="4656"/>
    <cellStyle name="$_lists_4. Current Monthly Fixed Charge" xfId="4657"/>
    <cellStyle name="$_Sheet4" xfId="4658"/>
    <cellStyle name="$_Sheet4 2" xfId="4659"/>
    <cellStyle name="$M" xfId="20"/>
    <cellStyle name="$M 2" xfId="21"/>
    <cellStyle name="$M 3" xfId="22"/>
    <cellStyle name="$M 3 2" xfId="23"/>
    <cellStyle name="$M.00" xfId="24"/>
    <cellStyle name="$M.00 2" xfId="25"/>
    <cellStyle name="$M.00 3" xfId="26"/>
    <cellStyle name="$M.00 3 2" xfId="27"/>
    <cellStyle name="$M_9. Rev2Cost_GDPIPI" xfId="4660"/>
    <cellStyle name="20% - Accent1 10" xfId="551"/>
    <cellStyle name="20% - Accent1 10 2" xfId="552"/>
    <cellStyle name="20% - Accent1 10 3" xfId="60421"/>
    <cellStyle name="20% - Accent1 100" xfId="553"/>
    <cellStyle name="20% - Accent1 100 10" xfId="4675"/>
    <cellStyle name="20% - Accent1 100 2" xfId="4676"/>
    <cellStyle name="20% - Accent1 100 2 2" xfId="4677"/>
    <cellStyle name="20% - Accent1 100 2 2 2" xfId="4678"/>
    <cellStyle name="20% - Accent1 100 2 2 2 2" xfId="4679"/>
    <cellStyle name="20% - Accent1 100 2 2 2 2 2" xfId="4680"/>
    <cellStyle name="20% - Accent1 100 2 2 2 2 2 2" xfId="4681"/>
    <cellStyle name="20% - Accent1 100 2 2 2 2 3" xfId="4682"/>
    <cellStyle name="20% - Accent1 100 2 2 2 3" xfId="4683"/>
    <cellStyle name="20% - Accent1 100 2 2 2 3 2" xfId="4684"/>
    <cellStyle name="20% - Accent1 100 2 2 2 4" xfId="4685"/>
    <cellStyle name="20% - Accent1 100 2 2 2 5" xfId="4686"/>
    <cellStyle name="20% - Accent1 100 2 2 3" xfId="4687"/>
    <cellStyle name="20% - Accent1 100 2 2 3 2" xfId="4688"/>
    <cellStyle name="20% - Accent1 100 2 2 3 2 2" xfId="4689"/>
    <cellStyle name="20% - Accent1 100 2 2 3 3" xfId="4690"/>
    <cellStyle name="20% - Accent1 100 2 2 4" xfId="4691"/>
    <cellStyle name="20% - Accent1 100 2 2 4 2" xfId="4692"/>
    <cellStyle name="20% - Accent1 100 2 2 5" xfId="4693"/>
    <cellStyle name="20% - Accent1 100 2 2 6" xfId="4694"/>
    <cellStyle name="20% - Accent1 100 2 3" xfId="4695"/>
    <cellStyle name="20% - Accent1 100 2 3 2" xfId="4696"/>
    <cellStyle name="20% - Accent1 100 2 3 2 2" xfId="4697"/>
    <cellStyle name="20% - Accent1 100 2 3 2 2 2" xfId="4698"/>
    <cellStyle name="20% - Accent1 100 2 3 2 3" xfId="4699"/>
    <cellStyle name="20% - Accent1 100 2 3 3" xfId="4700"/>
    <cellStyle name="20% - Accent1 100 2 3 3 2" xfId="4701"/>
    <cellStyle name="20% - Accent1 100 2 3 4" xfId="4702"/>
    <cellStyle name="20% - Accent1 100 2 3 5" xfId="4703"/>
    <cellStyle name="20% - Accent1 100 2 4" xfId="4704"/>
    <cellStyle name="20% - Accent1 100 2 4 2" xfId="4705"/>
    <cellStyle name="20% - Accent1 100 2 4 2 2" xfId="4706"/>
    <cellStyle name="20% - Accent1 100 2 4 3" xfId="4707"/>
    <cellStyle name="20% - Accent1 100 2 5" xfId="4708"/>
    <cellStyle name="20% - Accent1 100 2 5 2" xfId="4709"/>
    <cellStyle name="20% - Accent1 100 2 6" xfId="4710"/>
    <cellStyle name="20% - Accent1 100 2 7" xfId="4711"/>
    <cellStyle name="20% - Accent1 100 3" xfId="4712"/>
    <cellStyle name="20% - Accent1 100 3 2" xfId="4713"/>
    <cellStyle name="20% - Accent1 100 3 2 2" xfId="4714"/>
    <cellStyle name="20% - Accent1 100 3 2 2 2" xfId="4715"/>
    <cellStyle name="20% - Accent1 100 3 2 2 2 2" xfId="4716"/>
    <cellStyle name="20% - Accent1 100 3 2 2 2 2 2" xfId="4717"/>
    <cellStyle name="20% - Accent1 100 3 2 2 2 3" xfId="4718"/>
    <cellStyle name="20% - Accent1 100 3 2 2 3" xfId="4719"/>
    <cellStyle name="20% - Accent1 100 3 2 2 3 2" xfId="4720"/>
    <cellStyle name="20% - Accent1 100 3 2 2 4" xfId="4721"/>
    <cellStyle name="20% - Accent1 100 3 2 2 5" xfId="4722"/>
    <cellStyle name="20% - Accent1 100 3 2 3" xfId="4723"/>
    <cellStyle name="20% - Accent1 100 3 2 3 2" xfId="4724"/>
    <cellStyle name="20% - Accent1 100 3 2 3 2 2" xfId="4725"/>
    <cellStyle name="20% - Accent1 100 3 2 3 3" xfId="4726"/>
    <cellStyle name="20% - Accent1 100 3 2 4" xfId="4727"/>
    <cellStyle name="20% - Accent1 100 3 2 4 2" xfId="4728"/>
    <cellStyle name="20% - Accent1 100 3 2 5" xfId="4729"/>
    <cellStyle name="20% - Accent1 100 3 2 6" xfId="4730"/>
    <cellStyle name="20% - Accent1 100 3 3" xfId="4731"/>
    <cellStyle name="20% - Accent1 100 3 3 2" xfId="4732"/>
    <cellStyle name="20% - Accent1 100 3 3 2 2" xfId="4733"/>
    <cellStyle name="20% - Accent1 100 3 3 2 2 2" xfId="4734"/>
    <cellStyle name="20% - Accent1 100 3 3 2 3" xfId="4735"/>
    <cellStyle name="20% - Accent1 100 3 3 3" xfId="4736"/>
    <cellStyle name="20% - Accent1 100 3 3 3 2" xfId="4737"/>
    <cellStyle name="20% - Accent1 100 3 3 4" xfId="4738"/>
    <cellStyle name="20% - Accent1 100 3 3 5" xfId="4739"/>
    <cellStyle name="20% - Accent1 100 3 4" xfId="4740"/>
    <cellStyle name="20% - Accent1 100 3 4 2" xfId="4741"/>
    <cellStyle name="20% - Accent1 100 3 4 2 2" xfId="4742"/>
    <cellStyle name="20% - Accent1 100 3 4 3" xfId="4743"/>
    <cellStyle name="20% - Accent1 100 3 5" xfId="4744"/>
    <cellStyle name="20% - Accent1 100 3 5 2" xfId="4745"/>
    <cellStyle name="20% - Accent1 100 3 6" xfId="4746"/>
    <cellStyle name="20% - Accent1 100 3 7" xfId="4747"/>
    <cellStyle name="20% - Accent1 100 4" xfId="4748"/>
    <cellStyle name="20% - Accent1 100 4 2" xfId="4749"/>
    <cellStyle name="20% - Accent1 100 4 2 2" xfId="4750"/>
    <cellStyle name="20% - Accent1 100 4 2 2 2" xfId="4751"/>
    <cellStyle name="20% - Accent1 100 4 2 2 2 2" xfId="4752"/>
    <cellStyle name="20% - Accent1 100 4 2 2 3" xfId="4753"/>
    <cellStyle name="20% - Accent1 100 4 2 3" xfId="4754"/>
    <cellStyle name="20% - Accent1 100 4 2 3 2" xfId="4755"/>
    <cellStyle name="20% - Accent1 100 4 2 4" xfId="4756"/>
    <cellStyle name="20% - Accent1 100 4 2 5" xfId="4757"/>
    <cellStyle name="20% - Accent1 100 4 3" xfId="4758"/>
    <cellStyle name="20% - Accent1 100 4 3 2" xfId="4759"/>
    <cellStyle name="20% - Accent1 100 4 3 2 2" xfId="4760"/>
    <cellStyle name="20% - Accent1 100 4 3 3" xfId="4761"/>
    <cellStyle name="20% - Accent1 100 4 4" xfId="4762"/>
    <cellStyle name="20% - Accent1 100 4 4 2" xfId="4763"/>
    <cellStyle name="20% - Accent1 100 4 5" xfId="4764"/>
    <cellStyle name="20% - Accent1 100 4 6" xfId="4765"/>
    <cellStyle name="20% - Accent1 100 5" xfId="4766"/>
    <cellStyle name="20% - Accent1 100 5 2" xfId="4767"/>
    <cellStyle name="20% - Accent1 100 5 2 2" xfId="4768"/>
    <cellStyle name="20% - Accent1 100 5 2 2 2" xfId="4769"/>
    <cellStyle name="20% - Accent1 100 5 2 2 2 2" xfId="4770"/>
    <cellStyle name="20% - Accent1 100 5 2 2 3" xfId="4771"/>
    <cellStyle name="20% - Accent1 100 5 2 3" xfId="4772"/>
    <cellStyle name="20% - Accent1 100 5 2 3 2" xfId="4773"/>
    <cellStyle name="20% - Accent1 100 5 2 4" xfId="4774"/>
    <cellStyle name="20% - Accent1 100 5 2 5" xfId="4775"/>
    <cellStyle name="20% - Accent1 100 5 3" xfId="4776"/>
    <cellStyle name="20% - Accent1 100 5 3 2" xfId="4777"/>
    <cellStyle name="20% - Accent1 100 5 3 2 2" xfId="4778"/>
    <cellStyle name="20% - Accent1 100 5 3 3" xfId="4779"/>
    <cellStyle name="20% - Accent1 100 5 4" xfId="4780"/>
    <cellStyle name="20% - Accent1 100 5 4 2" xfId="4781"/>
    <cellStyle name="20% - Accent1 100 5 5" xfId="4782"/>
    <cellStyle name="20% - Accent1 100 5 6" xfId="4783"/>
    <cellStyle name="20% - Accent1 100 6" xfId="4784"/>
    <cellStyle name="20% - Accent1 100 6 2" xfId="4785"/>
    <cellStyle name="20% - Accent1 100 6 2 2" xfId="4786"/>
    <cellStyle name="20% - Accent1 100 6 2 2 2" xfId="4787"/>
    <cellStyle name="20% - Accent1 100 6 2 3" xfId="4788"/>
    <cellStyle name="20% - Accent1 100 6 3" xfId="4789"/>
    <cellStyle name="20% - Accent1 100 6 3 2" xfId="4790"/>
    <cellStyle name="20% - Accent1 100 6 4" xfId="4791"/>
    <cellStyle name="20% - Accent1 100 6 5" xfId="4792"/>
    <cellStyle name="20% - Accent1 100 7" xfId="4793"/>
    <cellStyle name="20% - Accent1 100 7 2" xfId="4794"/>
    <cellStyle name="20% - Accent1 100 7 2 2" xfId="4795"/>
    <cellStyle name="20% - Accent1 100 7 3" xfId="4796"/>
    <cellStyle name="20% - Accent1 100 8" xfId="4797"/>
    <cellStyle name="20% - Accent1 100 8 2" xfId="4798"/>
    <cellStyle name="20% - Accent1 100 9" xfId="4799"/>
    <cellStyle name="20% - Accent1 100 9 2" xfId="60422"/>
    <cellStyle name="20% - Accent1 101" xfId="554"/>
    <cellStyle name="20% - Accent1 101 10" xfId="4800"/>
    <cellStyle name="20% - Accent1 101 2" xfId="4801"/>
    <cellStyle name="20% - Accent1 101 2 2" xfId="4802"/>
    <cellStyle name="20% - Accent1 101 2 2 2" xfId="4803"/>
    <cellStyle name="20% - Accent1 101 2 2 2 2" xfId="4804"/>
    <cellStyle name="20% - Accent1 101 2 2 2 2 2" xfId="4805"/>
    <cellStyle name="20% - Accent1 101 2 2 2 2 2 2" xfId="4806"/>
    <cellStyle name="20% - Accent1 101 2 2 2 2 3" xfId="4807"/>
    <cellStyle name="20% - Accent1 101 2 2 2 3" xfId="4808"/>
    <cellStyle name="20% - Accent1 101 2 2 2 3 2" xfId="4809"/>
    <cellStyle name="20% - Accent1 101 2 2 2 4" xfId="4810"/>
    <cellStyle name="20% - Accent1 101 2 2 2 5" xfId="4811"/>
    <cellStyle name="20% - Accent1 101 2 2 3" xfId="4812"/>
    <cellStyle name="20% - Accent1 101 2 2 3 2" xfId="4813"/>
    <cellStyle name="20% - Accent1 101 2 2 3 2 2" xfId="4814"/>
    <cellStyle name="20% - Accent1 101 2 2 3 3" xfId="4815"/>
    <cellStyle name="20% - Accent1 101 2 2 4" xfId="4816"/>
    <cellStyle name="20% - Accent1 101 2 2 4 2" xfId="4817"/>
    <cellStyle name="20% - Accent1 101 2 2 5" xfId="4818"/>
    <cellStyle name="20% - Accent1 101 2 2 6" xfId="4819"/>
    <cellStyle name="20% - Accent1 101 2 3" xfId="4820"/>
    <cellStyle name="20% - Accent1 101 2 3 2" xfId="4821"/>
    <cellStyle name="20% - Accent1 101 2 3 2 2" xfId="4822"/>
    <cellStyle name="20% - Accent1 101 2 3 2 2 2" xfId="4823"/>
    <cellStyle name="20% - Accent1 101 2 3 2 3" xfId="4824"/>
    <cellStyle name="20% - Accent1 101 2 3 3" xfId="4825"/>
    <cellStyle name="20% - Accent1 101 2 3 3 2" xfId="4826"/>
    <cellStyle name="20% - Accent1 101 2 3 4" xfId="4827"/>
    <cellStyle name="20% - Accent1 101 2 3 5" xfId="4828"/>
    <cellStyle name="20% - Accent1 101 2 4" xfId="4829"/>
    <cellStyle name="20% - Accent1 101 2 4 2" xfId="4830"/>
    <cellStyle name="20% - Accent1 101 2 4 2 2" xfId="4831"/>
    <cellStyle name="20% - Accent1 101 2 4 3" xfId="4832"/>
    <cellStyle name="20% - Accent1 101 2 5" xfId="4833"/>
    <cellStyle name="20% - Accent1 101 2 5 2" xfId="4834"/>
    <cellStyle name="20% - Accent1 101 2 6" xfId="4835"/>
    <cellStyle name="20% - Accent1 101 2 7" xfId="4836"/>
    <cellStyle name="20% - Accent1 101 3" xfId="4837"/>
    <cellStyle name="20% - Accent1 101 3 2" xfId="4838"/>
    <cellStyle name="20% - Accent1 101 3 2 2" xfId="4839"/>
    <cellStyle name="20% - Accent1 101 3 2 2 2" xfId="4840"/>
    <cellStyle name="20% - Accent1 101 3 2 2 2 2" xfId="4841"/>
    <cellStyle name="20% - Accent1 101 3 2 2 2 2 2" xfId="4842"/>
    <cellStyle name="20% - Accent1 101 3 2 2 2 3" xfId="4843"/>
    <cellStyle name="20% - Accent1 101 3 2 2 3" xfId="4844"/>
    <cellStyle name="20% - Accent1 101 3 2 2 3 2" xfId="4845"/>
    <cellStyle name="20% - Accent1 101 3 2 2 4" xfId="4846"/>
    <cellStyle name="20% - Accent1 101 3 2 2 5" xfId="4847"/>
    <cellStyle name="20% - Accent1 101 3 2 3" xfId="4848"/>
    <cellStyle name="20% - Accent1 101 3 2 3 2" xfId="4849"/>
    <cellStyle name="20% - Accent1 101 3 2 3 2 2" xfId="4850"/>
    <cellStyle name="20% - Accent1 101 3 2 3 3" xfId="4851"/>
    <cellStyle name="20% - Accent1 101 3 2 4" xfId="4852"/>
    <cellStyle name="20% - Accent1 101 3 2 4 2" xfId="4853"/>
    <cellStyle name="20% - Accent1 101 3 2 5" xfId="4854"/>
    <cellStyle name="20% - Accent1 101 3 2 6" xfId="4855"/>
    <cellStyle name="20% - Accent1 101 3 3" xfId="4856"/>
    <cellStyle name="20% - Accent1 101 3 3 2" xfId="4857"/>
    <cellStyle name="20% - Accent1 101 3 3 2 2" xfId="4858"/>
    <cellStyle name="20% - Accent1 101 3 3 2 2 2" xfId="4859"/>
    <cellStyle name="20% - Accent1 101 3 3 2 3" xfId="4860"/>
    <cellStyle name="20% - Accent1 101 3 3 3" xfId="4861"/>
    <cellStyle name="20% - Accent1 101 3 3 3 2" xfId="4862"/>
    <cellStyle name="20% - Accent1 101 3 3 4" xfId="4863"/>
    <cellStyle name="20% - Accent1 101 3 3 5" xfId="4864"/>
    <cellStyle name="20% - Accent1 101 3 4" xfId="4865"/>
    <cellStyle name="20% - Accent1 101 3 4 2" xfId="4866"/>
    <cellStyle name="20% - Accent1 101 3 4 2 2" xfId="4867"/>
    <cellStyle name="20% - Accent1 101 3 4 3" xfId="4868"/>
    <cellStyle name="20% - Accent1 101 3 5" xfId="4869"/>
    <cellStyle name="20% - Accent1 101 3 5 2" xfId="4870"/>
    <cellStyle name="20% - Accent1 101 3 6" xfId="4871"/>
    <cellStyle name="20% - Accent1 101 3 7" xfId="4872"/>
    <cellStyle name="20% - Accent1 101 4" xfId="4873"/>
    <cellStyle name="20% - Accent1 101 4 2" xfId="4874"/>
    <cellStyle name="20% - Accent1 101 4 2 2" xfId="4875"/>
    <cellStyle name="20% - Accent1 101 4 2 2 2" xfId="4876"/>
    <cellStyle name="20% - Accent1 101 4 2 2 2 2" xfId="4877"/>
    <cellStyle name="20% - Accent1 101 4 2 2 3" xfId="4878"/>
    <cellStyle name="20% - Accent1 101 4 2 3" xfId="4879"/>
    <cellStyle name="20% - Accent1 101 4 2 3 2" xfId="4880"/>
    <cellStyle name="20% - Accent1 101 4 2 4" xfId="4881"/>
    <cellStyle name="20% - Accent1 101 4 2 5" xfId="4882"/>
    <cellStyle name="20% - Accent1 101 4 3" xfId="4883"/>
    <cellStyle name="20% - Accent1 101 4 3 2" xfId="4884"/>
    <cellStyle name="20% - Accent1 101 4 3 2 2" xfId="4885"/>
    <cellStyle name="20% - Accent1 101 4 3 3" xfId="4886"/>
    <cellStyle name="20% - Accent1 101 4 4" xfId="4887"/>
    <cellStyle name="20% - Accent1 101 4 4 2" xfId="4888"/>
    <cellStyle name="20% - Accent1 101 4 5" xfId="4889"/>
    <cellStyle name="20% - Accent1 101 4 6" xfId="4890"/>
    <cellStyle name="20% - Accent1 101 5" xfId="4891"/>
    <cellStyle name="20% - Accent1 101 5 2" xfId="4892"/>
    <cellStyle name="20% - Accent1 101 5 2 2" xfId="4893"/>
    <cellStyle name="20% - Accent1 101 5 2 2 2" xfId="4894"/>
    <cellStyle name="20% - Accent1 101 5 2 2 2 2" xfId="4895"/>
    <cellStyle name="20% - Accent1 101 5 2 2 3" xfId="4896"/>
    <cellStyle name="20% - Accent1 101 5 2 3" xfId="4897"/>
    <cellStyle name="20% - Accent1 101 5 2 3 2" xfId="4898"/>
    <cellStyle name="20% - Accent1 101 5 2 4" xfId="4899"/>
    <cellStyle name="20% - Accent1 101 5 2 5" xfId="4900"/>
    <cellStyle name="20% - Accent1 101 5 3" xfId="4901"/>
    <cellStyle name="20% - Accent1 101 5 3 2" xfId="4902"/>
    <cellStyle name="20% - Accent1 101 5 3 2 2" xfId="4903"/>
    <cellStyle name="20% - Accent1 101 5 3 3" xfId="4904"/>
    <cellStyle name="20% - Accent1 101 5 4" xfId="4905"/>
    <cellStyle name="20% - Accent1 101 5 4 2" xfId="4906"/>
    <cellStyle name="20% - Accent1 101 5 5" xfId="4907"/>
    <cellStyle name="20% - Accent1 101 5 6" xfId="4908"/>
    <cellStyle name="20% - Accent1 101 6" xfId="4909"/>
    <cellStyle name="20% - Accent1 101 6 2" xfId="4910"/>
    <cellStyle name="20% - Accent1 101 6 2 2" xfId="4911"/>
    <cellStyle name="20% - Accent1 101 6 2 2 2" xfId="4912"/>
    <cellStyle name="20% - Accent1 101 6 2 3" xfId="4913"/>
    <cellStyle name="20% - Accent1 101 6 3" xfId="4914"/>
    <cellStyle name="20% - Accent1 101 6 3 2" xfId="4915"/>
    <cellStyle name="20% - Accent1 101 6 4" xfId="4916"/>
    <cellStyle name="20% - Accent1 101 6 5" xfId="4917"/>
    <cellStyle name="20% - Accent1 101 7" xfId="4918"/>
    <cellStyle name="20% - Accent1 101 7 2" xfId="4919"/>
    <cellStyle name="20% - Accent1 101 7 2 2" xfId="4920"/>
    <cellStyle name="20% - Accent1 101 7 3" xfId="4921"/>
    <cellStyle name="20% - Accent1 101 8" xfId="4922"/>
    <cellStyle name="20% - Accent1 101 8 2" xfId="4923"/>
    <cellStyle name="20% - Accent1 101 9" xfId="4924"/>
    <cellStyle name="20% - Accent1 101 9 2" xfId="60423"/>
    <cellStyle name="20% - Accent1 102" xfId="555"/>
    <cellStyle name="20% - Accent1 102 10" xfId="4925"/>
    <cellStyle name="20% - Accent1 102 2" xfId="4926"/>
    <cellStyle name="20% - Accent1 102 2 2" xfId="4927"/>
    <cellStyle name="20% - Accent1 102 2 2 2" xfId="4928"/>
    <cellStyle name="20% - Accent1 102 2 2 2 2" xfId="4929"/>
    <cellStyle name="20% - Accent1 102 2 2 2 2 2" xfId="4930"/>
    <cellStyle name="20% - Accent1 102 2 2 2 2 2 2" xfId="4931"/>
    <cellStyle name="20% - Accent1 102 2 2 2 2 3" xfId="4932"/>
    <cellStyle name="20% - Accent1 102 2 2 2 3" xfId="4933"/>
    <cellStyle name="20% - Accent1 102 2 2 2 3 2" xfId="4934"/>
    <cellStyle name="20% - Accent1 102 2 2 2 4" xfId="4935"/>
    <cellStyle name="20% - Accent1 102 2 2 2 5" xfId="4936"/>
    <cellStyle name="20% - Accent1 102 2 2 3" xfId="4937"/>
    <cellStyle name="20% - Accent1 102 2 2 3 2" xfId="4938"/>
    <cellStyle name="20% - Accent1 102 2 2 3 2 2" xfId="4939"/>
    <cellStyle name="20% - Accent1 102 2 2 3 3" xfId="4940"/>
    <cellStyle name="20% - Accent1 102 2 2 4" xfId="4941"/>
    <cellStyle name="20% - Accent1 102 2 2 4 2" xfId="4942"/>
    <cellStyle name="20% - Accent1 102 2 2 5" xfId="4943"/>
    <cellStyle name="20% - Accent1 102 2 2 6" xfId="4944"/>
    <cellStyle name="20% - Accent1 102 2 3" xfId="4945"/>
    <cellStyle name="20% - Accent1 102 2 3 2" xfId="4946"/>
    <cellStyle name="20% - Accent1 102 2 3 2 2" xfId="4947"/>
    <cellStyle name="20% - Accent1 102 2 3 2 2 2" xfId="4948"/>
    <cellStyle name="20% - Accent1 102 2 3 2 3" xfId="4949"/>
    <cellStyle name="20% - Accent1 102 2 3 3" xfId="4950"/>
    <cellStyle name="20% - Accent1 102 2 3 3 2" xfId="4951"/>
    <cellStyle name="20% - Accent1 102 2 3 4" xfId="4952"/>
    <cellStyle name="20% - Accent1 102 2 3 5" xfId="4953"/>
    <cellStyle name="20% - Accent1 102 2 4" xfId="4954"/>
    <cellStyle name="20% - Accent1 102 2 4 2" xfId="4955"/>
    <cellStyle name="20% - Accent1 102 2 4 2 2" xfId="4956"/>
    <cellStyle name="20% - Accent1 102 2 4 3" xfId="4957"/>
    <cellStyle name="20% - Accent1 102 2 5" xfId="4958"/>
    <cellStyle name="20% - Accent1 102 2 5 2" xfId="4959"/>
    <cellStyle name="20% - Accent1 102 2 6" xfId="4960"/>
    <cellStyle name="20% - Accent1 102 2 7" xfId="4961"/>
    <cellStyle name="20% - Accent1 102 3" xfId="4962"/>
    <cellStyle name="20% - Accent1 102 3 2" xfId="4963"/>
    <cellStyle name="20% - Accent1 102 3 2 2" xfId="4964"/>
    <cellStyle name="20% - Accent1 102 3 2 2 2" xfId="4965"/>
    <cellStyle name="20% - Accent1 102 3 2 2 2 2" xfId="4966"/>
    <cellStyle name="20% - Accent1 102 3 2 2 2 2 2" xfId="4967"/>
    <cellStyle name="20% - Accent1 102 3 2 2 2 3" xfId="4968"/>
    <cellStyle name="20% - Accent1 102 3 2 2 3" xfId="4969"/>
    <cellStyle name="20% - Accent1 102 3 2 2 3 2" xfId="4970"/>
    <cellStyle name="20% - Accent1 102 3 2 2 4" xfId="4971"/>
    <cellStyle name="20% - Accent1 102 3 2 2 5" xfId="4972"/>
    <cellStyle name="20% - Accent1 102 3 2 3" xfId="4973"/>
    <cellStyle name="20% - Accent1 102 3 2 3 2" xfId="4974"/>
    <cellStyle name="20% - Accent1 102 3 2 3 2 2" xfId="4975"/>
    <cellStyle name="20% - Accent1 102 3 2 3 3" xfId="4976"/>
    <cellStyle name="20% - Accent1 102 3 2 4" xfId="4977"/>
    <cellStyle name="20% - Accent1 102 3 2 4 2" xfId="4978"/>
    <cellStyle name="20% - Accent1 102 3 2 5" xfId="4979"/>
    <cellStyle name="20% - Accent1 102 3 2 6" xfId="4980"/>
    <cellStyle name="20% - Accent1 102 3 3" xfId="4981"/>
    <cellStyle name="20% - Accent1 102 3 3 2" xfId="4982"/>
    <cellStyle name="20% - Accent1 102 3 3 2 2" xfId="4983"/>
    <cellStyle name="20% - Accent1 102 3 3 2 2 2" xfId="4984"/>
    <cellStyle name="20% - Accent1 102 3 3 2 3" xfId="4985"/>
    <cellStyle name="20% - Accent1 102 3 3 3" xfId="4986"/>
    <cellStyle name="20% - Accent1 102 3 3 3 2" xfId="4987"/>
    <cellStyle name="20% - Accent1 102 3 3 4" xfId="4988"/>
    <cellStyle name="20% - Accent1 102 3 3 5" xfId="4989"/>
    <cellStyle name="20% - Accent1 102 3 4" xfId="4990"/>
    <cellStyle name="20% - Accent1 102 3 4 2" xfId="4991"/>
    <cellStyle name="20% - Accent1 102 3 4 2 2" xfId="4992"/>
    <cellStyle name="20% - Accent1 102 3 4 3" xfId="4993"/>
    <cellStyle name="20% - Accent1 102 3 5" xfId="4994"/>
    <cellStyle name="20% - Accent1 102 3 5 2" xfId="4995"/>
    <cellStyle name="20% - Accent1 102 3 6" xfId="4996"/>
    <cellStyle name="20% - Accent1 102 3 7" xfId="4997"/>
    <cellStyle name="20% - Accent1 102 4" xfId="4998"/>
    <cellStyle name="20% - Accent1 102 4 2" xfId="4999"/>
    <cellStyle name="20% - Accent1 102 4 2 2" xfId="5000"/>
    <cellStyle name="20% - Accent1 102 4 2 2 2" xfId="5001"/>
    <cellStyle name="20% - Accent1 102 4 2 2 2 2" xfId="5002"/>
    <cellStyle name="20% - Accent1 102 4 2 2 3" xfId="5003"/>
    <cellStyle name="20% - Accent1 102 4 2 3" xfId="5004"/>
    <cellStyle name="20% - Accent1 102 4 2 3 2" xfId="5005"/>
    <cellStyle name="20% - Accent1 102 4 2 4" xfId="5006"/>
    <cellStyle name="20% - Accent1 102 4 2 5" xfId="5007"/>
    <cellStyle name="20% - Accent1 102 4 3" xfId="5008"/>
    <cellStyle name="20% - Accent1 102 4 3 2" xfId="5009"/>
    <cellStyle name="20% - Accent1 102 4 3 2 2" xfId="5010"/>
    <cellStyle name="20% - Accent1 102 4 3 3" xfId="5011"/>
    <cellStyle name="20% - Accent1 102 4 4" xfId="5012"/>
    <cellStyle name="20% - Accent1 102 4 4 2" xfId="5013"/>
    <cellStyle name="20% - Accent1 102 4 5" xfId="5014"/>
    <cellStyle name="20% - Accent1 102 4 6" xfId="5015"/>
    <cellStyle name="20% - Accent1 102 5" xfId="5016"/>
    <cellStyle name="20% - Accent1 102 5 2" xfId="5017"/>
    <cellStyle name="20% - Accent1 102 5 2 2" xfId="5018"/>
    <cellStyle name="20% - Accent1 102 5 2 2 2" xfId="5019"/>
    <cellStyle name="20% - Accent1 102 5 2 2 2 2" xfId="5020"/>
    <cellStyle name="20% - Accent1 102 5 2 2 3" xfId="5021"/>
    <cellStyle name="20% - Accent1 102 5 2 3" xfId="5022"/>
    <cellStyle name="20% - Accent1 102 5 2 3 2" xfId="5023"/>
    <cellStyle name="20% - Accent1 102 5 2 4" xfId="5024"/>
    <cellStyle name="20% - Accent1 102 5 2 5" xfId="5025"/>
    <cellStyle name="20% - Accent1 102 5 3" xfId="5026"/>
    <cellStyle name="20% - Accent1 102 5 3 2" xfId="5027"/>
    <cellStyle name="20% - Accent1 102 5 3 2 2" xfId="5028"/>
    <cellStyle name="20% - Accent1 102 5 3 3" xfId="5029"/>
    <cellStyle name="20% - Accent1 102 5 4" xfId="5030"/>
    <cellStyle name="20% - Accent1 102 5 4 2" xfId="5031"/>
    <cellStyle name="20% - Accent1 102 5 5" xfId="5032"/>
    <cellStyle name="20% - Accent1 102 5 6" xfId="5033"/>
    <cellStyle name="20% - Accent1 102 6" xfId="5034"/>
    <cellStyle name="20% - Accent1 102 6 2" xfId="5035"/>
    <cellStyle name="20% - Accent1 102 6 2 2" xfId="5036"/>
    <cellStyle name="20% - Accent1 102 6 2 2 2" xfId="5037"/>
    <cellStyle name="20% - Accent1 102 6 2 3" xfId="5038"/>
    <cellStyle name="20% - Accent1 102 6 3" xfId="5039"/>
    <cellStyle name="20% - Accent1 102 6 3 2" xfId="5040"/>
    <cellStyle name="20% - Accent1 102 6 4" xfId="5041"/>
    <cellStyle name="20% - Accent1 102 6 5" xfId="5042"/>
    <cellStyle name="20% - Accent1 102 7" xfId="5043"/>
    <cellStyle name="20% - Accent1 102 7 2" xfId="5044"/>
    <cellStyle name="20% - Accent1 102 7 2 2" xfId="5045"/>
    <cellStyle name="20% - Accent1 102 7 3" xfId="5046"/>
    <cellStyle name="20% - Accent1 102 8" xfId="5047"/>
    <cellStyle name="20% - Accent1 102 8 2" xfId="5048"/>
    <cellStyle name="20% - Accent1 102 9" xfId="5049"/>
    <cellStyle name="20% - Accent1 102 9 2" xfId="60424"/>
    <cellStyle name="20% - Accent1 103" xfId="556"/>
    <cellStyle name="20% - Accent1 103 10" xfId="5050"/>
    <cellStyle name="20% - Accent1 103 2" xfId="5051"/>
    <cellStyle name="20% - Accent1 103 2 2" xfId="5052"/>
    <cellStyle name="20% - Accent1 103 2 2 2" xfId="5053"/>
    <cellStyle name="20% - Accent1 103 2 2 2 2" xfId="5054"/>
    <cellStyle name="20% - Accent1 103 2 2 2 2 2" xfId="5055"/>
    <cellStyle name="20% - Accent1 103 2 2 2 2 2 2" xfId="5056"/>
    <cellStyle name="20% - Accent1 103 2 2 2 2 3" xfId="5057"/>
    <cellStyle name="20% - Accent1 103 2 2 2 3" xfId="5058"/>
    <cellStyle name="20% - Accent1 103 2 2 2 3 2" xfId="5059"/>
    <cellStyle name="20% - Accent1 103 2 2 2 4" xfId="5060"/>
    <cellStyle name="20% - Accent1 103 2 2 2 5" xfId="5061"/>
    <cellStyle name="20% - Accent1 103 2 2 3" xfId="5062"/>
    <cellStyle name="20% - Accent1 103 2 2 3 2" xfId="5063"/>
    <cellStyle name="20% - Accent1 103 2 2 3 2 2" xfId="5064"/>
    <cellStyle name="20% - Accent1 103 2 2 3 3" xfId="5065"/>
    <cellStyle name="20% - Accent1 103 2 2 4" xfId="5066"/>
    <cellStyle name="20% - Accent1 103 2 2 4 2" xfId="5067"/>
    <cellStyle name="20% - Accent1 103 2 2 5" xfId="5068"/>
    <cellStyle name="20% - Accent1 103 2 2 6" xfId="5069"/>
    <cellStyle name="20% - Accent1 103 2 3" xfId="5070"/>
    <cellStyle name="20% - Accent1 103 2 3 2" xfId="5071"/>
    <cellStyle name="20% - Accent1 103 2 3 2 2" xfId="5072"/>
    <cellStyle name="20% - Accent1 103 2 3 2 2 2" xfId="5073"/>
    <cellStyle name="20% - Accent1 103 2 3 2 3" xfId="5074"/>
    <cellStyle name="20% - Accent1 103 2 3 3" xfId="5075"/>
    <cellStyle name="20% - Accent1 103 2 3 3 2" xfId="5076"/>
    <cellStyle name="20% - Accent1 103 2 3 4" xfId="5077"/>
    <cellStyle name="20% - Accent1 103 2 3 5" xfId="5078"/>
    <cellStyle name="20% - Accent1 103 2 4" xfId="5079"/>
    <cellStyle name="20% - Accent1 103 2 4 2" xfId="5080"/>
    <cellStyle name="20% - Accent1 103 2 4 2 2" xfId="5081"/>
    <cellStyle name="20% - Accent1 103 2 4 3" xfId="5082"/>
    <cellStyle name="20% - Accent1 103 2 5" xfId="5083"/>
    <cellStyle name="20% - Accent1 103 2 5 2" xfId="5084"/>
    <cellStyle name="20% - Accent1 103 2 6" xfId="5085"/>
    <cellStyle name="20% - Accent1 103 2 7" xfId="5086"/>
    <cellStyle name="20% - Accent1 103 3" xfId="5087"/>
    <cellStyle name="20% - Accent1 103 3 2" xfId="5088"/>
    <cellStyle name="20% - Accent1 103 3 2 2" xfId="5089"/>
    <cellStyle name="20% - Accent1 103 3 2 2 2" xfId="5090"/>
    <cellStyle name="20% - Accent1 103 3 2 2 2 2" xfId="5091"/>
    <cellStyle name="20% - Accent1 103 3 2 2 2 2 2" xfId="5092"/>
    <cellStyle name="20% - Accent1 103 3 2 2 2 3" xfId="5093"/>
    <cellStyle name="20% - Accent1 103 3 2 2 3" xfId="5094"/>
    <cellStyle name="20% - Accent1 103 3 2 2 3 2" xfId="5095"/>
    <cellStyle name="20% - Accent1 103 3 2 2 4" xfId="5096"/>
    <cellStyle name="20% - Accent1 103 3 2 2 5" xfId="5097"/>
    <cellStyle name="20% - Accent1 103 3 2 3" xfId="5098"/>
    <cellStyle name="20% - Accent1 103 3 2 3 2" xfId="5099"/>
    <cellStyle name="20% - Accent1 103 3 2 3 2 2" xfId="5100"/>
    <cellStyle name="20% - Accent1 103 3 2 3 3" xfId="5101"/>
    <cellStyle name="20% - Accent1 103 3 2 4" xfId="5102"/>
    <cellStyle name="20% - Accent1 103 3 2 4 2" xfId="5103"/>
    <cellStyle name="20% - Accent1 103 3 2 5" xfId="5104"/>
    <cellStyle name="20% - Accent1 103 3 2 6" xfId="5105"/>
    <cellStyle name="20% - Accent1 103 3 3" xfId="5106"/>
    <cellStyle name="20% - Accent1 103 3 3 2" xfId="5107"/>
    <cellStyle name="20% - Accent1 103 3 3 2 2" xfId="5108"/>
    <cellStyle name="20% - Accent1 103 3 3 2 2 2" xfId="5109"/>
    <cellStyle name="20% - Accent1 103 3 3 2 3" xfId="5110"/>
    <cellStyle name="20% - Accent1 103 3 3 3" xfId="5111"/>
    <cellStyle name="20% - Accent1 103 3 3 3 2" xfId="5112"/>
    <cellStyle name="20% - Accent1 103 3 3 4" xfId="5113"/>
    <cellStyle name="20% - Accent1 103 3 3 5" xfId="5114"/>
    <cellStyle name="20% - Accent1 103 3 4" xfId="5115"/>
    <cellStyle name="20% - Accent1 103 3 4 2" xfId="5116"/>
    <cellStyle name="20% - Accent1 103 3 4 2 2" xfId="5117"/>
    <cellStyle name="20% - Accent1 103 3 4 3" xfId="5118"/>
    <cellStyle name="20% - Accent1 103 3 5" xfId="5119"/>
    <cellStyle name="20% - Accent1 103 3 5 2" xfId="5120"/>
    <cellStyle name="20% - Accent1 103 3 6" xfId="5121"/>
    <cellStyle name="20% - Accent1 103 3 7" xfId="5122"/>
    <cellStyle name="20% - Accent1 103 4" xfId="5123"/>
    <cellStyle name="20% - Accent1 103 4 2" xfId="5124"/>
    <cellStyle name="20% - Accent1 103 4 2 2" xfId="5125"/>
    <cellStyle name="20% - Accent1 103 4 2 2 2" xfId="5126"/>
    <cellStyle name="20% - Accent1 103 4 2 2 2 2" xfId="5127"/>
    <cellStyle name="20% - Accent1 103 4 2 2 3" xfId="5128"/>
    <cellStyle name="20% - Accent1 103 4 2 3" xfId="5129"/>
    <cellStyle name="20% - Accent1 103 4 2 3 2" xfId="5130"/>
    <cellStyle name="20% - Accent1 103 4 2 4" xfId="5131"/>
    <cellStyle name="20% - Accent1 103 4 2 5" xfId="5132"/>
    <cellStyle name="20% - Accent1 103 4 3" xfId="5133"/>
    <cellStyle name="20% - Accent1 103 4 3 2" xfId="5134"/>
    <cellStyle name="20% - Accent1 103 4 3 2 2" xfId="5135"/>
    <cellStyle name="20% - Accent1 103 4 3 3" xfId="5136"/>
    <cellStyle name="20% - Accent1 103 4 4" xfId="5137"/>
    <cellStyle name="20% - Accent1 103 4 4 2" xfId="5138"/>
    <cellStyle name="20% - Accent1 103 4 5" xfId="5139"/>
    <cellStyle name="20% - Accent1 103 4 6" xfId="5140"/>
    <cellStyle name="20% - Accent1 103 5" xfId="5141"/>
    <cellStyle name="20% - Accent1 103 5 2" xfId="5142"/>
    <cellStyle name="20% - Accent1 103 5 2 2" xfId="5143"/>
    <cellStyle name="20% - Accent1 103 5 2 2 2" xfId="5144"/>
    <cellStyle name="20% - Accent1 103 5 2 2 2 2" xfId="5145"/>
    <cellStyle name="20% - Accent1 103 5 2 2 3" xfId="5146"/>
    <cellStyle name="20% - Accent1 103 5 2 3" xfId="5147"/>
    <cellStyle name="20% - Accent1 103 5 2 3 2" xfId="5148"/>
    <cellStyle name="20% - Accent1 103 5 2 4" xfId="5149"/>
    <cellStyle name="20% - Accent1 103 5 2 5" xfId="5150"/>
    <cellStyle name="20% - Accent1 103 5 3" xfId="5151"/>
    <cellStyle name="20% - Accent1 103 5 3 2" xfId="5152"/>
    <cellStyle name="20% - Accent1 103 5 3 2 2" xfId="5153"/>
    <cellStyle name="20% - Accent1 103 5 3 3" xfId="5154"/>
    <cellStyle name="20% - Accent1 103 5 4" xfId="5155"/>
    <cellStyle name="20% - Accent1 103 5 4 2" xfId="5156"/>
    <cellStyle name="20% - Accent1 103 5 5" xfId="5157"/>
    <cellStyle name="20% - Accent1 103 5 6" xfId="5158"/>
    <cellStyle name="20% - Accent1 103 6" xfId="5159"/>
    <cellStyle name="20% - Accent1 103 6 2" xfId="5160"/>
    <cellStyle name="20% - Accent1 103 6 2 2" xfId="5161"/>
    <cellStyle name="20% - Accent1 103 6 2 2 2" xfId="5162"/>
    <cellStyle name="20% - Accent1 103 6 2 3" xfId="5163"/>
    <cellStyle name="20% - Accent1 103 6 3" xfId="5164"/>
    <cellStyle name="20% - Accent1 103 6 3 2" xfId="5165"/>
    <cellStyle name="20% - Accent1 103 6 4" xfId="5166"/>
    <cellStyle name="20% - Accent1 103 6 5" xfId="5167"/>
    <cellStyle name="20% - Accent1 103 7" xfId="5168"/>
    <cellStyle name="20% - Accent1 103 7 2" xfId="5169"/>
    <cellStyle name="20% - Accent1 103 7 2 2" xfId="5170"/>
    <cellStyle name="20% - Accent1 103 7 3" xfId="5171"/>
    <cellStyle name="20% - Accent1 103 8" xfId="5172"/>
    <cellStyle name="20% - Accent1 103 8 2" xfId="5173"/>
    <cellStyle name="20% - Accent1 103 9" xfId="5174"/>
    <cellStyle name="20% - Accent1 103 9 2" xfId="60425"/>
    <cellStyle name="20% - Accent1 104" xfId="557"/>
    <cellStyle name="20% - Accent1 104 10" xfId="5175"/>
    <cellStyle name="20% - Accent1 104 2" xfId="5176"/>
    <cellStyle name="20% - Accent1 104 2 2" xfId="5177"/>
    <cellStyle name="20% - Accent1 104 2 2 2" xfId="5178"/>
    <cellStyle name="20% - Accent1 104 2 2 2 2" xfId="5179"/>
    <cellStyle name="20% - Accent1 104 2 2 2 2 2" xfId="5180"/>
    <cellStyle name="20% - Accent1 104 2 2 2 2 2 2" xfId="5181"/>
    <cellStyle name="20% - Accent1 104 2 2 2 2 3" xfId="5182"/>
    <cellStyle name="20% - Accent1 104 2 2 2 3" xfId="5183"/>
    <cellStyle name="20% - Accent1 104 2 2 2 3 2" xfId="5184"/>
    <cellStyle name="20% - Accent1 104 2 2 2 4" xfId="5185"/>
    <cellStyle name="20% - Accent1 104 2 2 2 5" xfId="5186"/>
    <cellStyle name="20% - Accent1 104 2 2 3" xfId="5187"/>
    <cellStyle name="20% - Accent1 104 2 2 3 2" xfId="5188"/>
    <cellStyle name="20% - Accent1 104 2 2 3 2 2" xfId="5189"/>
    <cellStyle name="20% - Accent1 104 2 2 3 3" xfId="5190"/>
    <cellStyle name="20% - Accent1 104 2 2 4" xfId="5191"/>
    <cellStyle name="20% - Accent1 104 2 2 4 2" xfId="5192"/>
    <cellStyle name="20% - Accent1 104 2 2 5" xfId="5193"/>
    <cellStyle name="20% - Accent1 104 2 2 6" xfId="5194"/>
    <cellStyle name="20% - Accent1 104 2 3" xfId="5195"/>
    <cellStyle name="20% - Accent1 104 2 3 2" xfId="5196"/>
    <cellStyle name="20% - Accent1 104 2 3 2 2" xfId="5197"/>
    <cellStyle name="20% - Accent1 104 2 3 2 2 2" xfId="5198"/>
    <cellStyle name="20% - Accent1 104 2 3 2 3" xfId="5199"/>
    <cellStyle name="20% - Accent1 104 2 3 3" xfId="5200"/>
    <cellStyle name="20% - Accent1 104 2 3 3 2" xfId="5201"/>
    <cellStyle name="20% - Accent1 104 2 3 4" xfId="5202"/>
    <cellStyle name="20% - Accent1 104 2 3 5" xfId="5203"/>
    <cellStyle name="20% - Accent1 104 2 4" xfId="5204"/>
    <cellStyle name="20% - Accent1 104 2 4 2" xfId="5205"/>
    <cellStyle name="20% - Accent1 104 2 4 2 2" xfId="5206"/>
    <cellStyle name="20% - Accent1 104 2 4 3" xfId="5207"/>
    <cellStyle name="20% - Accent1 104 2 5" xfId="5208"/>
    <cellStyle name="20% - Accent1 104 2 5 2" xfId="5209"/>
    <cellStyle name="20% - Accent1 104 2 6" xfId="5210"/>
    <cellStyle name="20% - Accent1 104 2 7" xfId="5211"/>
    <cellStyle name="20% - Accent1 104 3" xfId="5212"/>
    <cellStyle name="20% - Accent1 104 3 2" xfId="5213"/>
    <cellStyle name="20% - Accent1 104 3 2 2" xfId="5214"/>
    <cellStyle name="20% - Accent1 104 3 2 2 2" xfId="5215"/>
    <cellStyle name="20% - Accent1 104 3 2 2 2 2" xfId="5216"/>
    <cellStyle name="20% - Accent1 104 3 2 2 2 2 2" xfId="5217"/>
    <cellStyle name="20% - Accent1 104 3 2 2 2 3" xfId="5218"/>
    <cellStyle name="20% - Accent1 104 3 2 2 3" xfId="5219"/>
    <cellStyle name="20% - Accent1 104 3 2 2 3 2" xfId="5220"/>
    <cellStyle name="20% - Accent1 104 3 2 2 4" xfId="5221"/>
    <cellStyle name="20% - Accent1 104 3 2 2 5" xfId="5222"/>
    <cellStyle name="20% - Accent1 104 3 2 3" xfId="5223"/>
    <cellStyle name="20% - Accent1 104 3 2 3 2" xfId="5224"/>
    <cellStyle name="20% - Accent1 104 3 2 3 2 2" xfId="5225"/>
    <cellStyle name="20% - Accent1 104 3 2 3 3" xfId="5226"/>
    <cellStyle name="20% - Accent1 104 3 2 4" xfId="5227"/>
    <cellStyle name="20% - Accent1 104 3 2 4 2" xfId="5228"/>
    <cellStyle name="20% - Accent1 104 3 2 5" xfId="5229"/>
    <cellStyle name="20% - Accent1 104 3 2 6" xfId="5230"/>
    <cellStyle name="20% - Accent1 104 3 3" xfId="5231"/>
    <cellStyle name="20% - Accent1 104 3 3 2" xfId="5232"/>
    <cellStyle name="20% - Accent1 104 3 3 2 2" xfId="5233"/>
    <cellStyle name="20% - Accent1 104 3 3 2 2 2" xfId="5234"/>
    <cellStyle name="20% - Accent1 104 3 3 2 3" xfId="5235"/>
    <cellStyle name="20% - Accent1 104 3 3 3" xfId="5236"/>
    <cellStyle name="20% - Accent1 104 3 3 3 2" xfId="5237"/>
    <cellStyle name="20% - Accent1 104 3 3 4" xfId="5238"/>
    <cellStyle name="20% - Accent1 104 3 3 5" xfId="5239"/>
    <cellStyle name="20% - Accent1 104 3 4" xfId="5240"/>
    <cellStyle name="20% - Accent1 104 3 4 2" xfId="5241"/>
    <cellStyle name="20% - Accent1 104 3 4 2 2" xfId="5242"/>
    <cellStyle name="20% - Accent1 104 3 4 3" xfId="5243"/>
    <cellStyle name="20% - Accent1 104 3 5" xfId="5244"/>
    <cellStyle name="20% - Accent1 104 3 5 2" xfId="5245"/>
    <cellStyle name="20% - Accent1 104 3 6" xfId="5246"/>
    <cellStyle name="20% - Accent1 104 3 7" xfId="5247"/>
    <cellStyle name="20% - Accent1 104 4" xfId="5248"/>
    <cellStyle name="20% - Accent1 104 4 2" xfId="5249"/>
    <cellStyle name="20% - Accent1 104 4 2 2" xfId="5250"/>
    <cellStyle name="20% - Accent1 104 4 2 2 2" xfId="5251"/>
    <cellStyle name="20% - Accent1 104 4 2 2 2 2" xfId="5252"/>
    <cellStyle name="20% - Accent1 104 4 2 2 3" xfId="5253"/>
    <cellStyle name="20% - Accent1 104 4 2 3" xfId="5254"/>
    <cellStyle name="20% - Accent1 104 4 2 3 2" xfId="5255"/>
    <cellStyle name="20% - Accent1 104 4 2 4" xfId="5256"/>
    <cellStyle name="20% - Accent1 104 4 2 5" xfId="5257"/>
    <cellStyle name="20% - Accent1 104 4 3" xfId="5258"/>
    <cellStyle name="20% - Accent1 104 4 3 2" xfId="5259"/>
    <cellStyle name="20% - Accent1 104 4 3 2 2" xfId="5260"/>
    <cellStyle name="20% - Accent1 104 4 3 3" xfId="5261"/>
    <cellStyle name="20% - Accent1 104 4 4" xfId="5262"/>
    <cellStyle name="20% - Accent1 104 4 4 2" xfId="5263"/>
    <cellStyle name="20% - Accent1 104 4 5" xfId="5264"/>
    <cellStyle name="20% - Accent1 104 4 6" xfId="5265"/>
    <cellStyle name="20% - Accent1 104 5" xfId="5266"/>
    <cellStyle name="20% - Accent1 104 5 2" xfId="5267"/>
    <cellStyle name="20% - Accent1 104 5 2 2" xfId="5268"/>
    <cellStyle name="20% - Accent1 104 5 2 2 2" xfId="5269"/>
    <cellStyle name="20% - Accent1 104 5 2 2 2 2" xfId="5270"/>
    <cellStyle name="20% - Accent1 104 5 2 2 3" xfId="5271"/>
    <cellStyle name="20% - Accent1 104 5 2 3" xfId="5272"/>
    <cellStyle name="20% - Accent1 104 5 2 3 2" xfId="5273"/>
    <cellStyle name="20% - Accent1 104 5 2 4" xfId="5274"/>
    <cellStyle name="20% - Accent1 104 5 2 5" xfId="5275"/>
    <cellStyle name="20% - Accent1 104 5 3" xfId="5276"/>
    <cellStyle name="20% - Accent1 104 5 3 2" xfId="5277"/>
    <cellStyle name="20% - Accent1 104 5 3 2 2" xfId="5278"/>
    <cellStyle name="20% - Accent1 104 5 3 3" xfId="5279"/>
    <cellStyle name="20% - Accent1 104 5 4" xfId="5280"/>
    <cellStyle name="20% - Accent1 104 5 4 2" xfId="5281"/>
    <cellStyle name="20% - Accent1 104 5 5" xfId="5282"/>
    <cellStyle name="20% - Accent1 104 5 6" xfId="5283"/>
    <cellStyle name="20% - Accent1 104 6" xfId="5284"/>
    <cellStyle name="20% - Accent1 104 6 2" xfId="5285"/>
    <cellStyle name="20% - Accent1 104 6 2 2" xfId="5286"/>
    <cellStyle name="20% - Accent1 104 6 2 2 2" xfId="5287"/>
    <cellStyle name="20% - Accent1 104 6 2 3" xfId="5288"/>
    <cellStyle name="20% - Accent1 104 6 3" xfId="5289"/>
    <cellStyle name="20% - Accent1 104 6 3 2" xfId="5290"/>
    <cellStyle name="20% - Accent1 104 6 4" xfId="5291"/>
    <cellStyle name="20% - Accent1 104 6 5" xfId="5292"/>
    <cellStyle name="20% - Accent1 104 7" xfId="5293"/>
    <cellStyle name="20% - Accent1 104 7 2" xfId="5294"/>
    <cellStyle name="20% - Accent1 104 7 2 2" xfId="5295"/>
    <cellStyle name="20% - Accent1 104 7 3" xfId="5296"/>
    <cellStyle name="20% - Accent1 104 8" xfId="5297"/>
    <cellStyle name="20% - Accent1 104 8 2" xfId="5298"/>
    <cellStyle name="20% - Accent1 104 9" xfId="5299"/>
    <cellStyle name="20% - Accent1 104 9 2" xfId="60426"/>
    <cellStyle name="20% - Accent1 105" xfId="558"/>
    <cellStyle name="20% - Accent1 105 10" xfId="5300"/>
    <cellStyle name="20% - Accent1 105 2" xfId="5301"/>
    <cellStyle name="20% - Accent1 105 2 2" xfId="5302"/>
    <cellStyle name="20% - Accent1 105 2 2 2" xfId="5303"/>
    <cellStyle name="20% - Accent1 105 2 2 2 2" xfId="5304"/>
    <cellStyle name="20% - Accent1 105 2 2 2 2 2" xfId="5305"/>
    <cellStyle name="20% - Accent1 105 2 2 2 2 2 2" xfId="5306"/>
    <cellStyle name="20% - Accent1 105 2 2 2 2 3" xfId="5307"/>
    <cellStyle name="20% - Accent1 105 2 2 2 3" xfId="5308"/>
    <cellStyle name="20% - Accent1 105 2 2 2 3 2" xfId="5309"/>
    <cellStyle name="20% - Accent1 105 2 2 2 4" xfId="5310"/>
    <cellStyle name="20% - Accent1 105 2 2 2 5" xfId="5311"/>
    <cellStyle name="20% - Accent1 105 2 2 3" xfId="5312"/>
    <cellStyle name="20% - Accent1 105 2 2 3 2" xfId="5313"/>
    <cellStyle name="20% - Accent1 105 2 2 3 2 2" xfId="5314"/>
    <cellStyle name="20% - Accent1 105 2 2 3 3" xfId="5315"/>
    <cellStyle name="20% - Accent1 105 2 2 4" xfId="5316"/>
    <cellStyle name="20% - Accent1 105 2 2 4 2" xfId="5317"/>
    <cellStyle name="20% - Accent1 105 2 2 5" xfId="5318"/>
    <cellStyle name="20% - Accent1 105 2 2 6" xfId="5319"/>
    <cellStyle name="20% - Accent1 105 2 3" xfId="5320"/>
    <cellStyle name="20% - Accent1 105 2 3 2" xfId="5321"/>
    <cellStyle name="20% - Accent1 105 2 3 2 2" xfId="5322"/>
    <cellStyle name="20% - Accent1 105 2 3 2 2 2" xfId="5323"/>
    <cellStyle name="20% - Accent1 105 2 3 2 3" xfId="5324"/>
    <cellStyle name="20% - Accent1 105 2 3 3" xfId="5325"/>
    <cellStyle name="20% - Accent1 105 2 3 3 2" xfId="5326"/>
    <cellStyle name="20% - Accent1 105 2 3 4" xfId="5327"/>
    <cellStyle name="20% - Accent1 105 2 3 5" xfId="5328"/>
    <cellStyle name="20% - Accent1 105 2 4" xfId="5329"/>
    <cellStyle name="20% - Accent1 105 2 4 2" xfId="5330"/>
    <cellStyle name="20% - Accent1 105 2 4 2 2" xfId="5331"/>
    <cellStyle name="20% - Accent1 105 2 4 3" xfId="5332"/>
    <cellStyle name="20% - Accent1 105 2 5" xfId="5333"/>
    <cellStyle name="20% - Accent1 105 2 5 2" xfId="5334"/>
    <cellStyle name="20% - Accent1 105 2 6" xfId="5335"/>
    <cellStyle name="20% - Accent1 105 2 7" xfId="5336"/>
    <cellStyle name="20% - Accent1 105 3" xfId="5337"/>
    <cellStyle name="20% - Accent1 105 3 2" xfId="5338"/>
    <cellStyle name="20% - Accent1 105 3 2 2" xfId="5339"/>
    <cellStyle name="20% - Accent1 105 3 2 2 2" xfId="5340"/>
    <cellStyle name="20% - Accent1 105 3 2 2 2 2" xfId="5341"/>
    <cellStyle name="20% - Accent1 105 3 2 2 2 2 2" xfId="5342"/>
    <cellStyle name="20% - Accent1 105 3 2 2 2 3" xfId="5343"/>
    <cellStyle name="20% - Accent1 105 3 2 2 3" xfId="5344"/>
    <cellStyle name="20% - Accent1 105 3 2 2 3 2" xfId="5345"/>
    <cellStyle name="20% - Accent1 105 3 2 2 4" xfId="5346"/>
    <cellStyle name="20% - Accent1 105 3 2 2 5" xfId="5347"/>
    <cellStyle name="20% - Accent1 105 3 2 3" xfId="5348"/>
    <cellStyle name="20% - Accent1 105 3 2 3 2" xfId="5349"/>
    <cellStyle name="20% - Accent1 105 3 2 3 2 2" xfId="5350"/>
    <cellStyle name="20% - Accent1 105 3 2 3 3" xfId="5351"/>
    <cellStyle name="20% - Accent1 105 3 2 4" xfId="5352"/>
    <cellStyle name="20% - Accent1 105 3 2 4 2" xfId="5353"/>
    <cellStyle name="20% - Accent1 105 3 2 5" xfId="5354"/>
    <cellStyle name="20% - Accent1 105 3 2 6" xfId="5355"/>
    <cellStyle name="20% - Accent1 105 3 3" xfId="5356"/>
    <cellStyle name="20% - Accent1 105 3 3 2" xfId="5357"/>
    <cellStyle name="20% - Accent1 105 3 3 2 2" xfId="5358"/>
    <cellStyle name="20% - Accent1 105 3 3 2 2 2" xfId="5359"/>
    <cellStyle name="20% - Accent1 105 3 3 2 3" xfId="5360"/>
    <cellStyle name="20% - Accent1 105 3 3 3" xfId="5361"/>
    <cellStyle name="20% - Accent1 105 3 3 3 2" xfId="5362"/>
    <cellStyle name="20% - Accent1 105 3 3 4" xfId="5363"/>
    <cellStyle name="20% - Accent1 105 3 3 5" xfId="5364"/>
    <cellStyle name="20% - Accent1 105 3 4" xfId="5365"/>
    <cellStyle name="20% - Accent1 105 3 4 2" xfId="5366"/>
    <cellStyle name="20% - Accent1 105 3 4 2 2" xfId="5367"/>
    <cellStyle name="20% - Accent1 105 3 4 3" xfId="5368"/>
    <cellStyle name="20% - Accent1 105 3 5" xfId="5369"/>
    <cellStyle name="20% - Accent1 105 3 5 2" xfId="5370"/>
    <cellStyle name="20% - Accent1 105 3 6" xfId="5371"/>
    <cellStyle name="20% - Accent1 105 3 7" xfId="5372"/>
    <cellStyle name="20% - Accent1 105 4" xfId="5373"/>
    <cellStyle name="20% - Accent1 105 4 2" xfId="5374"/>
    <cellStyle name="20% - Accent1 105 4 2 2" xfId="5375"/>
    <cellStyle name="20% - Accent1 105 4 2 2 2" xfId="5376"/>
    <cellStyle name="20% - Accent1 105 4 2 2 2 2" xfId="5377"/>
    <cellStyle name="20% - Accent1 105 4 2 2 3" xfId="5378"/>
    <cellStyle name="20% - Accent1 105 4 2 3" xfId="5379"/>
    <cellStyle name="20% - Accent1 105 4 2 3 2" xfId="5380"/>
    <cellStyle name="20% - Accent1 105 4 2 4" xfId="5381"/>
    <cellStyle name="20% - Accent1 105 4 2 5" xfId="5382"/>
    <cellStyle name="20% - Accent1 105 4 3" xfId="5383"/>
    <cellStyle name="20% - Accent1 105 4 3 2" xfId="5384"/>
    <cellStyle name="20% - Accent1 105 4 3 2 2" xfId="5385"/>
    <cellStyle name="20% - Accent1 105 4 3 3" xfId="5386"/>
    <cellStyle name="20% - Accent1 105 4 4" xfId="5387"/>
    <cellStyle name="20% - Accent1 105 4 4 2" xfId="5388"/>
    <cellStyle name="20% - Accent1 105 4 5" xfId="5389"/>
    <cellStyle name="20% - Accent1 105 4 6" xfId="5390"/>
    <cellStyle name="20% - Accent1 105 5" xfId="5391"/>
    <cellStyle name="20% - Accent1 105 5 2" xfId="5392"/>
    <cellStyle name="20% - Accent1 105 5 2 2" xfId="5393"/>
    <cellStyle name="20% - Accent1 105 5 2 2 2" xfId="5394"/>
    <cellStyle name="20% - Accent1 105 5 2 2 2 2" xfId="5395"/>
    <cellStyle name="20% - Accent1 105 5 2 2 3" xfId="5396"/>
    <cellStyle name="20% - Accent1 105 5 2 3" xfId="5397"/>
    <cellStyle name="20% - Accent1 105 5 2 3 2" xfId="5398"/>
    <cellStyle name="20% - Accent1 105 5 2 4" xfId="5399"/>
    <cellStyle name="20% - Accent1 105 5 2 5" xfId="5400"/>
    <cellStyle name="20% - Accent1 105 5 3" xfId="5401"/>
    <cellStyle name="20% - Accent1 105 5 3 2" xfId="5402"/>
    <cellStyle name="20% - Accent1 105 5 3 2 2" xfId="5403"/>
    <cellStyle name="20% - Accent1 105 5 3 3" xfId="5404"/>
    <cellStyle name="20% - Accent1 105 5 4" xfId="5405"/>
    <cellStyle name="20% - Accent1 105 5 4 2" xfId="5406"/>
    <cellStyle name="20% - Accent1 105 5 5" xfId="5407"/>
    <cellStyle name="20% - Accent1 105 5 6" xfId="5408"/>
    <cellStyle name="20% - Accent1 105 6" xfId="5409"/>
    <cellStyle name="20% - Accent1 105 6 2" xfId="5410"/>
    <cellStyle name="20% - Accent1 105 6 2 2" xfId="5411"/>
    <cellStyle name="20% - Accent1 105 6 2 2 2" xfId="5412"/>
    <cellStyle name="20% - Accent1 105 6 2 3" xfId="5413"/>
    <cellStyle name="20% - Accent1 105 6 3" xfId="5414"/>
    <cellStyle name="20% - Accent1 105 6 3 2" xfId="5415"/>
    <cellStyle name="20% - Accent1 105 6 4" xfId="5416"/>
    <cellStyle name="20% - Accent1 105 6 5" xfId="5417"/>
    <cellStyle name="20% - Accent1 105 7" xfId="5418"/>
    <cellStyle name="20% - Accent1 105 7 2" xfId="5419"/>
    <cellStyle name="20% - Accent1 105 7 2 2" xfId="5420"/>
    <cellStyle name="20% - Accent1 105 7 3" xfId="5421"/>
    <cellStyle name="20% - Accent1 105 8" xfId="5422"/>
    <cellStyle name="20% - Accent1 105 8 2" xfId="5423"/>
    <cellStyle name="20% - Accent1 105 9" xfId="5424"/>
    <cellStyle name="20% - Accent1 105 9 2" xfId="60427"/>
    <cellStyle name="20% - Accent1 106" xfId="559"/>
    <cellStyle name="20% - Accent1 106 10" xfId="5425"/>
    <cellStyle name="20% - Accent1 106 2" xfId="5426"/>
    <cellStyle name="20% - Accent1 106 2 2" xfId="5427"/>
    <cellStyle name="20% - Accent1 106 2 2 2" xfId="5428"/>
    <cellStyle name="20% - Accent1 106 2 2 2 2" xfId="5429"/>
    <cellStyle name="20% - Accent1 106 2 2 2 2 2" xfId="5430"/>
    <cellStyle name="20% - Accent1 106 2 2 2 2 2 2" xfId="5431"/>
    <cellStyle name="20% - Accent1 106 2 2 2 2 3" xfId="5432"/>
    <cellStyle name="20% - Accent1 106 2 2 2 3" xfId="5433"/>
    <cellStyle name="20% - Accent1 106 2 2 2 3 2" xfId="5434"/>
    <cellStyle name="20% - Accent1 106 2 2 2 4" xfId="5435"/>
    <cellStyle name="20% - Accent1 106 2 2 2 5" xfId="5436"/>
    <cellStyle name="20% - Accent1 106 2 2 3" xfId="5437"/>
    <cellStyle name="20% - Accent1 106 2 2 3 2" xfId="5438"/>
    <cellStyle name="20% - Accent1 106 2 2 3 2 2" xfId="5439"/>
    <cellStyle name="20% - Accent1 106 2 2 3 3" xfId="5440"/>
    <cellStyle name="20% - Accent1 106 2 2 4" xfId="5441"/>
    <cellStyle name="20% - Accent1 106 2 2 4 2" xfId="5442"/>
    <cellStyle name="20% - Accent1 106 2 2 5" xfId="5443"/>
    <cellStyle name="20% - Accent1 106 2 2 6" xfId="5444"/>
    <cellStyle name="20% - Accent1 106 2 3" xfId="5445"/>
    <cellStyle name="20% - Accent1 106 2 3 2" xfId="5446"/>
    <cellStyle name="20% - Accent1 106 2 3 2 2" xfId="5447"/>
    <cellStyle name="20% - Accent1 106 2 3 2 2 2" xfId="5448"/>
    <cellStyle name="20% - Accent1 106 2 3 2 3" xfId="5449"/>
    <cellStyle name="20% - Accent1 106 2 3 3" xfId="5450"/>
    <cellStyle name="20% - Accent1 106 2 3 3 2" xfId="5451"/>
    <cellStyle name="20% - Accent1 106 2 3 4" xfId="5452"/>
    <cellStyle name="20% - Accent1 106 2 3 5" xfId="5453"/>
    <cellStyle name="20% - Accent1 106 2 4" xfId="5454"/>
    <cellStyle name="20% - Accent1 106 2 4 2" xfId="5455"/>
    <cellStyle name="20% - Accent1 106 2 4 2 2" xfId="5456"/>
    <cellStyle name="20% - Accent1 106 2 4 3" xfId="5457"/>
    <cellStyle name="20% - Accent1 106 2 5" xfId="5458"/>
    <cellStyle name="20% - Accent1 106 2 5 2" xfId="5459"/>
    <cellStyle name="20% - Accent1 106 2 6" xfId="5460"/>
    <cellStyle name="20% - Accent1 106 2 7" xfId="5461"/>
    <cellStyle name="20% - Accent1 106 3" xfId="5462"/>
    <cellStyle name="20% - Accent1 106 3 2" xfId="5463"/>
    <cellStyle name="20% - Accent1 106 3 2 2" xfId="5464"/>
    <cellStyle name="20% - Accent1 106 3 2 2 2" xfId="5465"/>
    <cellStyle name="20% - Accent1 106 3 2 2 2 2" xfId="5466"/>
    <cellStyle name="20% - Accent1 106 3 2 2 2 2 2" xfId="5467"/>
    <cellStyle name="20% - Accent1 106 3 2 2 2 3" xfId="5468"/>
    <cellStyle name="20% - Accent1 106 3 2 2 3" xfId="5469"/>
    <cellStyle name="20% - Accent1 106 3 2 2 3 2" xfId="5470"/>
    <cellStyle name="20% - Accent1 106 3 2 2 4" xfId="5471"/>
    <cellStyle name="20% - Accent1 106 3 2 2 5" xfId="5472"/>
    <cellStyle name="20% - Accent1 106 3 2 3" xfId="5473"/>
    <cellStyle name="20% - Accent1 106 3 2 3 2" xfId="5474"/>
    <cellStyle name="20% - Accent1 106 3 2 3 2 2" xfId="5475"/>
    <cellStyle name="20% - Accent1 106 3 2 3 3" xfId="5476"/>
    <cellStyle name="20% - Accent1 106 3 2 4" xfId="5477"/>
    <cellStyle name="20% - Accent1 106 3 2 4 2" xfId="5478"/>
    <cellStyle name="20% - Accent1 106 3 2 5" xfId="5479"/>
    <cellStyle name="20% - Accent1 106 3 2 6" xfId="5480"/>
    <cellStyle name="20% - Accent1 106 3 3" xfId="5481"/>
    <cellStyle name="20% - Accent1 106 3 3 2" xfId="5482"/>
    <cellStyle name="20% - Accent1 106 3 3 2 2" xfId="5483"/>
    <cellStyle name="20% - Accent1 106 3 3 2 2 2" xfId="5484"/>
    <cellStyle name="20% - Accent1 106 3 3 2 3" xfId="5485"/>
    <cellStyle name="20% - Accent1 106 3 3 3" xfId="5486"/>
    <cellStyle name="20% - Accent1 106 3 3 3 2" xfId="5487"/>
    <cellStyle name="20% - Accent1 106 3 3 4" xfId="5488"/>
    <cellStyle name="20% - Accent1 106 3 3 5" xfId="5489"/>
    <cellStyle name="20% - Accent1 106 3 4" xfId="5490"/>
    <cellStyle name="20% - Accent1 106 3 4 2" xfId="5491"/>
    <cellStyle name="20% - Accent1 106 3 4 2 2" xfId="5492"/>
    <cellStyle name="20% - Accent1 106 3 4 3" xfId="5493"/>
    <cellStyle name="20% - Accent1 106 3 5" xfId="5494"/>
    <cellStyle name="20% - Accent1 106 3 5 2" xfId="5495"/>
    <cellStyle name="20% - Accent1 106 3 6" xfId="5496"/>
    <cellStyle name="20% - Accent1 106 3 7" xfId="5497"/>
    <cellStyle name="20% - Accent1 106 4" xfId="5498"/>
    <cellStyle name="20% - Accent1 106 4 2" xfId="5499"/>
    <cellStyle name="20% - Accent1 106 4 2 2" xfId="5500"/>
    <cellStyle name="20% - Accent1 106 4 2 2 2" xfId="5501"/>
    <cellStyle name="20% - Accent1 106 4 2 2 2 2" xfId="5502"/>
    <cellStyle name="20% - Accent1 106 4 2 2 3" xfId="5503"/>
    <cellStyle name="20% - Accent1 106 4 2 3" xfId="5504"/>
    <cellStyle name="20% - Accent1 106 4 2 3 2" xfId="5505"/>
    <cellStyle name="20% - Accent1 106 4 2 4" xfId="5506"/>
    <cellStyle name="20% - Accent1 106 4 2 5" xfId="5507"/>
    <cellStyle name="20% - Accent1 106 4 3" xfId="5508"/>
    <cellStyle name="20% - Accent1 106 4 3 2" xfId="5509"/>
    <cellStyle name="20% - Accent1 106 4 3 2 2" xfId="5510"/>
    <cellStyle name="20% - Accent1 106 4 3 3" xfId="5511"/>
    <cellStyle name="20% - Accent1 106 4 4" xfId="5512"/>
    <cellStyle name="20% - Accent1 106 4 4 2" xfId="5513"/>
    <cellStyle name="20% - Accent1 106 4 5" xfId="5514"/>
    <cellStyle name="20% - Accent1 106 4 6" xfId="5515"/>
    <cellStyle name="20% - Accent1 106 5" xfId="5516"/>
    <cellStyle name="20% - Accent1 106 5 2" xfId="5517"/>
    <cellStyle name="20% - Accent1 106 5 2 2" xfId="5518"/>
    <cellStyle name="20% - Accent1 106 5 2 2 2" xfId="5519"/>
    <cellStyle name="20% - Accent1 106 5 2 2 2 2" xfId="5520"/>
    <cellStyle name="20% - Accent1 106 5 2 2 3" xfId="5521"/>
    <cellStyle name="20% - Accent1 106 5 2 3" xfId="5522"/>
    <cellStyle name="20% - Accent1 106 5 2 3 2" xfId="5523"/>
    <cellStyle name="20% - Accent1 106 5 2 4" xfId="5524"/>
    <cellStyle name="20% - Accent1 106 5 2 5" xfId="5525"/>
    <cellStyle name="20% - Accent1 106 5 3" xfId="5526"/>
    <cellStyle name="20% - Accent1 106 5 3 2" xfId="5527"/>
    <cellStyle name="20% - Accent1 106 5 3 2 2" xfId="5528"/>
    <cellStyle name="20% - Accent1 106 5 3 3" xfId="5529"/>
    <cellStyle name="20% - Accent1 106 5 4" xfId="5530"/>
    <cellStyle name="20% - Accent1 106 5 4 2" xfId="5531"/>
    <cellStyle name="20% - Accent1 106 5 5" xfId="5532"/>
    <cellStyle name="20% - Accent1 106 5 6" xfId="5533"/>
    <cellStyle name="20% - Accent1 106 6" xfId="5534"/>
    <cellStyle name="20% - Accent1 106 6 2" xfId="5535"/>
    <cellStyle name="20% - Accent1 106 6 2 2" xfId="5536"/>
    <cellStyle name="20% - Accent1 106 6 2 2 2" xfId="5537"/>
    <cellStyle name="20% - Accent1 106 6 2 3" xfId="5538"/>
    <cellStyle name="20% - Accent1 106 6 3" xfId="5539"/>
    <cellStyle name="20% - Accent1 106 6 3 2" xfId="5540"/>
    <cellStyle name="20% - Accent1 106 6 4" xfId="5541"/>
    <cellStyle name="20% - Accent1 106 6 5" xfId="5542"/>
    <cellStyle name="20% - Accent1 106 7" xfId="5543"/>
    <cellStyle name="20% - Accent1 106 7 2" xfId="5544"/>
    <cellStyle name="20% - Accent1 106 7 2 2" xfId="5545"/>
    <cellStyle name="20% - Accent1 106 7 3" xfId="5546"/>
    <cellStyle name="20% - Accent1 106 8" xfId="5547"/>
    <cellStyle name="20% - Accent1 106 8 2" xfId="5548"/>
    <cellStyle name="20% - Accent1 106 9" xfId="5549"/>
    <cellStyle name="20% - Accent1 106 9 2" xfId="60428"/>
    <cellStyle name="20% - Accent1 107" xfId="560"/>
    <cellStyle name="20% - Accent1 107 10" xfId="5550"/>
    <cellStyle name="20% - Accent1 107 2" xfId="5551"/>
    <cellStyle name="20% - Accent1 107 2 2" xfId="5552"/>
    <cellStyle name="20% - Accent1 107 2 2 2" xfId="5553"/>
    <cellStyle name="20% - Accent1 107 2 2 2 2" xfId="5554"/>
    <cellStyle name="20% - Accent1 107 2 2 2 2 2" xfId="5555"/>
    <cellStyle name="20% - Accent1 107 2 2 2 2 2 2" xfId="5556"/>
    <cellStyle name="20% - Accent1 107 2 2 2 2 3" xfId="5557"/>
    <cellStyle name="20% - Accent1 107 2 2 2 3" xfId="5558"/>
    <cellStyle name="20% - Accent1 107 2 2 2 3 2" xfId="5559"/>
    <cellStyle name="20% - Accent1 107 2 2 2 4" xfId="5560"/>
    <cellStyle name="20% - Accent1 107 2 2 2 5" xfId="5561"/>
    <cellStyle name="20% - Accent1 107 2 2 3" xfId="5562"/>
    <cellStyle name="20% - Accent1 107 2 2 3 2" xfId="5563"/>
    <cellStyle name="20% - Accent1 107 2 2 3 2 2" xfId="5564"/>
    <cellStyle name="20% - Accent1 107 2 2 3 3" xfId="5565"/>
    <cellStyle name="20% - Accent1 107 2 2 4" xfId="5566"/>
    <cellStyle name="20% - Accent1 107 2 2 4 2" xfId="5567"/>
    <cellStyle name="20% - Accent1 107 2 2 5" xfId="5568"/>
    <cellStyle name="20% - Accent1 107 2 2 6" xfId="5569"/>
    <cellStyle name="20% - Accent1 107 2 3" xfId="5570"/>
    <cellStyle name="20% - Accent1 107 2 3 2" xfId="5571"/>
    <cellStyle name="20% - Accent1 107 2 3 2 2" xfId="5572"/>
    <cellStyle name="20% - Accent1 107 2 3 2 2 2" xfId="5573"/>
    <cellStyle name="20% - Accent1 107 2 3 2 3" xfId="5574"/>
    <cellStyle name="20% - Accent1 107 2 3 3" xfId="5575"/>
    <cellStyle name="20% - Accent1 107 2 3 3 2" xfId="5576"/>
    <cellStyle name="20% - Accent1 107 2 3 4" xfId="5577"/>
    <cellStyle name="20% - Accent1 107 2 3 5" xfId="5578"/>
    <cellStyle name="20% - Accent1 107 2 4" xfId="5579"/>
    <cellStyle name="20% - Accent1 107 2 4 2" xfId="5580"/>
    <cellStyle name="20% - Accent1 107 2 4 2 2" xfId="5581"/>
    <cellStyle name="20% - Accent1 107 2 4 3" xfId="5582"/>
    <cellStyle name="20% - Accent1 107 2 5" xfId="5583"/>
    <cellStyle name="20% - Accent1 107 2 5 2" xfId="5584"/>
    <cellStyle name="20% - Accent1 107 2 6" xfId="5585"/>
    <cellStyle name="20% - Accent1 107 2 7" xfId="5586"/>
    <cellStyle name="20% - Accent1 107 3" xfId="5587"/>
    <cellStyle name="20% - Accent1 107 3 2" xfId="5588"/>
    <cellStyle name="20% - Accent1 107 3 2 2" xfId="5589"/>
    <cellStyle name="20% - Accent1 107 3 2 2 2" xfId="5590"/>
    <cellStyle name="20% - Accent1 107 3 2 2 2 2" xfId="5591"/>
    <cellStyle name="20% - Accent1 107 3 2 2 2 2 2" xfId="5592"/>
    <cellStyle name="20% - Accent1 107 3 2 2 2 3" xfId="5593"/>
    <cellStyle name="20% - Accent1 107 3 2 2 3" xfId="5594"/>
    <cellStyle name="20% - Accent1 107 3 2 2 3 2" xfId="5595"/>
    <cellStyle name="20% - Accent1 107 3 2 2 4" xfId="5596"/>
    <cellStyle name="20% - Accent1 107 3 2 2 5" xfId="5597"/>
    <cellStyle name="20% - Accent1 107 3 2 3" xfId="5598"/>
    <cellStyle name="20% - Accent1 107 3 2 3 2" xfId="5599"/>
    <cellStyle name="20% - Accent1 107 3 2 3 2 2" xfId="5600"/>
    <cellStyle name="20% - Accent1 107 3 2 3 3" xfId="5601"/>
    <cellStyle name="20% - Accent1 107 3 2 4" xfId="5602"/>
    <cellStyle name="20% - Accent1 107 3 2 4 2" xfId="5603"/>
    <cellStyle name="20% - Accent1 107 3 2 5" xfId="5604"/>
    <cellStyle name="20% - Accent1 107 3 2 6" xfId="5605"/>
    <cellStyle name="20% - Accent1 107 3 3" xfId="5606"/>
    <cellStyle name="20% - Accent1 107 3 3 2" xfId="5607"/>
    <cellStyle name="20% - Accent1 107 3 3 2 2" xfId="5608"/>
    <cellStyle name="20% - Accent1 107 3 3 2 2 2" xfId="5609"/>
    <cellStyle name="20% - Accent1 107 3 3 2 3" xfId="5610"/>
    <cellStyle name="20% - Accent1 107 3 3 3" xfId="5611"/>
    <cellStyle name="20% - Accent1 107 3 3 3 2" xfId="5612"/>
    <cellStyle name="20% - Accent1 107 3 3 4" xfId="5613"/>
    <cellStyle name="20% - Accent1 107 3 3 5" xfId="5614"/>
    <cellStyle name="20% - Accent1 107 3 4" xfId="5615"/>
    <cellStyle name="20% - Accent1 107 3 4 2" xfId="5616"/>
    <cellStyle name="20% - Accent1 107 3 4 2 2" xfId="5617"/>
    <cellStyle name="20% - Accent1 107 3 4 3" xfId="5618"/>
    <cellStyle name="20% - Accent1 107 3 5" xfId="5619"/>
    <cellStyle name="20% - Accent1 107 3 5 2" xfId="5620"/>
    <cellStyle name="20% - Accent1 107 3 6" xfId="5621"/>
    <cellStyle name="20% - Accent1 107 3 7" xfId="5622"/>
    <cellStyle name="20% - Accent1 107 4" xfId="5623"/>
    <cellStyle name="20% - Accent1 107 4 2" xfId="5624"/>
    <cellStyle name="20% - Accent1 107 4 2 2" xfId="5625"/>
    <cellStyle name="20% - Accent1 107 4 2 2 2" xfId="5626"/>
    <cellStyle name="20% - Accent1 107 4 2 2 2 2" xfId="5627"/>
    <cellStyle name="20% - Accent1 107 4 2 2 3" xfId="5628"/>
    <cellStyle name="20% - Accent1 107 4 2 3" xfId="5629"/>
    <cellStyle name="20% - Accent1 107 4 2 3 2" xfId="5630"/>
    <cellStyle name="20% - Accent1 107 4 2 4" xfId="5631"/>
    <cellStyle name="20% - Accent1 107 4 2 5" xfId="5632"/>
    <cellStyle name="20% - Accent1 107 4 3" xfId="5633"/>
    <cellStyle name="20% - Accent1 107 4 3 2" xfId="5634"/>
    <cellStyle name="20% - Accent1 107 4 3 2 2" xfId="5635"/>
    <cellStyle name="20% - Accent1 107 4 3 3" xfId="5636"/>
    <cellStyle name="20% - Accent1 107 4 4" xfId="5637"/>
    <cellStyle name="20% - Accent1 107 4 4 2" xfId="5638"/>
    <cellStyle name="20% - Accent1 107 4 5" xfId="5639"/>
    <cellStyle name="20% - Accent1 107 4 6" xfId="5640"/>
    <cellStyle name="20% - Accent1 107 5" xfId="5641"/>
    <cellStyle name="20% - Accent1 107 5 2" xfId="5642"/>
    <cellStyle name="20% - Accent1 107 5 2 2" xfId="5643"/>
    <cellStyle name="20% - Accent1 107 5 2 2 2" xfId="5644"/>
    <cellStyle name="20% - Accent1 107 5 2 2 2 2" xfId="5645"/>
    <cellStyle name="20% - Accent1 107 5 2 2 3" xfId="5646"/>
    <cellStyle name="20% - Accent1 107 5 2 3" xfId="5647"/>
    <cellStyle name="20% - Accent1 107 5 2 3 2" xfId="5648"/>
    <cellStyle name="20% - Accent1 107 5 2 4" xfId="5649"/>
    <cellStyle name="20% - Accent1 107 5 2 5" xfId="5650"/>
    <cellStyle name="20% - Accent1 107 5 3" xfId="5651"/>
    <cellStyle name="20% - Accent1 107 5 3 2" xfId="5652"/>
    <cellStyle name="20% - Accent1 107 5 3 2 2" xfId="5653"/>
    <cellStyle name="20% - Accent1 107 5 3 3" xfId="5654"/>
    <cellStyle name="20% - Accent1 107 5 4" xfId="5655"/>
    <cellStyle name="20% - Accent1 107 5 4 2" xfId="5656"/>
    <cellStyle name="20% - Accent1 107 5 5" xfId="5657"/>
    <cellStyle name="20% - Accent1 107 5 6" xfId="5658"/>
    <cellStyle name="20% - Accent1 107 6" xfId="5659"/>
    <cellStyle name="20% - Accent1 107 6 2" xfId="5660"/>
    <cellStyle name="20% - Accent1 107 6 2 2" xfId="5661"/>
    <cellStyle name="20% - Accent1 107 6 2 2 2" xfId="5662"/>
    <cellStyle name="20% - Accent1 107 6 2 3" xfId="5663"/>
    <cellStyle name="20% - Accent1 107 6 3" xfId="5664"/>
    <cellStyle name="20% - Accent1 107 6 3 2" xfId="5665"/>
    <cellStyle name="20% - Accent1 107 6 4" xfId="5666"/>
    <cellStyle name="20% - Accent1 107 6 5" xfId="5667"/>
    <cellStyle name="20% - Accent1 107 7" xfId="5668"/>
    <cellStyle name="20% - Accent1 107 7 2" xfId="5669"/>
    <cellStyle name="20% - Accent1 107 7 2 2" xfId="5670"/>
    <cellStyle name="20% - Accent1 107 7 3" xfId="5671"/>
    <cellStyle name="20% - Accent1 107 8" xfId="5672"/>
    <cellStyle name="20% - Accent1 107 8 2" xfId="5673"/>
    <cellStyle name="20% - Accent1 107 9" xfId="5674"/>
    <cellStyle name="20% - Accent1 107 9 2" xfId="60429"/>
    <cellStyle name="20% - Accent1 108" xfId="561"/>
    <cellStyle name="20% - Accent1 108 10" xfId="5675"/>
    <cellStyle name="20% - Accent1 108 2" xfId="5676"/>
    <cellStyle name="20% - Accent1 108 2 2" xfId="5677"/>
    <cellStyle name="20% - Accent1 108 2 2 2" xfId="5678"/>
    <cellStyle name="20% - Accent1 108 2 2 2 2" xfId="5679"/>
    <cellStyle name="20% - Accent1 108 2 2 2 2 2" xfId="5680"/>
    <cellStyle name="20% - Accent1 108 2 2 2 2 2 2" xfId="5681"/>
    <cellStyle name="20% - Accent1 108 2 2 2 2 3" xfId="5682"/>
    <cellStyle name="20% - Accent1 108 2 2 2 3" xfId="5683"/>
    <cellStyle name="20% - Accent1 108 2 2 2 3 2" xfId="5684"/>
    <cellStyle name="20% - Accent1 108 2 2 2 4" xfId="5685"/>
    <cellStyle name="20% - Accent1 108 2 2 2 5" xfId="5686"/>
    <cellStyle name="20% - Accent1 108 2 2 3" xfId="5687"/>
    <cellStyle name="20% - Accent1 108 2 2 3 2" xfId="5688"/>
    <cellStyle name="20% - Accent1 108 2 2 3 2 2" xfId="5689"/>
    <cellStyle name="20% - Accent1 108 2 2 3 3" xfId="5690"/>
    <cellStyle name="20% - Accent1 108 2 2 4" xfId="5691"/>
    <cellStyle name="20% - Accent1 108 2 2 4 2" xfId="5692"/>
    <cellStyle name="20% - Accent1 108 2 2 5" xfId="5693"/>
    <cellStyle name="20% - Accent1 108 2 2 6" xfId="5694"/>
    <cellStyle name="20% - Accent1 108 2 3" xfId="5695"/>
    <cellStyle name="20% - Accent1 108 2 3 2" xfId="5696"/>
    <cellStyle name="20% - Accent1 108 2 3 2 2" xfId="5697"/>
    <cellStyle name="20% - Accent1 108 2 3 2 2 2" xfId="5698"/>
    <cellStyle name="20% - Accent1 108 2 3 2 3" xfId="5699"/>
    <cellStyle name="20% - Accent1 108 2 3 3" xfId="5700"/>
    <cellStyle name="20% - Accent1 108 2 3 3 2" xfId="5701"/>
    <cellStyle name="20% - Accent1 108 2 3 4" xfId="5702"/>
    <cellStyle name="20% - Accent1 108 2 3 5" xfId="5703"/>
    <cellStyle name="20% - Accent1 108 2 4" xfId="5704"/>
    <cellStyle name="20% - Accent1 108 2 4 2" xfId="5705"/>
    <cellStyle name="20% - Accent1 108 2 4 2 2" xfId="5706"/>
    <cellStyle name="20% - Accent1 108 2 4 3" xfId="5707"/>
    <cellStyle name="20% - Accent1 108 2 5" xfId="5708"/>
    <cellStyle name="20% - Accent1 108 2 5 2" xfId="5709"/>
    <cellStyle name="20% - Accent1 108 2 6" xfId="5710"/>
    <cellStyle name="20% - Accent1 108 2 7" xfId="5711"/>
    <cellStyle name="20% - Accent1 108 3" xfId="5712"/>
    <cellStyle name="20% - Accent1 108 3 2" xfId="5713"/>
    <cellStyle name="20% - Accent1 108 3 2 2" xfId="5714"/>
    <cellStyle name="20% - Accent1 108 3 2 2 2" xfId="5715"/>
    <cellStyle name="20% - Accent1 108 3 2 2 2 2" xfId="5716"/>
    <cellStyle name="20% - Accent1 108 3 2 2 2 2 2" xfId="5717"/>
    <cellStyle name="20% - Accent1 108 3 2 2 2 3" xfId="5718"/>
    <cellStyle name="20% - Accent1 108 3 2 2 3" xfId="5719"/>
    <cellStyle name="20% - Accent1 108 3 2 2 3 2" xfId="5720"/>
    <cellStyle name="20% - Accent1 108 3 2 2 4" xfId="5721"/>
    <cellStyle name="20% - Accent1 108 3 2 2 5" xfId="5722"/>
    <cellStyle name="20% - Accent1 108 3 2 3" xfId="5723"/>
    <cellStyle name="20% - Accent1 108 3 2 3 2" xfId="5724"/>
    <cellStyle name="20% - Accent1 108 3 2 3 2 2" xfId="5725"/>
    <cellStyle name="20% - Accent1 108 3 2 3 3" xfId="5726"/>
    <cellStyle name="20% - Accent1 108 3 2 4" xfId="5727"/>
    <cellStyle name="20% - Accent1 108 3 2 4 2" xfId="5728"/>
    <cellStyle name="20% - Accent1 108 3 2 5" xfId="5729"/>
    <cellStyle name="20% - Accent1 108 3 2 6" xfId="5730"/>
    <cellStyle name="20% - Accent1 108 3 3" xfId="5731"/>
    <cellStyle name="20% - Accent1 108 3 3 2" xfId="5732"/>
    <cellStyle name="20% - Accent1 108 3 3 2 2" xfId="5733"/>
    <cellStyle name="20% - Accent1 108 3 3 2 2 2" xfId="5734"/>
    <cellStyle name="20% - Accent1 108 3 3 2 3" xfId="5735"/>
    <cellStyle name="20% - Accent1 108 3 3 3" xfId="5736"/>
    <cellStyle name="20% - Accent1 108 3 3 3 2" xfId="5737"/>
    <cellStyle name="20% - Accent1 108 3 3 4" xfId="5738"/>
    <cellStyle name="20% - Accent1 108 3 3 5" xfId="5739"/>
    <cellStyle name="20% - Accent1 108 3 4" xfId="5740"/>
    <cellStyle name="20% - Accent1 108 3 4 2" xfId="5741"/>
    <cellStyle name="20% - Accent1 108 3 4 2 2" xfId="5742"/>
    <cellStyle name="20% - Accent1 108 3 4 3" xfId="5743"/>
    <cellStyle name="20% - Accent1 108 3 5" xfId="5744"/>
    <cellStyle name="20% - Accent1 108 3 5 2" xfId="5745"/>
    <cellStyle name="20% - Accent1 108 3 6" xfId="5746"/>
    <cellStyle name="20% - Accent1 108 3 7" xfId="5747"/>
    <cellStyle name="20% - Accent1 108 4" xfId="5748"/>
    <cellStyle name="20% - Accent1 108 4 2" xfId="5749"/>
    <cellStyle name="20% - Accent1 108 4 2 2" xfId="5750"/>
    <cellStyle name="20% - Accent1 108 4 2 2 2" xfId="5751"/>
    <cellStyle name="20% - Accent1 108 4 2 2 2 2" xfId="5752"/>
    <cellStyle name="20% - Accent1 108 4 2 2 3" xfId="5753"/>
    <cellStyle name="20% - Accent1 108 4 2 3" xfId="5754"/>
    <cellStyle name="20% - Accent1 108 4 2 3 2" xfId="5755"/>
    <cellStyle name="20% - Accent1 108 4 2 4" xfId="5756"/>
    <cellStyle name="20% - Accent1 108 4 2 5" xfId="5757"/>
    <cellStyle name="20% - Accent1 108 4 3" xfId="5758"/>
    <cellStyle name="20% - Accent1 108 4 3 2" xfId="5759"/>
    <cellStyle name="20% - Accent1 108 4 3 2 2" xfId="5760"/>
    <cellStyle name="20% - Accent1 108 4 3 3" xfId="5761"/>
    <cellStyle name="20% - Accent1 108 4 4" xfId="5762"/>
    <cellStyle name="20% - Accent1 108 4 4 2" xfId="5763"/>
    <cellStyle name="20% - Accent1 108 4 5" xfId="5764"/>
    <cellStyle name="20% - Accent1 108 4 6" xfId="5765"/>
    <cellStyle name="20% - Accent1 108 5" xfId="5766"/>
    <cellStyle name="20% - Accent1 108 5 2" xfId="5767"/>
    <cellStyle name="20% - Accent1 108 5 2 2" xfId="5768"/>
    <cellStyle name="20% - Accent1 108 5 2 2 2" xfId="5769"/>
    <cellStyle name="20% - Accent1 108 5 2 2 2 2" xfId="5770"/>
    <cellStyle name="20% - Accent1 108 5 2 2 3" xfId="5771"/>
    <cellStyle name="20% - Accent1 108 5 2 3" xfId="5772"/>
    <cellStyle name="20% - Accent1 108 5 2 3 2" xfId="5773"/>
    <cellStyle name="20% - Accent1 108 5 2 4" xfId="5774"/>
    <cellStyle name="20% - Accent1 108 5 2 5" xfId="5775"/>
    <cellStyle name="20% - Accent1 108 5 3" xfId="5776"/>
    <cellStyle name="20% - Accent1 108 5 3 2" xfId="5777"/>
    <cellStyle name="20% - Accent1 108 5 3 2 2" xfId="5778"/>
    <cellStyle name="20% - Accent1 108 5 3 3" xfId="5779"/>
    <cellStyle name="20% - Accent1 108 5 4" xfId="5780"/>
    <cellStyle name="20% - Accent1 108 5 4 2" xfId="5781"/>
    <cellStyle name="20% - Accent1 108 5 5" xfId="5782"/>
    <cellStyle name="20% - Accent1 108 5 6" xfId="5783"/>
    <cellStyle name="20% - Accent1 108 6" xfId="5784"/>
    <cellStyle name="20% - Accent1 108 6 2" xfId="5785"/>
    <cellStyle name="20% - Accent1 108 6 2 2" xfId="5786"/>
    <cellStyle name="20% - Accent1 108 6 2 2 2" xfId="5787"/>
    <cellStyle name="20% - Accent1 108 6 2 3" xfId="5788"/>
    <cellStyle name="20% - Accent1 108 6 3" xfId="5789"/>
    <cellStyle name="20% - Accent1 108 6 3 2" xfId="5790"/>
    <cellStyle name="20% - Accent1 108 6 4" xfId="5791"/>
    <cellStyle name="20% - Accent1 108 6 5" xfId="5792"/>
    <cellStyle name="20% - Accent1 108 7" xfId="5793"/>
    <cellStyle name="20% - Accent1 108 7 2" xfId="5794"/>
    <cellStyle name="20% - Accent1 108 7 2 2" xfId="5795"/>
    <cellStyle name="20% - Accent1 108 7 3" xfId="5796"/>
    <cellStyle name="20% - Accent1 108 8" xfId="5797"/>
    <cellStyle name="20% - Accent1 108 8 2" xfId="5798"/>
    <cellStyle name="20% - Accent1 108 9" xfId="5799"/>
    <cellStyle name="20% - Accent1 108 9 2" xfId="60430"/>
    <cellStyle name="20% - Accent1 109" xfId="562"/>
    <cellStyle name="20% - Accent1 109 10" xfId="5800"/>
    <cellStyle name="20% - Accent1 109 2" xfId="5801"/>
    <cellStyle name="20% - Accent1 109 2 2" xfId="5802"/>
    <cellStyle name="20% - Accent1 109 2 2 2" xfId="5803"/>
    <cellStyle name="20% - Accent1 109 2 2 2 2" xfId="5804"/>
    <cellStyle name="20% - Accent1 109 2 2 2 2 2" xfId="5805"/>
    <cellStyle name="20% - Accent1 109 2 2 2 2 2 2" xfId="5806"/>
    <cellStyle name="20% - Accent1 109 2 2 2 2 3" xfId="5807"/>
    <cellStyle name="20% - Accent1 109 2 2 2 3" xfId="5808"/>
    <cellStyle name="20% - Accent1 109 2 2 2 3 2" xfId="5809"/>
    <cellStyle name="20% - Accent1 109 2 2 2 4" xfId="5810"/>
    <cellStyle name="20% - Accent1 109 2 2 2 5" xfId="5811"/>
    <cellStyle name="20% - Accent1 109 2 2 3" xfId="5812"/>
    <cellStyle name="20% - Accent1 109 2 2 3 2" xfId="5813"/>
    <cellStyle name="20% - Accent1 109 2 2 3 2 2" xfId="5814"/>
    <cellStyle name="20% - Accent1 109 2 2 3 3" xfId="5815"/>
    <cellStyle name="20% - Accent1 109 2 2 4" xfId="5816"/>
    <cellStyle name="20% - Accent1 109 2 2 4 2" xfId="5817"/>
    <cellStyle name="20% - Accent1 109 2 2 5" xfId="5818"/>
    <cellStyle name="20% - Accent1 109 2 2 6" xfId="5819"/>
    <cellStyle name="20% - Accent1 109 2 3" xfId="5820"/>
    <cellStyle name="20% - Accent1 109 2 3 2" xfId="5821"/>
    <cellStyle name="20% - Accent1 109 2 3 2 2" xfId="5822"/>
    <cellStyle name="20% - Accent1 109 2 3 2 2 2" xfId="5823"/>
    <cellStyle name="20% - Accent1 109 2 3 2 3" xfId="5824"/>
    <cellStyle name="20% - Accent1 109 2 3 3" xfId="5825"/>
    <cellStyle name="20% - Accent1 109 2 3 3 2" xfId="5826"/>
    <cellStyle name="20% - Accent1 109 2 3 4" xfId="5827"/>
    <cellStyle name="20% - Accent1 109 2 3 5" xfId="5828"/>
    <cellStyle name="20% - Accent1 109 2 4" xfId="5829"/>
    <cellStyle name="20% - Accent1 109 2 4 2" xfId="5830"/>
    <cellStyle name="20% - Accent1 109 2 4 2 2" xfId="5831"/>
    <cellStyle name="20% - Accent1 109 2 4 3" xfId="5832"/>
    <cellStyle name="20% - Accent1 109 2 5" xfId="5833"/>
    <cellStyle name="20% - Accent1 109 2 5 2" xfId="5834"/>
    <cellStyle name="20% - Accent1 109 2 6" xfId="5835"/>
    <cellStyle name="20% - Accent1 109 2 7" xfId="5836"/>
    <cellStyle name="20% - Accent1 109 3" xfId="5837"/>
    <cellStyle name="20% - Accent1 109 3 2" xfId="5838"/>
    <cellStyle name="20% - Accent1 109 3 2 2" xfId="5839"/>
    <cellStyle name="20% - Accent1 109 3 2 2 2" xfId="5840"/>
    <cellStyle name="20% - Accent1 109 3 2 2 2 2" xfId="5841"/>
    <cellStyle name="20% - Accent1 109 3 2 2 2 2 2" xfId="5842"/>
    <cellStyle name="20% - Accent1 109 3 2 2 2 3" xfId="5843"/>
    <cellStyle name="20% - Accent1 109 3 2 2 3" xfId="5844"/>
    <cellStyle name="20% - Accent1 109 3 2 2 3 2" xfId="5845"/>
    <cellStyle name="20% - Accent1 109 3 2 2 4" xfId="5846"/>
    <cellStyle name="20% - Accent1 109 3 2 2 5" xfId="5847"/>
    <cellStyle name="20% - Accent1 109 3 2 3" xfId="5848"/>
    <cellStyle name="20% - Accent1 109 3 2 3 2" xfId="5849"/>
    <cellStyle name="20% - Accent1 109 3 2 3 2 2" xfId="5850"/>
    <cellStyle name="20% - Accent1 109 3 2 3 3" xfId="5851"/>
    <cellStyle name="20% - Accent1 109 3 2 4" xfId="5852"/>
    <cellStyle name="20% - Accent1 109 3 2 4 2" xfId="5853"/>
    <cellStyle name="20% - Accent1 109 3 2 5" xfId="5854"/>
    <cellStyle name="20% - Accent1 109 3 2 6" xfId="5855"/>
    <cellStyle name="20% - Accent1 109 3 3" xfId="5856"/>
    <cellStyle name="20% - Accent1 109 3 3 2" xfId="5857"/>
    <cellStyle name="20% - Accent1 109 3 3 2 2" xfId="5858"/>
    <cellStyle name="20% - Accent1 109 3 3 2 2 2" xfId="5859"/>
    <cellStyle name="20% - Accent1 109 3 3 2 3" xfId="5860"/>
    <cellStyle name="20% - Accent1 109 3 3 3" xfId="5861"/>
    <cellStyle name="20% - Accent1 109 3 3 3 2" xfId="5862"/>
    <cellStyle name="20% - Accent1 109 3 3 4" xfId="5863"/>
    <cellStyle name="20% - Accent1 109 3 3 5" xfId="5864"/>
    <cellStyle name="20% - Accent1 109 3 4" xfId="5865"/>
    <cellStyle name="20% - Accent1 109 3 4 2" xfId="5866"/>
    <cellStyle name="20% - Accent1 109 3 4 2 2" xfId="5867"/>
    <cellStyle name="20% - Accent1 109 3 4 3" xfId="5868"/>
    <cellStyle name="20% - Accent1 109 3 5" xfId="5869"/>
    <cellStyle name="20% - Accent1 109 3 5 2" xfId="5870"/>
    <cellStyle name="20% - Accent1 109 3 6" xfId="5871"/>
    <cellStyle name="20% - Accent1 109 3 7" xfId="5872"/>
    <cellStyle name="20% - Accent1 109 4" xfId="5873"/>
    <cellStyle name="20% - Accent1 109 4 2" xfId="5874"/>
    <cellStyle name="20% - Accent1 109 4 2 2" xfId="5875"/>
    <cellStyle name="20% - Accent1 109 4 2 2 2" xfId="5876"/>
    <cellStyle name="20% - Accent1 109 4 2 2 2 2" xfId="5877"/>
    <cellStyle name="20% - Accent1 109 4 2 2 3" xfId="5878"/>
    <cellStyle name="20% - Accent1 109 4 2 3" xfId="5879"/>
    <cellStyle name="20% - Accent1 109 4 2 3 2" xfId="5880"/>
    <cellStyle name="20% - Accent1 109 4 2 4" xfId="5881"/>
    <cellStyle name="20% - Accent1 109 4 2 5" xfId="5882"/>
    <cellStyle name="20% - Accent1 109 4 3" xfId="5883"/>
    <cellStyle name="20% - Accent1 109 4 3 2" xfId="5884"/>
    <cellStyle name="20% - Accent1 109 4 3 2 2" xfId="5885"/>
    <cellStyle name="20% - Accent1 109 4 3 3" xfId="5886"/>
    <cellStyle name="20% - Accent1 109 4 4" xfId="5887"/>
    <cellStyle name="20% - Accent1 109 4 4 2" xfId="5888"/>
    <cellStyle name="20% - Accent1 109 4 5" xfId="5889"/>
    <cellStyle name="20% - Accent1 109 4 6" xfId="5890"/>
    <cellStyle name="20% - Accent1 109 5" xfId="5891"/>
    <cellStyle name="20% - Accent1 109 5 2" xfId="5892"/>
    <cellStyle name="20% - Accent1 109 5 2 2" xfId="5893"/>
    <cellStyle name="20% - Accent1 109 5 2 2 2" xfId="5894"/>
    <cellStyle name="20% - Accent1 109 5 2 2 2 2" xfId="5895"/>
    <cellStyle name="20% - Accent1 109 5 2 2 3" xfId="5896"/>
    <cellStyle name="20% - Accent1 109 5 2 3" xfId="5897"/>
    <cellStyle name="20% - Accent1 109 5 2 3 2" xfId="5898"/>
    <cellStyle name="20% - Accent1 109 5 2 4" xfId="5899"/>
    <cellStyle name="20% - Accent1 109 5 2 5" xfId="5900"/>
    <cellStyle name="20% - Accent1 109 5 3" xfId="5901"/>
    <cellStyle name="20% - Accent1 109 5 3 2" xfId="5902"/>
    <cellStyle name="20% - Accent1 109 5 3 2 2" xfId="5903"/>
    <cellStyle name="20% - Accent1 109 5 3 3" xfId="5904"/>
    <cellStyle name="20% - Accent1 109 5 4" xfId="5905"/>
    <cellStyle name="20% - Accent1 109 5 4 2" xfId="5906"/>
    <cellStyle name="20% - Accent1 109 5 5" xfId="5907"/>
    <cellStyle name="20% - Accent1 109 5 6" xfId="5908"/>
    <cellStyle name="20% - Accent1 109 6" xfId="5909"/>
    <cellStyle name="20% - Accent1 109 6 2" xfId="5910"/>
    <cellStyle name="20% - Accent1 109 6 2 2" xfId="5911"/>
    <cellStyle name="20% - Accent1 109 6 2 2 2" xfId="5912"/>
    <cellStyle name="20% - Accent1 109 6 2 3" xfId="5913"/>
    <cellStyle name="20% - Accent1 109 6 3" xfId="5914"/>
    <cellStyle name="20% - Accent1 109 6 3 2" xfId="5915"/>
    <cellStyle name="20% - Accent1 109 6 4" xfId="5916"/>
    <cellStyle name="20% - Accent1 109 6 5" xfId="5917"/>
    <cellStyle name="20% - Accent1 109 7" xfId="5918"/>
    <cellStyle name="20% - Accent1 109 7 2" xfId="5919"/>
    <cellStyle name="20% - Accent1 109 7 2 2" xfId="5920"/>
    <cellStyle name="20% - Accent1 109 7 3" xfId="5921"/>
    <cellStyle name="20% - Accent1 109 8" xfId="5922"/>
    <cellStyle name="20% - Accent1 109 8 2" xfId="5923"/>
    <cellStyle name="20% - Accent1 109 9" xfId="5924"/>
    <cellStyle name="20% - Accent1 109 9 2" xfId="60431"/>
    <cellStyle name="20% - Accent1 11" xfId="563"/>
    <cellStyle name="20% - Accent1 11 2" xfId="564"/>
    <cellStyle name="20% - Accent1 11 3" xfId="60432"/>
    <cellStyle name="20% - Accent1 110" xfId="565"/>
    <cellStyle name="20% - Accent1 110 10" xfId="5925"/>
    <cellStyle name="20% - Accent1 110 2" xfId="5926"/>
    <cellStyle name="20% - Accent1 110 2 2" xfId="5927"/>
    <cellStyle name="20% - Accent1 110 2 2 2" xfId="5928"/>
    <cellStyle name="20% - Accent1 110 2 2 2 2" xfId="5929"/>
    <cellStyle name="20% - Accent1 110 2 2 2 2 2" xfId="5930"/>
    <cellStyle name="20% - Accent1 110 2 2 2 2 2 2" xfId="5931"/>
    <cellStyle name="20% - Accent1 110 2 2 2 2 3" xfId="5932"/>
    <cellStyle name="20% - Accent1 110 2 2 2 3" xfId="5933"/>
    <cellStyle name="20% - Accent1 110 2 2 2 3 2" xfId="5934"/>
    <cellStyle name="20% - Accent1 110 2 2 2 4" xfId="5935"/>
    <cellStyle name="20% - Accent1 110 2 2 2 5" xfId="5936"/>
    <cellStyle name="20% - Accent1 110 2 2 3" xfId="5937"/>
    <cellStyle name="20% - Accent1 110 2 2 3 2" xfId="5938"/>
    <cellStyle name="20% - Accent1 110 2 2 3 2 2" xfId="5939"/>
    <cellStyle name="20% - Accent1 110 2 2 3 3" xfId="5940"/>
    <cellStyle name="20% - Accent1 110 2 2 4" xfId="5941"/>
    <cellStyle name="20% - Accent1 110 2 2 4 2" xfId="5942"/>
    <cellStyle name="20% - Accent1 110 2 2 5" xfId="5943"/>
    <cellStyle name="20% - Accent1 110 2 2 6" xfId="5944"/>
    <cellStyle name="20% - Accent1 110 2 3" xfId="5945"/>
    <cellStyle name="20% - Accent1 110 2 3 2" xfId="5946"/>
    <cellStyle name="20% - Accent1 110 2 3 2 2" xfId="5947"/>
    <cellStyle name="20% - Accent1 110 2 3 2 2 2" xfId="5948"/>
    <cellStyle name="20% - Accent1 110 2 3 2 3" xfId="5949"/>
    <cellStyle name="20% - Accent1 110 2 3 3" xfId="5950"/>
    <cellStyle name="20% - Accent1 110 2 3 3 2" xfId="5951"/>
    <cellStyle name="20% - Accent1 110 2 3 4" xfId="5952"/>
    <cellStyle name="20% - Accent1 110 2 3 5" xfId="5953"/>
    <cellStyle name="20% - Accent1 110 2 4" xfId="5954"/>
    <cellStyle name="20% - Accent1 110 2 4 2" xfId="5955"/>
    <cellStyle name="20% - Accent1 110 2 4 2 2" xfId="5956"/>
    <cellStyle name="20% - Accent1 110 2 4 3" xfId="5957"/>
    <cellStyle name="20% - Accent1 110 2 5" xfId="5958"/>
    <cellStyle name="20% - Accent1 110 2 5 2" xfId="5959"/>
    <cellStyle name="20% - Accent1 110 2 6" xfId="5960"/>
    <cellStyle name="20% - Accent1 110 2 7" xfId="5961"/>
    <cellStyle name="20% - Accent1 110 3" xfId="5962"/>
    <cellStyle name="20% - Accent1 110 3 2" xfId="5963"/>
    <cellStyle name="20% - Accent1 110 3 2 2" xfId="5964"/>
    <cellStyle name="20% - Accent1 110 3 2 2 2" xfId="5965"/>
    <cellStyle name="20% - Accent1 110 3 2 2 2 2" xfId="5966"/>
    <cellStyle name="20% - Accent1 110 3 2 2 2 2 2" xfId="5967"/>
    <cellStyle name="20% - Accent1 110 3 2 2 2 3" xfId="5968"/>
    <cellStyle name="20% - Accent1 110 3 2 2 3" xfId="5969"/>
    <cellStyle name="20% - Accent1 110 3 2 2 3 2" xfId="5970"/>
    <cellStyle name="20% - Accent1 110 3 2 2 4" xfId="5971"/>
    <cellStyle name="20% - Accent1 110 3 2 2 5" xfId="5972"/>
    <cellStyle name="20% - Accent1 110 3 2 3" xfId="5973"/>
    <cellStyle name="20% - Accent1 110 3 2 3 2" xfId="5974"/>
    <cellStyle name="20% - Accent1 110 3 2 3 2 2" xfId="5975"/>
    <cellStyle name="20% - Accent1 110 3 2 3 3" xfId="5976"/>
    <cellStyle name="20% - Accent1 110 3 2 4" xfId="5977"/>
    <cellStyle name="20% - Accent1 110 3 2 4 2" xfId="5978"/>
    <cellStyle name="20% - Accent1 110 3 2 5" xfId="5979"/>
    <cellStyle name="20% - Accent1 110 3 2 6" xfId="5980"/>
    <cellStyle name="20% - Accent1 110 3 3" xfId="5981"/>
    <cellStyle name="20% - Accent1 110 3 3 2" xfId="5982"/>
    <cellStyle name="20% - Accent1 110 3 3 2 2" xfId="5983"/>
    <cellStyle name="20% - Accent1 110 3 3 2 2 2" xfId="5984"/>
    <cellStyle name="20% - Accent1 110 3 3 2 3" xfId="5985"/>
    <cellStyle name="20% - Accent1 110 3 3 3" xfId="5986"/>
    <cellStyle name="20% - Accent1 110 3 3 3 2" xfId="5987"/>
    <cellStyle name="20% - Accent1 110 3 3 4" xfId="5988"/>
    <cellStyle name="20% - Accent1 110 3 3 5" xfId="5989"/>
    <cellStyle name="20% - Accent1 110 3 4" xfId="5990"/>
    <cellStyle name="20% - Accent1 110 3 4 2" xfId="5991"/>
    <cellStyle name="20% - Accent1 110 3 4 2 2" xfId="5992"/>
    <cellStyle name="20% - Accent1 110 3 4 3" xfId="5993"/>
    <cellStyle name="20% - Accent1 110 3 5" xfId="5994"/>
    <cellStyle name="20% - Accent1 110 3 5 2" xfId="5995"/>
    <cellStyle name="20% - Accent1 110 3 6" xfId="5996"/>
    <cellStyle name="20% - Accent1 110 3 7" xfId="5997"/>
    <cellStyle name="20% - Accent1 110 4" xfId="5998"/>
    <cellStyle name="20% - Accent1 110 4 2" xfId="5999"/>
    <cellStyle name="20% - Accent1 110 4 2 2" xfId="6000"/>
    <cellStyle name="20% - Accent1 110 4 2 2 2" xfId="6001"/>
    <cellStyle name="20% - Accent1 110 4 2 2 2 2" xfId="6002"/>
    <cellStyle name="20% - Accent1 110 4 2 2 3" xfId="6003"/>
    <cellStyle name="20% - Accent1 110 4 2 3" xfId="6004"/>
    <cellStyle name="20% - Accent1 110 4 2 3 2" xfId="6005"/>
    <cellStyle name="20% - Accent1 110 4 2 4" xfId="6006"/>
    <cellStyle name="20% - Accent1 110 4 2 5" xfId="6007"/>
    <cellStyle name="20% - Accent1 110 4 3" xfId="6008"/>
    <cellStyle name="20% - Accent1 110 4 3 2" xfId="6009"/>
    <cellStyle name="20% - Accent1 110 4 3 2 2" xfId="6010"/>
    <cellStyle name="20% - Accent1 110 4 3 3" xfId="6011"/>
    <cellStyle name="20% - Accent1 110 4 4" xfId="6012"/>
    <cellStyle name="20% - Accent1 110 4 4 2" xfId="6013"/>
    <cellStyle name="20% - Accent1 110 4 5" xfId="6014"/>
    <cellStyle name="20% - Accent1 110 4 6" xfId="6015"/>
    <cellStyle name="20% - Accent1 110 5" xfId="6016"/>
    <cellStyle name="20% - Accent1 110 5 2" xfId="6017"/>
    <cellStyle name="20% - Accent1 110 5 2 2" xfId="6018"/>
    <cellStyle name="20% - Accent1 110 5 2 2 2" xfId="6019"/>
    <cellStyle name="20% - Accent1 110 5 2 2 2 2" xfId="6020"/>
    <cellStyle name="20% - Accent1 110 5 2 2 3" xfId="6021"/>
    <cellStyle name="20% - Accent1 110 5 2 3" xfId="6022"/>
    <cellStyle name="20% - Accent1 110 5 2 3 2" xfId="6023"/>
    <cellStyle name="20% - Accent1 110 5 2 4" xfId="6024"/>
    <cellStyle name="20% - Accent1 110 5 2 5" xfId="6025"/>
    <cellStyle name="20% - Accent1 110 5 3" xfId="6026"/>
    <cellStyle name="20% - Accent1 110 5 3 2" xfId="6027"/>
    <cellStyle name="20% - Accent1 110 5 3 2 2" xfId="6028"/>
    <cellStyle name="20% - Accent1 110 5 3 3" xfId="6029"/>
    <cellStyle name="20% - Accent1 110 5 4" xfId="6030"/>
    <cellStyle name="20% - Accent1 110 5 4 2" xfId="6031"/>
    <cellStyle name="20% - Accent1 110 5 5" xfId="6032"/>
    <cellStyle name="20% - Accent1 110 5 6" xfId="6033"/>
    <cellStyle name="20% - Accent1 110 6" xfId="6034"/>
    <cellStyle name="20% - Accent1 110 6 2" xfId="6035"/>
    <cellStyle name="20% - Accent1 110 6 2 2" xfId="6036"/>
    <cellStyle name="20% - Accent1 110 6 2 2 2" xfId="6037"/>
    <cellStyle name="20% - Accent1 110 6 2 3" xfId="6038"/>
    <cellStyle name="20% - Accent1 110 6 3" xfId="6039"/>
    <cellStyle name="20% - Accent1 110 6 3 2" xfId="6040"/>
    <cellStyle name="20% - Accent1 110 6 4" xfId="6041"/>
    <cellStyle name="20% - Accent1 110 6 5" xfId="6042"/>
    <cellStyle name="20% - Accent1 110 7" xfId="6043"/>
    <cellStyle name="20% - Accent1 110 7 2" xfId="6044"/>
    <cellStyle name="20% - Accent1 110 7 2 2" xfId="6045"/>
    <cellStyle name="20% - Accent1 110 7 3" xfId="6046"/>
    <cellStyle name="20% - Accent1 110 8" xfId="6047"/>
    <cellStyle name="20% - Accent1 110 8 2" xfId="6048"/>
    <cellStyle name="20% - Accent1 110 9" xfId="6049"/>
    <cellStyle name="20% - Accent1 110 9 2" xfId="60433"/>
    <cellStyle name="20% - Accent1 111" xfId="566"/>
    <cellStyle name="20% - Accent1 111 10" xfId="6050"/>
    <cellStyle name="20% - Accent1 111 2" xfId="6051"/>
    <cellStyle name="20% - Accent1 111 2 2" xfId="6052"/>
    <cellStyle name="20% - Accent1 111 2 2 2" xfId="6053"/>
    <cellStyle name="20% - Accent1 111 2 2 2 2" xfId="6054"/>
    <cellStyle name="20% - Accent1 111 2 2 2 2 2" xfId="6055"/>
    <cellStyle name="20% - Accent1 111 2 2 2 2 2 2" xfId="6056"/>
    <cellStyle name="20% - Accent1 111 2 2 2 2 3" xfId="6057"/>
    <cellStyle name="20% - Accent1 111 2 2 2 3" xfId="6058"/>
    <cellStyle name="20% - Accent1 111 2 2 2 3 2" xfId="6059"/>
    <cellStyle name="20% - Accent1 111 2 2 2 4" xfId="6060"/>
    <cellStyle name="20% - Accent1 111 2 2 2 5" xfId="6061"/>
    <cellStyle name="20% - Accent1 111 2 2 3" xfId="6062"/>
    <cellStyle name="20% - Accent1 111 2 2 3 2" xfId="6063"/>
    <cellStyle name="20% - Accent1 111 2 2 3 2 2" xfId="6064"/>
    <cellStyle name="20% - Accent1 111 2 2 3 3" xfId="6065"/>
    <cellStyle name="20% - Accent1 111 2 2 4" xfId="6066"/>
    <cellStyle name="20% - Accent1 111 2 2 4 2" xfId="6067"/>
    <cellStyle name="20% - Accent1 111 2 2 5" xfId="6068"/>
    <cellStyle name="20% - Accent1 111 2 2 6" xfId="6069"/>
    <cellStyle name="20% - Accent1 111 2 3" xfId="6070"/>
    <cellStyle name="20% - Accent1 111 2 3 2" xfId="6071"/>
    <cellStyle name="20% - Accent1 111 2 3 2 2" xfId="6072"/>
    <cellStyle name="20% - Accent1 111 2 3 2 2 2" xfId="6073"/>
    <cellStyle name="20% - Accent1 111 2 3 2 3" xfId="6074"/>
    <cellStyle name="20% - Accent1 111 2 3 3" xfId="6075"/>
    <cellStyle name="20% - Accent1 111 2 3 3 2" xfId="6076"/>
    <cellStyle name="20% - Accent1 111 2 3 4" xfId="6077"/>
    <cellStyle name="20% - Accent1 111 2 3 5" xfId="6078"/>
    <cellStyle name="20% - Accent1 111 2 4" xfId="6079"/>
    <cellStyle name="20% - Accent1 111 2 4 2" xfId="6080"/>
    <cellStyle name="20% - Accent1 111 2 4 2 2" xfId="6081"/>
    <cellStyle name="20% - Accent1 111 2 4 3" xfId="6082"/>
    <cellStyle name="20% - Accent1 111 2 5" xfId="6083"/>
    <cellStyle name="20% - Accent1 111 2 5 2" xfId="6084"/>
    <cellStyle name="20% - Accent1 111 2 6" xfId="6085"/>
    <cellStyle name="20% - Accent1 111 2 7" xfId="6086"/>
    <cellStyle name="20% - Accent1 111 3" xfId="6087"/>
    <cellStyle name="20% - Accent1 111 3 2" xfId="6088"/>
    <cellStyle name="20% - Accent1 111 3 2 2" xfId="6089"/>
    <cellStyle name="20% - Accent1 111 3 2 2 2" xfId="6090"/>
    <cellStyle name="20% - Accent1 111 3 2 2 2 2" xfId="6091"/>
    <cellStyle name="20% - Accent1 111 3 2 2 2 2 2" xfId="6092"/>
    <cellStyle name="20% - Accent1 111 3 2 2 2 3" xfId="6093"/>
    <cellStyle name="20% - Accent1 111 3 2 2 3" xfId="6094"/>
    <cellStyle name="20% - Accent1 111 3 2 2 3 2" xfId="6095"/>
    <cellStyle name="20% - Accent1 111 3 2 2 4" xfId="6096"/>
    <cellStyle name="20% - Accent1 111 3 2 2 5" xfId="6097"/>
    <cellStyle name="20% - Accent1 111 3 2 3" xfId="6098"/>
    <cellStyle name="20% - Accent1 111 3 2 3 2" xfId="6099"/>
    <cellStyle name="20% - Accent1 111 3 2 3 2 2" xfId="6100"/>
    <cellStyle name="20% - Accent1 111 3 2 3 3" xfId="6101"/>
    <cellStyle name="20% - Accent1 111 3 2 4" xfId="6102"/>
    <cellStyle name="20% - Accent1 111 3 2 4 2" xfId="6103"/>
    <cellStyle name="20% - Accent1 111 3 2 5" xfId="6104"/>
    <cellStyle name="20% - Accent1 111 3 2 6" xfId="6105"/>
    <cellStyle name="20% - Accent1 111 3 3" xfId="6106"/>
    <cellStyle name="20% - Accent1 111 3 3 2" xfId="6107"/>
    <cellStyle name="20% - Accent1 111 3 3 2 2" xfId="6108"/>
    <cellStyle name="20% - Accent1 111 3 3 2 2 2" xfId="6109"/>
    <cellStyle name="20% - Accent1 111 3 3 2 3" xfId="6110"/>
    <cellStyle name="20% - Accent1 111 3 3 3" xfId="6111"/>
    <cellStyle name="20% - Accent1 111 3 3 3 2" xfId="6112"/>
    <cellStyle name="20% - Accent1 111 3 3 4" xfId="6113"/>
    <cellStyle name="20% - Accent1 111 3 3 5" xfId="6114"/>
    <cellStyle name="20% - Accent1 111 3 4" xfId="6115"/>
    <cellStyle name="20% - Accent1 111 3 4 2" xfId="6116"/>
    <cellStyle name="20% - Accent1 111 3 4 2 2" xfId="6117"/>
    <cellStyle name="20% - Accent1 111 3 4 3" xfId="6118"/>
    <cellStyle name="20% - Accent1 111 3 5" xfId="6119"/>
    <cellStyle name="20% - Accent1 111 3 5 2" xfId="6120"/>
    <cellStyle name="20% - Accent1 111 3 6" xfId="6121"/>
    <cellStyle name="20% - Accent1 111 3 7" xfId="6122"/>
    <cellStyle name="20% - Accent1 111 4" xfId="6123"/>
    <cellStyle name="20% - Accent1 111 4 2" xfId="6124"/>
    <cellStyle name="20% - Accent1 111 4 2 2" xfId="6125"/>
    <cellStyle name="20% - Accent1 111 4 2 2 2" xfId="6126"/>
    <cellStyle name="20% - Accent1 111 4 2 2 2 2" xfId="6127"/>
    <cellStyle name="20% - Accent1 111 4 2 2 3" xfId="6128"/>
    <cellStyle name="20% - Accent1 111 4 2 3" xfId="6129"/>
    <cellStyle name="20% - Accent1 111 4 2 3 2" xfId="6130"/>
    <cellStyle name="20% - Accent1 111 4 2 4" xfId="6131"/>
    <cellStyle name="20% - Accent1 111 4 2 5" xfId="6132"/>
    <cellStyle name="20% - Accent1 111 4 3" xfId="6133"/>
    <cellStyle name="20% - Accent1 111 4 3 2" xfId="6134"/>
    <cellStyle name="20% - Accent1 111 4 3 2 2" xfId="6135"/>
    <cellStyle name="20% - Accent1 111 4 3 3" xfId="6136"/>
    <cellStyle name="20% - Accent1 111 4 4" xfId="6137"/>
    <cellStyle name="20% - Accent1 111 4 4 2" xfId="6138"/>
    <cellStyle name="20% - Accent1 111 4 5" xfId="6139"/>
    <cellStyle name="20% - Accent1 111 4 6" xfId="6140"/>
    <cellStyle name="20% - Accent1 111 5" xfId="6141"/>
    <cellStyle name="20% - Accent1 111 5 2" xfId="6142"/>
    <cellStyle name="20% - Accent1 111 5 2 2" xfId="6143"/>
    <cellStyle name="20% - Accent1 111 5 2 2 2" xfId="6144"/>
    <cellStyle name="20% - Accent1 111 5 2 2 2 2" xfId="6145"/>
    <cellStyle name="20% - Accent1 111 5 2 2 3" xfId="6146"/>
    <cellStyle name="20% - Accent1 111 5 2 3" xfId="6147"/>
    <cellStyle name="20% - Accent1 111 5 2 3 2" xfId="6148"/>
    <cellStyle name="20% - Accent1 111 5 2 4" xfId="6149"/>
    <cellStyle name="20% - Accent1 111 5 2 5" xfId="6150"/>
    <cellStyle name="20% - Accent1 111 5 3" xfId="6151"/>
    <cellStyle name="20% - Accent1 111 5 3 2" xfId="6152"/>
    <cellStyle name="20% - Accent1 111 5 3 2 2" xfId="6153"/>
    <cellStyle name="20% - Accent1 111 5 3 3" xfId="6154"/>
    <cellStyle name="20% - Accent1 111 5 4" xfId="6155"/>
    <cellStyle name="20% - Accent1 111 5 4 2" xfId="6156"/>
    <cellStyle name="20% - Accent1 111 5 5" xfId="6157"/>
    <cellStyle name="20% - Accent1 111 5 6" xfId="6158"/>
    <cellStyle name="20% - Accent1 111 6" xfId="6159"/>
    <cellStyle name="20% - Accent1 111 6 2" xfId="6160"/>
    <cellStyle name="20% - Accent1 111 6 2 2" xfId="6161"/>
    <cellStyle name="20% - Accent1 111 6 2 2 2" xfId="6162"/>
    <cellStyle name="20% - Accent1 111 6 2 3" xfId="6163"/>
    <cellStyle name="20% - Accent1 111 6 3" xfId="6164"/>
    <cellStyle name="20% - Accent1 111 6 3 2" xfId="6165"/>
    <cellStyle name="20% - Accent1 111 6 4" xfId="6166"/>
    <cellStyle name="20% - Accent1 111 6 5" xfId="6167"/>
    <cellStyle name="20% - Accent1 111 7" xfId="6168"/>
    <cellStyle name="20% - Accent1 111 7 2" xfId="6169"/>
    <cellStyle name="20% - Accent1 111 7 2 2" xfId="6170"/>
    <cellStyle name="20% - Accent1 111 7 3" xfId="6171"/>
    <cellStyle name="20% - Accent1 111 8" xfId="6172"/>
    <cellStyle name="20% - Accent1 111 8 2" xfId="6173"/>
    <cellStyle name="20% - Accent1 111 9" xfId="6174"/>
    <cellStyle name="20% - Accent1 111 9 2" xfId="60434"/>
    <cellStyle name="20% - Accent1 112" xfId="567"/>
    <cellStyle name="20% - Accent1 112 10" xfId="6175"/>
    <cellStyle name="20% - Accent1 112 2" xfId="6176"/>
    <cellStyle name="20% - Accent1 112 2 2" xfId="6177"/>
    <cellStyle name="20% - Accent1 112 2 2 2" xfId="6178"/>
    <cellStyle name="20% - Accent1 112 2 2 2 2" xfId="6179"/>
    <cellStyle name="20% - Accent1 112 2 2 2 2 2" xfId="6180"/>
    <cellStyle name="20% - Accent1 112 2 2 2 2 2 2" xfId="6181"/>
    <cellStyle name="20% - Accent1 112 2 2 2 2 3" xfId="6182"/>
    <cellStyle name="20% - Accent1 112 2 2 2 3" xfId="6183"/>
    <cellStyle name="20% - Accent1 112 2 2 2 3 2" xfId="6184"/>
    <cellStyle name="20% - Accent1 112 2 2 2 4" xfId="6185"/>
    <cellStyle name="20% - Accent1 112 2 2 2 5" xfId="6186"/>
    <cellStyle name="20% - Accent1 112 2 2 3" xfId="6187"/>
    <cellStyle name="20% - Accent1 112 2 2 3 2" xfId="6188"/>
    <cellStyle name="20% - Accent1 112 2 2 3 2 2" xfId="6189"/>
    <cellStyle name="20% - Accent1 112 2 2 3 3" xfId="6190"/>
    <cellStyle name="20% - Accent1 112 2 2 4" xfId="6191"/>
    <cellStyle name="20% - Accent1 112 2 2 4 2" xfId="6192"/>
    <cellStyle name="20% - Accent1 112 2 2 5" xfId="6193"/>
    <cellStyle name="20% - Accent1 112 2 2 6" xfId="6194"/>
    <cellStyle name="20% - Accent1 112 2 3" xfId="6195"/>
    <cellStyle name="20% - Accent1 112 2 3 2" xfId="6196"/>
    <cellStyle name="20% - Accent1 112 2 3 2 2" xfId="6197"/>
    <cellStyle name="20% - Accent1 112 2 3 2 2 2" xfId="6198"/>
    <cellStyle name="20% - Accent1 112 2 3 2 3" xfId="6199"/>
    <cellStyle name="20% - Accent1 112 2 3 3" xfId="6200"/>
    <cellStyle name="20% - Accent1 112 2 3 3 2" xfId="6201"/>
    <cellStyle name="20% - Accent1 112 2 3 4" xfId="6202"/>
    <cellStyle name="20% - Accent1 112 2 3 5" xfId="6203"/>
    <cellStyle name="20% - Accent1 112 2 4" xfId="6204"/>
    <cellStyle name="20% - Accent1 112 2 4 2" xfId="6205"/>
    <cellStyle name="20% - Accent1 112 2 4 2 2" xfId="6206"/>
    <cellStyle name="20% - Accent1 112 2 4 3" xfId="6207"/>
    <cellStyle name="20% - Accent1 112 2 5" xfId="6208"/>
    <cellStyle name="20% - Accent1 112 2 5 2" xfId="6209"/>
    <cellStyle name="20% - Accent1 112 2 6" xfId="6210"/>
    <cellStyle name="20% - Accent1 112 2 7" xfId="6211"/>
    <cellStyle name="20% - Accent1 112 3" xfId="6212"/>
    <cellStyle name="20% - Accent1 112 3 2" xfId="6213"/>
    <cellStyle name="20% - Accent1 112 3 2 2" xfId="6214"/>
    <cellStyle name="20% - Accent1 112 3 2 2 2" xfId="6215"/>
    <cellStyle name="20% - Accent1 112 3 2 2 2 2" xfId="6216"/>
    <cellStyle name="20% - Accent1 112 3 2 2 2 2 2" xfId="6217"/>
    <cellStyle name="20% - Accent1 112 3 2 2 2 3" xfId="6218"/>
    <cellStyle name="20% - Accent1 112 3 2 2 3" xfId="6219"/>
    <cellStyle name="20% - Accent1 112 3 2 2 3 2" xfId="6220"/>
    <cellStyle name="20% - Accent1 112 3 2 2 4" xfId="6221"/>
    <cellStyle name="20% - Accent1 112 3 2 2 5" xfId="6222"/>
    <cellStyle name="20% - Accent1 112 3 2 3" xfId="6223"/>
    <cellStyle name="20% - Accent1 112 3 2 3 2" xfId="6224"/>
    <cellStyle name="20% - Accent1 112 3 2 3 2 2" xfId="6225"/>
    <cellStyle name="20% - Accent1 112 3 2 3 3" xfId="6226"/>
    <cellStyle name="20% - Accent1 112 3 2 4" xfId="6227"/>
    <cellStyle name="20% - Accent1 112 3 2 4 2" xfId="6228"/>
    <cellStyle name="20% - Accent1 112 3 2 5" xfId="6229"/>
    <cellStyle name="20% - Accent1 112 3 2 6" xfId="6230"/>
    <cellStyle name="20% - Accent1 112 3 3" xfId="6231"/>
    <cellStyle name="20% - Accent1 112 3 3 2" xfId="6232"/>
    <cellStyle name="20% - Accent1 112 3 3 2 2" xfId="6233"/>
    <cellStyle name="20% - Accent1 112 3 3 2 2 2" xfId="6234"/>
    <cellStyle name="20% - Accent1 112 3 3 2 3" xfId="6235"/>
    <cellStyle name="20% - Accent1 112 3 3 3" xfId="6236"/>
    <cellStyle name="20% - Accent1 112 3 3 3 2" xfId="6237"/>
    <cellStyle name="20% - Accent1 112 3 3 4" xfId="6238"/>
    <cellStyle name="20% - Accent1 112 3 3 5" xfId="6239"/>
    <cellStyle name="20% - Accent1 112 3 4" xfId="6240"/>
    <cellStyle name="20% - Accent1 112 3 4 2" xfId="6241"/>
    <cellStyle name="20% - Accent1 112 3 4 2 2" xfId="6242"/>
    <cellStyle name="20% - Accent1 112 3 4 3" xfId="6243"/>
    <cellStyle name="20% - Accent1 112 3 5" xfId="6244"/>
    <cellStyle name="20% - Accent1 112 3 5 2" xfId="6245"/>
    <cellStyle name="20% - Accent1 112 3 6" xfId="6246"/>
    <cellStyle name="20% - Accent1 112 3 7" xfId="6247"/>
    <cellStyle name="20% - Accent1 112 4" xfId="6248"/>
    <cellStyle name="20% - Accent1 112 4 2" xfId="6249"/>
    <cellStyle name="20% - Accent1 112 4 2 2" xfId="6250"/>
    <cellStyle name="20% - Accent1 112 4 2 2 2" xfId="6251"/>
    <cellStyle name="20% - Accent1 112 4 2 2 2 2" xfId="6252"/>
    <cellStyle name="20% - Accent1 112 4 2 2 3" xfId="6253"/>
    <cellStyle name="20% - Accent1 112 4 2 3" xfId="6254"/>
    <cellStyle name="20% - Accent1 112 4 2 3 2" xfId="6255"/>
    <cellStyle name="20% - Accent1 112 4 2 4" xfId="6256"/>
    <cellStyle name="20% - Accent1 112 4 2 5" xfId="6257"/>
    <cellStyle name="20% - Accent1 112 4 3" xfId="6258"/>
    <cellStyle name="20% - Accent1 112 4 3 2" xfId="6259"/>
    <cellStyle name="20% - Accent1 112 4 3 2 2" xfId="6260"/>
    <cellStyle name="20% - Accent1 112 4 3 3" xfId="6261"/>
    <cellStyle name="20% - Accent1 112 4 4" xfId="6262"/>
    <cellStyle name="20% - Accent1 112 4 4 2" xfId="6263"/>
    <cellStyle name="20% - Accent1 112 4 5" xfId="6264"/>
    <cellStyle name="20% - Accent1 112 4 6" xfId="6265"/>
    <cellStyle name="20% - Accent1 112 5" xfId="6266"/>
    <cellStyle name="20% - Accent1 112 5 2" xfId="6267"/>
    <cellStyle name="20% - Accent1 112 5 2 2" xfId="6268"/>
    <cellStyle name="20% - Accent1 112 5 2 2 2" xfId="6269"/>
    <cellStyle name="20% - Accent1 112 5 2 2 2 2" xfId="6270"/>
    <cellStyle name="20% - Accent1 112 5 2 2 3" xfId="6271"/>
    <cellStyle name="20% - Accent1 112 5 2 3" xfId="6272"/>
    <cellStyle name="20% - Accent1 112 5 2 3 2" xfId="6273"/>
    <cellStyle name="20% - Accent1 112 5 2 4" xfId="6274"/>
    <cellStyle name="20% - Accent1 112 5 2 5" xfId="6275"/>
    <cellStyle name="20% - Accent1 112 5 3" xfId="6276"/>
    <cellStyle name="20% - Accent1 112 5 3 2" xfId="6277"/>
    <cellStyle name="20% - Accent1 112 5 3 2 2" xfId="6278"/>
    <cellStyle name="20% - Accent1 112 5 3 3" xfId="6279"/>
    <cellStyle name="20% - Accent1 112 5 4" xfId="6280"/>
    <cellStyle name="20% - Accent1 112 5 4 2" xfId="6281"/>
    <cellStyle name="20% - Accent1 112 5 5" xfId="6282"/>
    <cellStyle name="20% - Accent1 112 5 6" xfId="6283"/>
    <cellStyle name="20% - Accent1 112 6" xfId="6284"/>
    <cellStyle name="20% - Accent1 112 6 2" xfId="6285"/>
    <cellStyle name="20% - Accent1 112 6 2 2" xfId="6286"/>
    <cellStyle name="20% - Accent1 112 6 2 2 2" xfId="6287"/>
    <cellStyle name="20% - Accent1 112 6 2 3" xfId="6288"/>
    <cellStyle name="20% - Accent1 112 6 3" xfId="6289"/>
    <cellStyle name="20% - Accent1 112 6 3 2" xfId="6290"/>
    <cellStyle name="20% - Accent1 112 6 4" xfId="6291"/>
    <cellStyle name="20% - Accent1 112 6 5" xfId="6292"/>
    <cellStyle name="20% - Accent1 112 7" xfId="6293"/>
    <cellStyle name="20% - Accent1 112 7 2" xfId="6294"/>
    <cellStyle name="20% - Accent1 112 7 2 2" xfId="6295"/>
    <cellStyle name="20% - Accent1 112 7 3" xfId="6296"/>
    <cellStyle name="20% - Accent1 112 8" xfId="6297"/>
    <cellStyle name="20% - Accent1 112 8 2" xfId="6298"/>
    <cellStyle name="20% - Accent1 112 9" xfId="6299"/>
    <cellStyle name="20% - Accent1 112 9 2" xfId="60435"/>
    <cellStyle name="20% - Accent1 113" xfId="568"/>
    <cellStyle name="20% - Accent1 113 10" xfId="6300"/>
    <cellStyle name="20% - Accent1 113 2" xfId="6301"/>
    <cellStyle name="20% - Accent1 113 2 2" xfId="6302"/>
    <cellStyle name="20% - Accent1 113 2 2 2" xfId="6303"/>
    <cellStyle name="20% - Accent1 113 2 2 2 2" xfId="6304"/>
    <cellStyle name="20% - Accent1 113 2 2 2 2 2" xfId="6305"/>
    <cellStyle name="20% - Accent1 113 2 2 2 2 2 2" xfId="6306"/>
    <cellStyle name="20% - Accent1 113 2 2 2 2 3" xfId="6307"/>
    <cellStyle name="20% - Accent1 113 2 2 2 3" xfId="6308"/>
    <cellStyle name="20% - Accent1 113 2 2 2 3 2" xfId="6309"/>
    <cellStyle name="20% - Accent1 113 2 2 2 4" xfId="6310"/>
    <cellStyle name="20% - Accent1 113 2 2 2 5" xfId="6311"/>
    <cellStyle name="20% - Accent1 113 2 2 3" xfId="6312"/>
    <cellStyle name="20% - Accent1 113 2 2 3 2" xfId="6313"/>
    <cellStyle name="20% - Accent1 113 2 2 3 2 2" xfId="6314"/>
    <cellStyle name="20% - Accent1 113 2 2 3 3" xfId="6315"/>
    <cellStyle name="20% - Accent1 113 2 2 4" xfId="6316"/>
    <cellStyle name="20% - Accent1 113 2 2 4 2" xfId="6317"/>
    <cellStyle name="20% - Accent1 113 2 2 5" xfId="6318"/>
    <cellStyle name="20% - Accent1 113 2 2 6" xfId="6319"/>
    <cellStyle name="20% - Accent1 113 2 3" xfId="6320"/>
    <cellStyle name="20% - Accent1 113 2 3 2" xfId="6321"/>
    <cellStyle name="20% - Accent1 113 2 3 2 2" xfId="6322"/>
    <cellStyle name="20% - Accent1 113 2 3 2 2 2" xfId="6323"/>
    <cellStyle name="20% - Accent1 113 2 3 2 3" xfId="6324"/>
    <cellStyle name="20% - Accent1 113 2 3 3" xfId="6325"/>
    <cellStyle name="20% - Accent1 113 2 3 3 2" xfId="6326"/>
    <cellStyle name="20% - Accent1 113 2 3 4" xfId="6327"/>
    <cellStyle name="20% - Accent1 113 2 3 5" xfId="6328"/>
    <cellStyle name="20% - Accent1 113 2 4" xfId="6329"/>
    <cellStyle name="20% - Accent1 113 2 4 2" xfId="6330"/>
    <cellStyle name="20% - Accent1 113 2 4 2 2" xfId="6331"/>
    <cellStyle name="20% - Accent1 113 2 4 3" xfId="6332"/>
    <cellStyle name="20% - Accent1 113 2 5" xfId="6333"/>
    <cellStyle name="20% - Accent1 113 2 5 2" xfId="6334"/>
    <cellStyle name="20% - Accent1 113 2 6" xfId="6335"/>
    <cellStyle name="20% - Accent1 113 2 7" xfId="6336"/>
    <cellStyle name="20% - Accent1 113 3" xfId="6337"/>
    <cellStyle name="20% - Accent1 113 3 2" xfId="6338"/>
    <cellStyle name="20% - Accent1 113 3 2 2" xfId="6339"/>
    <cellStyle name="20% - Accent1 113 3 2 2 2" xfId="6340"/>
    <cellStyle name="20% - Accent1 113 3 2 2 2 2" xfId="6341"/>
    <cellStyle name="20% - Accent1 113 3 2 2 2 2 2" xfId="6342"/>
    <cellStyle name="20% - Accent1 113 3 2 2 2 3" xfId="6343"/>
    <cellStyle name="20% - Accent1 113 3 2 2 3" xfId="6344"/>
    <cellStyle name="20% - Accent1 113 3 2 2 3 2" xfId="6345"/>
    <cellStyle name="20% - Accent1 113 3 2 2 4" xfId="6346"/>
    <cellStyle name="20% - Accent1 113 3 2 2 5" xfId="6347"/>
    <cellStyle name="20% - Accent1 113 3 2 3" xfId="6348"/>
    <cellStyle name="20% - Accent1 113 3 2 3 2" xfId="6349"/>
    <cellStyle name="20% - Accent1 113 3 2 3 2 2" xfId="6350"/>
    <cellStyle name="20% - Accent1 113 3 2 3 3" xfId="6351"/>
    <cellStyle name="20% - Accent1 113 3 2 4" xfId="6352"/>
    <cellStyle name="20% - Accent1 113 3 2 4 2" xfId="6353"/>
    <cellStyle name="20% - Accent1 113 3 2 5" xfId="6354"/>
    <cellStyle name="20% - Accent1 113 3 2 6" xfId="6355"/>
    <cellStyle name="20% - Accent1 113 3 3" xfId="6356"/>
    <cellStyle name="20% - Accent1 113 3 3 2" xfId="6357"/>
    <cellStyle name="20% - Accent1 113 3 3 2 2" xfId="6358"/>
    <cellStyle name="20% - Accent1 113 3 3 2 2 2" xfId="6359"/>
    <cellStyle name="20% - Accent1 113 3 3 2 3" xfId="6360"/>
    <cellStyle name="20% - Accent1 113 3 3 3" xfId="6361"/>
    <cellStyle name="20% - Accent1 113 3 3 3 2" xfId="6362"/>
    <cellStyle name="20% - Accent1 113 3 3 4" xfId="6363"/>
    <cellStyle name="20% - Accent1 113 3 3 5" xfId="6364"/>
    <cellStyle name="20% - Accent1 113 3 4" xfId="6365"/>
    <cellStyle name="20% - Accent1 113 3 4 2" xfId="6366"/>
    <cellStyle name="20% - Accent1 113 3 4 2 2" xfId="6367"/>
    <cellStyle name="20% - Accent1 113 3 4 3" xfId="6368"/>
    <cellStyle name="20% - Accent1 113 3 5" xfId="6369"/>
    <cellStyle name="20% - Accent1 113 3 5 2" xfId="6370"/>
    <cellStyle name="20% - Accent1 113 3 6" xfId="6371"/>
    <cellStyle name="20% - Accent1 113 3 7" xfId="6372"/>
    <cellStyle name="20% - Accent1 113 4" xfId="6373"/>
    <cellStyle name="20% - Accent1 113 4 2" xfId="6374"/>
    <cellStyle name="20% - Accent1 113 4 2 2" xfId="6375"/>
    <cellStyle name="20% - Accent1 113 4 2 2 2" xfId="6376"/>
    <cellStyle name="20% - Accent1 113 4 2 2 2 2" xfId="6377"/>
    <cellStyle name="20% - Accent1 113 4 2 2 3" xfId="6378"/>
    <cellStyle name="20% - Accent1 113 4 2 3" xfId="6379"/>
    <cellStyle name="20% - Accent1 113 4 2 3 2" xfId="6380"/>
    <cellStyle name="20% - Accent1 113 4 2 4" xfId="6381"/>
    <cellStyle name="20% - Accent1 113 4 2 5" xfId="6382"/>
    <cellStyle name="20% - Accent1 113 4 3" xfId="6383"/>
    <cellStyle name="20% - Accent1 113 4 3 2" xfId="6384"/>
    <cellStyle name="20% - Accent1 113 4 3 2 2" xfId="6385"/>
    <cellStyle name="20% - Accent1 113 4 3 3" xfId="6386"/>
    <cellStyle name="20% - Accent1 113 4 4" xfId="6387"/>
    <cellStyle name="20% - Accent1 113 4 4 2" xfId="6388"/>
    <cellStyle name="20% - Accent1 113 4 5" xfId="6389"/>
    <cellStyle name="20% - Accent1 113 4 6" xfId="6390"/>
    <cellStyle name="20% - Accent1 113 5" xfId="6391"/>
    <cellStyle name="20% - Accent1 113 5 2" xfId="6392"/>
    <cellStyle name="20% - Accent1 113 5 2 2" xfId="6393"/>
    <cellStyle name="20% - Accent1 113 5 2 2 2" xfId="6394"/>
    <cellStyle name="20% - Accent1 113 5 2 2 2 2" xfId="6395"/>
    <cellStyle name="20% - Accent1 113 5 2 2 3" xfId="6396"/>
    <cellStyle name="20% - Accent1 113 5 2 3" xfId="6397"/>
    <cellStyle name="20% - Accent1 113 5 2 3 2" xfId="6398"/>
    <cellStyle name="20% - Accent1 113 5 2 4" xfId="6399"/>
    <cellStyle name="20% - Accent1 113 5 2 5" xfId="6400"/>
    <cellStyle name="20% - Accent1 113 5 3" xfId="6401"/>
    <cellStyle name="20% - Accent1 113 5 3 2" xfId="6402"/>
    <cellStyle name="20% - Accent1 113 5 3 2 2" xfId="6403"/>
    <cellStyle name="20% - Accent1 113 5 3 3" xfId="6404"/>
    <cellStyle name="20% - Accent1 113 5 4" xfId="6405"/>
    <cellStyle name="20% - Accent1 113 5 4 2" xfId="6406"/>
    <cellStyle name="20% - Accent1 113 5 5" xfId="6407"/>
    <cellStyle name="20% - Accent1 113 5 6" xfId="6408"/>
    <cellStyle name="20% - Accent1 113 6" xfId="6409"/>
    <cellStyle name="20% - Accent1 113 6 2" xfId="6410"/>
    <cellStyle name="20% - Accent1 113 6 2 2" xfId="6411"/>
    <cellStyle name="20% - Accent1 113 6 2 2 2" xfId="6412"/>
    <cellStyle name="20% - Accent1 113 6 2 3" xfId="6413"/>
    <cellStyle name="20% - Accent1 113 6 3" xfId="6414"/>
    <cellStyle name="20% - Accent1 113 6 3 2" xfId="6415"/>
    <cellStyle name="20% - Accent1 113 6 4" xfId="6416"/>
    <cellStyle name="20% - Accent1 113 6 5" xfId="6417"/>
    <cellStyle name="20% - Accent1 113 7" xfId="6418"/>
    <cellStyle name="20% - Accent1 113 7 2" xfId="6419"/>
    <cellStyle name="20% - Accent1 113 7 2 2" xfId="6420"/>
    <cellStyle name="20% - Accent1 113 7 3" xfId="6421"/>
    <cellStyle name="20% - Accent1 113 8" xfId="6422"/>
    <cellStyle name="20% - Accent1 113 8 2" xfId="6423"/>
    <cellStyle name="20% - Accent1 113 9" xfId="6424"/>
    <cellStyle name="20% - Accent1 113 9 2" xfId="60436"/>
    <cellStyle name="20% - Accent1 114" xfId="569"/>
    <cellStyle name="20% - Accent1 114 2" xfId="6425"/>
    <cellStyle name="20% - Accent1 114 2 2" xfId="6426"/>
    <cellStyle name="20% - Accent1 114 2 2 2" xfId="6427"/>
    <cellStyle name="20% - Accent1 114 2 2 2 2" xfId="6428"/>
    <cellStyle name="20% - Accent1 114 2 2 2 2 2" xfId="6429"/>
    <cellStyle name="20% - Accent1 114 2 2 2 3" xfId="6430"/>
    <cellStyle name="20% - Accent1 114 2 2 3" xfId="6431"/>
    <cellStyle name="20% - Accent1 114 2 2 3 2" xfId="6432"/>
    <cellStyle name="20% - Accent1 114 2 2 4" xfId="6433"/>
    <cellStyle name="20% - Accent1 114 2 2 5" xfId="6434"/>
    <cellStyle name="20% - Accent1 114 2 3" xfId="6435"/>
    <cellStyle name="20% - Accent1 114 2 3 2" xfId="6436"/>
    <cellStyle name="20% - Accent1 114 2 3 2 2" xfId="6437"/>
    <cellStyle name="20% - Accent1 114 2 3 3" xfId="6438"/>
    <cellStyle name="20% - Accent1 114 2 4" xfId="6439"/>
    <cellStyle name="20% - Accent1 114 2 4 2" xfId="6440"/>
    <cellStyle name="20% - Accent1 114 2 5" xfId="6441"/>
    <cellStyle name="20% - Accent1 114 2 6" xfId="6442"/>
    <cellStyle name="20% - Accent1 114 3" xfId="6443"/>
    <cellStyle name="20% - Accent1 114 3 2" xfId="6444"/>
    <cellStyle name="20% - Accent1 114 3 2 2" xfId="6445"/>
    <cellStyle name="20% - Accent1 114 3 2 2 2" xfId="6446"/>
    <cellStyle name="20% - Accent1 114 3 2 3" xfId="6447"/>
    <cellStyle name="20% - Accent1 114 3 3" xfId="6448"/>
    <cellStyle name="20% - Accent1 114 3 3 2" xfId="6449"/>
    <cellStyle name="20% - Accent1 114 3 4" xfId="6450"/>
    <cellStyle name="20% - Accent1 114 3 5" xfId="6451"/>
    <cellStyle name="20% - Accent1 114 4" xfId="6452"/>
    <cellStyle name="20% - Accent1 114 4 2" xfId="6453"/>
    <cellStyle name="20% - Accent1 114 4 2 2" xfId="6454"/>
    <cellStyle name="20% - Accent1 114 4 3" xfId="6455"/>
    <cellStyle name="20% - Accent1 114 5" xfId="6456"/>
    <cellStyle name="20% - Accent1 114 5 2" xfId="6457"/>
    <cellStyle name="20% - Accent1 114 6" xfId="6458"/>
    <cellStyle name="20% - Accent1 114 7" xfId="6459"/>
    <cellStyle name="20% - Accent1 115" xfId="6460"/>
    <cellStyle name="20% - Accent1 115 2" xfId="6461"/>
    <cellStyle name="20% - Accent1 115 2 2" xfId="6462"/>
    <cellStyle name="20% - Accent1 115 2 2 2" xfId="6463"/>
    <cellStyle name="20% - Accent1 115 2 2 2 2" xfId="6464"/>
    <cellStyle name="20% - Accent1 115 2 2 2 2 2" xfId="6465"/>
    <cellStyle name="20% - Accent1 115 2 2 2 3" xfId="6466"/>
    <cellStyle name="20% - Accent1 115 2 2 3" xfId="6467"/>
    <cellStyle name="20% - Accent1 115 2 2 3 2" xfId="6468"/>
    <cellStyle name="20% - Accent1 115 2 2 4" xfId="6469"/>
    <cellStyle name="20% - Accent1 115 2 2 5" xfId="6470"/>
    <cellStyle name="20% - Accent1 115 2 3" xfId="6471"/>
    <cellStyle name="20% - Accent1 115 2 3 2" xfId="6472"/>
    <cellStyle name="20% - Accent1 115 2 3 2 2" xfId="6473"/>
    <cellStyle name="20% - Accent1 115 2 3 3" xfId="6474"/>
    <cellStyle name="20% - Accent1 115 2 4" xfId="6475"/>
    <cellStyle name="20% - Accent1 115 2 4 2" xfId="6476"/>
    <cellStyle name="20% - Accent1 115 2 5" xfId="6477"/>
    <cellStyle name="20% - Accent1 115 2 6" xfId="6478"/>
    <cellStyle name="20% - Accent1 115 3" xfId="6479"/>
    <cellStyle name="20% - Accent1 115 3 2" xfId="6480"/>
    <cellStyle name="20% - Accent1 115 3 2 2" xfId="6481"/>
    <cellStyle name="20% - Accent1 115 3 2 2 2" xfId="6482"/>
    <cellStyle name="20% - Accent1 115 3 2 3" xfId="6483"/>
    <cellStyle name="20% - Accent1 115 3 3" xfId="6484"/>
    <cellStyle name="20% - Accent1 115 3 3 2" xfId="6485"/>
    <cellStyle name="20% - Accent1 115 3 4" xfId="6486"/>
    <cellStyle name="20% - Accent1 115 3 5" xfId="6487"/>
    <cellStyle name="20% - Accent1 115 4" xfId="6488"/>
    <cellStyle name="20% - Accent1 115 4 2" xfId="6489"/>
    <cellStyle name="20% - Accent1 115 4 2 2" xfId="6490"/>
    <cellStyle name="20% - Accent1 115 4 3" xfId="6491"/>
    <cellStyle name="20% - Accent1 115 5" xfId="6492"/>
    <cellStyle name="20% - Accent1 115 5 2" xfId="6493"/>
    <cellStyle name="20% - Accent1 115 6" xfId="6494"/>
    <cellStyle name="20% - Accent1 115 7" xfId="6495"/>
    <cellStyle name="20% - Accent1 116" xfId="6496"/>
    <cellStyle name="20% - Accent1 116 2" xfId="6497"/>
    <cellStyle name="20% - Accent1 116 2 2" xfId="6498"/>
    <cellStyle name="20% - Accent1 116 2 2 2" xfId="6499"/>
    <cellStyle name="20% - Accent1 116 2 2 2 2" xfId="6500"/>
    <cellStyle name="20% - Accent1 116 2 2 2 2 2" xfId="6501"/>
    <cellStyle name="20% - Accent1 116 2 2 2 3" xfId="6502"/>
    <cellStyle name="20% - Accent1 116 2 2 3" xfId="6503"/>
    <cellStyle name="20% - Accent1 116 2 2 3 2" xfId="6504"/>
    <cellStyle name="20% - Accent1 116 2 2 4" xfId="6505"/>
    <cellStyle name="20% - Accent1 116 2 2 5" xfId="6506"/>
    <cellStyle name="20% - Accent1 116 2 3" xfId="6507"/>
    <cellStyle name="20% - Accent1 116 2 3 2" xfId="6508"/>
    <cellStyle name="20% - Accent1 116 2 3 2 2" xfId="6509"/>
    <cellStyle name="20% - Accent1 116 2 3 3" xfId="6510"/>
    <cellStyle name="20% - Accent1 116 2 4" xfId="6511"/>
    <cellStyle name="20% - Accent1 116 2 4 2" xfId="6512"/>
    <cellStyle name="20% - Accent1 116 2 5" xfId="6513"/>
    <cellStyle name="20% - Accent1 116 2 6" xfId="6514"/>
    <cellStyle name="20% - Accent1 116 3" xfId="6515"/>
    <cellStyle name="20% - Accent1 116 3 2" xfId="6516"/>
    <cellStyle name="20% - Accent1 116 3 2 2" xfId="6517"/>
    <cellStyle name="20% - Accent1 116 3 2 2 2" xfId="6518"/>
    <cellStyle name="20% - Accent1 116 3 2 3" xfId="6519"/>
    <cellStyle name="20% - Accent1 116 3 3" xfId="6520"/>
    <cellStyle name="20% - Accent1 116 3 3 2" xfId="6521"/>
    <cellStyle name="20% - Accent1 116 3 4" xfId="6522"/>
    <cellStyle name="20% - Accent1 116 3 5" xfId="6523"/>
    <cellStyle name="20% - Accent1 116 4" xfId="6524"/>
    <cellStyle name="20% - Accent1 116 4 2" xfId="6525"/>
    <cellStyle name="20% - Accent1 116 4 2 2" xfId="6526"/>
    <cellStyle name="20% - Accent1 116 4 3" xfId="6527"/>
    <cellStyle name="20% - Accent1 116 5" xfId="6528"/>
    <cellStyle name="20% - Accent1 116 5 2" xfId="6529"/>
    <cellStyle name="20% - Accent1 116 6" xfId="6530"/>
    <cellStyle name="20% - Accent1 116 7" xfId="6531"/>
    <cellStyle name="20% - Accent1 117" xfId="6532"/>
    <cellStyle name="20% - Accent1 117 2" xfId="6533"/>
    <cellStyle name="20% - Accent1 117 2 2" xfId="6534"/>
    <cellStyle name="20% - Accent1 117 2 2 2" xfId="6535"/>
    <cellStyle name="20% - Accent1 117 2 2 2 2" xfId="6536"/>
    <cellStyle name="20% - Accent1 117 2 2 2 2 2" xfId="6537"/>
    <cellStyle name="20% - Accent1 117 2 2 2 3" xfId="6538"/>
    <cellStyle name="20% - Accent1 117 2 2 3" xfId="6539"/>
    <cellStyle name="20% - Accent1 117 2 2 3 2" xfId="6540"/>
    <cellStyle name="20% - Accent1 117 2 2 4" xfId="6541"/>
    <cellStyle name="20% - Accent1 117 2 2 5" xfId="6542"/>
    <cellStyle name="20% - Accent1 117 2 3" xfId="6543"/>
    <cellStyle name="20% - Accent1 117 2 3 2" xfId="6544"/>
    <cellStyle name="20% - Accent1 117 2 3 2 2" xfId="6545"/>
    <cellStyle name="20% - Accent1 117 2 3 3" xfId="6546"/>
    <cellStyle name="20% - Accent1 117 2 4" xfId="6547"/>
    <cellStyle name="20% - Accent1 117 2 4 2" xfId="6548"/>
    <cellStyle name="20% - Accent1 117 2 5" xfId="6549"/>
    <cellStyle name="20% - Accent1 117 2 6" xfId="6550"/>
    <cellStyle name="20% - Accent1 117 3" xfId="6551"/>
    <cellStyle name="20% - Accent1 117 3 2" xfId="6552"/>
    <cellStyle name="20% - Accent1 117 3 2 2" xfId="6553"/>
    <cellStyle name="20% - Accent1 117 3 2 2 2" xfId="6554"/>
    <cellStyle name="20% - Accent1 117 3 2 3" xfId="6555"/>
    <cellStyle name="20% - Accent1 117 3 3" xfId="6556"/>
    <cellStyle name="20% - Accent1 117 3 3 2" xfId="6557"/>
    <cellStyle name="20% - Accent1 117 3 4" xfId="6558"/>
    <cellStyle name="20% - Accent1 117 3 5" xfId="6559"/>
    <cellStyle name="20% - Accent1 117 4" xfId="6560"/>
    <cellStyle name="20% - Accent1 117 4 2" xfId="6561"/>
    <cellStyle name="20% - Accent1 117 4 2 2" xfId="6562"/>
    <cellStyle name="20% - Accent1 117 4 3" xfId="6563"/>
    <cellStyle name="20% - Accent1 117 5" xfId="6564"/>
    <cellStyle name="20% - Accent1 117 5 2" xfId="6565"/>
    <cellStyle name="20% - Accent1 117 6" xfId="6566"/>
    <cellStyle name="20% - Accent1 117 7" xfId="6567"/>
    <cellStyle name="20% - Accent1 118" xfId="6568"/>
    <cellStyle name="20% - Accent1 118 2" xfId="6569"/>
    <cellStyle name="20% - Accent1 118 2 2" xfId="6570"/>
    <cellStyle name="20% - Accent1 118 2 2 2" xfId="6571"/>
    <cellStyle name="20% - Accent1 118 2 2 2 2" xfId="6572"/>
    <cellStyle name="20% - Accent1 118 2 2 2 2 2" xfId="6573"/>
    <cellStyle name="20% - Accent1 118 2 2 2 3" xfId="6574"/>
    <cellStyle name="20% - Accent1 118 2 2 3" xfId="6575"/>
    <cellStyle name="20% - Accent1 118 2 2 3 2" xfId="6576"/>
    <cellStyle name="20% - Accent1 118 2 2 4" xfId="6577"/>
    <cellStyle name="20% - Accent1 118 2 2 5" xfId="6578"/>
    <cellStyle name="20% - Accent1 118 2 3" xfId="6579"/>
    <cellStyle name="20% - Accent1 118 2 3 2" xfId="6580"/>
    <cellStyle name="20% - Accent1 118 2 3 2 2" xfId="6581"/>
    <cellStyle name="20% - Accent1 118 2 3 3" xfId="6582"/>
    <cellStyle name="20% - Accent1 118 2 4" xfId="6583"/>
    <cellStyle name="20% - Accent1 118 2 4 2" xfId="6584"/>
    <cellStyle name="20% - Accent1 118 2 5" xfId="6585"/>
    <cellStyle name="20% - Accent1 118 2 6" xfId="6586"/>
    <cellStyle name="20% - Accent1 118 3" xfId="6587"/>
    <cellStyle name="20% - Accent1 118 3 2" xfId="6588"/>
    <cellStyle name="20% - Accent1 118 3 2 2" xfId="6589"/>
    <cellStyle name="20% - Accent1 118 3 2 2 2" xfId="6590"/>
    <cellStyle name="20% - Accent1 118 3 2 3" xfId="6591"/>
    <cellStyle name="20% - Accent1 118 3 3" xfId="6592"/>
    <cellStyle name="20% - Accent1 118 3 3 2" xfId="6593"/>
    <cellStyle name="20% - Accent1 118 3 4" xfId="6594"/>
    <cellStyle name="20% - Accent1 118 3 5" xfId="6595"/>
    <cellStyle name="20% - Accent1 118 4" xfId="6596"/>
    <cellStyle name="20% - Accent1 118 4 2" xfId="6597"/>
    <cellStyle name="20% - Accent1 118 4 2 2" xfId="6598"/>
    <cellStyle name="20% - Accent1 118 4 3" xfId="6599"/>
    <cellStyle name="20% - Accent1 118 5" xfId="6600"/>
    <cellStyle name="20% - Accent1 118 5 2" xfId="6601"/>
    <cellStyle name="20% - Accent1 118 6" xfId="6602"/>
    <cellStyle name="20% - Accent1 118 7" xfId="6603"/>
    <cellStyle name="20% - Accent1 119" xfId="6604"/>
    <cellStyle name="20% - Accent1 119 2" xfId="6605"/>
    <cellStyle name="20% - Accent1 119 2 2" xfId="6606"/>
    <cellStyle name="20% - Accent1 119 2 2 2" xfId="6607"/>
    <cellStyle name="20% - Accent1 119 2 2 2 2" xfId="6608"/>
    <cellStyle name="20% - Accent1 119 2 2 2 2 2" xfId="6609"/>
    <cellStyle name="20% - Accent1 119 2 2 2 3" xfId="6610"/>
    <cellStyle name="20% - Accent1 119 2 2 3" xfId="6611"/>
    <cellStyle name="20% - Accent1 119 2 2 3 2" xfId="6612"/>
    <cellStyle name="20% - Accent1 119 2 2 4" xfId="6613"/>
    <cellStyle name="20% - Accent1 119 2 2 5" xfId="6614"/>
    <cellStyle name="20% - Accent1 119 2 3" xfId="6615"/>
    <cellStyle name="20% - Accent1 119 2 3 2" xfId="6616"/>
    <cellStyle name="20% - Accent1 119 2 3 2 2" xfId="6617"/>
    <cellStyle name="20% - Accent1 119 2 3 3" xfId="6618"/>
    <cellStyle name="20% - Accent1 119 2 4" xfId="6619"/>
    <cellStyle name="20% - Accent1 119 2 4 2" xfId="6620"/>
    <cellStyle name="20% - Accent1 119 2 5" xfId="6621"/>
    <cellStyle name="20% - Accent1 119 2 6" xfId="6622"/>
    <cellStyle name="20% - Accent1 119 3" xfId="6623"/>
    <cellStyle name="20% - Accent1 119 3 2" xfId="6624"/>
    <cellStyle name="20% - Accent1 119 3 2 2" xfId="6625"/>
    <cellStyle name="20% - Accent1 119 3 2 2 2" xfId="6626"/>
    <cellStyle name="20% - Accent1 119 3 2 3" xfId="6627"/>
    <cellStyle name="20% - Accent1 119 3 3" xfId="6628"/>
    <cellStyle name="20% - Accent1 119 3 3 2" xfId="6629"/>
    <cellStyle name="20% - Accent1 119 3 4" xfId="6630"/>
    <cellStyle name="20% - Accent1 119 3 5" xfId="6631"/>
    <cellStyle name="20% - Accent1 119 4" xfId="6632"/>
    <cellStyle name="20% - Accent1 119 4 2" xfId="6633"/>
    <cellStyle name="20% - Accent1 119 4 2 2" xfId="6634"/>
    <cellStyle name="20% - Accent1 119 4 3" xfId="6635"/>
    <cellStyle name="20% - Accent1 119 5" xfId="6636"/>
    <cellStyle name="20% - Accent1 119 5 2" xfId="6637"/>
    <cellStyle name="20% - Accent1 119 6" xfId="6638"/>
    <cellStyle name="20% - Accent1 119 7" xfId="6639"/>
    <cellStyle name="20% - Accent1 12" xfId="570"/>
    <cellStyle name="20% - Accent1 12 2" xfId="571"/>
    <cellStyle name="20% - Accent1 12 3" xfId="60437"/>
    <cellStyle name="20% - Accent1 120" xfId="6640"/>
    <cellStyle name="20% - Accent1 120 2" xfId="6641"/>
    <cellStyle name="20% - Accent1 120 2 2" xfId="6642"/>
    <cellStyle name="20% - Accent1 120 2 2 2" xfId="6643"/>
    <cellStyle name="20% - Accent1 120 2 2 2 2" xfId="6644"/>
    <cellStyle name="20% - Accent1 120 2 2 3" xfId="6645"/>
    <cellStyle name="20% - Accent1 120 2 3" xfId="6646"/>
    <cellStyle name="20% - Accent1 120 2 3 2" xfId="6647"/>
    <cellStyle name="20% - Accent1 120 2 4" xfId="6648"/>
    <cellStyle name="20% - Accent1 120 2 5" xfId="6649"/>
    <cellStyle name="20% - Accent1 120 3" xfId="6650"/>
    <cellStyle name="20% - Accent1 120 3 2" xfId="6651"/>
    <cellStyle name="20% - Accent1 120 3 2 2" xfId="6652"/>
    <cellStyle name="20% - Accent1 120 3 3" xfId="6653"/>
    <cellStyle name="20% - Accent1 120 4" xfId="6654"/>
    <cellStyle name="20% - Accent1 120 4 2" xfId="6655"/>
    <cellStyle name="20% - Accent1 120 5" xfId="6656"/>
    <cellStyle name="20% - Accent1 120 6" xfId="6657"/>
    <cellStyle name="20% - Accent1 121" xfId="6658"/>
    <cellStyle name="20% - Accent1 121 2" xfId="6659"/>
    <cellStyle name="20% - Accent1 121 2 2" xfId="6660"/>
    <cellStyle name="20% - Accent1 121 2 2 2" xfId="6661"/>
    <cellStyle name="20% - Accent1 121 2 2 2 2" xfId="6662"/>
    <cellStyle name="20% - Accent1 121 2 2 3" xfId="6663"/>
    <cellStyle name="20% - Accent1 121 2 3" xfId="6664"/>
    <cellStyle name="20% - Accent1 121 2 3 2" xfId="6665"/>
    <cellStyle name="20% - Accent1 121 2 4" xfId="6666"/>
    <cellStyle name="20% - Accent1 121 2 5" xfId="6667"/>
    <cellStyle name="20% - Accent1 121 3" xfId="6668"/>
    <cellStyle name="20% - Accent1 121 3 2" xfId="6669"/>
    <cellStyle name="20% - Accent1 121 3 2 2" xfId="6670"/>
    <cellStyle name="20% - Accent1 121 3 3" xfId="6671"/>
    <cellStyle name="20% - Accent1 121 4" xfId="6672"/>
    <cellStyle name="20% - Accent1 121 4 2" xfId="6673"/>
    <cellStyle name="20% - Accent1 121 5" xfId="6674"/>
    <cellStyle name="20% - Accent1 121 6" xfId="6675"/>
    <cellStyle name="20% - Accent1 122" xfId="6676"/>
    <cellStyle name="20% - Accent1 122 2" xfId="60438"/>
    <cellStyle name="20% - Accent1 122 2 2" xfId="60439"/>
    <cellStyle name="20% - Accent1 122 3" xfId="60440"/>
    <cellStyle name="20% - Accent1 123" xfId="6677"/>
    <cellStyle name="20% - Accent1 123 2" xfId="60441"/>
    <cellStyle name="20% - Accent1 124" xfId="6678"/>
    <cellStyle name="20% - Accent1 124 2" xfId="60442"/>
    <cellStyle name="20% - Accent1 125" xfId="6679"/>
    <cellStyle name="20% - Accent1 125 2" xfId="60443"/>
    <cellStyle name="20% - Accent1 126" xfId="6680"/>
    <cellStyle name="20% - Accent1 126 2" xfId="60444"/>
    <cellStyle name="20% - Accent1 127" xfId="6681"/>
    <cellStyle name="20% - Accent1 127 2" xfId="60445"/>
    <cellStyle name="20% - Accent1 128" xfId="6682"/>
    <cellStyle name="20% - Accent1 128 2" xfId="60446"/>
    <cellStyle name="20% - Accent1 129" xfId="6683"/>
    <cellStyle name="20% - Accent1 129 2" xfId="60447"/>
    <cellStyle name="20% - Accent1 13" xfId="572"/>
    <cellStyle name="20% - Accent1 13 2" xfId="573"/>
    <cellStyle name="20% - Accent1 13 3" xfId="60448"/>
    <cellStyle name="20% - Accent1 130" xfId="6684"/>
    <cellStyle name="20% - Accent1 131" xfId="6685"/>
    <cellStyle name="20% - Accent1 132" xfId="6686"/>
    <cellStyle name="20% - Accent1 133" xfId="6687"/>
    <cellStyle name="20% - Accent1 134" xfId="6688"/>
    <cellStyle name="20% - Accent1 135" xfId="6689"/>
    <cellStyle name="20% - Accent1 136" xfId="6690"/>
    <cellStyle name="20% - Accent1 137" xfId="6691"/>
    <cellStyle name="20% - Accent1 138" xfId="6692"/>
    <cellStyle name="20% - Accent1 139" xfId="6693"/>
    <cellStyle name="20% - Accent1 14" xfId="574"/>
    <cellStyle name="20% - Accent1 14 2" xfId="575"/>
    <cellStyle name="20% - Accent1 14 3" xfId="60449"/>
    <cellStyle name="20% - Accent1 140" xfId="6694"/>
    <cellStyle name="20% - Accent1 141" xfId="6695"/>
    <cellStyle name="20% - Accent1 142" xfId="6696"/>
    <cellStyle name="20% - Accent1 143" xfId="6697"/>
    <cellStyle name="20% - Accent1 144" xfId="6698"/>
    <cellStyle name="20% - Accent1 145" xfId="6699"/>
    <cellStyle name="20% - Accent1 146" xfId="6700"/>
    <cellStyle name="20% - Accent1 147" xfId="6701"/>
    <cellStyle name="20% - Accent1 148" xfId="6702"/>
    <cellStyle name="20% - Accent1 149" xfId="6703"/>
    <cellStyle name="20% - Accent1 15" xfId="576"/>
    <cellStyle name="20% - Accent1 15 2" xfId="577"/>
    <cellStyle name="20% - Accent1 15 3" xfId="60450"/>
    <cellStyle name="20% - Accent1 150" xfId="6704"/>
    <cellStyle name="20% - Accent1 151" xfId="6705"/>
    <cellStyle name="20% - Accent1 152" xfId="6706"/>
    <cellStyle name="20% - Accent1 153" xfId="6707"/>
    <cellStyle name="20% - Accent1 154" xfId="6708"/>
    <cellStyle name="20% - Accent1 155" xfId="6709"/>
    <cellStyle name="20% - Accent1 156" xfId="6710"/>
    <cellStyle name="20% - Accent1 157" xfId="6711"/>
    <cellStyle name="20% - Accent1 158" xfId="6712"/>
    <cellStyle name="20% - Accent1 159" xfId="6713"/>
    <cellStyle name="20% - Accent1 16" xfId="578"/>
    <cellStyle name="20% - Accent1 16 2" xfId="579"/>
    <cellStyle name="20% - Accent1 16 3" xfId="60451"/>
    <cellStyle name="20% - Accent1 160" xfId="6714"/>
    <cellStyle name="20% - Accent1 161" xfId="6715"/>
    <cellStyle name="20% - Accent1 162" xfId="6716"/>
    <cellStyle name="20% - Accent1 163" xfId="6717"/>
    <cellStyle name="20% - Accent1 164" xfId="6718"/>
    <cellStyle name="20% - Accent1 165" xfId="6719"/>
    <cellStyle name="20% - Accent1 166" xfId="6720"/>
    <cellStyle name="20% - Accent1 167" xfId="6721"/>
    <cellStyle name="20% - Accent1 168" xfId="6722"/>
    <cellStyle name="20% - Accent1 169" xfId="6723"/>
    <cellStyle name="20% - Accent1 17" xfId="580"/>
    <cellStyle name="20% - Accent1 17 2" xfId="581"/>
    <cellStyle name="20% - Accent1 17 3" xfId="60452"/>
    <cellStyle name="20% - Accent1 170" xfId="6724"/>
    <cellStyle name="20% - Accent1 171" xfId="6725"/>
    <cellStyle name="20% - Accent1 172" xfId="6726"/>
    <cellStyle name="20% - Accent1 173" xfId="6727"/>
    <cellStyle name="20% - Accent1 174" xfId="6728"/>
    <cellStyle name="20% - Accent1 175" xfId="6729"/>
    <cellStyle name="20% - Accent1 176" xfId="6730"/>
    <cellStyle name="20% - Accent1 177" xfId="6731"/>
    <cellStyle name="20% - Accent1 178" xfId="6732"/>
    <cellStyle name="20% - Accent1 179" xfId="6733"/>
    <cellStyle name="20% - Accent1 18" xfId="582"/>
    <cellStyle name="20% - Accent1 18 2" xfId="583"/>
    <cellStyle name="20% - Accent1 18 3" xfId="60453"/>
    <cellStyle name="20% - Accent1 180" xfId="6734"/>
    <cellStyle name="20% - Accent1 181" xfId="6735"/>
    <cellStyle name="20% - Accent1 182" xfId="6736"/>
    <cellStyle name="20% - Accent1 19" xfId="584"/>
    <cellStyle name="20% - Accent1 19 2" xfId="585"/>
    <cellStyle name="20% - Accent1 19 3" xfId="60454"/>
    <cellStyle name="20% - Accent1 2" xfId="28"/>
    <cellStyle name="20% - Accent1 2 2" xfId="586"/>
    <cellStyle name="20% - Accent1 2 2 2" xfId="60455"/>
    <cellStyle name="20% - Accent1 2 2 3" xfId="60456"/>
    <cellStyle name="20% - Accent1 2 2 4" xfId="60457"/>
    <cellStyle name="20% - Accent1 2 2 5" xfId="60458"/>
    <cellStyle name="20% - Accent1 2 3" xfId="6737"/>
    <cellStyle name="20% - Accent1 2 3 2" xfId="6738"/>
    <cellStyle name="20% - Accent1 2 3 2 2" xfId="6739"/>
    <cellStyle name="20% - Accent1 2 3 2 2 2" xfId="6740"/>
    <cellStyle name="20% - Accent1 2 3 2 3" xfId="6741"/>
    <cellStyle name="20% - Accent1 2 3 3" xfId="6742"/>
    <cellStyle name="20% - Accent1 2 3 3 2" xfId="6743"/>
    <cellStyle name="20% - Accent1 2 3 4" xfId="6744"/>
    <cellStyle name="20% - Accent1 2 3 5" xfId="6745"/>
    <cellStyle name="20% - Accent1 2 4" xfId="6746"/>
    <cellStyle name="20% - Accent1 2 4 2" xfId="6747"/>
    <cellStyle name="20% - Accent1 2 4 2 2" xfId="6748"/>
    <cellStyle name="20% - Accent1 2 4 3" xfId="6749"/>
    <cellStyle name="20% - Accent1 2 4 4" xfId="60459"/>
    <cellStyle name="20% - Accent1 2 4 5" xfId="60460"/>
    <cellStyle name="20% - Accent1 2 5" xfId="6750"/>
    <cellStyle name="20% - Accent1 2 5 2" xfId="6751"/>
    <cellStyle name="20% - Accent1 2 6" xfId="6752"/>
    <cellStyle name="20% - Accent1 2 7" xfId="6753"/>
    <cellStyle name="20% - Accent1 20" xfId="587"/>
    <cellStyle name="20% - Accent1 20 2" xfId="588"/>
    <cellStyle name="20% - Accent1 20 3" xfId="60461"/>
    <cellStyle name="20% - Accent1 21" xfId="589"/>
    <cellStyle name="20% - Accent1 21 2" xfId="590"/>
    <cellStyle name="20% - Accent1 21 3" xfId="60462"/>
    <cellStyle name="20% - Accent1 22" xfId="591"/>
    <cellStyle name="20% - Accent1 22 2" xfId="592"/>
    <cellStyle name="20% - Accent1 22 3" xfId="60463"/>
    <cellStyle name="20% - Accent1 23" xfId="593"/>
    <cellStyle name="20% - Accent1 23 2" xfId="594"/>
    <cellStyle name="20% - Accent1 23 3" xfId="60464"/>
    <cellStyle name="20% - Accent1 24" xfId="595"/>
    <cellStyle name="20% - Accent1 24 2" xfId="596"/>
    <cellStyle name="20% - Accent1 24 3" xfId="60465"/>
    <cellStyle name="20% - Accent1 25" xfId="597"/>
    <cellStyle name="20% - Accent1 25 2" xfId="598"/>
    <cellStyle name="20% - Accent1 25 3" xfId="60466"/>
    <cellStyle name="20% - Accent1 26" xfId="599"/>
    <cellStyle name="20% - Accent1 26 2" xfId="600"/>
    <cellStyle name="20% - Accent1 26 3" xfId="60467"/>
    <cellStyle name="20% - Accent1 27" xfId="601"/>
    <cellStyle name="20% - Accent1 27 2" xfId="602"/>
    <cellStyle name="20% - Accent1 27 3" xfId="60468"/>
    <cellStyle name="20% - Accent1 28" xfId="603"/>
    <cellStyle name="20% - Accent1 28 2" xfId="604"/>
    <cellStyle name="20% - Accent1 28 3" xfId="60469"/>
    <cellStyle name="20% - Accent1 29" xfId="605"/>
    <cellStyle name="20% - Accent1 29 2" xfId="606"/>
    <cellStyle name="20% - Accent1 29 3" xfId="60470"/>
    <cellStyle name="20% - Accent1 3" xfId="29"/>
    <cellStyle name="20% - Accent1 3 2" xfId="607"/>
    <cellStyle name="20% - Accent1 3 2 2" xfId="60471"/>
    <cellStyle name="20% - Accent1 3 3" xfId="6754"/>
    <cellStyle name="20% - Accent1 3 3 2" xfId="6755"/>
    <cellStyle name="20% - Accent1 3 3 2 2" xfId="6756"/>
    <cellStyle name="20% - Accent1 3 3 2 2 2" xfId="6757"/>
    <cellStyle name="20% - Accent1 3 3 2 3" xfId="6758"/>
    <cellStyle name="20% - Accent1 3 3 3" xfId="6759"/>
    <cellStyle name="20% - Accent1 3 3 3 2" xfId="6760"/>
    <cellStyle name="20% - Accent1 3 3 4" xfId="6761"/>
    <cellStyle name="20% - Accent1 3 3 5" xfId="6762"/>
    <cellStyle name="20% - Accent1 3 4" xfId="6763"/>
    <cellStyle name="20% - Accent1 3 4 2" xfId="60472"/>
    <cellStyle name="20% - Accent1 3 5" xfId="6764"/>
    <cellStyle name="20% - Accent1 3 5 2" xfId="6765"/>
    <cellStyle name="20% - Accent1 3 5 2 2" xfId="6766"/>
    <cellStyle name="20% - Accent1 3 5 3" xfId="6767"/>
    <cellStyle name="20% - Accent1 3 6" xfId="6768"/>
    <cellStyle name="20% - Accent1 3 6 2" xfId="6769"/>
    <cellStyle name="20% - Accent1 3 7" xfId="6770"/>
    <cellStyle name="20% - Accent1 30" xfId="608"/>
    <cellStyle name="20% - Accent1 30 2" xfId="609"/>
    <cellStyle name="20% - Accent1 30 3" xfId="60473"/>
    <cellStyle name="20% - Accent1 31" xfId="610"/>
    <cellStyle name="20% - Accent1 31 2" xfId="611"/>
    <cellStyle name="20% - Accent1 31 3" xfId="60474"/>
    <cellStyle name="20% - Accent1 32" xfId="612"/>
    <cellStyle name="20% - Accent1 32 2" xfId="613"/>
    <cellStyle name="20% - Accent1 32 3" xfId="60475"/>
    <cellStyle name="20% - Accent1 33" xfId="614"/>
    <cellStyle name="20% - Accent1 33 2" xfId="615"/>
    <cellStyle name="20% - Accent1 33 3" xfId="60476"/>
    <cellStyle name="20% - Accent1 34" xfId="616"/>
    <cellStyle name="20% - Accent1 34 2" xfId="617"/>
    <cellStyle name="20% - Accent1 34 3" xfId="60477"/>
    <cellStyle name="20% - Accent1 35" xfId="618"/>
    <cellStyle name="20% - Accent1 35 2" xfId="619"/>
    <cellStyle name="20% - Accent1 35 3" xfId="60478"/>
    <cellStyle name="20% - Accent1 36" xfId="620"/>
    <cellStyle name="20% - Accent1 36 2" xfId="621"/>
    <cellStyle name="20% - Accent1 36 3" xfId="60479"/>
    <cellStyle name="20% - Accent1 37" xfId="622"/>
    <cellStyle name="20% - Accent1 37 2" xfId="623"/>
    <cellStyle name="20% - Accent1 37 3" xfId="60480"/>
    <cellStyle name="20% - Accent1 38" xfId="624"/>
    <cellStyle name="20% - Accent1 38 2" xfId="625"/>
    <cellStyle name="20% - Accent1 38 3" xfId="60481"/>
    <cellStyle name="20% - Accent1 39" xfId="626"/>
    <cellStyle name="20% - Accent1 39 2" xfId="627"/>
    <cellStyle name="20% - Accent1 39 3" xfId="60482"/>
    <cellStyle name="20% - Accent1 4" xfId="628"/>
    <cellStyle name="20% - Accent1 4 2" xfId="629"/>
    <cellStyle name="20% - Accent1 4 2 2" xfId="60483"/>
    <cellStyle name="20% - Accent1 4 3" xfId="6771"/>
    <cellStyle name="20% - Accent1 4 3 2" xfId="6772"/>
    <cellStyle name="20% - Accent1 4 3 2 2" xfId="6773"/>
    <cellStyle name="20% - Accent1 4 3 2 2 2" xfId="6774"/>
    <cellStyle name="20% - Accent1 4 3 2 3" xfId="6775"/>
    <cellStyle name="20% - Accent1 4 3 3" xfId="6776"/>
    <cellStyle name="20% - Accent1 4 3 3 2" xfId="6777"/>
    <cellStyle name="20% - Accent1 4 3 4" xfId="6778"/>
    <cellStyle name="20% - Accent1 4 3 5" xfId="6779"/>
    <cellStyle name="20% - Accent1 4 4" xfId="6780"/>
    <cellStyle name="20% - Accent1 4 5" xfId="6781"/>
    <cellStyle name="20% - Accent1 4 5 2" xfId="6782"/>
    <cellStyle name="20% - Accent1 4 5 2 2" xfId="6783"/>
    <cellStyle name="20% - Accent1 4 5 3" xfId="6784"/>
    <cellStyle name="20% - Accent1 4 6" xfId="6785"/>
    <cellStyle name="20% - Accent1 4 6 2" xfId="6786"/>
    <cellStyle name="20% - Accent1 4 7" xfId="6787"/>
    <cellStyle name="20% - Accent1 40" xfId="630"/>
    <cellStyle name="20% - Accent1 40 2" xfId="631"/>
    <cellStyle name="20% - Accent1 40 3" xfId="60484"/>
    <cellStyle name="20% - Accent1 41" xfId="632"/>
    <cellStyle name="20% - Accent1 41 2" xfId="633"/>
    <cellStyle name="20% - Accent1 41 3" xfId="60485"/>
    <cellStyle name="20% - Accent1 42" xfId="634"/>
    <cellStyle name="20% - Accent1 42 2" xfId="635"/>
    <cellStyle name="20% - Accent1 42 3" xfId="60486"/>
    <cellStyle name="20% - Accent1 43" xfId="636"/>
    <cellStyle name="20% - Accent1 43 2" xfId="637"/>
    <cellStyle name="20% - Accent1 43 3" xfId="60487"/>
    <cellStyle name="20% - Accent1 44" xfId="638"/>
    <cellStyle name="20% - Accent1 44 2" xfId="639"/>
    <cellStyle name="20% - Accent1 44 3" xfId="60488"/>
    <cellStyle name="20% - Accent1 45" xfId="640"/>
    <cellStyle name="20% - Accent1 45 2" xfId="641"/>
    <cellStyle name="20% - Accent1 45 3" xfId="60489"/>
    <cellStyle name="20% - Accent1 46" xfId="642"/>
    <cellStyle name="20% - Accent1 46 2" xfId="643"/>
    <cellStyle name="20% - Accent1 46 3" xfId="60490"/>
    <cellStyle name="20% - Accent1 47" xfId="644"/>
    <cellStyle name="20% - Accent1 47 2" xfId="645"/>
    <cellStyle name="20% - Accent1 47 3" xfId="60491"/>
    <cellStyle name="20% - Accent1 48" xfId="646"/>
    <cellStyle name="20% - Accent1 48 2" xfId="647"/>
    <cellStyle name="20% - Accent1 48 3" xfId="60492"/>
    <cellStyle name="20% - Accent1 49" xfId="648"/>
    <cellStyle name="20% - Accent1 49 2" xfId="649"/>
    <cellStyle name="20% - Accent1 49 3" xfId="60493"/>
    <cellStyle name="20% - Accent1 5" xfId="650"/>
    <cellStyle name="20% - Accent1 5 2" xfId="651"/>
    <cellStyle name="20% - Accent1 5 2 2" xfId="60494"/>
    <cellStyle name="20% - Accent1 5 3" xfId="60495"/>
    <cellStyle name="20% - Accent1 50" xfId="652"/>
    <cellStyle name="20% - Accent1 50 2" xfId="653"/>
    <cellStyle name="20% - Accent1 50 3" xfId="60496"/>
    <cellStyle name="20% - Accent1 51" xfId="654"/>
    <cellStyle name="20% - Accent1 51 2" xfId="655"/>
    <cellStyle name="20% - Accent1 51 3" xfId="60497"/>
    <cellStyle name="20% - Accent1 52" xfId="656"/>
    <cellStyle name="20% - Accent1 52 2" xfId="657"/>
    <cellStyle name="20% - Accent1 52 3" xfId="60498"/>
    <cellStyle name="20% - Accent1 53" xfId="658"/>
    <cellStyle name="20% - Accent1 53 2" xfId="659"/>
    <cellStyle name="20% - Accent1 53 3" xfId="60499"/>
    <cellStyle name="20% - Accent1 54" xfId="660"/>
    <cellStyle name="20% - Accent1 54 2" xfId="661"/>
    <cellStyle name="20% - Accent1 54 3" xfId="60500"/>
    <cellStyle name="20% - Accent1 55" xfId="662"/>
    <cellStyle name="20% - Accent1 55 2" xfId="663"/>
    <cellStyle name="20% - Accent1 55 3" xfId="60501"/>
    <cellStyle name="20% - Accent1 56" xfId="664"/>
    <cellStyle name="20% - Accent1 56 2" xfId="665"/>
    <cellStyle name="20% - Accent1 56 3" xfId="60502"/>
    <cellStyle name="20% - Accent1 57" xfId="666"/>
    <cellStyle name="20% - Accent1 57 2" xfId="6788"/>
    <cellStyle name="20% - Accent1 57 3" xfId="60503"/>
    <cellStyle name="20% - Accent1 57 4" xfId="60504"/>
    <cellStyle name="20% - Accent1 58" xfId="667"/>
    <cellStyle name="20% - Accent1 58 2" xfId="6789"/>
    <cellStyle name="20% - Accent1 58 3" xfId="60505"/>
    <cellStyle name="20% - Accent1 58 4" xfId="60506"/>
    <cellStyle name="20% - Accent1 59" xfId="668"/>
    <cellStyle name="20% - Accent1 59 2" xfId="6790"/>
    <cellStyle name="20% - Accent1 59 3" xfId="60507"/>
    <cellStyle name="20% - Accent1 59 4" xfId="60508"/>
    <cellStyle name="20% - Accent1 6" xfId="669"/>
    <cellStyle name="20% - Accent1 6 2" xfId="670"/>
    <cellStyle name="20% - Accent1 6 3" xfId="60509"/>
    <cellStyle name="20% - Accent1 60" xfId="671"/>
    <cellStyle name="20% - Accent1 60 2" xfId="6791"/>
    <cellStyle name="20% - Accent1 60 3" xfId="60510"/>
    <cellStyle name="20% - Accent1 61" xfId="672"/>
    <cellStyle name="20% - Accent1 61 2" xfId="6792"/>
    <cellStyle name="20% - Accent1 61 3" xfId="6793"/>
    <cellStyle name="20% - Accent1 61 3 2" xfId="6794"/>
    <cellStyle name="20% - Accent1 61 3 2 2" xfId="6795"/>
    <cellStyle name="20% - Accent1 61 3 2 2 2" xfId="6796"/>
    <cellStyle name="20% - Accent1 61 3 2 3" xfId="6797"/>
    <cellStyle name="20% - Accent1 61 3 3" xfId="6798"/>
    <cellStyle name="20% - Accent1 61 3 3 2" xfId="6799"/>
    <cellStyle name="20% - Accent1 61 3 4" xfId="6800"/>
    <cellStyle name="20% - Accent1 61 3 5" xfId="6801"/>
    <cellStyle name="20% - Accent1 61 4" xfId="6802"/>
    <cellStyle name="20% - Accent1 61 4 2" xfId="6803"/>
    <cellStyle name="20% - Accent1 61 4 2 2" xfId="6804"/>
    <cellStyle name="20% - Accent1 61 4 3" xfId="6805"/>
    <cellStyle name="20% - Accent1 61 5" xfId="6806"/>
    <cellStyle name="20% - Accent1 61 5 2" xfId="6807"/>
    <cellStyle name="20% - Accent1 61 6" xfId="6808"/>
    <cellStyle name="20% - Accent1 62" xfId="673"/>
    <cellStyle name="20% - Accent1 62 2" xfId="6809"/>
    <cellStyle name="20% - Accent1 62 3" xfId="6810"/>
    <cellStyle name="20% - Accent1 62 3 2" xfId="6811"/>
    <cellStyle name="20% - Accent1 62 3 2 2" xfId="6812"/>
    <cellStyle name="20% - Accent1 62 3 2 2 2" xfId="6813"/>
    <cellStyle name="20% - Accent1 62 3 2 3" xfId="6814"/>
    <cellStyle name="20% - Accent1 62 3 3" xfId="6815"/>
    <cellStyle name="20% - Accent1 62 3 3 2" xfId="6816"/>
    <cellStyle name="20% - Accent1 62 3 4" xfId="6817"/>
    <cellStyle name="20% - Accent1 62 3 5" xfId="6818"/>
    <cellStyle name="20% - Accent1 62 4" xfId="6819"/>
    <cellStyle name="20% - Accent1 62 4 2" xfId="6820"/>
    <cellStyle name="20% - Accent1 62 4 2 2" xfId="6821"/>
    <cellStyle name="20% - Accent1 62 4 3" xfId="6822"/>
    <cellStyle name="20% - Accent1 62 5" xfId="6823"/>
    <cellStyle name="20% - Accent1 62 5 2" xfId="6824"/>
    <cellStyle name="20% - Accent1 62 6" xfId="6825"/>
    <cellStyle name="20% - Accent1 63" xfId="674"/>
    <cellStyle name="20% - Accent1 63 2" xfId="6826"/>
    <cellStyle name="20% - Accent1 64" xfId="675"/>
    <cellStyle name="20% - Accent1 64 2" xfId="6827"/>
    <cellStyle name="20% - Accent1 65" xfId="676"/>
    <cellStyle name="20% - Accent1 65 2" xfId="6828"/>
    <cellStyle name="20% - Accent1 66" xfId="677"/>
    <cellStyle name="20% - Accent1 66 2" xfId="6829"/>
    <cellStyle name="20% - Accent1 67" xfId="678"/>
    <cellStyle name="20% - Accent1 67 2" xfId="6830"/>
    <cellStyle name="20% - Accent1 68" xfId="679"/>
    <cellStyle name="20% - Accent1 68 2" xfId="6831"/>
    <cellStyle name="20% - Accent1 69" xfId="680"/>
    <cellStyle name="20% - Accent1 69 2" xfId="6832"/>
    <cellStyle name="20% - Accent1 7" xfId="681"/>
    <cellStyle name="20% - Accent1 7 2" xfId="682"/>
    <cellStyle name="20% - Accent1 7 3" xfId="60511"/>
    <cellStyle name="20% - Accent1 70" xfId="683"/>
    <cellStyle name="20% - Accent1 70 2" xfId="6833"/>
    <cellStyle name="20% - Accent1 71" xfId="684"/>
    <cellStyle name="20% - Accent1 71 2" xfId="6834"/>
    <cellStyle name="20% - Accent1 72" xfId="685"/>
    <cellStyle name="20% - Accent1 72 2" xfId="6835"/>
    <cellStyle name="20% - Accent1 73" xfId="686"/>
    <cellStyle name="20% - Accent1 73 2" xfId="6836"/>
    <cellStyle name="20% - Accent1 74" xfId="687"/>
    <cellStyle name="20% - Accent1 74 2" xfId="6837"/>
    <cellStyle name="20% - Accent1 75" xfId="688"/>
    <cellStyle name="20% - Accent1 75 2" xfId="6838"/>
    <cellStyle name="20% - Accent1 76" xfId="689"/>
    <cellStyle name="20% - Accent1 76 2" xfId="6839"/>
    <cellStyle name="20% - Accent1 77" xfId="690"/>
    <cellStyle name="20% - Accent1 77 2" xfId="6840"/>
    <cellStyle name="20% - Accent1 78" xfId="691"/>
    <cellStyle name="20% - Accent1 78 2" xfId="6841"/>
    <cellStyle name="20% - Accent1 79" xfId="692"/>
    <cellStyle name="20% - Accent1 8" xfId="693"/>
    <cellStyle name="20% - Accent1 8 2" xfId="694"/>
    <cellStyle name="20% - Accent1 8 3" xfId="60512"/>
    <cellStyle name="20% - Accent1 80" xfId="695"/>
    <cellStyle name="20% - Accent1 81" xfId="696"/>
    <cellStyle name="20% - Accent1 82" xfId="697"/>
    <cellStyle name="20% - Accent1 83" xfId="698"/>
    <cellStyle name="20% - Accent1 84" xfId="699"/>
    <cellStyle name="20% - Accent1 85" xfId="700"/>
    <cellStyle name="20% - Accent1 86" xfId="701"/>
    <cellStyle name="20% - Accent1 86 10" xfId="6842"/>
    <cellStyle name="20% - Accent1 86 2" xfId="6843"/>
    <cellStyle name="20% - Accent1 86 2 2" xfId="6844"/>
    <cellStyle name="20% - Accent1 86 2 2 2" xfId="6845"/>
    <cellStyle name="20% - Accent1 86 2 2 2 2" xfId="6846"/>
    <cellStyle name="20% - Accent1 86 2 2 2 2 2" xfId="6847"/>
    <cellStyle name="20% - Accent1 86 2 2 2 2 2 2" xfId="6848"/>
    <cellStyle name="20% - Accent1 86 2 2 2 2 3" xfId="6849"/>
    <cellStyle name="20% - Accent1 86 2 2 2 3" xfId="6850"/>
    <cellStyle name="20% - Accent1 86 2 2 2 3 2" xfId="6851"/>
    <cellStyle name="20% - Accent1 86 2 2 2 4" xfId="6852"/>
    <cellStyle name="20% - Accent1 86 2 2 2 5" xfId="6853"/>
    <cellStyle name="20% - Accent1 86 2 2 3" xfId="6854"/>
    <cellStyle name="20% - Accent1 86 2 2 3 2" xfId="6855"/>
    <cellStyle name="20% - Accent1 86 2 2 3 2 2" xfId="6856"/>
    <cellStyle name="20% - Accent1 86 2 2 3 3" xfId="6857"/>
    <cellStyle name="20% - Accent1 86 2 2 4" xfId="6858"/>
    <cellStyle name="20% - Accent1 86 2 2 4 2" xfId="6859"/>
    <cellStyle name="20% - Accent1 86 2 2 5" xfId="6860"/>
    <cellStyle name="20% - Accent1 86 2 2 6" xfId="6861"/>
    <cellStyle name="20% - Accent1 86 2 3" xfId="6862"/>
    <cellStyle name="20% - Accent1 86 2 3 2" xfId="6863"/>
    <cellStyle name="20% - Accent1 86 2 3 2 2" xfId="6864"/>
    <cellStyle name="20% - Accent1 86 2 3 2 2 2" xfId="6865"/>
    <cellStyle name="20% - Accent1 86 2 3 2 3" xfId="6866"/>
    <cellStyle name="20% - Accent1 86 2 3 3" xfId="6867"/>
    <cellStyle name="20% - Accent1 86 2 3 3 2" xfId="6868"/>
    <cellStyle name="20% - Accent1 86 2 3 4" xfId="6869"/>
    <cellStyle name="20% - Accent1 86 2 3 5" xfId="6870"/>
    <cellStyle name="20% - Accent1 86 2 4" xfId="6871"/>
    <cellStyle name="20% - Accent1 86 2 4 2" xfId="6872"/>
    <cellStyle name="20% - Accent1 86 2 4 2 2" xfId="6873"/>
    <cellStyle name="20% - Accent1 86 2 4 3" xfId="6874"/>
    <cellStyle name="20% - Accent1 86 2 5" xfId="6875"/>
    <cellStyle name="20% - Accent1 86 2 5 2" xfId="6876"/>
    <cellStyle name="20% - Accent1 86 2 6" xfId="6877"/>
    <cellStyle name="20% - Accent1 86 2 7" xfId="6878"/>
    <cellStyle name="20% - Accent1 86 3" xfId="6879"/>
    <cellStyle name="20% - Accent1 86 3 2" xfId="6880"/>
    <cellStyle name="20% - Accent1 86 3 2 2" xfId="6881"/>
    <cellStyle name="20% - Accent1 86 3 2 2 2" xfId="6882"/>
    <cellStyle name="20% - Accent1 86 3 2 2 2 2" xfId="6883"/>
    <cellStyle name="20% - Accent1 86 3 2 2 2 2 2" xfId="6884"/>
    <cellStyle name="20% - Accent1 86 3 2 2 2 3" xfId="6885"/>
    <cellStyle name="20% - Accent1 86 3 2 2 3" xfId="6886"/>
    <cellStyle name="20% - Accent1 86 3 2 2 3 2" xfId="6887"/>
    <cellStyle name="20% - Accent1 86 3 2 2 4" xfId="6888"/>
    <cellStyle name="20% - Accent1 86 3 2 2 5" xfId="6889"/>
    <cellStyle name="20% - Accent1 86 3 2 3" xfId="6890"/>
    <cellStyle name="20% - Accent1 86 3 2 3 2" xfId="6891"/>
    <cellStyle name="20% - Accent1 86 3 2 3 2 2" xfId="6892"/>
    <cellStyle name="20% - Accent1 86 3 2 3 3" xfId="6893"/>
    <cellStyle name="20% - Accent1 86 3 2 4" xfId="6894"/>
    <cellStyle name="20% - Accent1 86 3 2 4 2" xfId="6895"/>
    <cellStyle name="20% - Accent1 86 3 2 5" xfId="6896"/>
    <cellStyle name="20% - Accent1 86 3 2 6" xfId="6897"/>
    <cellStyle name="20% - Accent1 86 3 3" xfId="6898"/>
    <cellStyle name="20% - Accent1 86 3 3 2" xfId="6899"/>
    <cellStyle name="20% - Accent1 86 3 3 2 2" xfId="6900"/>
    <cellStyle name="20% - Accent1 86 3 3 2 2 2" xfId="6901"/>
    <cellStyle name="20% - Accent1 86 3 3 2 3" xfId="6902"/>
    <cellStyle name="20% - Accent1 86 3 3 3" xfId="6903"/>
    <cellStyle name="20% - Accent1 86 3 3 3 2" xfId="6904"/>
    <cellStyle name="20% - Accent1 86 3 3 4" xfId="6905"/>
    <cellStyle name="20% - Accent1 86 3 3 5" xfId="6906"/>
    <cellStyle name="20% - Accent1 86 3 4" xfId="6907"/>
    <cellStyle name="20% - Accent1 86 3 4 2" xfId="6908"/>
    <cellStyle name="20% - Accent1 86 3 4 2 2" xfId="6909"/>
    <cellStyle name="20% - Accent1 86 3 4 3" xfId="6910"/>
    <cellStyle name="20% - Accent1 86 3 5" xfId="6911"/>
    <cellStyle name="20% - Accent1 86 3 5 2" xfId="6912"/>
    <cellStyle name="20% - Accent1 86 3 6" xfId="6913"/>
    <cellStyle name="20% - Accent1 86 3 7" xfId="6914"/>
    <cellStyle name="20% - Accent1 86 4" xfId="6915"/>
    <cellStyle name="20% - Accent1 86 4 2" xfId="6916"/>
    <cellStyle name="20% - Accent1 86 4 2 2" xfId="6917"/>
    <cellStyle name="20% - Accent1 86 4 2 2 2" xfId="6918"/>
    <cellStyle name="20% - Accent1 86 4 2 2 2 2" xfId="6919"/>
    <cellStyle name="20% - Accent1 86 4 2 2 3" xfId="6920"/>
    <cellStyle name="20% - Accent1 86 4 2 3" xfId="6921"/>
    <cellStyle name="20% - Accent1 86 4 2 3 2" xfId="6922"/>
    <cellStyle name="20% - Accent1 86 4 2 4" xfId="6923"/>
    <cellStyle name="20% - Accent1 86 4 2 5" xfId="6924"/>
    <cellStyle name="20% - Accent1 86 4 3" xfId="6925"/>
    <cellStyle name="20% - Accent1 86 4 3 2" xfId="6926"/>
    <cellStyle name="20% - Accent1 86 4 3 2 2" xfId="6927"/>
    <cellStyle name="20% - Accent1 86 4 3 3" xfId="6928"/>
    <cellStyle name="20% - Accent1 86 4 4" xfId="6929"/>
    <cellStyle name="20% - Accent1 86 4 4 2" xfId="6930"/>
    <cellStyle name="20% - Accent1 86 4 5" xfId="6931"/>
    <cellStyle name="20% - Accent1 86 4 6" xfId="6932"/>
    <cellStyle name="20% - Accent1 86 5" xfId="6933"/>
    <cellStyle name="20% - Accent1 86 5 2" xfId="6934"/>
    <cellStyle name="20% - Accent1 86 5 2 2" xfId="6935"/>
    <cellStyle name="20% - Accent1 86 5 2 2 2" xfId="6936"/>
    <cellStyle name="20% - Accent1 86 5 2 2 2 2" xfId="6937"/>
    <cellStyle name="20% - Accent1 86 5 2 2 3" xfId="6938"/>
    <cellStyle name="20% - Accent1 86 5 2 3" xfId="6939"/>
    <cellStyle name="20% - Accent1 86 5 2 3 2" xfId="6940"/>
    <cellStyle name="20% - Accent1 86 5 2 4" xfId="6941"/>
    <cellStyle name="20% - Accent1 86 5 2 5" xfId="6942"/>
    <cellStyle name="20% - Accent1 86 5 3" xfId="6943"/>
    <cellStyle name="20% - Accent1 86 5 3 2" xfId="6944"/>
    <cellStyle name="20% - Accent1 86 5 3 2 2" xfId="6945"/>
    <cellStyle name="20% - Accent1 86 5 3 3" xfId="6946"/>
    <cellStyle name="20% - Accent1 86 5 4" xfId="6947"/>
    <cellStyle name="20% - Accent1 86 5 4 2" xfId="6948"/>
    <cellStyle name="20% - Accent1 86 5 5" xfId="6949"/>
    <cellStyle name="20% - Accent1 86 5 6" xfId="6950"/>
    <cellStyle name="20% - Accent1 86 6" xfId="6951"/>
    <cellStyle name="20% - Accent1 86 6 2" xfId="6952"/>
    <cellStyle name="20% - Accent1 86 6 2 2" xfId="6953"/>
    <cellStyle name="20% - Accent1 86 6 2 2 2" xfId="6954"/>
    <cellStyle name="20% - Accent1 86 6 2 3" xfId="6955"/>
    <cellStyle name="20% - Accent1 86 6 3" xfId="6956"/>
    <cellStyle name="20% - Accent1 86 6 3 2" xfId="6957"/>
    <cellStyle name="20% - Accent1 86 6 4" xfId="6958"/>
    <cellStyle name="20% - Accent1 86 6 5" xfId="6959"/>
    <cellStyle name="20% - Accent1 86 7" xfId="6960"/>
    <cellStyle name="20% - Accent1 86 7 2" xfId="6961"/>
    <cellStyle name="20% - Accent1 86 7 2 2" xfId="6962"/>
    <cellStyle name="20% - Accent1 86 7 3" xfId="6963"/>
    <cellStyle name="20% - Accent1 86 8" xfId="6964"/>
    <cellStyle name="20% - Accent1 86 8 2" xfId="6965"/>
    <cellStyle name="20% - Accent1 86 9" xfId="6966"/>
    <cellStyle name="20% - Accent1 86 9 2" xfId="60513"/>
    <cellStyle name="20% - Accent1 87" xfId="702"/>
    <cellStyle name="20% - Accent1 87 10" xfId="6967"/>
    <cellStyle name="20% - Accent1 87 2" xfId="6968"/>
    <cellStyle name="20% - Accent1 87 2 2" xfId="6969"/>
    <cellStyle name="20% - Accent1 87 2 2 2" xfId="6970"/>
    <cellStyle name="20% - Accent1 87 2 2 2 2" xfId="6971"/>
    <cellStyle name="20% - Accent1 87 2 2 2 2 2" xfId="6972"/>
    <cellStyle name="20% - Accent1 87 2 2 2 2 2 2" xfId="6973"/>
    <cellStyle name="20% - Accent1 87 2 2 2 2 3" xfId="6974"/>
    <cellStyle name="20% - Accent1 87 2 2 2 3" xfId="6975"/>
    <cellStyle name="20% - Accent1 87 2 2 2 3 2" xfId="6976"/>
    <cellStyle name="20% - Accent1 87 2 2 2 4" xfId="6977"/>
    <cellStyle name="20% - Accent1 87 2 2 2 5" xfId="6978"/>
    <cellStyle name="20% - Accent1 87 2 2 3" xfId="6979"/>
    <cellStyle name="20% - Accent1 87 2 2 3 2" xfId="6980"/>
    <cellStyle name="20% - Accent1 87 2 2 3 2 2" xfId="6981"/>
    <cellStyle name="20% - Accent1 87 2 2 3 3" xfId="6982"/>
    <cellStyle name="20% - Accent1 87 2 2 4" xfId="6983"/>
    <cellStyle name="20% - Accent1 87 2 2 4 2" xfId="6984"/>
    <cellStyle name="20% - Accent1 87 2 2 5" xfId="6985"/>
    <cellStyle name="20% - Accent1 87 2 2 6" xfId="6986"/>
    <cellStyle name="20% - Accent1 87 2 3" xfId="6987"/>
    <cellStyle name="20% - Accent1 87 2 3 2" xfId="6988"/>
    <cellStyle name="20% - Accent1 87 2 3 2 2" xfId="6989"/>
    <cellStyle name="20% - Accent1 87 2 3 2 2 2" xfId="6990"/>
    <cellStyle name="20% - Accent1 87 2 3 2 3" xfId="6991"/>
    <cellStyle name="20% - Accent1 87 2 3 3" xfId="6992"/>
    <cellStyle name="20% - Accent1 87 2 3 3 2" xfId="6993"/>
    <cellStyle name="20% - Accent1 87 2 3 4" xfId="6994"/>
    <cellStyle name="20% - Accent1 87 2 3 5" xfId="6995"/>
    <cellStyle name="20% - Accent1 87 2 4" xfId="6996"/>
    <cellStyle name="20% - Accent1 87 2 4 2" xfId="6997"/>
    <cellStyle name="20% - Accent1 87 2 4 2 2" xfId="6998"/>
    <cellStyle name="20% - Accent1 87 2 4 3" xfId="6999"/>
    <cellStyle name="20% - Accent1 87 2 5" xfId="7000"/>
    <cellStyle name="20% - Accent1 87 2 5 2" xfId="7001"/>
    <cellStyle name="20% - Accent1 87 2 6" xfId="7002"/>
    <cellStyle name="20% - Accent1 87 2 7" xfId="7003"/>
    <cellStyle name="20% - Accent1 87 3" xfId="7004"/>
    <cellStyle name="20% - Accent1 87 3 2" xfId="7005"/>
    <cellStyle name="20% - Accent1 87 3 2 2" xfId="7006"/>
    <cellStyle name="20% - Accent1 87 3 2 2 2" xfId="7007"/>
    <cellStyle name="20% - Accent1 87 3 2 2 2 2" xfId="7008"/>
    <cellStyle name="20% - Accent1 87 3 2 2 2 2 2" xfId="7009"/>
    <cellStyle name="20% - Accent1 87 3 2 2 2 3" xfId="7010"/>
    <cellStyle name="20% - Accent1 87 3 2 2 3" xfId="7011"/>
    <cellStyle name="20% - Accent1 87 3 2 2 3 2" xfId="7012"/>
    <cellStyle name="20% - Accent1 87 3 2 2 4" xfId="7013"/>
    <cellStyle name="20% - Accent1 87 3 2 2 5" xfId="7014"/>
    <cellStyle name="20% - Accent1 87 3 2 3" xfId="7015"/>
    <cellStyle name="20% - Accent1 87 3 2 3 2" xfId="7016"/>
    <cellStyle name="20% - Accent1 87 3 2 3 2 2" xfId="7017"/>
    <cellStyle name="20% - Accent1 87 3 2 3 3" xfId="7018"/>
    <cellStyle name="20% - Accent1 87 3 2 4" xfId="7019"/>
    <cellStyle name="20% - Accent1 87 3 2 4 2" xfId="7020"/>
    <cellStyle name="20% - Accent1 87 3 2 5" xfId="7021"/>
    <cellStyle name="20% - Accent1 87 3 2 6" xfId="7022"/>
    <cellStyle name="20% - Accent1 87 3 3" xfId="7023"/>
    <cellStyle name="20% - Accent1 87 3 3 2" xfId="7024"/>
    <cellStyle name="20% - Accent1 87 3 3 2 2" xfId="7025"/>
    <cellStyle name="20% - Accent1 87 3 3 2 2 2" xfId="7026"/>
    <cellStyle name="20% - Accent1 87 3 3 2 3" xfId="7027"/>
    <cellStyle name="20% - Accent1 87 3 3 3" xfId="7028"/>
    <cellStyle name="20% - Accent1 87 3 3 3 2" xfId="7029"/>
    <cellStyle name="20% - Accent1 87 3 3 4" xfId="7030"/>
    <cellStyle name="20% - Accent1 87 3 3 5" xfId="7031"/>
    <cellStyle name="20% - Accent1 87 3 4" xfId="7032"/>
    <cellStyle name="20% - Accent1 87 3 4 2" xfId="7033"/>
    <cellStyle name="20% - Accent1 87 3 4 2 2" xfId="7034"/>
    <cellStyle name="20% - Accent1 87 3 4 3" xfId="7035"/>
    <cellStyle name="20% - Accent1 87 3 5" xfId="7036"/>
    <cellStyle name="20% - Accent1 87 3 5 2" xfId="7037"/>
    <cellStyle name="20% - Accent1 87 3 6" xfId="7038"/>
    <cellStyle name="20% - Accent1 87 3 7" xfId="7039"/>
    <cellStyle name="20% - Accent1 87 4" xfId="7040"/>
    <cellStyle name="20% - Accent1 87 4 2" xfId="7041"/>
    <cellStyle name="20% - Accent1 87 4 2 2" xfId="7042"/>
    <cellStyle name="20% - Accent1 87 4 2 2 2" xfId="7043"/>
    <cellStyle name="20% - Accent1 87 4 2 2 2 2" xfId="7044"/>
    <cellStyle name="20% - Accent1 87 4 2 2 3" xfId="7045"/>
    <cellStyle name="20% - Accent1 87 4 2 3" xfId="7046"/>
    <cellStyle name="20% - Accent1 87 4 2 3 2" xfId="7047"/>
    <cellStyle name="20% - Accent1 87 4 2 4" xfId="7048"/>
    <cellStyle name="20% - Accent1 87 4 2 5" xfId="7049"/>
    <cellStyle name="20% - Accent1 87 4 3" xfId="7050"/>
    <cellStyle name="20% - Accent1 87 4 3 2" xfId="7051"/>
    <cellStyle name="20% - Accent1 87 4 3 2 2" xfId="7052"/>
    <cellStyle name="20% - Accent1 87 4 3 3" xfId="7053"/>
    <cellStyle name="20% - Accent1 87 4 4" xfId="7054"/>
    <cellStyle name="20% - Accent1 87 4 4 2" xfId="7055"/>
    <cellStyle name="20% - Accent1 87 4 5" xfId="7056"/>
    <cellStyle name="20% - Accent1 87 4 6" xfId="7057"/>
    <cellStyle name="20% - Accent1 87 5" xfId="7058"/>
    <cellStyle name="20% - Accent1 87 5 2" xfId="7059"/>
    <cellStyle name="20% - Accent1 87 5 2 2" xfId="7060"/>
    <cellStyle name="20% - Accent1 87 5 2 2 2" xfId="7061"/>
    <cellStyle name="20% - Accent1 87 5 2 2 2 2" xfId="7062"/>
    <cellStyle name="20% - Accent1 87 5 2 2 3" xfId="7063"/>
    <cellStyle name="20% - Accent1 87 5 2 3" xfId="7064"/>
    <cellStyle name="20% - Accent1 87 5 2 3 2" xfId="7065"/>
    <cellStyle name="20% - Accent1 87 5 2 4" xfId="7066"/>
    <cellStyle name="20% - Accent1 87 5 2 5" xfId="7067"/>
    <cellStyle name="20% - Accent1 87 5 3" xfId="7068"/>
    <cellStyle name="20% - Accent1 87 5 3 2" xfId="7069"/>
    <cellStyle name="20% - Accent1 87 5 3 2 2" xfId="7070"/>
    <cellStyle name="20% - Accent1 87 5 3 3" xfId="7071"/>
    <cellStyle name="20% - Accent1 87 5 4" xfId="7072"/>
    <cellStyle name="20% - Accent1 87 5 4 2" xfId="7073"/>
    <cellStyle name="20% - Accent1 87 5 5" xfId="7074"/>
    <cellStyle name="20% - Accent1 87 5 6" xfId="7075"/>
    <cellStyle name="20% - Accent1 87 6" xfId="7076"/>
    <cellStyle name="20% - Accent1 87 6 2" xfId="7077"/>
    <cellStyle name="20% - Accent1 87 6 2 2" xfId="7078"/>
    <cellStyle name="20% - Accent1 87 6 2 2 2" xfId="7079"/>
    <cellStyle name="20% - Accent1 87 6 2 3" xfId="7080"/>
    <cellStyle name="20% - Accent1 87 6 3" xfId="7081"/>
    <cellStyle name="20% - Accent1 87 6 3 2" xfId="7082"/>
    <cellStyle name="20% - Accent1 87 6 4" xfId="7083"/>
    <cellStyle name="20% - Accent1 87 6 5" xfId="7084"/>
    <cellStyle name="20% - Accent1 87 7" xfId="7085"/>
    <cellStyle name="20% - Accent1 87 7 2" xfId="7086"/>
    <cellStyle name="20% - Accent1 87 7 2 2" xfId="7087"/>
    <cellStyle name="20% - Accent1 87 7 3" xfId="7088"/>
    <cellStyle name="20% - Accent1 87 8" xfId="7089"/>
    <cellStyle name="20% - Accent1 87 8 2" xfId="7090"/>
    <cellStyle name="20% - Accent1 87 9" xfId="7091"/>
    <cellStyle name="20% - Accent1 87 9 2" xfId="60514"/>
    <cellStyle name="20% - Accent1 88" xfId="703"/>
    <cellStyle name="20% - Accent1 88 10" xfId="7092"/>
    <cellStyle name="20% - Accent1 88 2" xfId="7093"/>
    <cellStyle name="20% - Accent1 88 2 2" xfId="7094"/>
    <cellStyle name="20% - Accent1 88 2 2 2" xfId="7095"/>
    <cellStyle name="20% - Accent1 88 2 2 2 2" xfId="7096"/>
    <cellStyle name="20% - Accent1 88 2 2 2 2 2" xfId="7097"/>
    <cellStyle name="20% - Accent1 88 2 2 2 2 2 2" xfId="7098"/>
    <cellStyle name="20% - Accent1 88 2 2 2 2 3" xfId="7099"/>
    <cellStyle name="20% - Accent1 88 2 2 2 3" xfId="7100"/>
    <cellStyle name="20% - Accent1 88 2 2 2 3 2" xfId="7101"/>
    <cellStyle name="20% - Accent1 88 2 2 2 4" xfId="7102"/>
    <cellStyle name="20% - Accent1 88 2 2 2 5" xfId="7103"/>
    <cellStyle name="20% - Accent1 88 2 2 3" xfId="7104"/>
    <cellStyle name="20% - Accent1 88 2 2 3 2" xfId="7105"/>
    <cellStyle name="20% - Accent1 88 2 2 3 2 2" xfId="7106"/>
    <cellStyle name="20% - Accent1 88 2 2 3 3" xfId="7107"/>
    <cellStyle name="20% - Accent1 88 2 2 4" xfId="7108"/>
    <cellStyle name="20% - Accent1 88 2 2 4 2" xfId="7109"/>
    <cellStyle name="20% - Accent1 88 2 2 5" xfId="7110"/>
    <cellStyle name="20% - Accent1 88 2 2 6" xfId="7111"/>
    <cellStyle name="20% - Accent1 88 2 3" xfId="7112"/>
    <cellStyle name="20% - Accent1 88 2 3 2" xfId="7113"/>
    <cellStyle name="20% - Accent1 88 2 3 2 2" xfId="7114"/>
    <cellStyle name="20% - Accent1 88 2 3 2 2 2" xfId="7115"/>
    <cellStyle name="20% - Accent1 88 2 3 2 3" xfId="7116"/>
    <cellStyle name="20% - Accent1 88 2 3 3" xfId="7117"/>
    <cellStyle name="20% - Accent1 88 2 3 3 2" xfId="7118"/>
    <cellStyle name="20% - Accent1 88 2 3 4" xfId="7119"/>
    <cellStyle name="20% - Accent1 88 2 3 5" xfId="7120"/>
    <cellStyle name="20% - Accent1 88 2 4" xfId="7121"/>
    <cellStyle name="20% - Accent1 88 2 4 2" xfId="7122"/>
    <cellStyle name="20% - Accent1 88 2 4 2 2" xfId="7123"/>
    <cellStyle name="20% - Accent1 88 2 4 3" xfId="7124"/>
    <cellStyle name="20% - Accent1 88 2 5" xfId="7125"/>
    <cellStyle name="20% - Accent1 88 2 5 2" xfId="7126"/>
    <cellStyle name="20% - Accent1 88 2 6" xfId="7127"/>
    <cellStyle name="20% - Accent1 88 2 7" xfId="7128"/>
    <cellStyle name="20% - Accent1 88 3" xfId="7129"/>
    <cellStyle name="20% - Accent1 88 3 2" xfId="7130"/>
    <cellStyle name="20% - Accent1 88 3 2 2" xfId="7131"/>
    <cellStyle name="20% - Accent1 88 3 2 2 2" xfId="7132"/>
    <cellStyle name="20% - Accent1 88 3 2 2 2 2" xfId="7133"/>
    <cellStyle name="20% - Accent1 88 3 2 2 2 2 2" xfId="7134"/>
    <cellStyle name="20% - Accent1 88 3 2 2 2 3" xfId="7135"/>
    <cellStyle name="20% - Accent1 88 3 2 2 3" xfId="7136"/>
    <cellStyle name="20% - Accent1 88 3 2 2 3 2" xfId="7137"/>
    <cellStyle name="20% - Accent1 88 3 2 2 4" xfId="7138"/>
    <cellStyle name="20% - Accent1 88 3 2 2 5" xfId="7139"/>
    <cellStyle name="20% - Accent1 88 3 2 3" xfId="7140"/>
    <cellStyle name="20% - Accent1 88 3 2 3 2" xfId="7141"/>
    <cellStyle name="20% - Accent1 88 3 2 3 2 2" xfId="7142"/>
    <cellStyle name="20% - Accent1 88 3 2 3 3" xfId="7143"/>
    <cellStyle name="20% - Accent1 88 3 2 4" xfId="7144"/>
    <cellStyle name="20% - Accent1 88 3 2 4 2" xfId="7145"/>
    <cellStyle name="20% - Accent1 88 3 2 5" xfId="7146"/>
    <cellStyle name="20% - Accent1 88 3 2 6" xfId="7147"/>
    <cellStyle name="20% - Accent1 88 3 3" xfId="7148"/>
    <cellStyle name="20% - Accent1 88 3 3 2" xfId="7149"/>
    <cellStyle name="20% - Accent1 88 3 3 2 2" xfId="7150"/>
    <cellStyle name="20% - Accent1 88 3 3 2 2 2" xfId="7151"/>
    <cellStyle name="20% - Accent1 88 3 3 2 3" xfId="7152"/>
    <cellStyle name="20% - Accent1 88 3 3 3" xfId="7153"/>
    <cellStyle name="20% - Accent1 88 3 3 3 2" xfId="7154"/>
    <cellStyle name="20% - Accent1 88 3 3 4" xfId="7155"/>
    <cellStyle name="20% - Accent1 88 3 3 5" xfId="7156"/>
    <cellStyle name="20% - Accent1 88 3 4" xfId="7157"/>
    <cellStyle name="20% - Accent1 88 3 4 2" xfId="7158"/>
    <cellStyle name="20% - Accent1 88 3 4 2 2" xfId="7159"/>
    <cellStyle name="20% - Accent1 88 3 4 3" xfId="7160"/>
    <cellStyle name="20% - Accent1 88 3 5" xfId="7161"/>
    <cellStyle name="20% - Accent1 88 3 5 2" xfId="7162"/>
    <cellStyle name="20% - Accent1 88 3 6" xfId="7163"/>
    <cellStyle name="20% - Accent1 88 3 7" xfId="7164"/>
    <cellStyle name="20% - Accent1 88 4" xfId="7165"/>
    <cellStyle name="20% - Accent1 88 4 2" xfId="7166"/>
    <cellStyle name="20% - Accent1 88 4 2 2" xfId="7167"/>
    <cellStyle name="20% - Accent1 88 4 2 2 2" xfId="7168"/>
    <cellStyle name="20% - Accent1 88 4 2 2 2 2" xfId="7169"/>
    <cellStyle name="20% - Accent1 88 4 2 2 3" xfId="7170"/>
    <cellStyle name="20% - Accent1 88 4 2 3" xfId="7171"/>
    <cellStyle name="20% - Accent1 88 4 2 3 2" xfId="7172"/>
    <cellStyle name="20% - Accent1 88 4 2 4" xfId="7173"/>
    <cellStyle name="20% - Accent1 88 4 2 5" xfId="7174"/>
    <cellStyle name="20% - Accent1 88 4 3" xfId="7175"/>
    <cellStyle name="20% - Accent1 88 4 3 2" xfId="7176"/>
    <cellStyle name="20% - Accent1 88 4 3 2 2" xfId="7177"/>
    <cellStyle name="20% - Accent1 88 4 3 3" xfId="7178"/>
    <cellStyle name="20% - Accent1 88 4 4" xfId="7179"/>
    <cellStyle name="20% - Accent1 88 4 4 2" xfId="7180"/>
    <cellStyle name="20% - Accent1 88 4 5" xfId="7181"/>
    <cellStyle name="20% - Accent1 88 4 6" xfId="7182"/>
    <cellStyle name="20% - Accent1 88 5" xfId="7183"/>
    <cellStyle name="20% - Accent1 88 5 2" xfId="7184"/>
    <cellStyle name="20% - Accent1 88 5 2 2" xfId="7185"/>
    <cellStyle name="20% - Accent1 88 5 2 2 2" xfId="7186"/>
    <cellStyle name="20% - Accent1 88 5 2 2 2 2" xfId="7187"/>
    <cellStyle name="20% - Accent1 88 5 2 2 3" xfId="7188"/>
    <cellStyle name="20% - Accent1 88 5 2 3" xfId="7189"/>
    <cellStyle name="20% - Accent1 88 5 2 3 2" xfId="7190"/>
    <cellStyle name="20% - Accent1 88 5 2 4" xfId="7191"/>
    <cellStyle name="20% - Accent1 88 5 2 5" xfId="7192"/>
    <cellStyle name="20% - Accent1 88 5 3" xfId="7193"/>
    <cellStyle name="20% - Accent1 88 5 3 2" xfId="7194"/>
    <cellStyle name="20% - Accent1 88 5 3 2 2" xfId="7195"/>
    <cellStyle name="20% - Accent1 88 5 3 3" xfId="7196"/>
    <cellStyle name="20% - Accent1 88 5 4" xfId="7197"/>
    <cellStyle name="20% - Accent1 88 5 4 2" xfId="7198"/>
    <cellStyle name="20% - Accent1 88 5 5" xfId="7199"/>
    <cellStyle name="20% - Accent1 88 5 6" xfId="7200"/>
    <cellStyle name="20% - Accent1 88 6" xfId="7201"/>
    <cellStyle name="20% - Accent1 88 6 2" xfId="7202"/>
    <cellStyle name="20% - Accent1 88 6 2 2" xfId="7203"/>
    <cellStyle name="20% - Accent1 88 6 2 2 2" xfId="7204"/>
    <cellStyle name="20% - Accent1 88 6 2 3" xfId="7205"/>
    <cellStyle name="20% - Accent1 88 6 3" xfId="7206"/>
    <cellStyle name="20% - Accent1 88 6 3 2" xfId="7207"/>
    <cellStyle name="20% - Accent1 88 6 4" xfId="7208"/>
    <cellStyle name="20% - Accent1 88 6 5" xfId="7209"/>
    <cellStyle name="20% - Accent1 88 7" xfId="7210"/>
    <cellStyle name="20% - Accent1 88 7 2" xfId="7211"/>
    <cellStyle name="20% - Accent1 88 7 2 2" xfId="7212"/>
    <cellStyle name="20% - Accent1 88 7 3" xfId="7213"/>
    <cellStyle name="20% - Accent1 88 8" xfId="7214"/>
    <cellStyle name="20% - Accent1 88 8 2" xfId="7215"/>
    <cellStyle name="20% - Accent1 88 9" xfId="7216"/>
    <cellStyle name="20% - Accent1 88 9 2" xfId="60515"/>
    <cellStyle name="20% - Accent1 89" xfId="704"/>
    <cellStyle name="20% - Accent1 89 10" xfId="7217"/>
    <cellStyle name="20% - Accent1 89 2" xfId="7218"/>
    <cellStyle name="20% - Accent1 89 2 2" xfId="7219"/>
    <cellStyle name="20% - Accent1 89 2 2 2" xfId="7220"/>
    <cellStyle name="20% - Accent1 89 2 2 2 2" xfId="7221"/>
    <cellStyle name="20% - Accent1 89 2 2 2 2 2" xfId="7222"/>
    <cellStyle name="20% - Accent1 89 2 2 2 2 2 2" xfId="7223"/>
    <cellStyle name="20% - Accent1 89 2 2 2 2 3" xfId="7224"/>
    <cellStyle name="20% - Accent1 89 2 2 2 3" xfId="7225"/>
    <cellStyle name="20% - Accent1 89 2 2 2 3 2" xfId="7226"/>
    <cellStyle name="20% - Accent1 89 2 2 2 4" xfId="7227"/>
    <cellStyle name="20% - Accent1 89 2 2 2 5" xfId="7228"/>
    <cellStyle name="20% - Accent1 89 2 2 3" xfId="7229"/>
    <cellStyle name="20% - Accent1 89 2 2 3 2" xfId="7230"/>
    <cellStyle name="20% - Accent1 89 2 2 3 2 2" xfId="7231"/>
    <cellStyle name="20% - Accent1 89 2 2 3 3" xfId="7232"/>
    <cellStyle name="20% - Accent1 89 2 2 4" xfId="7233"/>
    <cellStyle name="20% - Accent1 89 2 2 4 2" xfId="7234"/>
    <cellStyle name="20% - Accent1 89 2 2 5" xfId="7235"/>
    <cellStyle name="20% - Accent1 89 2 2 6" xfId="7236"/>
    <cellStyle name="20% - Accent1 89 2 3" xfId="7237"/>
    <cellStyle name="20% - Accent1 89 2 3 2" xfId="7238"/>
    <cellStyle name="20% - Accent1 89 2 3 2 2" xfId="7239"/>
    <cellStyle name="20% - Accent1 89 2 3 2 2 2" xfId="7240"/>
    <cellStyle name="20% - Accent1 89 2 3 2 3" xfId="7241"/>
    <cellStyle name="20% - Accent1 89 2 3 3" xfId="7242"/>
    <cellStyle name="20% - Accent1 89 2 3 3 2" xfId="7243"/>
    <cellStyle name="20% - Accent1 89 2 3 4" xfId="7244"/>
    <cellStyle name="20% - Accent1 89 2 3 5" xfId="7245"/>
    <cellStyle name="20% - Accent1 89 2 4" xfId="7246"/>
    <cellStyle name="20% - Accent1 89 2 4 2" xfId="7247"/>
    <cellStyle name="20% - Accent1 89 2 4 2 2" xfId="7248"/>
    <cellStyle name="20% - Accent1 89 2 4 3" xfId="7249"/>
    <cellStyle name="20% - Accent1 89 2 5" xfId="7250"/>
    <cellStyle name="20% - Accent1 89 2 5 2" xfId="7251"/>
    <cellStyle name="20% - Accent1 89 2 6" xfId="7252"/>
    <cellStyle name="20% - Accent1 89 2 7" xfId="7253"/>
    <cellStyle name="20% - Accent1 89 3" xfId="7254"/>
    <cellStyle name="20% - Accent1 89 3 2" xfId="7255"/>
    <cellStyle name="20% - Accent1 89 3 2 2" xfId="7256"/>
    <cellStyle name="20% - Accent1 89 3 2 2 2" xfId="7257"/>
    <cellStyle name="20% - Accent1 89 3 2 2 2 2" xfId="7258"/>
    <cellStyle name="20% - Accent1 89 3 2 2 2 2 2" xfId="7259"/>
    <cellStyle name="20% - Accent1 89 3 2 2 2 3" xfId="7260"/>
    <cellStyle name="20% - Accent1 89 3 2 2 3" xfId="7261"/>
    <cellStyle name="20% - Accent1 89 3 2 2 3 2" xfId="7262"/>
    <cellStyle name="20% - Accent1 89 3 2 2 4" xfId="7263"/>
    <cellStyle name="20% - Accent1 89 3 2 2 5" xfId="7264"/>
    <cellStyle name="20% - Accent1 89 3 2 3" xfId="7265"/>
    <cellStyle name="20% - Accent1 89 3 2 3 2" xfId="7266"/>
    <cellStyle name="20% - Accent1 89 3 2 3 2 2" xfId="7267"/>
    <cellStyle name="20% - Accent1 89 3 2 3 3" xfId="7268"/>
    <cellStyle name="20% - Accent1 89 3 2 4" xfId="7269"/>
    <cellStyle name="20% - Accent1 89 3 2 4 2" xfId="7270"/>
    <cellStyle name="20% - Accent1 89 3 2 5" xfId="7271"/>
    <cellStyle name="20% - Accent1 89 3 2 6" xfId="7272"/>
    <cellStyle name="20% - Accent1 89 3 3" xfId="7273"/>
    <cellStyle name="20% - Accent1 89 3 3 2" xfId="7274"/>
    <cellStyle name="20% - Accent1 89 3 3 2 2" xfId="7275"/>
    <cellStyle name="20% - Accent1 89 3 3 2 2 2" xfId="7276"/>
    <cellStyle name="20% - Accent1 89 3 3 2 3" xfId="7277"/>
    <cellStyle name="20% - Accent1 89 3 3 3" xfId="7278"/>
    <cellStyle name="20% - Accent1 89 3 3 3 2" xfId="7279"/>
    <cellStyle name="20% - Accent1 89 3 3 4" xfId="7280"/>
    <cellStyle name="20% - Accent1 89 3 3 5" xfId="7281"/>
    <cellStyle name="20% - Accent1 89 3 4" xfId="7282"/>
    <cellStyle name="20% - Accent1 89 3 4 2" xfId="7283"/>
    <cellStyle name="20% - Accent1 89 3 4 2 2" xfId="7284"/>
    <cellStyle name="20% - Accent1 89 3 4 3" xfId="7285"/>
    <cellStyle name="20% - Accent1 89 3 5" xfId="7286"/>
    <cellStyle name="20% - Accent1 89 3 5 2" xfId="7287"/>
    <cellStyle name="20% - Accent1 89 3 6" xfId="7288"/>
    <cellStyle name="20% - Accent1 89 3 7" xfId="7289"/>
    <cellStyle name="20% - Accent1 89 4" xfId="7290"/>
    <cellStyle name="20% - Accent1 89 4 2" xfId="7291"/>
    <cellStyle name="20% - Accent1 89 4 2 2" xfId="7292"/>
    <cellStyle name="20% - Accent1 89 4 2 2 2" xfId="7293"/>
    <cellStyle name="20% - Accent1 89 4 2 2 2 2" xfId="7294"/>
    <cellStyle name="20% - Accent1 89 4 2 2 3" xfId="7295"/>
    <cellStyle name="20% - Accent1 89 4 2 3" xfId="7296"/>
    <cellStyle name="20% - Accent1 89 4 2 3 2" xfId="7297"/>
    <cellStyle name="20% - Accent1 89 4 2 4" xfId="7298"/>
    <cellStyle name="20% - Accent1 89 4 2 5" xfId="7299"/>
    <cellStyle name="20% - Accent1 89 4 3" xfId="7300"/>
    <cellStyle name="20% - Accent1 89 4 3 2" xfId="7301"/>
    <cellStyle name="20% - Accent1 89 4 3 2 2" xfId="7302"/>
    <cellStyle name="20% - Accent1 89 4 3 3" xfId="7303"/>
    <cellStyle name="20% - Accent1 89 4 4" xfId="7304"/>
    <cellStyle name="20% - Accent1 89 4 4 2" xfId="7305"/>
    <cellStyle name="20% - Accent1 89 4 5" xfId="7306"/>
    <cellStyle name="20% - Accent1 89 4 6" xfId="7307"/>
    <cellStyle name="20% - Accent1 89 5" xfId="7308"/>
    <cellStyle name="20% - Accent1 89 5 2" xfId="7309"/>
    <cellStyle name="20% - Accent1 89 5 2 2" xfId="7310"/>
    <cellStyle name="20% - Accent1 89 5 2 2 2" xfId="7311"/>
    <cellStyle name="20% - Accent1 89 5 2 2 2 2" xfId="7312"/>
    <cellStyle name="20% - Accent1 89 5 2 2 3" xfId="7313"/>
    <cellStyle name="20% - Accent1 89 5 2 3" xfId="7314"/>
    <cellStyle name="20% - Accent1 89 5 2 3 2" xfId="7315"/>
    <cellStyle name="20% - Accent1 89 5 2 4" xfId="7316"/>
    <cellStyle name="20% - Accent1 89 5 2 5" xfId="7317"/>
    <cellStyle name="20% - Accent1 89 5 3" xfId="7318"/>
    <cellStyle name="20% - Accent1 89 5 3 2" xfId="7319"/>
    <cellStyle name="20% - Accent1 89 5 3 2 2" xfId="7320"/>
    <cellStyle name="20% - Accent1 89 5 3 3" xfId="7321"/>
    <cellStyle name="20% - Accent1 89 5 4" xfId="7322"/>
    <cellStyle name="20% - Accent1 89 5 4 2" xfId="7323"/>
    <cellStyle name="20% - Accent1 89 5 5" xfId="7324"/>
    <cellStyle name="20% - Accent1 89 5 6" xfId="7325"/>
    <cellStyle name="20% - Accent1 89 6" xfId="7326"/>
    <cellStyle name="20% - Accent1 89 6 2" xfId="7327"/>
    <cellStyle name="20% - Accent1 89 6 2 2" xfId="7328"/>
    <cellStyle name="20% - Accent1 89 6 2 2 2" xfId="7329"/>
    <cellStyle name="20% - Accent1 89 6 2 3" xfId="7330"/>
    <cellStyle name="20% - Accent1 89 6 3" xfId="7331"/>
    <cellStyle name="20% - Accent1 89 6 3 2" xfId="7332"/>
    <cellStyle name="20% - Accent1 89 6 4" xfId="7333"/>
    <cellStyle name="20% - Accent1 89 6 5" xfId="7334"/>
    <cellStyle name="20% - Accent1 89 7" xfId="7335"/>
    <cellStyle name="20% - Accent1 89 7 2" xfId="7336"/>
    <cellStyle name="20% - Accent1 89 7 2 2" xfId="7337"/>
    <cellStyle name="20% - Accent1 89 7 3" xfId="7338"/>
    <cellStyle name="20% - Accent1 89 8" xfId="7339"/>
    <cellStyle name="20% - Accent1 89 8 2" xfId="7340"/>
    <cellStyle name="20% - Accent1 89 9" xfId="7341"/>
    <cellStyle name="20% - Accent1 89 9 2" xfId="60516"/>
    <cellStyle name="20% - Accent1 9" xfId="705"/>
    <cellStyle name="20% - Accent1 9 2" xfId="706"/>
    <cellStyle name="20% - Accent1 9 3" xfId="60517"/>
    <cellStyle name="20% - Accent1 90" xfId="707"/>
    <cellStyle name="20% - Accent1 90 10" xfId="7342"/>
    <cellStyle name="20% - Accent1 90 2" xfId="7343"/>
    <cellStyle name="20% - Accent1 90 2 2" xfId="7344"/>
    <cellStyle name="20% - Accent1 90 2 2 2" xfId="7345"/>
    <cellStyle name="20% - Accent1 90 2 2 2 2" xfId="7346"/>
    <cellStyle name="20% - Accent1 90 2 2 2 2 2" xfId="7347"/>
    <cellStyle name="20% - Accent1 90 2 2 2 2 2 2" xfId="7348"/>
    <cellStyle name="20% - Accent1 90 2 2 2 2 3" xfId="7349"/>
    <cellStyle name="20% - Accent1 90 2 2 2 3" xfId="7350"/>
    <cellStyle name="20% - Accent1 90 2 2 2 3 2" xfId="7351"/>
    <cellStyle name="20% - Accent1 90 2 2 2 4" xfId="7352"/>
    <cellStyle name="20% - Accent1 90 2 2 2 5" xfId="7353"/>
    <cellStyle name="20% - Accent1 90 2 2 3" xfId="7354"/>
    <cellStyle name="20% - Accent1 90 2 2 3 2" xfId="7355"/>
    <cellStyle name="20% - Accent1 90 2 2 3 2 2" xfId="7356"/>
    <cellStyle name="20% - Accent1 90 2 2 3 3" xfId="7357"/>
    <cellStyle name="20% - Accent1 90 2 2 4" xfId="7358"/>
    <cellStyle name="20% - Accent1 90 2 2 4 2" xfId="7359"/>
    <cellStyle name="20% - Accent1 90 2 2 5" xfId="7360"/>
    <cellStyle name="20% - Accent1 90 2 2 6" xfId="7361"/>
    <cellStyle name="20% - Accent1 90 2 3" xfId="7362"/>
    <cellStyle name="20% - Accent1 90 2 3 2" xfId="7363"/>
    <cellStyle name="20% - Accent1 90 2 3 2 2" xfId="7364"/>
    <cellStyle name="20% - Accent1 90 2 3 2 2 2" xfId="7365"/>
    <cellStyle name="20% - Accent1 90 2 3 2 3" xfId="7366"/>
    <cellStyle name="20% - Accent1 90 2 3 3" xfId="7367"/>
    <cellStyle name="20% - Accent1 90 2 3 3 2" xfId="7368"/>
    <cellStyle name="20% - Accent1 90 2 3 4" xfId="7369"/>
    <cellStyle name="20% - Accent1 90 2 3 5" xfId="7370"/>
    <cellStyle name="20% - Accent1 90 2 4" xfId="7371"/>
    <cellStyle name="20% - Accent1 90 2 4 2" xfId="7372"/>
    <cellStyle name="20% - Accent1 90 2 4 2 2" xfId="7373"/>
    <cellStyle name="20% - Accent1 90 2 4 3" xfId="7374"/>
    <cellStyle name="20% - Accent1 90 2 5" xfId="7375"/>
    <cellStyle name="20% - Accent1 90 2 5 2" xfId="7376"/>
    <cellStyle name="20% - Accent1 90 2 6" xfId="7377"/>
    <cellStyle name="20% - Accent1 90 2 7" xfId="7378"/>
    <cellStyle name="20% - Accent1 90 3" xfId="7379"/>
    <cellStyle name="20% - Accent1 90 3 2" xfId="7380"/>
    <cellStyle name="20% - Accent1 90 3 2 2" xfId="7381"/>
    <cellStyle name="20% - Accent1 90 3 2 2 2" xfId="7382"/>
    <cellStyle name="20% - Accent1 90 3 2 2 2 2" xfId="7383"/>
    <cellStyle name="20% - Accent1 90 3 2 2 2 2 2" xfId="7384"/>
    <cellStyle name="20% - Accent1 90 3 2 2 2 3" xfId="7385"/>
    <cellStyle name="20% - Accent1 90 3 2 2 3" xfId="7386"/>
    <cellStyle name="20% - Accent1 90 3 2 2 3 2" xfId="7387"/>
    <cellStyle name="20% - Accent1 90 3 2 2 4" xfId="7388"/>
    <cellStyle name="20% - Accent1 90 3 2 2 5" xfId="7389"/>
    <cellStyle name="20% - Accent1 90 3 2 3" xfId="7390"/>
    <cellStyle name="20% - Accent1 90 3 2 3 2" xfId="7391"/>
    <cellStyle name="20% - Accent1 90 3 2 3 2 2" xfId="7392"/>
    <cellStyle name="20% - Accent1 90 3 2 3 3" xfId="7393"/>
    <cellStyle name="20% - Accent1 90 3 2 4" xfId="7394"/>
    <cellStyle name="20% - Accent1 90 3 2 4 2" xfId="7395"/>
    <cellStyle name="20% - Accent1 90 3 2 5" xfId="7396"/>
    <cellStyle name="20% - Accent1 90 3 2 6" xfId="7397"/>
    <cellStyle name="20% - Accent1 90 3 3" xfId="7398"/>
    <cellStyle name="20% - Accent1 90 3 3 2" xfId="7399"/>
    <cellStyle name="20% - Accent1 90 3 3 2 2" xfId="7400"/>
    <cellStyle name="20% - Accent1 90 3 3 2 2 2" xfId="7401"/>
    <cellStyle name="20% - Accent1 90 3 3 2 3" xfId="7402"/>
    <cellStyle name="20% - Accent1 90 3 3 3" xfId="7403"/>
    <cellStyle name="20% - Accent1 90 3 3 3 2" xfId="7404"/>
    <cellStyle name="20% - Accent1 90 3 3 4" xfId="7405"/>
    <cellStyle name="20% - Accent1 90 3 3 5" xfId="7406"/>
    <cellStyle name="20% - Accent1 90 3 4" xfId="7407"/>
    <cellStyle name="20% - Accent1 90 3 4 2" xfId="7408"/>
    <cellStyle name="20% - Accent1 90 3 4 2 2" xfId="7409"/>
    <cellStyle name="20% - Accent1 90 3 4 3" xfId="7410"/>
    <cellStyle name="20% - Accent1 90 3 5" xfId="7411"/>
    <cellStyle name="20% - Accent1 90 3 5 2" xfId="7412"/>
    <cellStyle name="20% - Accent1 90 3 6" xfId="7413"/>
    <cellStyle name="20% - Accent1 90 3 7" xfId="7414"/>
    <cellStyle name="20% - Accent1 90 4" xfId="7415"/>
    <cellStyle name="20% - Accent1 90 4 2" xfId="7416"/>
    <cellStyle name="20% - Accent1 90 4 2 2" xfId="7417"/>
    <cellStyle name="20% - Accent1 90 4 2 2 2" xfId="7418"/>
    <cellStyle name="20% - Accent1 90 4 2 2 2 2" xfId="7419"/>
    <cellStyle name="20% - Accent1 90 4 2 2 3" xfId="7420"/>
    <cellStyle name="20% - Accent1 90 4 2 3" xfId="7421"/>
    <cellStyle name="20% - Accent1 90 4 2 3 2" xfId="7422"/>
    <cellStyle name="20% - Accent1 90 4 2 4" xfId="7423"/>
    <cellStyle name="20% - Accent1 90 4 2 5" xfId="7424"/>
    <cellStyle name="20% - Accent1 90 4 3" xfId="7425"/>
    <cellStyle name="20% - Accent1 90 4 3 2" xfId="7426"/>
    <cellStyle name="20% - Accent1 90 4 3 2 2" xfId="7427"/>
    <cellStyle name="20% - Accent1 90 4 3 3" xfId="7428"/>
    <cellStyle name="20% - Accent1 90 4 4" xfId="7429"/>
    <cellStyle name="20% - Accent1 90 4 4 2" xfId="7430"/>
    <cellStyle name="20% - Accent1 90 4 5" xfId="7431"/>
    <cellStyle name="20% - Accent1 90 4 6" xfId="7432"/>
    <cellStyle name="20% - Accent1 90 5" xfId="7433"/>
    <cellStyle name="20% - Accent1 90 5 2" xfId="7434"/>
    <cellStyle name="20% - Accent1 90 5 2 2" xfId="7435"/>
    <cellStyle name="20% - Accent1 90 5 2 2 2" xfId="7436"/>
    <cellStyle name="20% - Accent1 90 5 2 2 2 2" xfId="7437"/>
    <cellStyle name="20% - Accent1 90 5 2 2 3" xfId="7438"/>
    <cellStyle name="20% - Accent1 90 5 2 3" xfId="7439"/>
    <cellStyle name="20% - Accent1 90 5 2 3 2" xfId="7440"/>
    <cellStyle name="20% - Accent1 90 5 2 4" xfId="7441"/>
    <cellStyle name="20% - Accent1 90 5 2 5" xfId="7442"/>
    <cellStyle name="20% - Accent1 90 5 3" xfId="7443"/>
    <cellStyle name="20% - Accent1 90 5 3 2" xfId="7444"/>
    <cellStyle name="20% - Accent1 90 5 3 2 2" xfId="7445"/>
    <cellStyle name="20% - Accent1 90 5 3 3" xfId="7446"/>
    <cellStyle name="20% - Accent1 90 5 4" xfId="7447"/>
    <cellStyle name="20% - Accent1 90 5 4 2" xfId="7448"/>
    <cellStyle name="20% - Accent1 90 5 5" xfId="7449"/>
    <cellStyle name="20% - Accent1 90 5 6" xfId="7450"/>
    <cellStyle name="20% - Accent1 90 6" xfId="7451"/>
    <cellStyle name="20% - Accent1 90 6 2" xfId="7452"/>
    <cellStyle name="20% - Accent1 90 6 2 2" xfId="7453"/>
    <cellStyle name="20% - Accent1 90 6 2 2 2" xfId="7454"/>
    <cellStyle name="20% - Accent1 90 6 2 3" xfId="7455"/>
    <cellStyle name="20% - Accent1 90 6 3" xfId="7456"/>
    <cellStyle name="20% - Accent1 90 6 3 2" xfId="7457"/>
    <cellStyle name="20% - Accent1 90 6 4" xfId="7458"/>
    <cellStyle name="20% - Accent1 90 6 5" xfId="7459"/>
    <cellStyle name="20% - Accent1 90 7" xfId="7460"/>
    <cellStyle name="20% - Accent1 90 7 2" xfId="7461"/>
    <cellStyle name="20% - Accent1 90 7 2 2" xfId="7462"/>
    <cellStyle name="20% - Accent1 90 7 3" xfId="7463"/>
    <cellStyle name="20% - Accent1 90 8" xfId="7464"/>
    <cellStyle name="20% - Accent1 90 8 2" xfId="7465"/>
    <cellStyle name="20% - Accent1 90 9" xfId="7466"/>
    <cellStyle name="20% - Accent1 90 9 2" xfId="60518"/>
    <cellStyle name="20% - Accent1 91" xfId="708"/>
    <cellStyle name="20% - Accent1 91 10" xfId="7467"/>
    <cellStyle name="20% - Accent1 91 2" xfId="7468"/>
    <cellStyle name="20% - Accent1 91 2 2" xfId="7469"/>
    <cellStyle name="20% - Accent1 91 2 2 2" xfId="7470"/>
    <cellStyle name="20% - Accent1 91 2 2 2 2" xfId="7471"/>
    <cellStyle name="20% - Accent1 91 2 2 2 2 2" xfId="7472"/>
    <cellStyle name="20% - Accent1 91 2 2 2 2 2 2" xfId="7473"/>
    <cellStyle name="20% - Accent1 91 2 2 2 2 3" xfId="7474"/>
    <cellStyle name="20% - Accent1 91 2 2 2 3" xfId="7475"/>
    <cellStyle name="20% - Accent1 91 2 2 2 3 2" xfId="7476"/>
    <cellStyle name="20% - Accent1 91 2 2 2 4" xfId="7477"/>
    <cellStyle name="20% - Accent1 91 2 2 2 5" xfId="7478"/>
    <cellStyle name="20% - Accent1 91 2 2 3" xfId="7479"/>
    <cellStyle name="20% - Accent1 91 2 2 3 2" xfId="7480"/>
    <cellStyle name="20% - Accent1 91 2 2 3 2 2" xfId="7481"/>
    <cellStyle name="20% - Accent1 91 2 2 3 3" xfId="7482"/>
    <cellStyle name="20% - Accent1 91 2 2 4" xfId="7483"/>
    <cellStyle name="20% - Accent1 91 2 2 4 2" xfId="7484"/>
    <cellStyle name="20% - Accent1 91 2 2 5" xfId="7485"/>
    <cellStyle name="20% - Accent1 91 2 2 6" xfId="7486"/>
    <cellStyle name="20% - Accent1 91 2 3" xfId="7487"/>
    <cellStyle name="20% - Accent1 91 2 3 2" xfId="7488"/>
    <cellStyle name="20% - Accent1 91 2 3 2 2" xfId="7489"/>
    <cellStyle name="20% - Accent1 91 2 3 2 2 2" xfId="7490"/>
    <cellStyle name="20% - Accent1 91 2 3 2 3" xfId="7491"/>
    <cellStyle name="20% - Accent1 91 2 3 3" xfId="7492"/>
    <cellStyle name="20% - Accent1 91 2 3 3 2" xfId="7493"/>
    <cellStyle name="20% - Accent1 91 2 3 4" xfId="7494"/>
    <cellStyle name="20% - Accent1 91 2 3 5" xfId="7495"/>
    <cellStyle name="20% - Accent1 91 2 4" xfId="7496"/>
    <cellStyle name="20% - Accent1 91 2 4 2" xfId="7497"/>
    <cellStyle name="20% - Accent1 91 2 4 2 2" xfId="7498"/>
    <cellStyle name="20% - Accent1 91 2 4 3" xfId="7499"/>
    <cellStyle name="20% - Accent1 91 2 5" xfId="7500"/>
    <cellStyle name="20% - Accent1 91 2 5 2" xfId="7501"/>
    <cellStyle name="20% - Accent1 91 2 6" xfId="7502"/>
    <cellStyle name="20% - Accent1 91 2 7" xfId="7503"/>
    <cellStyle name="20% - Accent1 91 3" xfId="7504"/>
    <cellStyle name="20% - Accent1 91 3 2" xfId="7505"/>
    <cellStyle name="20% - Accent1 91 3 2 2" xfId="7506"/>
    <cellStyle name="20% - Accent1 91 3 2 2 2" xfId="7507"/>
    <cellStyle name="20% - Accent1 91 3 2 2 2 2" xfId="7508"/>
    <cellStyle name="20% - Accent1 91 3 2 2 2 2 2" xfId="7509"/>
    <cellStyle name="20% - Accent1 91 3 2 2 2 3" xfId="7510"/>
    <cellStyle name="20% - Accent1 91 3 2 2 3" xfId="7511"/>
    <cellStyle name="20% - Accent1 91 3 2 2 3 2" xfId="7512"/>
    <cellStyle name="20% - Accent1 91 3 2 2 4" xfId="7513"/>
    <cellStyle name="20% - Accent1 91 3 2 2 5" xfId="7514"/>
    <cellStyle name="20% - Accent1 91 3 2 3" xfId="7515"/>
    <cellStyle name="20% - Accent1 91 3 2 3 2" xfId="7516"/>
    <cellStyle name="20% - Accent1 91 3 2 3 2 2" xfId="7517"/>
    <cellStyle name="20% - Accent1 91 3 2 3 3" xfId="7518"/>
    <cellStyle name="20% - Accent1 91 3 2 4" xfId="7519"/>
    <cellStyle name="20% - Accent1 91 3 2 4 2" xfId="7520"/>
    <cellStyle name="20% - Accent1 91 3 2 5" xfId="7521"/>
    <cellStyle name="20% - Accent1 91 3 2 6" xfId="7522"/>
    <cellStyle name="20% - Accent1 91 3 3" xfId="7523"/>
    <cellStyle name="20% - Accent1 91 3 3 2" xfId="7524"/>
    <cellStyle name="20% - Accent1 91 3 3 2 2" xfId="7525"/>
    <cellStyle name="20% - Accent1 91 3 3 2 2 2" xfId="7526"/>
    <cellStyle name="20% - Accent1 91 3 3 2 3" xfId="7527"/>
    <cellStyle name="20% - Accent1 91 3 3 3" xfId="7528"/>
    <cellStyle name="20% - Accent1 91 3 3 3 2" xfId="7529"/>
    <cellStyle name="20% - Accent1 91 3 3 4" xfId="7530"/>
    <cellStyle name="20% - Accent1 91 3 3 5" xfId="7531"/>
    <cellStyle name="20% - Accent1 91 3 4" xfId="7532"/>
    <cellStyle name="20% - Accent1 91 3 4 2" xfId="7533"/>
    <cellStyle name="20% - Accent1 91 3 4 2 2" xfId="7534"/>
    <cellStyle name="20% - Accent1 91 3 4 3" xfId="7535"/>
    <cellStyle name="20% - Accent1 91 3 5" xfId="7536"/>
    <cellStyle name="20% - Accent1 91 3 5 2" xfId="7537"/>
    <cellStyle name="20% - Accent1 91 3 6" xfId="7538"/>
    <cellStyle name="20% - Accent1 91 3 7" xfId="7539"/>
    <cellStyle name="20% - Accent1 91 4" xfId="7540"/>
    <cellStyle name="20% - Accent1 91 4 2" xfId="7541"/>
    <cellStyle name="20% - Accent1 91 4 2 2" xfId="7542"/>
    <cellStyle name="20% - Accent1 91 4 2 2 2" xfId="7543"/>
    <cellStyle name="20% - Accent1 91 4 2 2 2 2" xfId="7544"/>
    <cellStyle name="20% - Accent1 91 4 2 2 3" xfId="7545"/>
    <cellStyle name="20% - Accent1 91 4 2 3" xfId="7546"/>
    <cellStyle name="20% - Accent1 91 4 2 3 2" xfId="7547"/>
    <cellStyle name="20% - Accent1 91 4 2 4" xfId="7548"/>
    <cellStyle name="20% - Accent1 91 4 2 5" xfId="7549"/>
    <cellStyle name="20% - Accent1 91 4 3" xfId="7550"/>
    <cellStyle name="20% - Accent1 91 4 3 2" xfId="7551"/>
    <cellStyle name="20% - Accent1 91 4 3 2 2" xfId="7552"/>
    <cellStyle name="20% - Accent1 91 4 3 3" xfId="7553"/>
    <cellStyle name="20% - Accent1 91 4 4" xfId="7554"/>
    <cellStyle name="20% - Accent1 91 4 4 2" xfId="7555"/>
    <cellStyle name="20% - Accent1 91 4 5" xfId="7556"/>
    <cellStyle name="20% - Accent1 91 4 6" xfId="7557"/>
    <cellStyle name="20% - Accent1 91 5" xfId="7558"/>
    <cellStyle name="20% - Accent1 91 5 2" xfId="7559"/>
    <cellStyle name="20% - Accent1 91 5 2 2" xfId="7560"/>
    <cellStyle name="20% - Accent1 91 5 2 2 2" xfId="7561"/>
    <cellStyle name="20% - Accent1 91 5 2 2 2 2" xfId="7562"/>
    <cellStyle name="20% - Accent1 91 5 2 2 3" xfId="7563"/>
    <cellStyle name="20% - Accent1 91 5 2 3" xfId="7564"/>
    <cellStyle name="20% - Accent1 91 5 2 3 2" xfId="7565"/>
    <cellStyle name="20% - Accent1 91 5 2 4" xfId="7566"/>
    <cellStyle name="20% - Accent1 91 5 2 5" xfId="7567"/>
    <cellStyle name="20% - Accent1 91 5 3" xfId="7568"/>
    <cellStyle name="20% - Accent1 91 5 3 2" xfId="7569"/>
    <cellStyle name="20% - Accent1 91 5 3 2 2" xfId="7570"/>
    <cellStyle name="20% - Accent1 91 5 3 3" xfId="7571"/>
    <cellStyle name="20% - Accent1 91 5 4" xfId="7572"/>
    <cellStyle name="20% - Accent1 91 5 4 2" xfId="7573"/>
    <cellStyle name="20% - Accent1 91 5 5" xfId="7574"/>
    <cellStyle name="20% - Accent1 91 5 6" xfId="7575"/>
    <cellStyle name="20% - Accent1 91 6" xfId="7576"/>
    <cellStyle name="20% - Accent1 91 6 2" xfId="7577"/>
    <cellStyle name="20% - Accent1 91 6 2 2" xfId="7578"/>
    <cellStyle name="20% - Accent1 91 6 2 2 2" xfId="7579"/>
    <cellStyle name="20% - Accent1 91 6 2 3" xfId="7580"/>
    <cellStyle name="20% - Accent1 91 6 3" xfId="7581"/>
    <cellStyle name="20% - Accent1 91 6 3 2" xfId="7582"/>
    <cellStyle name="20% - Accent1 91 6 4" xfId="7583"/>
    <cellStyle name="20% - Accent1 91 6 5" xfId="7584"/>
    <cellStyle name="20% - Accent1 91 7" xfId="7585"/>
    <cellStyle name="20% - Accent1 91 7 2" xfId="7586"/>
    <cellStyle name="20% - Accent1 91 7 2 2" xfId="7587"/>
    <cellStyle name="20% - Accent1 91 7 3" xfId="7588"/>
    <cellStyle name="20% - Accent1 91 8" xfId="7589"/>
    <cellStyle name="20% - Accent1 91 8 2" xfId="7590"/>
    <cellStyle name="20% - Accent1 91 9" xfId="7591"/>
    <cellStyle name="20% - Accent1 91 9 2" xfId="60519"/>
    <cellStyle name="20% - Accent1 92" xfId="709"/>
    <cellStyle name="20% - Accent1 92 10" xfId="7592"/>
    <cellStyle name="20% - Accent1 92 2" xfId="7593"/>
    <cellStyle name="20% - Accent1 92 2 2" xfId="7594"/>
    <cellStyle name="20% - Accent1 92 2 2 2" xfId="7595"/>
    <cellStyle name="20% - Accent1 92 2 2 2 2" xfId="7596"/>
    <cellStyle name="20% - Accent1 92 2 2 2 2 2" xfId="7597"/>
    <cellStyle name="20% - Accent1 92 2 2 2 2 2 2" xfId="7598"/>
    <cellStyle name="20% - Accent1 92 2 2 2 2 3" xfId="7599"/>
    <cellStyle name="20% - Accent1 92 2 2 2 3" xfId="7600"/>
    <cellStyle name="20% - Accent1 92 2 2 2 3 2" xfId="7601"/>
    <cellStyle name="20% - Accent1 92 2 2 2 4" xfId="7602"/>
    <cellStyle name="20% - Accent1 92 2 2 2 5" xfId="7603"/>
    <cellStyle name="20% - Accent1 92 2 2 3" xfId="7604"/>
    <cellStyle name="20% - Accent1 92 2 2 3 2" xfId="7605"/>
    <cellStyle name="20% - Accent1 92 2 2 3 2 2" xfId="7606"/>
    <cellStyle name="20% - Accent1 92 2 2 3 3" xfId="7607"/>
    <cellStyle name="20% - Accent1 92 2 2 4" xfId="7608"/>
    <cellStyle name="20% - Accent1 92 2 2 4 2" xfId="7609"/>
    <cellStyle name="20% - Accent1 92 2 2 5" xfId="7610"/>
    <cellStyle name="20% - Accent1 92 2 2 6" xfId="7611"/>
    <cellStyle name="20% - Accent1 92 2 3" xfId="7612"/>
    <cellStyle name="20% - Accent1 92 2 3 2" xfId="7613"/>
    <cellStyle name="20% - Accent1 92 2 3 2 2" xfId="7614"/>
    <cellStyle name="20% - Accent1 92 2 3 2 2 2" xfId="7615"/>
    <cellStyle name="20% - Accent1 92 2 3 2 3" xfId="7616"/>
    <cellStyle name="20% - Accent1 92 2 3 3" xfId="7617"/>
    <cellStyle name="20% - Accent1 92 2 3 3 2" xfId="7618"/>
    <cellStyle name="20% - Accent1 92 2 3 4" xfId="7619"/>
    <cellStyle name="20% - Accent1 92 2 3 5" xfId="7620"/>
    <cellStyle name="20% - Accent1 92 2 4" xfId="7621"/>
    <cellStyle name="20% - Accent1 92 2 4 2" xfId="7622"/>
    <cellStyle name="20% - Accent1 92 2 4 2 2" xfId="7623"/>
    <cellStyle name="20% - Accent1 92 2 4 3" xfId="7624"/>
    <cellStyle name="20% - Accent1 92 2 5" xfId="7625"/>
    <cellStyle name="20% - Accent1 92 2 5 2" xfId="7626"/>
    <cellStyle name="20% - Accent1 92 2 6" xfId="7627"/>
    <cellStyle name="20% - Accent1 92 2 7" xfId="7628"/>
    <cellStyle name="20% - Accent1 92 3" xfId="7629"/>
    <cellStyle name="20% - Accent1 92 3 2" xfId="7630"/>
    <cellStyle name="20% - Accent1 92 3 2 2" xfId="7631"/>
    <cellStyle name="20% - Accent1 92 3 2 2 2" xfId="7632"/>
    <cellStyle name="20% - Accent1 92 3 2 2 2 2" xfId="7633"/>
    <cellStyle name="20% - Accent1 92 3 2 2 2 2 2" xfId="7634"/>
    <cellStyle name="20% - Accent1 92 3 2 2 2 3" xfId="7635"/>
    <cellStyle name="20% - Accent1 92 3 2 2 3" xfId="7636"/>
    <cellStyle name="20% - Accent1 92 3 2 2 3 2" xfId="7637"/>
    <cellStyle name="20% - Accent1 92 3 2 2 4" xfId="7638"/>
    <cellStyle name="20% - Accent1 92 3 2 2 5" xfId="7639"/>
    <cellStyle name="20% - Accent1 92 3 2 3" xfId="7640"/>
    <cellStyle name="20% - Accent1 92 3 2 3 2" xfId="7641"/>
    <cellStyle name="20% - Accent1 92 3 2 3 2 2" xfId="7642"/>
    <cellStyle name="20% - Accent1 92 3 2 3 3" xfId="7643"/>
    <cellStyle name="20% - Accent1 92 3 2 4" xfId="7644"/>
    <cellStyle name="20% - Accent1 92 3 2 4 2" xfId="7645"/>
    <cellStyle name="20% - Accent1 92 3 2 5" xfId="7646"/>
    <cellStyle name="20% - Accent1 92 3 2 6" xfId="7647"/>
    <cellStyle name="20% - Accent1 92 3 3" xfId="7648"/>
    <cellStyle name="20% - Accent1 92 3 3 2" xfId="7649"/>
    <cellStyle name="20% - Accent1 92 3 3 2 2" xfId="7650"/>
    <cellStyle name="20% - Accent1 92 3 3 2 2 2" xfId="7651"/>
    <cellStyle name="20% - Accent1 92 3 3 2 3" xfId="7652"/>
    <cellStyle name="20% - Accent1 92 3 3 3" xfId="7653"/>
    <cellStyle name="20% - Accent1 92 3 3 3 2" xfId="7654"/>
    <cellStyle name="20% - Accent1 92 3 3 4" xfId="7655"/>
    <cellStyle name="20% - Accent1 92 3 3 5" xfId="7656"/>
    <cellStyle name="20% - Accent1 92 3 4" xfId="7657"/>
    <cellStyle name="20% - Accent1 92 3 4 2" xfId="7658"/>
    <cellStyle name="20% - Accent1 92 3 4 2 2" xfId="7659"/>
    <cellStyle name="20% - Accent1 92 3 4 3" xfId="7660"/>
    <cellStyle name="20% - Accent1 92 3 5" xfId="7661"/>
    <cellStyle name="20% - Accent1 92 3 5 2" xfId="7662"/>
    <cellStyle name="20% - Accent1 92 3 6" xfId="7663"/>
    <cellStyle name="20% - Accent1 92 3 7" xfId="7664"/>
    <cellStyle name="20% - Accent1 92 4" xfId="7665"/>
    <cellStyle name="20% - Accent1 92 4 2" xfId="7666"/>
    <cellStyle name="20% - Accent1 92 4 2 2" xfId="7667"/>
    <cellStyle name="20% - Accent1 92 4 2 2 2" xfId="7668"/>
    <cellStyle name="20% - Accent1 92 4 2 2 2 2" xfId="7669"/>
    <cellStyle name="20% - Accent1 92 4 2 2 3" xfId="7670"/>
    <cellStyle name="20% - Accent1 92 4 2 3" xfId="7671"/>
    <cellStyle name="20% - Accent1 92 4 2 3 2" xfId="7672"/>
    <cellStyle name="20% - Accent1 92 4 2 4" xfId="7673"/>
    <cellStyle name="20% - Accent1 92 4 2 5" xfId="7674"/>
    <cellStyle name="20% - Accent1 92 4 3" xfId="7675"/>
    <cellStyle name="20% - Accent1 92 4 3 2" xfId="7676"/>
    <cellStyle name="20% - Accent1 92 4 3 2 2" xfId="7677"/>
    <cellStyle name="20% - Accent1 92 4 3 3" xfId="7678"/>
    <cellStyle name="20% - Accent1 92 4 4" xfId="7679"/>
    <cellStyle name="20% - Accent1 92 4 4 2" xfId="7680"/>
    <cellStyle name="20% - Accent1 92 4 5" xfId="7681"/>
    <cellStyle name="20% - Accent1 92 4 6" xfId="7682"/>
    <cellStyle name="20% - Accent1 92 5" xfId="7683"/>
    <cellStyle name="20% - Accent1 92 5 2" xfId="7684"/>
    <cellStyle name="20% - Accent1 92 5 2 2" xfId="7685"/>
    <cellStyle name="20% - Accent1 92 5 2 2 2" xfId="7686"/>
    <cellStyle name="20% - Accent1 92 5 2 2 2 2" xfId="7687"/>
    <cellStyle name="20% - Accent1 92 5 2 2 3" xfId="7688"/>
    <cellStyle name="20% - Accent1 92 5 2 3" xfId="7689"/>
    <cellStyle name="20% - Accent1 92 5 2 3 2" xfId="7690"/>
    <cellStyle name="20% - Accent1 92 5 2 4" xfId="7691"/>
    <cellStyle name="20% - Accent1 92 5 2 5" xfId="7692"/>
    <cellStyle name="20% - Accent1 92 5 3" xfId="7693"/>
    <cellStyle name="20% - Accent1 92 5 3 2" xfId="7694"/>
    <cellStyle name="20% - Accent1 92 5 3 2 2" xfId="7695"/>
    <cellStyle name="20% - Accent1 92 5 3 3" xfId="7696"/>
    <cellStyle name="20% - Accent1 92 5 4" xfId="7697"/>
    <cellStyle name="20% - Accent1 92 5 4 2" xfId="7698"/>
    <cellStyle name="20% - Accent1 92 5 5" xfId="7699"/>
    <cellStyle name="20% - Accent1 92 5 6" xfId="7700"/>
    <cellStyle name="20% - Accent1 92 6" xfId="7701"/>
    <cellStyle name="20% - Accent1 92 6 2" xfId="7702"/>
    <cellStyle name="20% - Accent1 92 6 2 2" xfId="7703"/>
    <cellStyle name="20% - Accent1 92 6 2 2 2" xfId="7704"/>
    <cellStyle name="20% - Accent1 92 6 2 3" xfId="7705"/>
    <cellStyle name="20% - Accent1 92 6 3" xfId="7706"/>
    <cellStyle name="20% - Accent1 92 6 3 2" xfId="7707"/>
    <cellStyle name="20% - Accent1 92 6 4" xfId="7708"/>
    <cellStyle name="20% - Accent1 92 6 5" xfId="7709"/>
    <cellStyle name="20% - Accent1 92 7" xfId="7710"/>
    <cellStyle name="20% - Accent1 92 7 2" xfId="7711"/>
    <cellStyle name="20% - Accent1 92 7 2 2" xfId="7712"/>
    <cellStyle name="20% - Accent1 92 7 3" xfId="7713"/>
    <cellStyle name="20% - Accent1 92 8" xfId="7714"/>
    <cellStyle name="20% - Accent1 92 8 2" xfId="7715"/>
    <cellStyle name="20% - Accent1 92 9" xfId="7716"/>
    <cellStyle name="20% - Accent1 92 9 2" xfId="60520"/>
    <cellStyle name="20% - Accent1 93" xfId="710"/>
    <cellStyle name="20% - Accent1 93 10" xfId="7717"/>
    <cellStyle name="20% - Accent1 93 2" xfId="7718"/>
    <cellStyle name="20% - Accent1 93 2 2" xfId="7719"/>
    <cellStyle name="20% - Accent1 93 2 2 2" xfId="7720"/>
    <cellStyle name="20% - Accent1 93 2 2 2 2" xfId="7721"/>
    <cellStyle name="20% - Accent1 93 2 2 2 2 2" xfId="7722"/>
    <cellStyle name="20% - Accent1 93 2 2 2 2 2 2" xfId="7723"/>
    <cellStyle name="20% - Accent1 93 2 2 2 2 3" xfId="7724"/>
    <cellStyle name="20% - Accent1 93 2 2 2 3" xfId="7725"/>
    <cellStyle name="20% - Accent1 93 2 2 2 3 2" xfId="7726"/>
    <cellStyle name="20% - Accent1 93 2 2 2 4" xfId="7727"/>
    <cellStyle name="20% - Accent1 93 2 2 2 5" xfId="7728"/>
    <cellStyle name="20% - Accent1 93 2 2 3" xfId="7729"/>
    <cellStyle name="20% - Accent1 93 2 2 3 2" xfId="7730"/>
    <cellStyle name="20% - Accent1 93 2 2 3 2 2" xfId="7731"/>
    <cellStyle name="20% - Accent1 93 2 2 3 3" xfId="7732"/>
    <cellStyle name="20% - Accent1 93 2 2 4" xfId="7733"/>
    <cellStyle name="20% - Accent1 93 2 2 4 2" xfId="7734"/>
    <cellStyle name="20% - Accent1 93 2 2 5" xfId="7735"/>
    <cellStyle name="20% - Accent1 93 2 2 6" xfId="7736"/>
    <cellStyle name="20% - Accent1 93 2 3" xfId="7737"/>
    <cellStyle name="20% - Accent1 93 2 3 2" xfId="7738"/>
    <cellStyle name="20% - Accent1 93 2 3 2 2" xfId="7739"/>
    <cellStyle name="20% - Accent1 93 2 3 2 2 2" xfId="7740"/>
    <cellStyle name="20% - Accent1 93 2 3 2 3" xfId="7741"/>
    <cellStyle name="20% - Accent1 93 2 3 3" xfId="7742"/>
    <cellStyle name="20% - Accent1 93 2 3 3 2" xfId="7743"/>
    <cellStyle name="20% - Accent1 93 2 3 4" xfId="7744"/>
    <cellStyle name="20% - Accent1 93 2 3 5" xfId="7745"/>
    <cellStyle name="20% - Accent1 93 2 4" xfId="7746"/>
    <cellStyle name="20% - Accent1 93 2 4 2" xfId="7747"/>
    <cellStyle name="20% - Accent1 93 2 4 2 2" xfId="7748"/>
    <cellStyle name="20% - Accent1 93 2 4 3" xfId="7749"/>
    <cellStyle name="20% - Accent1 93 2 5" xfId="7750"/>
    <cellStyle name="20% - Accent1 93 2 5 2" xfId="7751"/>
    <cellStyle name="20% - Accent1 93 2 6" xfId="7752"/>
    <cellStyle name="20% - Accent1 93 2 7" xfId="7753"/>
    <cellStyle name="20% - Accent1 93 3" xfId="7754"/>
    <cellStyle name="20% - Accent1 93 3 2" xfId="7755"/>
    <cellStyle name="20% - Accent1 93 3 2 2" xfId="7756"/>
    <cellStyle name="20% - Accent1 93 3 2 2 2" xfId="7757"/>
    <cellStyle name="20% - Accent1 93 3 2 2 2 2" xfId="7758"/>
    <cellStyle name="20% - Accent1 93 3 2 2 2 2 2" xfId="7759"/>
    <cellStyle name="20% - Accent1 93 3 2 2 2 3" xfId="7760"/>
    <cellStyle name="20% - Accent1 93 3 2 2 3" xfId="7761"/>
    <cellStyle name="20% - Accent1 93 3 2 2 3 2" xfId="7762"/>
    <cellStyle name="20% - Accent1 93 3 2 2 4" xfId="7763"/>
    <cellStyle name="20% - Accent1 93 3 2 2 5" xfId="7764"/>
    <cellStyle name="20% - Accent1 93 3 2 3" xfId="7765"/>
    <cellStyle name="20% - Accent1 93 3 2 3 2" xfId="7766"/>
    <cellStyle name="20% - Accent1 93 3 2 3 2 2" xfId="7767"/>
    <cellStyle name="20% - Accent1 93 3 2 3 3" xfId="7768"/>
    <cellStyle name="20% - Accent1 93 3 2 4" xfId="7769"/>
    <cellStyle name="20% - Accent1 93 3 2 4 2" xfId="7770"/>
    <cellStyle name="20% - Accent1 93 3 2 5" xfId="7771"/>
    <cellStyle name="20% - Accent1 93 3 2 6" xfId="7772"/>
    <cellStyle name="20% - Accent1 93 3 3" xfId="7773"/>
    <cellStyle name="20% - Accent1 93 3 3 2" xfId="7774"/>
    <cellStyle name="20% - Accent1 93 3 3 2 2" xfId="7775"/>
    <cellStyle name="20% - Accent1 93 3 3 2 2 2" xfId="7776"/>
    <cellStyle name="20% - Accent1 93 3 3 2 3" xfId="7777"/>
    <cellStyle name="20% - Accent1 93 3 3 3" xfId="7778"/>
    <cellStyle name="20% - Accent1 93 3 3 3 2" xfId="7779"/>
    <cellStyle name="20% - Accent1 93 3 3 4" xfId="7780"/>
    <cellStyle name="20% - Accent1 93 3 3 5" xfId="7781"/>
    <cellStyle name="20% - Accent1 93 3 4" xfId="7782"/>
    <cellStyle name="20% - Accent1 93 3 4 2" xfId="7783"/>
    <cellStyle name="20% - Accent1 93 3 4 2 2" xfId="7784"/>
    <cellStyle name="20% - Accent1 93 3 4 3" xfId="7785"/>
    <cellStyle name="20% - Accent1 93 3 5" xfId="7786"/>
    <cellStyle name="20% - Accent1 93 3 5 2" xfId="7787"/>
    <cellStyle name="20% - Accent1 93 3 6" xfId="7788"/>
    <cellStyle name="20% - Accent1 93 3 7" xfId="7789"/>
    <cellStyle name="20% - Accent1 93 4" xfId="7790"/>
    <cellStyle name="20% - Accent1 93 4 2" xfId="7791"/>
    <cellStyle name="20% - Accent1 93 4 2 2" xfId="7792"/>
    <cellStyle name="20% - Accent1 93 4 2 2 2" xfId="7793"/>
    <cellStyle name="20% - Accent1 93 4 2 2 2 2" xfId="7794"/>
    <cellStyle name="20% - Accent1 93 4 2 2 3" xfId="7795"/>
    <cellStyle name="20% - Accent1 93 4 2 3" xfId="7796"/>
    <cellStyle name="20% - Accent1 93 4 2 3 2" xfId="7797"/>
    <cellStyle name="20% - Accent1 93 4 2 4" xfId="7798"/>
    <cellStyle name="20% - Accent1 93 4 2 5" xfId="7799"/>
    <cellStyle name="20% - Accent1 93 4 3" xfId="7800"/>
    <cellStyle name="20% - Accent1 93 4 3 2" xfId="7801"/>
    <cellStyle name="20% - Accent1 93 4 3 2 2" xfId="7802"/>
    <cellStyle name="20% - Accent1 93 4 3 3" xfId="7803"/>
    <cellStyle name="20% - Accent1 93 4 4" xfId="7804"/>
    <cellStyle name="20% - Accent1 93 4 4 2" xfId="7805"/>
    <cellStyle name="20% - Accent1 93 4 5" xfId="7806"/>
    <cellStyle name="20% - Accent1 93 4 6" xfId="7807"/>
    <cellStyle name="20% - Accent1 93 5" xfId="7808"/>
    <cellStyle name="20% - Accent1 93 5 2" xfId="7809"/>
    <cellStyle name="20% - Accent1 93 5 2 2" xfId="7810"/>
    <cellStyle name="20% - Accent1 93 5 2 2 2" xfId="7811"/>
    <cellStyle name="20% - Accent1 93 5 2 2 2 2" xfId="7812"/>
    <cellStyle name="20% - Accent1 93 5 2 2 3" xfId="7813"/>
    <cellStyle name="20% - Accent1 93 5 2 3" xfId="7814"/>
    <cellStyle name="20% - Accent1 93 5 2 3 2" xfId="7815"/>
    <cellStyle name="20% - Accent1 93 5 2 4" xfId="7816"/>
    <cellStyle name="20% - Accent1 93 5 2 5" xfId="7817"/>
    <cellStyle name="20% - Accent1 93 5 3" xfId="7818"/>
    <cellStyle name="20% - Accent1 93 5 3 2" xfId="7819"/>
    <cellStyle name="20% - Accent1 93 5 3 2 2" xfId="7820"/>
    <cellStyle name="20% - Accent1 93 5 3 3" xfId="7821"/>
    <cellStyle name="20% - Accent1 93 5 4" xfId="7822"/>
    <cellStyle name="20% - Accent1 93 5 4 2" xfId="7823"/>
    <cellStyle name="20% - Accent1 93 5 5" xfId="7824"/>
    <cellStyle name="20% - Accent1 93 5 6" xfId="7825"/>
    <cellStyle name="20% - Accent1 93 6" xfId="7826"/>
    <cellStyle name="20% - Accent1 93 6 2" xfId="7827"/>
    <cellStyle name="20% - Accent1 93 6 2 2" xfId="7828"/>
    <cellStyle name="20% - Accent1 93 6 2 2 2" xfId="7829"/>
    <cellStyle name="20% - Accent1 93 6 2 3" xfId="7830"/>
    <cellStyle name="20% - Accent1 93 6 3" xfId="7831"/>
    <cellStyle name="20% - Accent1 93 6 3 2" xfId="7832"/>
    <cellStyle name="20% - Accent1 93 6 4" xfId="7833"/>
    <cellStyle name="20% - Accent1 93 6 5" xfId="7834"/>
    <cellStyle name="20% - Accent1 93 7" xfId="7835"/>
    <cellStyle name="20% - Accent1 93 7 2" xfId="7836"/>
    <cellStyle name="20% - Accent1 93 7 2 2" xfId="7837"/>
    <cellStyle name="20% - Accent1 93 7 3" xfId="7838"/>
    <cellStyle name="20% - Accent1 93 8" xfId="7839"/>
    <cellStyle name="20% - Accent1 93 8 2" xfId="7840"/>
    <cellStyle name="20% - Accent1 93 9" xfId="7841"/>
    <cellStyle name="20% - Accent1 93 9 2" xfId="60521"/>
    <cellStyle name="20% - Accent1 94" xfId="711"/>
    <cellStyle name="20% - Accent1 94 10" xfId="7842"/>
    <cellStyle name="20% - Accent1 94 2" xfId="7843"/>
    <cellStyle name="20% - Accent1 94 2 2" xfId="7844"/>
    <cellStyle name="20% - Accent1 94 2 2 2" xfId="7845"/>
    <cellStyle name="20% - Accent1 94 2 2 2 2" xfId="7846"/>
    <cellStyle name="20% - Accent1 94 2 2 2 2 2" xfId="7847"/>
    <cellStyle name="20% - Accent1 94 2 2 2 2 2 2" xfId="7848"/>
    <cellStyle name="20% - Accent1 94 2 2 2 2 3" xfId="7849"/>
    <cellStyle name="20% - Accent1 94 2 2 2 3" xfId="7850"/>
    <cellStyle name="20% - Accent1 94 2 2 2 3 2" xfId="7851"/>
    <cellStyle name="20% - Accent1 94 2 2 2 4" xfId="7852"/>
    <cellStyle name="20% - Accent1 94 2 2 2 5" xfId="7853"/>
    <cellStyle name="20% - Accent1 94 2 2 3" xfId="7854"/>
    <cellStyle name="20% - Accent1 94 2 2 3 2" xfId="7855"/>
    <cellStyle name="20% - Accent1 94 2 2 3 2 2" xfId="7856"/>
    <cellStyle name="20% - Accent1 94 2 2 3 3" xfId="7857"/>
    <cellStyle name="20% - Accent1 94 2 2 4" xfId="7858"/>
    <cellStyle name="20% - Accent1 94 2 2 4 2" xfId="7859"/>
    <cellStyle name="20% - Accent1 94 2 2 5" xfId="7860"/>
    <cellStyle name="20% - Accent1 94 2 2 6" xfId="7861"/>
    <cellStyle name="20% - Accent1 94 2 3" xfId="7862"/>
    <cellStyle name="20% - Accent1 94 2 3 2" xfId="7863"/>
    <cellStyle name="20% - Accent1 94 2 3 2 2" xfId="7864"/>
    <cellStyle name="20% - Accent1 94 2 3 2 2 2" xfId="7865"/>
    <cellStyle name="20% - Accent1 94 2 3 2 3" xfId="7866"/>
    <cellStyle name="20% - Accent1 94 2 3 3" xfId="7867"/>
    <cellStyle name="20% - Accent1 94 2 3 3 2" xfId="7868"/>
    <cellStyle name="20% - Accent1 94 2 3 4" xfId="7869"/>
    <cellStyle name="20% - Accent1 94 2 3 5" xfId="7870"/>
    <cellStyle name="20% - Accent1 94 2 4" xfId="7871"/>
    <cellStyle name="20% - Accent1 94 2 4 2" xfId="7872"/>
    <cellStyle name="20% - Accent1 94 2 4 2 2" xfId="7873"/>
    <cellStyle name="20% - Accent1 94 2 4 3" xfId="7874"/>
    <cellStyle name="20% - Accent1 94 2 5" xfId="7875"/>
    <cellStyle name="20% - Accent1 94 2 5 2" xfId="7876"/>
    <cellStyle name="20% - Accent1 94 2 6" xfId="7877"/>
    <cellStyle name="20% - Accent1 94 2 7" xfId="7878"/>
    <cellStyle name="20% - Accent1 94 3" xfId="7879"/>
    <cellStyle name="20% - Accent1 94 3 2" xfId="7880"/>
    <cellStyle name="20% - Accent1 94 3 2 2" xfId="7881"/>
    <cellStyle name="20% - Accent1 94 3 2 2 2" xfId="7882"/>
    <cellStyle name="20% - Accent1 94 3 2 2 2 2" xfId="7883"/>
    <cellStyle name="20% - Accent1 94 3 2 2 2 2 2" xfId="7884"/>
    <cellStyle name="20% - Accent1 94 3 2 2 2 3" xfId="7885"/>
    <cellStyle name="20% - Accent1 94 3 2 2 3" xfId="7886"/>
    <cellStyle name="20% - Accent1 94 3 2 2 3 2" xfId="7887"/>
    <cellStyle name="20% - Accent1 94 3 2 2 4" xfId="7888"/>
    <cellStyle name="20% - Accent1 94 3 2 2 5" xfId="7889"/>
    <cellStyle name="20% - Accent1 94 3 2 3" xfId="7890"/>
    <cellStyle name="20% - Accent1 94 3 2 3 2" xfId="7891"/>
    <cellStyle name="20% - Accent1 94 3 2 3 2 2" xfId="7892"/>
    <cellStyle name="20% - Accent1 94 3 2 3 3" xfId="7893"/>
    <cellStyle name="20% - Accent1 94 3 2 4" xfId="7894"/>
    <cellStyle name="20% - Accent1 94 3 2 4 2" xfId="7895"/>
    <cellStyle name="20% - Accent1 94 3 2 5" xfId="7896"/>
    <cellStyle name="20% - Accent1 94 3 2 6" xfId="7897"/>
    <cellStyle name="20% - Accent1 94 3 3" xfId="7898"/>
    <cellStyle name="20% - Accent1 94 3 3 2" xfId="7899"/>
    <cellStyle name="20% - Accent1 94 3 3 2 2" xfId="7900"/>
    <cellStyle name="20% - Accent1 94 3 3 2 2 2" xfId="7901"/>
    <cellStyle name="20% - Accent1 94 3 3 2 3" xfId="7902"/>
    <cellStyle name="20% - Accent1 94 3 3 3" xfId="7903"/>
    <cellStyle name="20% - Accent1 94 3 3 3 2" xfId="7904"/>
    <cellStyle name="20% - Accent1 94 3 3 4" xfId="7905"/>
    <cellStyle name="20% - Accent1 94 3 3 5" xfId="7906"/>
    <cellStyle name="20% - Accent1 94 3 4" xfId="7907"/>
    <cellStyle name="20% - Accent1 94 3 4 2" xfId="7908"/>
    <cellStyle name="20% - Accent1 94 3 4 2 2" xfId="7909"/>
    <cellStyle name="20% - Accent1 94 3 4 3" xfId="7910"/>
    <cellStyle name="20% - Accent1 94 3 5" xfId="7911"/>
    <cellStyle name="20% - Accent1 94 3 5 2" xfId="7912"/>
    <cellStyle name="20% - Accent1 94 3 6" xfId="7913"/>
    <cellStyle name="20% - Accent1 94 3 7" xfId="7914"/>
    <cellStyle name="20% - Accent1 94 4" xfId="7915"/>
    <cellStyle name="20% - Accent1 94 4 2" xfId="7916"/>
    <cellStyle name="20% - Accent1 94 4 2 2" xfId="7917"/>
    <cellStyle name="20% - Accent1 94 4 2 2 2" xfId="7918"/>
    <cellStyle name="20% - Accent1 94 4 2 2 2 2" xfId="7919"/>
    <cellStyle name="20% - Accent1 94 4 2 2 3" xfId="7920"/>
    <cellStyle name="20% - Accent1 94 4 2 3" xfId="7921"/>
    <cellStyle name="20% - Accent1 94 4 2 3 2" xfId="7922"/>
    <cellStyle name="20% - Accent1 94 4 2 4" xfId="7923"/>
    <cellStyle name="20% - Accent1 94 4 2 5" xfId="7924"/>
    <cellStyle name="20% - Accent1 94 4 3" xfId="7925"/>
    <cellStyle name="20% - Accent1 94 4 3 2" xfId="7926"/>
    <cellStyle name="20% - Accent1 94 4 3 2 2" xfId="7927"/>
    <cellStyle name="20% - Accent1 94 4 3 3" xfId="7928"/>
    <cellStyle name="20% - Accent1 94 4 4" xfId="7929"/>
    <cellStyle name="20% - Accent1 94 4 4 2" xfId="7930"/>
    <cellStyle name="20% - Accent1 94 4 5" xfId="7931"/>
    <cellStyle name="20% - Accent1 94 4 6" xfId="7932"/>
    <cellStyle name="20% - Accent1 94 5" xfId="7933"/>
    <cellStyle name="20% - Accent1 94 5 2" xfId="7934"/>
    <cellStyle name="20% - Accent1 94 5 2 2" xfId="7935"/>
    <cellStyle name="20% - Accent1 94 5 2 2 2" xfId="7936"/>
    <cellStyle name="20% - Accent1 94 5 2 2 2 2" xfId="7937"/>
    <cellStyle name="20% - Accent1 94 5 2 2 3" xfId="7938"/>
    <cellStyle name="20% - Accent1 94 5 2 3" xfId="7939"/>
    <cellStyle name="20% - Accent1 94 5 2 3 2" xfId="7940"/>
    <cellStyle name="20% - Accent1 94 5 2 4" xfId="7941"/>
    <cellStyle name="20% - Accent1 94 5 2 5" xfId="7942"/>
    <cellStyle name="20% - Accent1 94 5 3" xfId="7943"/>
    <cellStyle name="20% - Accent1 94 5 3 2" xfId="7944"/>
    <cellStyle name="20% - Accent1 94 5 3 2 2" xfId="7945"/>
    <cellStyle name="20% - Accent1 94 5 3 3" xfId="7946"/>
    <cellStyle name="20% - Accent1 94 5 4" xfId="7947"/>
    <cellStyle name="20% - Accent1 94 5 4 2" xfId="7948"/>
    <cellStyle name="20% - Accent1 94 5 5" xfId="7949"/>
    <cellStyle name="20% - Accent1 94 5 6" xfId="7950"/>
    <cellStyle name="20% - Accent1 94 6" xfId="7951"/>
    <cellStyle name="20% - Accent1 94 6 2" xfId="7952"/>
    <cellStyle name="20% - Accent1 94 6 2 2" xfId="7953"/>
    <cellStyle name="20% - Accent1 94 6 2 2 2" xfId="7954"/>
    <cellStyle name="20% - Accent1 94 6 2 3" xfId="7955"/>
    <cellStyle name="20% - Accent1 94 6 3" xfId="7956"/>
    <cellStyle name="20% - Accent1 94 6 3 2" xfId="7957"/>
    <cellStyle name="20% - Accent1 94 6 4" xfId="7958"/>
    <cellStyle name="20% - Accent1 94 6 5" xfId="7959"/>
    <cellStyle name="20% - Accent1 94 7" xfId="7960"/>
    <cellStyle name="20% - Accent1 94 7 2" xfId="7961"/>
    <cellStyle name="20% - Accent1 94 7 2 2" xfId="7962"/>
    <cellStyle name="20% - Accent1 94 7 3" xfId="7963"/>
    <cellStyle name="20% - Accent1 94 8" xfId="7964"/>
    <cellStyle name="20% - Accent1 94 8 2" xfId="7965"/>
    <cellStyle name="20% - Accent1 94 9" xfId="7966"/>
    <cellStyle name="20% - Accent1 94 9 2" xfId="60522"/>
    <cellStyle name="20% - Accent1 95" xfId="712"/>
    <cellStyle name="20% - Accent1 95 10" xfId="7967"/>
    <cellStyle name="20% - Accent1 95 2" xfId="7968"/>
    <cellStyle name="20% - Accent1 95 2 2" xfId="7969"/>
    <cellStyle name="20% - Accent1 95 2 2 2" xfId="7970"/>
    <cellStyle name="20% - Accent1 95 2 2 2 2" xfId="7971"/>
    <cellStyle name="20% - Accent1 95 2 2 2 2 2" xfId="7972"/>
    <cellStyle name="20% - Accent1 95 2 2 2 2 2 2" xfId="7973"/>
    <cellStyle name="20% - Accent1 95 2 2 2 2 3" xfId="7974"/>
    <cellStyle name="20% - Accent1 95 2 2 2 3" xfId="7975"/>
    <cellStyle name="20% - Accent1 95 2 2 2 3 2" xfId="7976"/>
    <cellStyle name="20% - Accent1 95 2 2 2 4" xfId="7977"/>
    <cellStyle name="20% - Accent1 95 2 2 2 5" xfId="7978"/>
    <cellStyle name="20% - Accent1 95 2 2 3" xfId="7979"/>
    <cellStyle name="20% - Accent1 95 2 2 3 2" xfId="7980"/>
    <cellStyle name="20% - Accent1 95 2 2 3 2 2" xfId="7981"/>
    <cellStyle name="20% - Accent1 95 2 2 3 3" xfId="7982"/>
    <cellStyle name="20% - Accent1 95 2 2 4" xfId="7983"/>
    <cellStyle name="20% - Accent1 95 2 2 4 2" xfId="7984"/>
    <cellStyle name="20% - Accent1 95 2 2 5" xfId="7985"/>
    <cellStyle name="20% - Accent1 95 2 2 6" xfId="7986"/>
    <cellStyle name="20% - Accent1 95 2 3" xfId="7987"/>
    <cellStyle name="20% - Accent1 95 2 3 2" xfId="7988"/>
    <cellStyle name="20% - Accent1 95 2 3 2 2" xfId="7989"/>
    <cellStyle name="20% - Accent1 95 2 3 2 2 2" xfId="7990"/>
    <cellStyle name="20% - Accent1 95 2 3 2 3" xfId="7991"/>
    <cellStyle name="20% - Accent1 95 2 3 3" xfId="7992"/>
    <cellStyle name="20% - Accent1 95 2 3 3 2" xfId="7993"/>
    <cellStyle name="20% - Accent1 95 2 3 4" xfId="7994"/>
    <cellStyle name="20% - Accent1 95 2 3 5" xfId="7995"/>
    <cellStyle name="20% - Accent1 95 2 4" xfId="7996"/>
    <cellStyle name="20% - Accent1 95 2 4 2" xfId="7997"/>
    <cellStyle name="20% - Accent1 95 2 4 2 2" xfId="7998"/>
    <cellStyle name="20% - Accent1 95 2 4 3" xfId="7999"/>
    <cellStyle name="20% - Accent1 95 2 5" xfId="8000"/>
    <cellStyle name="20% - Accent1 95 2 5 2" xfId="8001"/>
    <cellStyle name="20% - Accent1 95 2 6" xfId="8002"/>
    <cellStyle name="20% - Accent1 95 2 7" xfId="8003"/>
    <cellStyle name="20% - Accent1 95 3" xfId="8004"/>
    <cellStyle name="20% - Accent1 95 3 2" xfId="8005"/>
    <cellStyle name="20% - Accent1 95 3 2 2" xfId="8006"/>
    <cellStyle name="20% - Accent1 95 3 2 2 2" xfId="8007"/>
    <cellStyle name="20% - Accent1 95 3 2 2 2 2" xfId="8008"/>
    <cellStyle name="20% - Accent1 95 3 2 2 2 2 2" xfId="8009"/>
    <cellStyle name="20% - Accent1 95 3 2 2 2 3" xfId="8010"/>
    <cellStyle name="20% - Accent1 95 3 2 2 3" xfId="8011"/>
    <cellStyle name="20% - Accent1 95 3 2 2 3 2" xfId="8012"/>
    <cellStyle name="20% - Accent1 95 3 2 2 4" xfId="8013"/>
    <cellStyle name="20% - Accent1 95 3 2 2 5" xfId="8014"/>
    <cellStyle name="20% - Accent1 95 3 2 3" xfId="8015"/>
    <cellStyle name="20% - Accent1 95 3 2 3 2" xfId="8016"/>
    <cellStyle name="20% - Accent1 95 3 2 3 2 2" xfId="8017"/>
    <cellStyle name="20% - Accent1 95 3 2 3 3" xfId="8018"/>
    <cellStyle name="20% - Accent1 95 3 2 4" xfId="8019"/>
    <cellStyle name="20% - Accent1 95 3 2 4 2" xfId="8020"/>
    <cellStyle name="20% - Accent1 95 3 2 5" xfId="8021"/>
    <cellStyle name="20% - Accent1 95 3 2 6" xfId="8022"/>
    <cellStyle name="20% - Accent1 95 3 3" xfId="8023"/>
    <cellStyle name="20% - Accent1 95 3 3 2" xfId="8024"/>
    <cellStyle name="20% - Accent1 95 3 3 2 2" xfId="8025"/>
    <cellStyle name="20% - Accent1 95 3 3 2 2 2" xfId="8026"/>
    <cellStyle name="20% - Accent1 95 3 3 2 3" xfId="8027"/>
    <cellStyle name="20% - Accent1 95 3 3 3" xfId="8028"/>
    <cellStyle name="20% - Accent1 95 3 3 3 2" xfId="8029"/>
    <cellStyle name="20% - Accent1 95 3 3 4" xfId="8030"/>
    <cellStyle name="20% - Accent1 95 3 3 5" xfId="8031"/>
    <cellStyle name="20% - Accent1 95 3 4" xfId="8032"/>
    <cellStyle name="20% - Accent1 95 3 4 2" xfId="8033"/>
    <cellStyle name="20% - Accent1 95 3 4 2 2" xfId="8034"/>
    <cellStyle name="20% - Accent1 95 3 4 3" xfId="8035"/>
    <cellStyle name="20% - Accent1 95 3 5" xfId="8036"/>
    <cellStyle name="20% - Accent1 95 3 5 2" xfId="8037"/>
    <cellStyle name="20% - Accent1 95 3 6" xfId="8038"/>
    <cellStyle name="20% - Accent1 95 3 7" xfId="8039"/>
    <cellStyle name="20% - Accent1 95 4" xfId="8040"/>
    <cellStyle name="20% - Accent1 95 4 2" xfId="8041"/>
    <cellStyle name="20% - Accent1 95 4 2 2" xfId="8042"/>
    <cellStyle name="20% - Accent1 95 4 2 2 2" xfId="8043"/>
    <cellStyle name="20% - Accent1 95 4 2 2 2 2" xfId="8044"/>
    <cellStyle name="20% - Accent1 95 4 2 2 3" xfId="8045"/>
    <cellStyle name="20% - Accent1 95 4 2 3" xfId="8046"/>
    <cellStyle name="20% - Accent1 95 4 2 3 2" xfId="8047"/>
    <cellStyle name="20% - Accent1 95 4 2 4" xfId="8048"/>
    <cellStyle name="20% - Accent1 95 4 2 5" xfId="8049"/>
    <cellStyle name="20% - Accent1 95 4 3" xfId="8050"/>
    <cellStyle name="20% - Accent1 95 4 3 2" xfId="8051"/>
    <cellStyle name="20% - Accent1 95 4 3 2 2" xfId="8052"/>
    <cellStyle name="20% - Accent1 95 4 3 3" xfId="8053"/>
    <cellStyle name="20% - Accent1 95 4 4" xfId="8054"/>
    <cellStyle name="20% - Accent1 95 4 4 2" xfId="8055"/>
    <cellStyle name="20% - Accent1 95 4 5" xfId="8056"/>
    <cellStyle name="20% - Accent1 95 4 6" xfId="8057"/>
    <cellStyle name="20% - Accent1 95 5" xfId="8058"/>
    <cellStyle name="20% - Accent1 95 5 2" xfId="8059"/>
    <cellStyle name="20% - Accent1 95 5 2 2" xfId="8060"/>
    <cellStyle name="20% - Accent1 95 5 2 2 2" xfId="8061"/>
    <cellStyle name="20% - Accent1 95 5 2 2 2 2" xfId="8062"/>
    <cellStyle name="20% - Accent1 95 5 2 2 3" xfId="8063"/>
    <cellStyle name="20% - Accent1 95 5 2 3" xfId="8064"/>
    <cellStyle name="20% - Accent1 95 5 2 3 2" xfId="8065"/>
    <cellStyle name="20% - Accent1 95 5 2 4" xfId="8066"/>
    <cellStyle name="20% - Accent1 95 5 2 5" xfId="8067"/>
    <cellStyle name="20% - Accent1 95 5 3" xfId="8068"/>
    <cellStyle name="20% - Accent1 95 5 3 2" xfId="8069"/>
    <cellStyle name="20% - Accent1 95 5 3 2 2" xfId="8070"/>
    <cellStyle name="20% - Accent1 95 5 3 3" xfId="8071"/>
    <cellStyle name="20% - Accent1 95 5 4" xfId="8072"/>
    <cellStyle name="20% - Accent1 95 5 4 2" xfId="8073"/>
    <cellStyle name="20% - Accent1 95 5 5" xfId="8074"/>
    <cellStyle name="20% - Accent1 95 5 6" xfId="8075"/>
    <cellStyle name="20% - Accent1 95 6" xfId="8076"/>
    <cellStyle name="20% - Accent1 95 6 2" xfId="8077"/>
    <cellStyle name="20% - Accent1 95 6 2 2" xfId="8078"/>
    <cellStyle name="20% - Accent1 95 6 2 2 2" xfId="8079"/>
    <cellStyle name="20% - Accent1 95 6 2 3" xfId="8080"/>
    <cellStyle name="20% - Accent1 95 6 3" xfId="8081"/>
    <cellStyle name="20% - Accent1 95 6 3 2" xfId="8082"/>
    <cellStyle name="20% - Accent1 95 6 4" xfId="8083"/>
    <cellStyle name="20% - Accent1 95 6 5" xfId="8084"/>
    <cellStyle name="20% - Accent1 95 7" xfId="8085"/>
    <cellStyle name="20% - Accent1 95 7 2" xfId="8086"/>
    <cellStyle name="20% - Accent1 95 7 2 2" xfId="8087"/>
    <cellStyle name="20% - Accent1 95 7 3" xfId="8088"/>
    <cellStyle name="20% - Accent1 95 8" xfId="8089"/>
    <cellStyle name="20% - Accent1 95 8 2" xfId="8090"/>
    <cellStyle name="20% - Accent1 95 9" xfId="8091"/>
    <cellStyle name="20% - Accent1 95 9 2" xfId="60523"/>
    <cellStyle name="20% - Accent1 96" xfId="713"/>
    <cellStyle name="20% - Accent1 96 10" xfId="8092"/>
    <cellStyle name="20% - Accent1 96 2" xfId="8093"/>
    <cellStyle name="20% - Accent1 96 2 2" xfId="8094"/>
    <cellStyle name="20% - Accent1 96 2 2 2" xfId="8095"/>
    <cellStyle name="20% - Accent1 96 2 2 2 2" xfId="8096"/>
    <cellStyle name="20% - Accent1 96 2 2 2 2 2" xfId="8097"/>
    <cellStyle name="20% - Accent1 96 2 2 2 2 2 2" xfId="8098"/>
    <cellStyle name="20% - Accent1 96 2 2 2 2 3" xfId="8099"/>
    <cellStyle name="20% - Accent1 96 2 2 2 3" xfId="8100"/>
    <cellStyle name="20% - Accent1 96 2 2 2 3 2" xfId="8101"/>
    <cellStyle name="20% - Accent1 96 2 2 2 4" xfId="8102"/>
    <cellStyle name="20% - Accent1 96 2 2 2 5" xfId="8103"/>
    <cellStyle name="20% - Accent1 96 2 2 3" xfId="8104"/>
    <cellStyle name="20% - Accent1 96 2 2 3 2" xfId="8105"/>
    <cellStyle name="20% - Accent1 96 2 2 3 2 2" xfId="8106"/>
    <cellStyle name="20% - Accent1 96 2 2 3 3" xfId="8107"/>
    <cellStyle name="20% - Accent1 96 2 2 4" xfId="8108"/>
    <cellStyle name="20% - Accent1 96 2 2 4 2" xfId="8109"/>
    <cellStyle name="20% - Accent1 96 2 2 5" xfId="8110"/>
    <cellStyle name="20% - Accent1 96 2 2 6" xfId="8111"/>
    <cellStyle name="20% - Accent1 96 2 3" xfId="8112"/>
    <cellStyle name="20% - Accent1 96 2 3 2" xfId="8113"/>
    <cellStyle name="20% - Accent1 96 2 3 2 2" xfId="8114"/>
    <cellStyle name="20% - Accent1 96 2 3 2 2 2" xfId="8115"/>
    <cellStyle name="20% - Accent1 96 2 3 2 3" xfId="8116"/>
    <cellStyle name="20% - Accent1 96 2 3 3" xfId="8117"/>
    <cellStyle name="20% - Accent1 96 2 3 3 2" xfId="8118"/>
    <cellStyle name="20% - Accent1 96 2 3 4" xfId="8119"/>
    <cellStyle name="20% - Accent1 96 2 3 5" xfId="8120"/>
    <cellStyle name="20% - Accent1 96 2 4" xfId="8121"/>
    <cellStyle name="20% - Accent1 96 2 4 2" xfId="8122"/>
    <cellStyle name="20% - Accent1 96 2 4 2 2" xfId="8123"/>
    <cellStyle name="20% - Accent1 96 2 4 3" xfId="8124"/>
    <cellStyle name="20% - Accent1 96 2 5" xfId="8125"/>
    <cellStyle name="20% - Accent1 96 2 5 2" xfId="8126"/>
    <cellStyle name="20% - Accent1 96 2 6" xfId="8127"/>
    <cellStyle name="20% - Accent1 96 2 7" xfId="8128"/>
    <cellStyle name="20% - Accent1 96 3" xfId="8129"/>
    <cellStyle name="20% - Accent1 96 3 2" xfId="8130"/>
    <cellStyle name="20% - Accent1 96 3 2 2" xfId="8131"/>
    <cellStyle name="20% - Accent1 96 3 2 2 2" xfId="8132"/>
    <cellStyle name="20% - Accent1 96 3 2 2 2 2" xfId="8133"/>
    <cellStyle name="20% - Accent1 96 3 2 2 2 2 2" xfId="8134"/>
    <cellStyle name="20% - Accent1 96 3 2 2 2 3" xfId="8135"/>
    <cellStyle name="20% - Accent1 96 3 2 2 3" xfId="8136"/>
    <cellStyle name="20% - Accent1 96 3 2 2 3 2" xfId="8137"/>
    <cellStyle name="20% - Accent1 96 3 2 2 4" xfId="8138"/>
    <cellStyle name="20% - Accent1 96 3 2 2 5" xfId="8139"/>
    <cellStyle name="20% - Accent1 96 3 2 3" xfId="8140"/>
    <cellStyle name="20% - Accent1 96 3 2 3 2" xfId="8141"/>
    <cellStyle name="20% - Accent1 96 3 2 3 2 2" xfId="8142"/>
    <cellStyle name="20% - Accent1 96 3 2 3 3" xfId="8143"/>
    <cellStyle name="20% - Accent1 96 3 2 4" xfId="8144"/>
    <cellStyle name="20% - Accent1 96 3 2 4 2" xfId="8145"/>
    <cellStyle name="20% - Accent1 96 3 2 5" xfId="8146"/>
    <cellStyle name="20% - Accent1 96 3 2 6" xfId="8147"/>
    <cellStyle name="20% - Accent1 96 3 3" xfId="8148"/>
    <cellStyle name="20% - Accent1 96 3 3 2" xfId="8149"/>
    <cellStyle name="20% - Accent1 96 3 3 2 2" xfId="8150"/>
    <cellStyle name="20% - Accent1 96 3 3 2 2 2" xfId="8151"/>
    <cellStyle name="20% - Accent1 96 3 3 2 3" xfId="8152"/>
    <cellStyle name="20% - Accent1 96 3 3 3" xfId="8153"/>
    <cellStyle name="20% - Accent1 96 3 3 3 2" xfId="8154"/>
    <cellStyle name="20% - Accent1 96 3 3 4" xfId="8155"/>
    <cellStyle name="20% - Accent1 96 3 3 5" xfId="8156"/>
    <cellStyle name="20% - Accent1 96 3 4" xfId="8157"/>
    <cellStyle name="20% - Accent1 96 3 4 2" xfId="8158"/>
    <cellStyle name="20% - Accent1 96 3 4 2 2" xfId="8159"/>
    <cellStyle name="20% - Accent1 96 3 4 3" xfId="8160"/>
    <cellStyle name="20% - Accent1 96 3 5" xfId="8161"/>
    <cellStyle name="20% - Accent1 96 3 5 2" xfId="8162"/>
    <cellStyle name="20% - Accent1 96 3 6" xfId="8163"/>
    <cellStyle name="20% - Accent1 96 3 7" xfId="8164"/>
    <cellStyle name="20% - Accent1 96 4" xfId="8165"/>
    <cellStyle name="20% - Accent1 96 4 2" xfId="8166"/>
    <cellStyle name="20% - Accent1 96 4 2 2" xfId="8167"/>
    <cellStyle name="20% - Accent1 96 4 2 2 2" xfId="8168"/>
    <cellStyle name="20% - Accent1 96 4 2 2 2 2" xfId="8169"/>
    <cellStyle name="20% - Accent1 96 4 2 2 3" xfId="8170"/>
    <cellStyle name="20% - Accent1 96 4 2 3" xfId="8171"/>
    <cellStyle name="20% - Accent1 96 4 2 3 2" xfId="8172"/>
    <cellStyle name="20% - Accent1 96 4 2 4" xfId="8173"/>
    <cellStyle name="20% - Accent1 96 4 2 5" xfId="8174"/>
    <cellStyle name="20% - Accent1 96 4 3" xfId="8175"/>
    <cellStyle name="20% - Accent1 96 4 3 2" xfId="8176"/>
    <cellStyle name="20% - Accent1 96 4 3 2 2" xfId="8177"/>
    <cellStyle name="20% - Accent1 96 4 3 3" xfId="8178"/>
    <cellStyle name="20% - Accent1 96 4 4" xfId="8179"/>
    <cellStyle name="20% - Accent1 96 4 4 2" xfId="8180"/>
    <cellStyle name="20% - Accent1 96 4 5" xfId="8181"/>
    <cellStyle name="20% - Accent1 96 4 6" xfId="8182"/>
    <cellStyle name="20% - Accent1 96 5" xfId="8183"/>
    <cellStyle name="20% - Accent1 96 5 2" xfId="8184"/>
    <cellStyle name="20% - Accent1 96 5 2 2" xfId="8185"/>
    <cellStyle name="20% - Accent1 96 5 2 2 2" xfId="8186"/>
    <cellStyle name="20% - Accent1 96 5 2 2 2 2" xfId="8187"/>
    <cellStyle name="20% - Accent1 96 5 2 2 3" xfId="8188"/>
    <cellStyle name="20% - Accent1 96 5 2 3" xfId="8189"/>
    <cellStyle name="20% - Accent1 96 5 2 3 2" xfId="8190"/>
    <cellStyle name="20% - Accent1 96 5 2 4" xfId="8191"/>
    <cellStyle name="20% - Accent1 96 5 2 5" xfId="8192"/>
    <cellStyle name="20% - Accent1 96 5 3" xfId="8193"/>
    <cellStyle name="20% - Accent1 96 5 3 2" xfId="8194"/>
    <cellStyle name="20% - Accent1 96 5 3 2 2" xfId="8195"/>
    <cellStyle name="20% - Accent1 96 5 3 3" xfId="8196"/>
    <cellStyle name="20% - Accent1 96 5 4" xfId="8197"/>
    <cellStyle name="20% - Accent1 96 5 4 2" xfId="8198"/>
    <cellStyle name="20% - Accent1 96 5 5" xfId="8199"/>
    <cellStyle name="20% - Accent1 96 5 6" xfId="8200"/>
    <cellStyle name="20% - Accent1 96 6" xfId="8201"/>
    <cellStyle name="20% - Accent1 96 6 2" xfId="8202"/>
    <cellStyle name="20% - Accent1 96 6 2 2" xfId="8203"/>
    <cellStyle name="20% - Accent1 96 6 2 2 2" xfId="8204"/>
    <cellStyle name="20% - Accent1 96 6 2 3" xfId="8205"/>
    <cellStyle name="20% - Accent1 96 6 3" xfId="8206"/>
    <cellStyle name="20% - Accent1 96 6 3 2" xfId="8207"/>
    <cellStyle name="20% - Accent1 96 6 4" xfId="8208"/>
    <cellStyle name="20% - Accent1 96 6 5" xfId="8209"/>
    <cellStyle name="20% - Accent1 96 7" xfId="8210"/>
    <cellStyle name="20% - Accent1 96 7 2" xfId="8211"/>
    <cellStyle name="20% - Accent1 96 7 2 2" xfId="8212"/>
    <cellStyle name="20% - Accent1 96 7 3" xfId="8213"/>
    <cellStyle name="20% - Accent1 96 8" xfId="8214"/>
    <cellStyle name="20% - Accent1 96 8 2" xfId="8215"/>
    <cellStyle name="20% - Accent1 96 9" xfId="8216"/>
    <cellStyle name="20% - Accent1 96 9 2" xfId="60524"/>
    <cellStyle name="20% - Accent1 97" xfId="714"/>
    <cellStyle name="20% - Accent1 97 10" xfId="8217"/>
    <cellStyle name="20% - Accent1 97 2" xfId="8218"/>
    <cellStyle name="20% - Accent1 97 2 2" xfId="8219"/>
    <cellStyle name="20% - Accent1 97 2 2 2" xfId="8220"/>
    <cellStyle name="20% - Accent1 97 2 2 2 2" xfId="8221"/>
    <cellStyle name="20% - Accent1 97 2 2 2 2 2" xfId="8222"/>
    <cellStyle name="20% - Accent1 97 2 2 2 2 2 2" xfId="8223"/>
    <cellStyle name="20% - Accent1 97 2 2 2 2 3" xfId="8224"/>
    <cellStyle name="20% - Accent1 97 2 2 2 3" xfId="8225"/>
    <cellStyle name="20% - Accent1 97 2 2 2 3 2" xfId="8226"/>
    <cellStyle name="20% - Accent1 97 2 2 2 4" xfId="8227"/>
    <cellStyle name="20% - Accent1 97 2 2 2 5" xfId="8228"/>
    <cellStyle name="20% - Accent1 97 2 2 3" xfId="8229"/>
    <cellStyle name="20% - Accent1 97 2 2 3 2" xfId="8230"/>
    <cellStyle name="20% - Accent1 97 2 2 3 2 2" xfId="8231"/>
    <cellStyle name="20% - Accent1 97 2 2 3 3" xfId="8232"/>
    <cellStyle name="20% - Accent1 97 2 2 4" xfId="8233"/>
    <cellStyle name="20% - Accent1 97 2 2 4 2" xfId="8234"/>
    <cellStyle name="20% - Accent1 97 2 2 5" xfId="8235"/>
    <cellStyle name="20% - Accent1 97 2 2 6" xfId="8236"/>
    <cellStyle name="20% - Accent1 97 2 3" xfId="8237"/>
    <cellStyle name="20% - Accent1 97 2 3 2" xfId="8238"/>
    <cellStyle name="20% - Accent1 97 2 3 2 2" xfId="8239"/>
    <cellStyle name="20% - Accent1 97 2 3 2 2 2" xfId="8240"/>
    <cellStyle name="20% - Accent1 97 2 3 2 3" xfId="8241"/>
    <cellStyle name="20% - Accent1 97 2 3 3" xfId="8242"/>
    <cellStyle name="20% - Accent1 97 2 3 3 2" xfId="8243"/>
    <cellStyle name="20% - Accent1 97 2 3 4" xfId="8244"/>
    <cellStyle name="20% - Accent1 97 2 3 5" xfId="8245"/>
    <cellStyle name="20% - Accent1 97 2 4" xfId="8246"/>
    <cellStyle name="20% - Accent1 97 2 4 2" xfId="8247"/>
    <cellStyle name="20% - Accent1 97 2 4 2 2" xfId="8248"/>
    <cellStyle name="20% - Accent1 97 2 4 3" xfId="8249"/>
    <cellStyle name="20% - Accent1 97 2 5" xfId="8250"/>
    <cellStyle name="20% - Accent1 97 2 5 2" xfId="8251"/>
    <cellStyle name="20% - Accent1 97 2 6" xfId="8252"/>
    <cellStyle name="20% - Accent1 97 2 7" xfId="8253"/>
    <cellStyle name="20% - Accent1 97 3" xfId="8254"/>
    <cellStyle name="20% - Accent1 97 3 2" xfId="8255"/>
    <cellStyle name="20% - Accent1 97 3 2 2" xfId="8256"/>
    <cellStyle name="20% - Accent1 97 3 2 2 2" xfId="8257"/>
    <cellStyle name="20% - Accent1 97 3 2 2 2 2" xfId="8258"/>
    <cellStyle name="20% - Accent1 97 3 2 2 2 2 2" xfId="8259"/>
    <cellStyle name="20% - Accent1 97 3 2 2 2 3" xfId="8260"/>
    <cellStyle name="20% - Accent1 97 3 2 2 3" xfId="8261"/>
    <cellStyle name="20% - Accent1 97 3 2 2 3 2" xfId="8262"/>
    <cellStyle name="20% - Accent1 97 3 2 2 4" xfId="8263"/>
    <cellStyle name="20% - Accent1 97 3 2 2 5" xfId="8264"/>
    <cellStyle name="20% - Accent1 97 3 2 3" xfId="8265"/>
    <cellStyle name="20% - Accent1 97 3 2 3 2" xfId="8266"/>
    <cellStyle name="20% - Accent1 97 3 2 3 2 2" xfId="8267"/>
    <cellStyle name="20% - Accent1 97 3 2 3 3" xfId="8268"/>
    <cellStyle name="20% - Accent1 97 3 2 4" xfId="8269"/>
    <cellStyle name="20% - Accent1 97 3 2 4 2" xfId="8270"/>
    <cellStyle name="20% - Accent1 97 3 2 5" xfId="8271"/>
    <cellStyle name="20% - Accent1 97 3 2 6" xfId="8272"/>
    <cellStyle name="20% - Accent1 97 3 3" xfId="8273"/>
    <cellStyle name="20% - Accent1 97 3 3 2" xfId="8274"/>
    <cellStyle name="20% - Accent1 97 3 3 2 2" xfId="8275"/>
    <cellStyle name="20% - Accent1 97 3 3 2 2 2" xfId="8276"/>
    <cellStyle name="20% - Accent1 97 3 3 2 3" xfId="8277"/>
    <cellStyle name="20% - Accent1 97 3 3 3" xfId="8278"/>
    <cellStyle name="20% - Accent1 97 3 3 3 2" xfId="8279"/>
    <cellStyle name="20% - Accent1 97 3 3 4" xfId="8280"/>
    <cellStyle name="20% - Accent1 97 3 3 5" xfId="8281"/>
    <cellStyle name="20% - Accent1 97 3 4" xfId="8282"/>
    <cellStyle name="20% - Accent1 97 3 4 2" xfId="8283"/>
    <cellStyle name="20% - Accent1 97 3 4 2 2" xfId="8284"/>
    <cellStyle name="20% - Accent1 97 3 4 3" xfId="8285"/>
    <cellStyle name="20% - Accent1 97 3 5" xfId="8286"/>
    <cellStyle name="20% - Accent1 97 3 5 2" xfId="8287"/>
    <cellStyle name="20% - Accent1 97 3 6" xfId="8288"/>
    <cellStyle name="20% - Accent1 97 3 7" xfId="8289"/>
    <cellStyle name="20% - Accent1 97 4" xfId="8290"/>
    <cellStyle name="20% - Accent1 97 4 2" xfId="8291"/>
    <cellStyle name="20% - Accent1 97 4 2 2" xfId="8292"/>
    <cellStyle name="20% - Accent1 97 4 2 2 2" xfId="8293"/>
    <cellStyle name="20% - Accent1 97 4 2 2 2 2" xfId="8294"/>
    <cellStyle name="20% - Accent1 97 4 2 2 3" xfId="8295"/>
    <cellStyle name="20% - Accent1 97 4 2 3" xfId="8296"/>
    <cellStyle name="20% - Accent1 97 4 2 3 2" xfId="8297"/>
    <cellStyle name="20% - Accent1 97 4 2 4" xfId="8298"/>
    <cellStyle name="20% - Accent1 97 4 2 5" xfId="8299"/>
    <cellStyle name="20% - Accent1 97 4 3" xfId="8300"/>
    <cellStyle name="20% - Accent1 97 4 3 2" xfId="8301"/>
    <cellStyle name="20% - Accent1 97 4 3 2 2" xfId="8302"/>
    <cellStyle name="20% - Accent1 97 4 3 3" xfId="8303"/>
    <cellStyle name="20% - Accent1 97 4 4" xfId="8304"/>
    <cellStyle name="20% - Accent1 97 4 4 2" xfId="8305"/>
    <cellStyle name="20% - Accent1 97 4 5" xfId="8306"/>
    <cellStyle name="20% - Accent1 97 4 6" xfId="8307"/>
    <cellStyle name="20% - Accent1 97 5" xfId="8308"/>
    <cellStyle name="20% - Accent1 97 5 2" xfId="8309"/>
    <cellStyle name="20% - Accent1 97 5 2 2" xfId="8310"/>
    <cellStyle name="20% - Accent1 97 5 2 2 2" xfId="8311"/>
    <cellStyle name="20% - Accent1 97 5 2 2 2 2" xfId="8312"/>
    <cellStyle name="20% - Accent1 97 5 2 2 3" xfId="8313"/>
    <cellStyle name="20% - Accent1 97 5 2 3" xfId="8314"/>
    <cellStyle name="20% - Accent1 97 5 2 3 2" xfId="8315"/>
    <cellStyle name="20% - Accent1 97 5 2 4" xfId="8316"/>
    <cellStyle name="20% - Accent1 97 5 2 5" xfId="8317"/>
    <cellStyle name="20% - Accent1 97 5 3" xfId="8318"/>
    <cellStyle name="20% - Accent1 97 5 3 2" xfId="8319"/>
    <cellStyle name="20% - Accent1 97 5 3 2 2" xfId="8320"/>
    <cellStyle name="20% - Accent1 97 5 3 3" xfId="8321"/>
    <cellStyle name="20% - Accent1 97 5 4" xfId="8322"/>
    <cellStyle name="20% - Accent1 97 5 4 2" xfId="8323"/>
    <cellStyle name="20% - Accent1 97 5 5" xfId="8324"/>
    <cellStyle name="20% - Accent1 97 5 6" xfId="8325"/>
    <cellStyle name="20% - Accent1 97 6" xfId="8326"/>
    <cellStyle name="20% - Accent1 97 6 2" xfId="8327"/>
    <cellStyle name="20% - Accent1 97 6 2 2" xfId="8328"/>
    <cellStyle name="20% - Accent1 97 6 2 2 2" xfId="8329"/>
    <cellStyle name="20% - Accent1 97 6 2 3" xfId="8330"/>
    <cellStyle name="20% - Accent1 97 6 3" xfId="8331"/>
    <cellStyle name="20% - Accent1 97 6 3 2" xfId="8332"/>
    <cellStyle name="20% - Accent1 97 6 4" xfId="8333"/>
    <cellStyle name="20% - Accent1 97 6 5" xfId="8334"/>
    <cellStyle name="20% - Accent1 97 7" xfId="8335"/>
    <cellStyle name="20% - Accent1 97 7 2" xfId="8336"/>
    <cellStyle name="20% - Accent1 97 7 2 2" xfId="8337"/>
    <cellStyle name="20% - Accent1 97 7 3" xfId="8338"/>
    <cellStyle name="20% - Accent1 97 8" xfId="8339"/>
    <cellStyle name="20% - Accent1 97 8 2" xfId="8340"/>
    <cellStyle name="20% - Accent1 97 9" xfId="8341"/>
    <cellStyle name="20% - Accent1 97 9 2" xfId="60525"/>
    <cellStyle name="20% - Accent1 98" xfId="715"/>
    <cellStyle name="20% - Accent1 98 10" xfId="8342"/>
    <cellStyle name="20% - Accent1 98 2" xfId="8343"/>
    <cellStyle name="20% - Accent1 98 2 2" xfId="8344"/>
    <cellStyle name="20% - Accent1 98 2 2 2" xfId="8345"/>
    <cellStyle name="20% - Accent1 98 2 2 2 2" xfId="8346"/>
    <cellStyle name="20% - Accent1 98 2 2 2 2 2" xfId="8347"/>
    <cellStyle name="20% - Accent1 98 2 2 2 2 2 2" xfId="8348"/>
    <cellStyle name="20% - Accent1 98 2 2 2 2 3" xfId="8349"/>
    <cellStyle name="20% - Accent1 98 2 2 2 3" xfId="8350"/>
    <cellStyle name="20% - Accent1 98 2 2 2 3 2" xfId="8351"/>
    <cellStyle name="20% - Accent1 98 2 2 2 4" xfId="8352"/>
    <cellStyle name="20% - Accent1 98 2 2 2 5" xfId="8353"/>
    <cellStyle name="20% - Accent1 98 2 2 3" xfId="8354"/>
    <cellStyle name="20% - Accent1 98 2 2 3 2" xfId="8355"/>
    <cellStyle name="20% - Accent1 98 2 2 3 2 2" xfId="8356"/>
    <cellStyle name="20% - Accent1 98 2 2 3 3" xfId="8357"/>
    <cellStyle name="20% - Accent1 98 2 2 4" xfId="8358"/>
    <cellStyle name="20% - Accent1 98 2 2 4 2" xfId="8359"/>
    <cellStyle name="20% - Accent1 98 2 2 5" xfId="8360"/>
    <cellStyle name="20% - Accent1 98 2 2 6" xfId="8361"/>
    <cellStyle name="20% - Accent1 98 2 3" xfId="8362"/>
    <cellStyle name="20% - Accent1 98 2 3 2" xfId="8363"/>
    <cellStyle name="20% - Accent1 98 2 3 2 2" xfId="8364"/>
    <cellStyle name="20% - Accent1 98 2 3 2 2 2" xfId="8365"/>
    <cellStyle name="20% - Accent1 98 2 3 2 3" xfId="8366"/>
    <cellStyle name="20% - Accent1 98 2 3 3" xfId="8367"/>
    <cellStyle name="20% - Accent1 98 2 3 3 2" xfId="8368"/>
    <cellStyle name="20% - Accent1 98 2 3 4" xfId="8369"/>
    <cellStyle name="20% - Accent1 98 2 3 5" xfId="8370"/>
    <cellStyle name="20% - Accent1 98 2 4" xfId="8371"/>
    <cellStyle name="20% - Accent1 98 2 4 2" xfId="8372"/>
    <cellStyle name="20% - Accent1 98 2 4 2 2" xfId="8373"/>
    <cellStyle name="20% - Accent1 98 2 4 3" xfId="8374"/>
    <cellStyle name="20% - Accent1 98 2 5" xfId="8375"/>
    <cellStyle name="20% - Accent1 98 2 5 2" xfId="8376"/>
    <cellStyle name="20% - Accent1 98 2 6" xfId="8377"/>
    <cellStyle name="20% - Accent1 98 2 7" xfId="8378"/>
    <cellStyle name="20% - Accent1 98 3" xfId="8379"/>
    <cellStyle name="20% - Accent1 98 3 2" xfId="8380"/>
    <cellStyle name="20% - Accent1 98 3 2 2" xfId="8381"/>
    <cellStyle name="20% - Accent1 98 3 2 2 2" xfId="8382"/>
    <cellStyle name="20% - Accent1 98 3 2 2 2 2" xfId="8383"/>
    <cellStyle name="20% - Accent1 98 3 2 2 2 2 2" xfId="8384"/>
    <cellStyle name="20% - Accent1 98 3 2 2 2 3" xfId="8385"/>
    <cellStyle name="20% - Accent1 98 3 2 2 3" xfId="8386"/>
    <cellStyle name="20% - Accent1 98 3 2 2 3 2" xfId="8387"/>
    <cellStyle name="20% - Accent1 98 3 2 2 4" xfId="8388"/>
    <cellStyle name="20% - Accent1 98 3 2 2 5" xfId="8389"/>
    <cellStyle name="20% - Accent1 98 3 2 3" xfId="8390"/>
    <cellStyle name="20% - Accent1 98 3 2 3 2" xfId="8391"/>
    <cellStyle name="20% - Accent1 98 3 2 3 2 2" xfId="8392"/>
    <cellStyle name="20% - Accent1 98 3 2 3 3" xfId="8393"/>
    <cellStyle name="20% - Accent1 98 3 2 4" xfId="8394"/>
    <cellStyle name="20% - Accent1 98 3 2 4 2" xfId="8395"/>
    <cellStyle name="20% - Accent1 98 3 2 5" xfId="8396"/>
    <cellStyle name="20% - Accent1 98 3 2 6" xfId="8397"/>
    <cellStyle name="20% - Accent1 98 3 3" xfId="8398"/>
    <cellStyle name="20% - Accent1 98 3 3 2" xfId="8399"/>
    <cellStyle name="20% - Accent1 98 3 3 2 2" xfId="8400"/>
    <cellStyle name="20% - Accent1 98 3 3 2 2 2" xfId="8401"/>
    <cellStyle name="20% - Accent1 98 3 3 2 3" xfId="8402"/>
    <cellStyle name="20% - Accent1 98 3 3 3" xfId="8403"/>
    <cellStyle name="20% - Accent1 98 3 3 3 2" xfId="8404"/>
    <cellStyle name="20% - Accent1 98 3 3 4" xfId="8405"/>
    <cellStyle name="20% - Accent1 98 3 3 5" xfId="8406"/>
    <cellStyle name="20% - Accent1 98 3 4" xfId="8407"/>
    <cellStyle name="20% - Accent1 98 3 4 2" xfId="8408"/>
    <cellStyle name="20% - Accent1 98 3 4 2 2" xfId="8409"/>
    <cellStyle name="20% - Accent1 98 3 4 3" xfId="8410"/>
    <cellStyle name="20% - Accent1 98 3 5" xfId="8411"/>
    <cellStyle name="20% - Accent1 98 3 5 2" xfId="8412"/>
    <cellStyle name="20% - Accent1 98 3 6" xfId="8413"/>
    <cellStyle name="20% - Accent1 98 3 7" xfId="8414"/>
    <cellStyle name="20% - Accent1 98 4" xfId="8415"/>
    <cellStyle name="20% - Accent1 98 4 2" xfId="8416"/>
    <cellStyle name="20% - Accent1 98 4 2 2" xfId="8417"/>
    <cellStyle name="20% - Accent1 98 4 2 2 2" xfId="8418"/>
    <cellStyle name="20% - Accent1 98 4 2 2 2 2" xfId="8419"/>
    <cellStyle name="20% - Accent1 98 4 2 2 3" xfId="8420"/>
    <cellStyle name="20% - Accent1 98 4 2 3" xfId="8421"/>
    <cellStyle name="20% - Accent1 98 4 2 3 2" xfId="8422"/>
    <cellStyle name="20% - Accent1 98 4 2 4" xfId="8423"/>
    <cellStyle name="20% - Accent1 98 4 2 5" xfId="8424"/>
    <cellStyle name="20% - Accent1 98 4 3" xfId="8425"/>
    <cellStyle name="20% - Accent1 98 4 3 2" xfId="8426"/>
    <cellStyle name="20% - Accent1 98 4 3 2 2" xfId="8427"/>
    <cellStyle name="20% - Accent1 98 4 3 3" xfId="8428"/>
    <cellStyle name="20% - Accent1 98 4 4" xfId="8429"/>
    <cellStyle name="20% - Accent1 98 4 4 2" xfId="8430"/>
    <cellStyle name="20% - Accent1 98 4 5" xfId="8431"/>
    <cellStyle name="20% - Accent1 98 4 6" xfId="8432"/>
    <cellStyle name="20% - Accent1 98 5" xfId="8433"/>
    <cellStyle name="20% - Accent1 98 5 2" xfId="8434"/>
    <cellStyle name="20% - Accent1 98 5 2 2" xfId="8435"/>
    <cellStyle name="20% - Accent1 98 5 2 2 2" xfId="8436"/>
    <cellStyle name="20% - Accent1 98 5 2 2 2 2" xfId="8437"/>
    <cellStyle name="20% - Accent1 98 5 2 2 3" xfId="8438"/>
    <cellStyle name="20% - Accent1 98 5 2 3" xfId="8439"/>
    <cellStyle name="20% - Accent1 98 5 2 3 2" xfId="8440"/>
    <cellStyle name="20% - Accent1 98 5 2 4" xfId="8441"/>
    <cellStyle name="20% - Accent1 98 5 2 5" xfId="8442"/>
    <cellStyle name="20% - Accent1 98 5 3" xfId="8443"/>
    <cellStyle name="20% - Accent1 98 5 3 2" xfId="8444"/>
    <cellStyle name="20% - Accent1 98 5 3 2 2" xfId="8445"/>
    <cellStyle name="20% - Accent1 98 5 3 3" xfId="8446"/>
    <cellStyle name="20% - Accent1 98 5 4" xfId="8447"/>
    <cellStyle name="20% - Accent1 98 5 4 2" xfId="8448"/>
    <cellStyle name="20% - Accent1 98 5 5" xfId="8449"/>
    <cellStyle name="20% - Accent1 98 5 6" xfId="8450"/>
    <cellStyle name="20% - Accent1 98 6" xfId="8451"/>
    <cellStyle name="20% - Accent1 98 6 2" xfId="8452"/>
    <cellStyle name="20% - Accent1 98 6 2 2" xfId="8453"/>
    <cellStyle name="20% - Accent1 98 6 2 2 2" xfId="8454"/>
    <cellStyle name="20% - Accent1 98 6 2 3" xfId="8455"/>
    <cellStyle name="20% - Accent1 98 6 3" xfId="8456"/>
    <cellStyle name="20% - Accent1 98 6 3 2" xfId="8457"/>
    <cellStyle name="20% - Accent1 98 6 4" xfId="8458"/>
    <cellStyle name="20% - Accent1 98 6 5" xfId="8459"/>
    <cellStyle name="20% - Accent1 98 7" xfId="8460"/>
    <cellStyle name="20% - Accent1 98 7 2" xfId="8461"/>
    <cellStyle name="20% - Accent1 98 7 2 2" xfId="8462"/>
    <cellStyle name="20% - Accent1 98 7 3" xfId="8463"/>
    <cellStyle name="20% - Accent1 98 8" xfId="8464"/>
    <cellStyle name="20% - Accent1 98 8 2" xfId="8465"/>
    <cellStyle name="20% - Accent1 98 9" xfId="8466"/>
    <cellStyle name="20% - Accent1 98 9 2" xfId="60526"/>
    <cellStyle name="20% - Accent1 99" xfId="716"/>
    <cellStyle name="20% - Accent1 99 10" xfId="8467"/>
    <cellStyle name="20% - Accent1 99 2" xfId="8468"/>
    <cellStyle name="20% - Accent1 99 2 2" xfId="8469"/>
    <cellStyle name="20% - Accent1 99 2 2 2" xfId="8470"/>
    <cellStyle name="20% - Accent1 99 2 2 2 2" xfId="8471"/>
    <cellStyle name="20% - Accent1 99 2 2 2 2 2" xfId="8472"/>
    <cellStyle name="20% - Accent1 99 2 2 2 2 2 2" xfId="8473"/>
    <cellStyle name="20% - Accent1 99 2 2 2 2 3" xfId="8474"/>
    <cellStyle name="20% - Accent1 99 2 2 2 3" xfId="8475"/>
    <cellStyle name="20% - Accent1 99 2 2 2 3 2" xfId="8476"/>
    <cellStyle name="20% - Accent1 99 2 2 2 4" xfId="8477"/>
    <cellStyle name="20% - Accent1 99 2 2 2 5" xfId="8478"/>
    <cellStyle name="20% - Accent1 99 2 2 3" xfId="8479"/>
    <cellStyle name="20% - Accent1 99 2 2 3 2" xfId="8480"/>
    <cellStyle name="20% - Accent1 99 2 2 3 2 2" xfId="8481"/>
    <cellStyle name="20% - Accent1 99 2 2 3 3" xfId="8482"/>
    <cellStyle name="20% - Accent1 99 2 2 4" xfId="8483"/>
    <cellStyle name="20% - Accent1 99 2 2 4 2" xfId="8484"/>
    <cellStyle name="20% - Accent1 99 2 2 5" xfId="8485"/>
    <cellStyle name="20% - Accent1 99 2 2 6" xfId="8486"/>
    <cellStyle name="20% - Accent1 99 2 3" xfId="8487"/>
    <cellStyle name="20% - Accent1 99 2 3 2" xfId="8488"/>
    <cellStyle name="20% - Accent1 99 2 3 2 2" xfId="8489"/>
    <cellStyle name="20% - Accent1 99 2 3 2 2 2" xfId="8490"/>
    <cellStyle name="20% - Accent1 99 2 3 2 3" xfId="8491"/>
    <cellStyle name="20% - Accent1 99 2 3 3" xfId="8492"/>
    <cellStyle name="20% - Accent1 99 2 3 3 2" xfId="8493"/>
    <cellStyle name="20% - Accent1 99 2 3 4" xfId="8494"/>
    <cellStyle name="20% - Accent1 99 2 3 5" xfId="8495"/>
    <cellStyle name="20% - Accent1 99 2 4" xfId="8496"/>
    <cellStyle name="20% - Accent1 99 2 4 2" xfId="8497"/>
    <cellStyle name="20% - Accent1 99 2 4 2 2" xfId="8498"/>
    <cellStyle name="20% - Accent1 99 2 4 3" xfId="8499"/>
    <cellStyle name="20% - Accent1 99 2 5" xfId="8500"/>
    <cellStyle name="20% - Accent1 99 2 5 2" xfId="8501"/>
    <cellStyle name="20% - Accent1 99 2 6" xfId="8502"/>
    <cellStyle name="20% - Accent1 99 2 7" xfId="8503"/>
    <cellStyle name="20% - Accent1 99 3" xfId="8504"/>
    <cellStyle name="20% - Accent1 99 3 2" xfId="8505"/>
    <cellStyle name="20% - Accent1 99 3 2 2" xfId="8506"/>
    <cellStyle name="20% - Accent1 99 3 2 2 2" xfId="8507"/>
    <cellStyle name="20% - Accent1 99 3 2 2 2 2" xfId="8508"/>
    <cellStyle name="20% - Accent1 99 3 2 2 2 2 2" xfId="8509"/>
    <cellStyle name="20% - Accent1 99 3 2 2 2 3" xfId="8510"/>
    <cellStyle name="20% - Accent1 99 3 2 2 3" xfId="8511"/>
    <cellStyle name="20% - Accent1 99 3 2 2 3 2" xfId="8512"/>
    <cellStyle name="20% - Accent1 99 3 2 2 4" xfId="8513"/>
    <cellStyle name="20% - Accent1 99 3 2 2 5" xfId="8514"/>
    <cellStyle name="20% - Accent1 99 3 2 3" xfId="8515"/>
    <cellStyle name="20% - Accent1 99 3 2 3 2" xfId="8516"/>
    <cellStyle name="20% - Accent1 99 3 2 3 2 2" xfId="8517"/>
    <cellStyle name="20% - Accent1 99 3 2 3 3" xfId="8518"/>
    <cellStyle name="20% - Accent1 99 3 2 4" xfId="8519"/>
    <cellStyle name="20% - Accent1 99 3 2 4 2" xfId="8520"/>
    <cellStyle name="20% - Accent1 99 3 2 5" xfId="8521"/>
    <cellStyle name="20% - Accent1 99 3 2 6" xfId="8522"/>
    <cellStyle name="20% - Accent1 99 3 3" xfId="8523"/>
    <cellStyle name="20% - Accent1 99 3 3 2" xfId="8524"/>
    <cellStyle name="20% - Accent1 99 3 3 2 2" xfId="8525"/>
    <cellStyle name="20% - Accent1 99 3 3 2 2 2" xfId="8526"/>
    <cellStyle name="20% - Accent1 99 3 3 2 3" xfId="8527"/>
    <cellStyle name="20% - Accent1 99 3 3 3" xfId="8528"/>
    <cellStyle name="20% - Accent1 99 3 3 3 2" xfId="8529"/>
    <cellStyle name="20% - Accent1 99 3 3 4" xfId="8530"/>
    <cellStyle name="20% - Accent1 99 3 3 5" xfId="8531"/>
    <cellStyle name="20% - Accent1 99 3 4" xfId="8532"/>
    <cellStyle name="20% - Accent1 99 3 4 2" xfId="8533"/>
    <cellStyle name="20% - Accent1 99 3 4 2 2" xfId="8534"/>
    <cellStyle name="20% - Accent1 99 3 4 3" xfId="8535"/>
    <cellStyle name="20% - Accent1 99 3 5" xfId="8536"/>
    <cellStyle name="20% - Accent1 99 3 5 2" xfId="8537"/>
    <cellStyle name="20% - Accent1 99 3 6" xfId="8538"/>
    <cellStyle name="20% - Accent1 99 3 7" xfId="8539"/>
    <cellStyle name="20% - Accent1 99 4" xfId="8540"/>
    <cellStyle name="20% - Accent1 99 4 2" xfId="8541"/>
    <cellStyle name="20% - Accent1 99 4 2 2" xfId="8542"/>
    <cellStyle name="20% - Accent1 99 4 2 2 2" xfId="8543"/>
    <cellStyle name="20% - Accent1 99 4 2 2 2 2" xfId="8544"/>
    <cellStyle name="20% - Accent1 99 4 2 2 3" xfId="8545"/>
    <cellStyle name="20% - Accent1 99 4 2 3" xfId="8546"/>
    <cellStyle name="20% - Accent1 99 4 2 3 2" xfId="8547"/>
    <cellStyle name="20% - Accent1 99 4 2 4" xfId="8548"/>
    <cellStyle name="20% - Accent1 99 4 2 5" xfId="8549"/>
    <cellStyle name="20% - Accent1 99 4 3" xfId="8550"/>
    <cellStyle name="20% - Accent1 99 4 3 2" xfId="8551"/>
    <cellStyle name="20% - Accent1 99 4 3 2 2" xfId="8552"/>
    <cellStyle name="20% - Accent1 99 4 3 3" xfId="8553"/>
    <cellStyle name="20% - Accent1 99 4 4" xfId="8554"/>
    <cellStyle name="20% - Accent1 99 4 4 2" xfId="8555"/>
    <cellStyle name="20% - Accent1 99 4 5" xfId="8556"/>
    <cellStyle name="20% - Accent1 99 4 6" xfId="8557"/>
    <cellStyle name="20% - Accent1 99 5" xfId="8558"/>
    <cellStyle name="20% - Accent1 99 5 2" xfId="8559"/>
    <cellStyle name="20% - Accent1 99 5 2 2" xfId="8560"/>
    <cellStyle name="20% - Accent1 99 5 2 2 2" xfId="8561"/>
    <cellStyle name="20% - Accent1 99 5 2 2 2 2" xfId="8562"/>
    <cellStyle name="20% - Accent1 99 5 2 2 3" xfId="8563"/>
    <cellStyle name="20% - Accent1 99 5 2 3" xfId="8564"/>
    <cellStyle name="20% - Accent1 99 5 2 3 2" xfId="8565"/>
    <cellStyle name="20% - Accent1 99 5 2 4" xfId="8566"/>
    <cellStyle name="20% - Accent1 99 5 2 5" xfId="8567"/>
    <cellStyle name="20% - Accent1 99 5 3" xfId="8568"/>
    <cellStyle name="20% - Accent1 99 5 3 2" xfId="8569"/>
    <cellStyle name="20% - Accent1 99 5 3 2 2" xfId="8570"/>
    <cellStyle name="20% - Accent1 99 5 3 3" xfId="8571"/>
    <cellStyle name="20% - Accent1 99 5 4" xfId="8572"/>
    <cellStyle name="20% - Accent1 99 5 4 2" xfId="8573"/>
    <cellStyle name="20% - Accent1 99 5 5" xfId="8574"/>
    <cellStyle name="20% - Accent1 99 5 6" xfId="8575"/>
    <cellStyle name="20% - Accent1 99 6" xfId="8576"/>
    <cellStyle name="20% - Accent1 99 6 2" xfId="8577"/>
    <cellStyle name="20% - Accent1 99 6 2 2" xfId="8578"/>
    <cellStyle name="20% - Accent1 99 6 2 2 2" xfId="8579"/>
    <cellStyle name="20% - Accent1 99 6 2 3" xfId="8580"/>
    <cellStyle name="20% - Accent1 99 6 3" xfId="8581"/>
    <cellStyle name="20% - Accent1 99 6 3 2" xfId="8582"/>
    <cellStyle name="20% - Accent1 99 6 4" xfId="8583"/>
    <cellStyle name="20% - Accent1 99 6 5" xfId="8584"/>
    <cellStyle name="20% - Accent1 99 7" xfId="8585"/>
    <cellStyle name="20% - Accent1 99 7 2" xfId="8586"/>
    <cellStyle name="20% - Accent1 99 7 2 2" xfId="8587"/>
    <cellStyle name="20% - Accent1 99 7 3" xfId="8588"/>
    <cellStyle name="20% - Accent1 99 8" xfId="8589"/>
    <cellStyle name="20% - Accent1 99 8 2" xfId="8590"/>
    <cellStyle name="20% - Accent1 99 9" xfId="8591"/>
    <cellStyle name="20% - Accent1 99 9 2" xfId="60527"/>
    <cellStyle name="20% - Accent2 10" xfId="717"/>
    <cellStyle name="20% - Accent2 10 2" xfId="718"/>
    <cellStyle name="20% - Accent2 10 3" xfId="60528"/>
    <cellStyle name="20% - Accent2 100" xfId="719"/>
    <cellStyle name="20% - Accent2 100 10" xfId="8592"/>
    <cellStyle name="20% - Accent2 100 2" xfId="8593"/>
    <cellStyle name="20% - Accent2 100 2 2" xfId="8594"/>
    <cellStyle name="20% - Accent2 100 2 2 2" xfId="8595"/>
    <cellStyle name="20% - Accent2 100 2 2 2 2" xfId="8596"/>
    <cellStyle name="20% - Accent2 100 2 2 2 2 2" xfId="8597"/>
    <cellStyle name="20% - Accent2 100 2 2 2 2 2 2" xfId="8598"/>
    <cellStyle name="20% - Accent2 100 2 2 2 2 3" xfId="8599"/>
    <cellStyle name="20% - Accent2 100 2 2 2 3" xfId="8600"/>
    <cellStyle name="20% - Accent2 100 2 2 2 3 2" xfId="8601"/>
    <cellStyle name="20% - Accent2 100 2 2 2 4" xfId="8602"/>
    <cellStyle name="20% - Accent2 100 2 2 2 5" xfId="8603"/>
    <cellStyle name="20% - Accent2 100 2 2 3" xfId="8604"/>
    <cellStyle name="20% - Accent2 100 2 2 3 2" xfId="8605"/>
    <cellStyle name="20% - Accent2 100 2 2 3 2 2" xfId="8606"/>
    <cellStyle name="20% - Accent2 100 2 2 3 3" xfId="8607"/>
    <cellStyle name="20% - Accent2 100 2 2 4" xfId="8608"/>
    <cellStyle name="20% - Accent2 100 2 2 4 2" xfId="8609"/>
    <cellStyle name="20% - Accent2 100 2 2 5" xfId="8610"/>
    <cellStyle name="20% - Accent2 100 2 2 6" xfId="8611"/>
    <cellStyle name="20% - Accent2 100 2 3" xfId="8612"/>
    <cellStyle name="20% - Accent2 100 2 3 2" xfId="8613"/>
    <cellStyle name="20% - Accent2 100 2 3 2 2" xfId="8614"/>
    <cellStyle name="20% - Accent2 100 2 3 2 2 2" xfId="8615"/>
    <cellStyle name="20% - Accent2 100 2 3 2 3" xfId="8616"/>
    <cellStyle name="20% - Accent2 100 2 3 3" xfId="8617"/>
    <cellStyle name="20% - Accent2 100 2 3 3 2" xfId="8618"/>
    <cellStyle name="20% - Accent2 100 2 3 4" xfId="8619"/>
    <cellStyle name="20% - Accent2 100 2 3 5" xfId="8620"/>
    <cellStyle name="20% - Accent2 100 2 4" xfId="8621"/>
    <cellStyle name="20% - Accent2 100 2 4 2" xfId="8622"/>
    <cellStyle name="20% - Accent2 100 2 4 2 2" xfId="8623"/>
    <cellStyle name="20% - Accent2 100 2 4 3" xfId="8624"/>
    <cellStyle name="20% - Accent2 100 2 5" xfId="8625"/>
    <cellStyle name="20% - Accent2 100 2 5 2" xfId="8626"/>
    <cellStyle name="20% - Accent2 100 2 6" xfId="8627"/>
    <cellStyle name="20% - Accent2 100 2 7" xfId="8628"/>
    <cellStyle name="20% - Accent2 100 3" xfId="8629"/>
    <cellStyle name="20% - Accent2 100 3 2" xfId="8630"/>
    <cellStyle name="20% - Accent2 100 3 2 2" xfId="8631"/>
    <cellStyle name="20% - Accent2 100 3 2 2 2" xfId="8632"/>
    <cellStyle name="20% - Accent2 100 3 2 2 2 2" xfId="8633"/>
    <cellStyle name="20% - Accent2 100 3 2 2 2 2 2" xfId="8634"/>
    <cellStyle name="20% - Accent2 100 3 2 2 2 3" xfId="8635"/>
    <cellStyle name="20% - Accent2 100 3 2 2 3" xfId="8636"/>
    <cellStyle name="20% - Accent2 100 3 2 2 3 2" xfId="8637"/>
    <cellStyle name="20% - Accent2 100 3 2 2 4" xfId="8638"/>
    <cellStyle name="20% - Accent2 100 3 2 2 5" xfId="8639"/>
    <cellStyle name="20% - Accent2 100 3 2 3" xfId="8640"/>
    <cellStyle name="20% - Accent2 100 3 2 3 2" xfId="8641"/>
    <cellStyle name="20% - Accent2 100 3 2 3 2 2" xfId="8642"/>
    <cellStyle name="20% - Accent2 100 3 2 3 3" xfId="8643"/>
    <cellStyle name="20% - Accent2 100 3 2 4" xfId="8644"/>
    <cellStyle name="20% - Accent2 100 3 2 4 2" xfId="8645"/>
    <cellStyle name="20% - Accent2 100 3 2 5" xfId="8646"/>
    <cellStyle name="20% - Accent2 100 3 2 6" xfId="8647"/>
    <cellStyle name="20% - Accent2 100 3 3" xfId="8648"/>
    <cellStyle name="20% - Accent2 100 3 3 2" xfId="8649"/>
    <cellStyle name="20% - Accent2 100 3 3 2 2" xfId="8650"/>
    <cellStyle name="20% - Accent2 100 3 3 2 2 2" xfId="8651"/>
    <cellStyle name="20% - Accent2 100 3 3 2 3" xfId="8652"/>
    <cellStyle name="20% - Accent2 100 3 3 3" xfId="8653"/>
    <cellStyle name="20% - Accent2 100 3 3 3 2" xfId="8654"/>
    <cellStyle name="20% - Accent2 100 3 3 4" xfId="8655"/>
    <cellStyle name="20% - Accent2 100 3 3 5" xfId="8656"/>
    <cellStyle name="20% - Accent2 100 3 4" xfId="8657"/>
    <cellStyle name="20% - Accent2 100 3 4 2" xfId="8658"/>
    <cellStyle name="20% - Accent2 100 3 4 2 2" xfId="8659"/>
    <cellStyle name="20% - Accent2 100 3 4 3" xfId="8660"/>
    <cellStyle name="20% - Accent2 100 3 5" xfId="8661"/>
    <cellStyle name="20% - Accent2 100 3 5 2" xfId="8662"/>
    <cellStyle name="20% - Accent2 100 3 6" xfId="8663"/>
    <cellStyle name="20% - Accent2 100 3 7" xfId="8664"/>
    <cellStyle name="20% - Accent2 100 4" xfId="8665"/>
    <cellStyle name="20% - Accent2 100 4 2" xfId="8666"/>
    <cellStyle name="20% - Accent2 100 4 2 2" xfId="8667"/>
    <cellStyle name="20% - Accent2 100 4 2 2 2" xfId="8668"/>
    <cellStyle name="20% - Accent2 100 4 2 2 2 2" xfId="8669"/>
    <cellStyle name="20% - Accent2 100 4 2 2 3" xfId="8670"/>
    <cellStyle name="20% - Accent2 100 4 2 3" xfId="8671"/>
    <cellStyle name="20% - Accent2 100 4 2 3 2" xfId="8672"/>
    <cellStyle name="20% - Accent2 100 4 2 4" xfId="8673"/>
    <cellStyle name="20% - Accent2 100 4 2 5" xfId="8674"/>
    <cellStyle name="20% - Accent2 100 4 3" xfId="8675"/>
    <cellStyle name="20% - Accent2 100 4 3 2" xfId="8676"/>
    <cellStyle name="20% - Accent2 100 4 3 2 2" xfId="8677"/>
    <cellStyle name="20% - Accent2 100 4 3 3" xfId="8678"/>
    <cellStyle name="20% - Accent2 100 4 4" xfId="8679"/>
    <cellStyle name="20% - Accent2 100 4 4 2" xfId="8680"/>
    <cellStyle name="20% - Accent2 100 4 5" xfId="8681"/>
    <cellStyle name="20% - Accent2 100 4 6" xfId="8682"/>
    <cellStyle name="20% - Accent2 100 5" xfId="8683"/>
    <cellStyle name="20% - Accent2 100 5 2" xfId="8684"/>
    <cellStyle name="20% - Accent2 100 5 2 2" xfId="8685"/>
    <cellStyle name="20% - Accent2 100 5 2 2 2" xfId="8686"/>
    <cellStyle name="20% - Accent2 100 5 2 2 2 2" xfId="8687"/>
    <cellStyle name="20% - Accent2 100 5 2 2 3" xfId="8688"/>
    <cellStyle name="20% - Accent2 100 5 2 3" xfId="8689"/>
    <cellStyle name="20% - Accent2 100 5 2 3 2" xfId="8690"/>
    <cellStyle name="20% - Accent2 100 5 2 4" xfId="8691"/>
    <cellStyle name="20% - Accent2 100 5 2 5" xfId="8692"/>
    <cellStyle name="20% - Accent2 100 5 3" xfId="8693"/>
    <cellStyle name="20% - Accent2 100 5 3 2" xfId="8694"/>
    <cellStyle name="20% - Accent2 100 5 3 2 2" xfId="8695"/>
    <cellStyle name="20% - Accent2 100 5 3 3" xfId="8696"/>
    <cellStyle name="20% - Accent2 100 5 4" xfId="8697"/>
    <cellStyle name="20% - Accent2 100 5 4 2" xfId="8698"/>
    <cellStyle name="20% - Accent2 100 5 5" xfId="8699"/>
    <cellStyle name="20% - Accent2 100 5 6" xfId="8700"/>
    <cellStyle name="20% - Accent2 100 6" xfId="8701"/>
    <cellStyle name="20% - Accent2 100 6 2" xfId="8702"/>
    <cellStyle name="20% - Accent2 100 6 2 2" xfId="8703"/>
    <cellStyle name="20% - Accent2 100 6 2 2 2" xfId="8704"/>
    <cellStyle name="20% - Accent2 100 6 2 3" xfId="8705"/>
    <cellStyle name="20% - Accent2 100 6 3" xfId="8706"/>
    <cellStyle name="20% - Accent2 100 6 3 2" xfId="8707"/>
    <cellStyle name="20% - Accent2 100 6 4" xfId="8708"/>
    <cellStyle name="20% - Accent2 100 6 5" xfId="8709"/>
    <cellStyle name="20% - Accent2 100 7" xfId="8710"/>
    <cellStyle name="20% - Accent2 100 7 2" xfId="8711"/>
    <cellStyle name="20% - Accent2 100 7 2 2" xfId="8712"/>
    <cellStyle name="20% - Accent2 100 7 3" xfId="8713"/>
    <cellStyle name="20% - Accent2 100 8" xfId="8714"/>
    <cellStyle name="20% - Accent2 100 8 2" xfId="8715"/>
    <cellStyle name="20% - Accent2 100 9" xfId="8716"/>
    <cellStyle name="20% - Accent2 100 9 2" xfId="60529"/>
    <cellStyle name="20% - Accent2 101" xfId="720"/>
    <cellStyle name="20% - Accent2 101 10" xfId="8717"/>
    <cellStyle name="20% - Accent2 101 2" xfId="8718"/>
    <cellStyle name="20% - Accent2 101 2 2" xfId="8719"/>
    <cellStyle name="20% - Accent2 101 2 2 2" xfId="8720"/>
    <cellStyle name="20% - Accent2 101 2 2 2 2" xfId="8721"/>
    <cellStyle name="20% - Accent2 101 2 2 2 2 2" xfId="8722"/>
    <cellStyle name="20% - Accent2 101 2 2 2 2 2 2" xfId="8723"/>
    <cellStyle name="20% - Accent2 101 2 2 2 2 3" xfId="8724"/>
    <cellStyle name="20% - Accent2 101 2 2 2 3" xfId="8725"/>
    <cellStyle name="20% - Accent2 101 2 2 2 3 2" xfId="8726"/>
    <cellStyle name="20% - Accent2 101 2 2 2 4" xfId="8727"/>
    <cellStyle name="20% - Accent2 101 2 2 2 5" xfId="8728"/>
    <cellStyle name="20% - Accent2 101 2 2 3" xfId="8729"/>
    <cellStyle name="20% - Accent2 101 2 2 3 2" xfId="8730"/>
    <cellStyle name="20% - Accent2 101 2 2 3 2 2" xfId="8731"/>
    <cellStyle name="20% - Accent2 101 2 2 3 3" xfId="8732"/>
    <cellStyle name="20% - Accent2 101 2 2 4" xfId="8733"/>
    <cellStyle name="20% - Accent2 101 2 2 4 2" xfId="8734"/>
    <cellStyle name="20% - Accent2 101 2 2 5" xfId="8735"/>
    <cellStyle name="20% - Accent2 101 2 2 6" xfId="8736"/>
    <cellStyle name="20% - Accent2 101 2 3" xfId="8737"/>
    <cellStyle name="20% - Accent2 101 2 3 2" xfId="8738"/>
    <cellStyle name="20% - Accent2 101 2 3 2 2" xfId="8739"/>
    <cellStyle name="20% - Accent2 101 2 3 2 2 2" xfId="8740"/>
    <cellStyle name="20% - Accent2 101 2 3 2 3" xfId="8741"/>
    <cellStyle name="20% - Accent2 101 2 3 3" xfId="8742"/>
    <cellStyle name="20% - Accent2 101 2 3 3 2" xfId="8743"/>
    <cellStyle name="20% - Accent2 101 2 3 4" xfId="8744"/>
    <cellStyle name="20% - Accent2 101 2 3 5" xfId="8745"/>
    <cellStyle name="20% - Accent2 101 2 4" xfId="8746"/>
    <cellStyle name="20% - Accent2 101 2 4 2" xfId="8747"/>
    <cellStyle name="20% - Accent2 101 2 4 2 2" xfId="8748"/>
    <cellStyle name="20% - Accent2 101 2 4 3" xfId="8749"/>
    <cellStyle name="20% - Accent2 101 2 5" xfId="8750"/>
    <cellStyle name="20% - Accent2 101 2 5 2" xfId="8751"/>
    <cellStyle name="20% - Accent2 101 2 6" xfId="8752"/>
    <cellStyle name="20% - Accent2 101 2 7" xfId="8753"/>
    <cellStyle name="20% - Accent2 101 3" xfId="8754"/>
    <cellStyle name="20% - Accent2 101 3 2" xfId="8755"/>
    <cellStyle name="20% - Accent2 101 3 2 2" xfId="8756"/>
    <cellStyle name="20% - Accent2 101 3 2 2 2" xfId="8757"/>
    <cellStyle name="20% - Accent2 101 3 2 2 2 2" xfId="8758"/>
    <cellStyle name="20% - Accent2 101 3 2 2 2 2 2" xfId="8759"/>
    <cellStyle name="20% - Accent2 101 3 2 2 2 3" xfId="8760"/>
    <cellStyle name="20% - Accent2 101 3 2 2 3" xfId="8761"/>
    <cellStyle name="20% - Accent2 101 3 2 2 3 2" xfId="8762"/>
    <cellStyle name="20% - Accent2 101 3 2 2 4" xfId="8763"/>
    <cellStyle name="20% - Accent2 101 3 2 2 5" xfId="8764"/>
    <cellStyle name="20% - Accent2 101 3 2 3" xfId="8765"/>
    <cellStyle name="20% - Accent2 101 3 2 3 2" xfId="8766"/>
    <cellStyle name="20% - Accent2 101 3 2 3 2 2" xfId="8767"/>
    <cellStyle name="20% - Accent2 101 3 2 3 3" xfId="8768"/>
    <cellStyle name="20% - Accent2 101 3 2 4" xfId="8769"/>
    <cellStyle name="20% - Accent2 101 3 2 4 2" xfId="8770"/>
    <cellStyle name="20% - Accent2 101 3 2 5" xfId="8771"/>
    <cellStyle name="20% - Accent2 101 3 2 6" xfId="8772"/>
    <cellStyle name="20% - Accent2 101 3 3" xfId="8773"/>
    <cellStyle name="20% - Accent2 101 3 3 2" xfId="8774"/>
    <cellStyle name="20% - Accent2 101 3 3 2 2" xfId="8775"/>
    <cellStyle name="20% - Accent2 101 3 3 2 2 2" xfId="8776"/>
    <cellStyle name="20% - Accent2 101 3 3 2 3" xfId="8777"/>
    <cellStyle name="20% - Accent2 101 3 3 3" xfId="8778"/>
    <cellStyle name="20% - Accent2 101 3 3 3 2" xfId="8779"/>
    <cellStyle name="20% - Accent2 101 3 3 4" xfId="8780"/>
    <cellStyle name="20% - Accent2 101 3 3 5" xfId="8781"/>
    <cellStyle name="20% - Accent2 101 3 4" xfId="8782"/>
    <cellStyle name="20% - Accent2 101 3 4 2" xfId="8783"/>
    <cellStyle name="20% - Accent2 101 3 4 2 2" xfId="8784"/>
    <cellStyle name="20% - Accent2 101 3 4 3" xfId="8785"/>
    <cellStyle name="20% - Accent2 101 3 5" xfId="8786"/>
    <cellStyle name="20% - Accent2 101 3 5 2" xfId="8787"/>
    <cellStyle name="20% - Accent2 101 3 6" xfId="8788"/>
    <cellStyle name="20% - Accent2 101 3 7" xfId="8789"/>
    <cellStyle name="20% - Accent2 101 4" xfId="8790"/>
    <cellStyle name="20% - Accent2 101 4 2" xfId="8791"/>
    <cellStyle name="20% - Accent2 101 4 2 2" xfId="8792"/>
    <cellStyle name="20% - Accent2 101 4 2 2 2" xfId="8793"/>
    <cellStyle name="20% - Accent2 101 4 2 2 2 2" xfId="8794"/>
    <cellStyle name="20% - Accent2 101 4 2 2 3" xfId="8795"/>
    <cellStyle name="20% - Accent2 101 4 2 3" xfId="8796"/>
    <cellStyle name="20% - Accent2 101 4 2 3 2" xfId="8797"/>
    <cellStyle name="20% - Accent2 101 4 2 4" xfId="8798"/>
    <cellStyle name="20% - Accent2 101 4 2 5" xfId="8799"/>
    <cellStyle name="20% - Accent2 101 4 3" xfId="8800"/>
    <cellStyle name="20% - Accent2 101 4 3 2" xfId="8801"/>
    <cellStyle name="20% - Accent2 101 4 3 2 2" xfId="8802"/>
    <cellStyle name="20% - Accent2 101 4 3 3" xfId="8803"/>
    <cellStyle name="20% - Accent2 101 4 4" xfId="8804"/>
    <cellStyle name="20% - Accent2 101 4 4 2" xfId="8805"/>
    <cellStyle name="20% - Accent2 101 4 5" xfId="8806"/>
    <cellStyle name="20% - Accent2 101 4 6" xfId="8807"/>
    <cellStyle name="20% - Accent2 101 5" xfId="8808"/>
    <cellStyle name="20% - Accent2 101 5 2" xfId="8809"/>
    <cellStyle name="20% - Accent2 101 5 2 2" xfId="8810"/>
    <cellStyle name="20% - Accent2 101 5 2 2 2" xfId="8811"/>
    <cellStyle name="20% - Accent2 101 5 2 2 2 2" xfId="8812"/>
    <cellStyle name="20% - Accent2 101 5 2 2 3" xfId="8813"/>
    <cellStyle name="20% - Accent2 101 5 2 3" xfId="8814"/>
    <cellStyle name="20% - Accent2 101 5 2 3 2" xfId="8815"/>
    <cellStyle name="20% - Accent2 101 5 2 4" xfId="8816"/>
    <cellStyle name="20% - Accent2 101 5 2 5" xfId="8817"/>
    <cellStyle name="20% - Accent2 101 5 3" xfId="8818"/>
    <cellStyle name="20% - Accent2 101 5 3 2" xfId="8819"/>
    <cellStyle name="20% - Accent2 101 5 3 2 2" xfId="8820"/>
    <cellStyle name="20% - Accent2 101 5 3 3" xfId="8821"/>
    <cellStyle name="20% - Accent2 101 5 4" xfId="8822"/>
    <cellStyle name="20% - Accent2 101 5 4 2" xfId="8823"/>
    <cellStyle name="20% - Accent2 101 5 5" xfId="8824"/>
    <cellStyle name="20% - Accent2 101 5 6" xfId="8825"/>
    <cellStyle name="20% - Accent2 101 6" xfId="8826"/>
    <cellStyle name="20% - Accent2 101 6 2" xfId="8827"/>
    <cellStyle name="20% - Accent2 101 6 2 2" xfId="8828"/>
    <cellStyle name="20% - Accent2 101 6 2 2 2" xfId="8829"/>
    <cellStyle name="20% - Accent2 101 6 2 3" xfId="8830"/>
    <cellStyle name="20% - Accent2 101 6 3" xfId="8831"/>
    <cellStyle name="20% - Accent2 101 6 3 2" xfId="8832"/>
    <cellStyle name="20% - Accent2 101 6 4" xfId="8833"/>
    <cellStyle name="20% - Accent2 101 6 5" xfId="8834"/>
    <cellStyle name="20% - Accent2 101 7" xfId="8835"/>
    <cellStyle name="20% - Accent2 101 7 2" xfId="8836"/>
    <cellStyle name="20% - Accent2 101 7 2 2" xfId="8837"/>
    <cellStyle name="20% - Accent2 101 7 3" xfId="8838"/>
    <cellStyle name="20% - Accent2 101 8" xfId="8839"/>
    <cellStyle name="20% - Accent2 101 8 2" xfId="8840"/>
    <cellStyle name="20% - Accent2 101 9" xfId="8841"/>
    <cellStyle name="20% - Accent2 101 9 2" xfId="60530"/>
    <cellStyle name="20% - Accent2 102" xfId="721"/>
    <cellStyle name="20% - Accent2 102 10" xfId="8842"/>
    <cellStyle name="20% - Accent2 102 2" xfId="8843"/>
    <cellStyle name="20% - Accent2 102 2 2" xfId="8844"/>
    <cellStyle name="20% - Accent2 102 2 2 2" xfId="8845"/>
    <cellStyle name="20% - Accent2 102 2 2 2 2" xfId="8846"/>
    <cellStyle name="20% - Accent2 102 2 2 2 2 2" xfId="8847"/>
    <cellStyle name="20% - Accent2 102 2 2 2 2 2 2" xfId="8848"/>
    <cellStyle name="20% - Accent2 102 2 2 2 2 3" xfId="8849"/>
    <cellStyle name="20% - Accent2 102 2 2 2 3" xfId="8850"/>
    <cellStyle name="20% - Accent2 102 2 2 2 3 2" xfId="8851"/>
    <cellStyle name="20% - Accent2 102 2 2 2 4" xfId="8852"/>
    <cellStyle name="20% - Accent2 102 2 2 2 5" xfId="8853"/>
    <cellStyle name="20% - Accent2 102 2 2 3" xfId="8854"/>
    <cellStyle name="20% - Accent2 102 2 2 3 2" xfId="8855"/>
    <cellStyle name="20% - Accent2 102 2 2 3 2 2" xfId="8856"/>
    <cellStyle name="20% - Accent2 102 2 2 3 3" xfId="8857"/>
    <cellStyle name="20% - Accent2 102 2 2 4" xfId="8858"/>
    <cellStyle name="20% - Accent2 102 2 2 4 2" xfId="8859"/>
    <cellStyle name="20% - Accent2 102 2 2 5" xfId="8860"/>
    <cellStyle name="20% - Accent2 102 2 2 6" xfId="8861"/>
    <cellStyle name="20% - Accent2 102 2 3" xfId="8862"/>
    <cellStyle name="20% - Accent2 102 2 3 2" xfId="8863"/>
    <cellStyle name="20% - Accent2 102 2 3 2 2" xfId="8864"/>
    <cellStyle name="20% - Accent2 102 2 3 2 2 2" xfId="8865"/>
    <cellStyle name="20% - Accent2 102 2 3 2 3" xfId="8866"/>
    <cellStyle name="20% - Accent2 102 2 3 3" xfId="8867"/>
    <cellStyle name="20% - Accent2 102 2 3 3 2" xfId="8868"/>
    <cellStyle name="20% - Accent2 102 2 3 4" xfId="8869"/>
    <cellStyle name="20% - Accent2 102 2 3 5" xfId="8870"/>
    <cellStyle name="20% - Accent2 102 2 4" xfId="8871"/>
    <cellStyle name="20% - Accent2 102 2 4 2" xfId="8872"/>
    <cellStyle name="20% - Accent2 102 2 4 2 2" xfId="8873"/>
    <cellStyle name="20% - Accent2 102 2 4 3" xfId="8874"/>
    <cellStyle name="20% - Accent2 102 2 5" xfId="8875"/>
    <cellStyle name="20% - Accent2 102 2 5 2" xfId="8876"/>
    <cellStyle name="20% - Accent2 102 2 6" xfId="8877"/>
    <cellStyle name="20% - Accent2 102 2 7" xfId="8878"/>
    <cellStyle name="20% - Accent2 102 3" xfId="8879"/>
    <cellStyle name="20% - Accent2 102 3 2" xfId="8880"/>
    <cellStyle name="20% - Accent2 102 3 2 2" xfId="8881"/>
    <cellStyle name="20% - Accent2 102 3 2 2 2" xfId="8882"/>
    <cellStyle name="20% - Accent2 102 3 2 2 2 2" xfId="8883"/>
    <cellStyle name="20% - Accent2 102 3 2 2 2 2 2" xfId="8884"/>
    <cellStyle name="20% - Accent2 102 3 2 2 2 3" xfId="8885"/>
    <cellStyle name="20% - Accent2 102 3 2 2 3" xfId="8886"/>
    <cellStyle name="20% - Accent2 102 3 2 2 3 2" xfId="8887"/>
    <cellStyle name="20% - Accent2 102 3 2 2 4" xfId="8888"/>
    <cellStyle name="20% - Accent2 102 3 2 2 5" xfId="8889"/>
    <cellStyle name="20% - Accent2 102 3 2 3" xfId="8890"/>
    <cellStyle name="20% - Accent2 102 3 2 3 2" xfId="8891"/>
    <cellStyle name="20% - Accent2 102 3 2 3 2 2" xfId="8892"/>
    <cellStyle name="20% - Accent2 102 3 2 3 3" xfId="8893"/>
    <cellStyle name="20% - Accent2 102 3 2 4" xfId="8894"/>
    <cellStyle name="20% - Accent2 102 3 2 4 2" xfId="8895"/>
    <cellStyle name="20% - Accent2 102 3 2 5" xfId="8896"/>
    <cellStyle name="20% - Accent2 102 3 2 6" xfId="8897"/>
    <cellStyle name="20% - Accent2 102 3 3" xfId="8898"/>
    <cellStyle name="20% - Accent2 102 3 3 2" xfId="8899"/>
    <cellStyle name="20% - Accent2 102 3 3 2 2" xfId="8900"/>
    <cellStyle name="20% - Accent2 102 3 3 2 2 2" xfId="8901"/>
    <cellStyle name="20% - Accent2 102 3 3 2 3" xfId="8902"/>
    <cellStyle name="20% - Accent2 102 3 3 3" xfId="8903"/>
    <cellStyle name="20% - Accent2 102 3 3 3 2" xfId="8904"/>
    <cellStyle name="20% - Accent2 102 3 3 4" xfId="8905"/>
    <cellStyle name="20% - Accent2 102 3 3 5" xfId="8906"/>
    <cellStyle name="20% - Accent2 102 3 4" xfId="8907"/>
    <cellStyle name="20% - Accent2 102 3 4 2" xfId="8908"/>
    <cellStyle name="20% - Accent2 102 3 4 2 2" xfId="8909"/>
    <cellStyle name="20% - Accent2 102 3 4 3" xfId="8910"/>
    <cellStyle name="20% - Accent2 102 3 5" xfId="8911"/>
    <cellStyle name="20% - Accent2 102 3 5 2" xfId="8912"/>
    <cellStyle name="20% - Accent2 102 3 6" xfId="8913"/>
    <cellStyle name="20% - Accent2 102 3 7" xfId="8914"/>
    <cellStyle name="20% - Accent2 102 4" xfId="8915"/>
    <cellStyle name="20% - Accent2 102 4 2" xfId="8916"/>
    <cellStyle name="20% - Accent2 102 4 2 2" xfId="8917"/>
    <cellStyle name="20% - Accent2 102 4 2 2 2" xfId="8918"/>
    <cellStyle name="20% - Accent2 102 4 2 2 2 2" xfId="8919"/>
    <cellStyle name="20% - Accent2 102 4 2 2 3" xfId="8920"/>
    <cellStyle name="20% - Accent2 102 4 2 3" xfId="8921"/>
    <cellStyle name="20% - Accent2 102 4 2 3 2" xfId="8922"/>
    <cellStyle name="20% - Accent2 102 4 2 4" xfId="8923"/>
    <cellStyle name="20% - Accent2 102 4 2 5" xfId="8924"/>
    <cellStyle name="20% - Accent2 102 4 3" xfId="8925"/>
    <cellStyle name="20% - Accent2 102 4 3 2" xfId="8926"/>
    <cellStyle name="20% - Accent2 102 4 3 2 2" xfId="8927"/>
    <cellStyle name="20% - Accent2 102 4 3 3" xfId="8928"/>
    <cellStyle name="20% - Accent2 102 4 4" xfId="8929"/>
    <cellStyle name="20% - Accent2 102 4 4 2" xfId="8930"/>
    <cellStyle name="20% - Accent2 102 4 5" xfId="8931"/>
    <cellStyle name="20% - Accent2 102 4 6" xfId="8932"/>
    <cellStyle name="20% - Accent2 102 5" xfId="8933"/>
    <cellStyle name="20% - Accent2 102 5 2" xfId="8934"/>
    <cellStyle name="20% - Accent2 102 5 2 2" xfId="8935"/>
    <cellStyle name="20% - Accent2 102 5 2 2 2" xfId="8936"/>
    <cellStyle name="20% - Accent2 102 5 2 2 2 2" xfId="8937"/>
    <cellStyle name="20% - Accent2 102 5 2 2 3" xfId="8938"/>
    <cellStyle name="20% - Accent2 102 5 2 3" xfId="8939"/>
    <cellStyle name="20% - Accent2 102 5 2 3 2" xfId="8940"/>
    <cellStyle name="20% - Accent2 102 5 2 4" xfId="8941"/>
    <cellStyle name="20% - Accent2 102 5 2 5" xfId="8942"/>
    <cellStyle name="20% - Accent2 102 5 3" xfId="8943"/>
    <cellStyle name="20% - Accent2 102 5 3 2" xfId="8944"/>
    <cellStyle name="20% - Accent2 102 5 3 2 2" xfId="8945"/>
    <cellStyle name="20% - Accent2 102 5 3 3" xfId="8946"/>
    <cellStyle name="20% - Accent2 102 5 4" xfId="8947"/>
    <cellStyle name="20% - Accent2 102 5 4 2" xfId="8948"/>
    <cellStyle name="20% - Accent2 102 5 5" xfId="8949"/>
    <cellStyle name="20% - Accent2 102 5 6" xfId="8950"/>
    <cellStyle name="20% - Accent2 102 6" xfId="8951"/>
    <cellStyle name="20% - Accent2 102 6 2" xfId="8952"/>
    <cellStyle name="20% - Accent2 102 6 2 2" xfId="8953"/>
    <cellStyle name="20% - Accent2 102 6 2 2 2" xfId="8954"/>
    <cellStyle name="20% - Accent2 102 6 2 3" xfId="8955"/>
    <cellStyle name="20% - Accent2 102 6 3" xfId="8956"/>
    <cellStyle name="20% - Accent2 102 6 3 2" xfId="8957"/>
    <cellStyle name="20% - Accent2 102 6 4" xfId="8958"/>
    <cellStyle name="20% - Accent2 102 6 5" xfId="8959"/>
    <cellStyle name="20% - Accent2 102 7" xfId="8960"/>
    <cellStyle name="20% - Accent2 102 7 2" xfId="8961"/>
    <cellStyle name="20% - Accent2 102 7 2 2" xfId="8962"/>
    <cellStyle name="20% - Accent2 102 7 3" xfId="8963"/>
    <cellStyle name="20% - Accent2 102 8" xfId="8964"/>
    <cellStyle name="20% - Accent2 102 8 2" xfId="8965"/>
    <cellStyle name="20% - Accent2 102 9" xfId="8966"/>
    <cellStyle name="20% - Accent2 102 9 2" xfId="60531"/>
    <cellStyle name="20% - Accent2 103" xfId="722"/>
    <cellStyle name="20% - Accent2 103 10" xfId="8967"/>
    <cellStyle name="20% - Accent2 103 2" xfId="8968"/>
    <cellStyle name="20% - Accent2 103 2 2" xfId="8969"/>
    <cellStyle name="20% - Accent2 103 2 2 2" xfId="8970"/>
    <cellStyle name="20% - Accent2 103 2 2 2 2" xfId="8971"/>
    <cellStyle name="20% - Accent2 103 2 2 2 2 2" xfId="8972"/>
    <cellStyle name="20% - Accent2 103 2 2 2 2 2 2" xfId="8973"/>
    <cellStyle name="20% - Accent2 103 2 2 2 2 3" xfId="8974"/>
    <cellStyle name="20% - Accent2 103 2 2 2 3" xfId="8975"/>
    <cellStyle name="20% - Accent2 103 2 2 2 3 2" xfId="8976"/>
    <cellStyle name="20% - Accent2 103 2 2 2 4" xfId="8977"/>
    <cellStyle name="20% - Accent2 103 2 2 2 5" xfId="8978"/>
    <cellStyle name="20% - Accent2 103 2 2 3" xfId="8979"/>
    <cellStyle name="20% - Accent2 103 2 2 3 2" xfId="8980"/>
    <cellStyle name="20% - Accent2 103 2 2 3 2 2" xfId="8981"/>
    <cellStyle name="20% - Accent2 103 2 2 3 3" xfId="8982"/>
    <cellStyle name="20% - Accent2 103 2 2 4" xfId="8983"/>
    <cellStyle name="20% - Accent2 103 2 2 4 2" xfId="8984"/>
    <cellStyle name="20% - Accent2 103 2 2 5" xfId="8985"/>
    <cellStyle name="20% - Accent2 103 2 2 6" xfId="8986"/>
    <cellStyle name="20% - Accent2 103 2 3" xfId="8987"/>
    <cellStyle name="20% - Accent2 103 2 3 2" xfId="8988"/>
    <cellStyle name="20% - Accent2 103 2 3 2 2" xfId="8989"/>
    <cellStyle name="20% - Accent2 103 2 3 2 2 2" xfId="8990"/>
    <cellStyle name="20% - Accent2 103 2 3 2 3" xfId="8991"/>
    <cellStyle name="20% - Accent2 103 2 3 3" xfId="8992"/>
    <cellStyle name="20% - Accent2 103 2 3 3 2" xfId="8993"/>
    <cellStyle name="20% - Accent2 103 2 3 4" xfId="8994"/>
    <cellStyle name="20% - Accent2 103 2 3 5" xfId="8995"/>
    <cellStyle name="20% - Accent2 103 2 4" xfId="8996"/>
    <cellStyle name="20% - Accent2 103 2 4 2" xfId="8997"/>
    <cellStyle name="20% - Accent2 103 2 4 2 2" xfId="8998"/>
    <cellStyle name="20% - Accent2 103 2 4 3" xfId="8999"/>
    <cellStyle name="20% - Accent2 103 2 5" xfId="9000"/>
    <cellStyle name="20% - Accent2 103 2 5 2" xfId="9001"/>
    <cellStyle name="20% - Accent2 103 2 6" xfId="9002"/>
    <cellStyle name="20% - Accent2 103 2 7" xfId="9003"/>
    <cellStyle name="20% - Accent2 103 3" xfId="9004"/>
    <cellStyle name="20% - Accent2 103 3 2" xfId="9005"/>
    <cellStyle name="20% - Accent2 103 3 2 2" xfId="9006"/>
    <cellStyle name="20% - Accent2 103 3 2 2 2" xfId="9007"/>
    <cellStyle name="20% - Accent2 103 3 2 2 2 2" xfId="9008"/>
    <cellStyle name="20% - Accent2 103 3 2 2 2 2 2" xfId="9009"/>
    <cellStyle name="20% - Accent2 103 3 2 2 2 3" xfId="9010"/>
    <cellStyle name="20% - Accent2 103 3 2 2 3" xfId="9011"/>
    <cellStyle name="20% - Accent2 103 3 2 2 3 2" xfId="9012"/>
    <cellStyle name="20% - Accent2 103 3 2 2 4" xfId="9013"/>
    <cellStyle name="20% - Accent2 103 3 2 2 5" xfId="9014"/>
    <cellStyle name="20% - Accent2 103 3 2 3" xfId="9015"/>
    <cellStyle name="20% - Accent2 103 3 2 3 2" xfId="9016"/>
    <cellStyle name="20% - Accent2 103 3 2 3 2 2" xfId="9017"/>
    <cellStyle name="20% - Accent2 103 3 2 3 3" xfId="9018"/>
    <cellStyle name="20% - Accent2 103 3 2 4" xfId="9019"/>
    <cellStyle name="20% - Accent2 103 3 2 4 2" xfId="9020"/>
    <cellStyle name="20% - Accent2 103 3 2 5" xfId="9021"/>
    <cellStyle name="20% - Accent2 103 3 2 6" xfId="9022"/>
    <cellStyle name="20% - Accent2 103 3 3" xfId="9023"/>
    <cellStyle name="20% - Accent2 103 3 3 2" xfId="9024"/>
    <cellStyle name="20% - Accent2 103 3 3 2 2" xfId="9025"/>
    <cellStyle name="20% - Accent2 103 3 3 2 2 2" xfId="9026"/>
    <cellStyle name="20% - Accent2 103 3 3 2 3" xfId="9027"/>
    <cellStyle name="20% - Accent2 103 3 3 3" xfId="9028"/>
    <cellStyle name="20% - Accent2 103 3 3 3 2" xfId="9029"/>
    <cellStyle name="20% - Accent2 103 3 3 4" xfId="9030"/>
    <cellStyle name="20% - Accent2 103 3 3 5" xfId="9031"/>
    <cellStyle name="20% - Accent2 103 3 4" xfId="9032"/>
    <cellStyle name="20% - Accent2 103 3 4 2" xfId="9033"/>
    <cellStyle name="20% - Accent2 103 3 4 2 2" xfId="9034"/>
    <cellStyle name="20% - Accent2 103 3 4 3" xfId="9035"/>
    <cellStyle name="20% - Accent2 103 3 5" xfId="9036"/>
    <cellStyle name="20% - Accent2 103 3 5 2" xfId="9037"/>
    <cellStyle name="20% - Accent2 103 3 6" xfId="9038"/>
    <cellStyle name="20% - Accent2 103 3 7" xfId="9039"/>
    <cellStyle name="20% - Accent2 103 4" xfId="9040"/>
    <cellStyle name="20% - Accent2 103 4 2" xfId="9041"/>
    <cellStyle name="20% - Accent2 103 4 2 2" xfId="9042"/>
    <cellStyle name="20% - Accent2 103 4 2 2 2" xfId="9043"/>
    <cellStyle name="20% - Accent2 103 4 2 2 2 2" xfId="9044"/>
    <cellStyle name="20% - Accent2 103 4 2 2 3" xfId="9045"/>
    <cellStyle name="20% - Accent2 103 4 2 3" xfId="9046"/>
    <cellStyle name="20% - Accent2 103 4 2 3 2" xfId="9047"/>
    <cellStyle name="20% - Accent2 103 4 2 4" xfId="9048"/>
    <cellStyle name="20% - Accent2 103 4 2 5" xfId="9049"/>
    <cellStyle name="20% - Accent2 103 4 3" xfId="9050"/>
    <cellStyle name="20% - Accent2 103 4 3 2" xfId="9051"/>
    <cellStyle name="20% - Accent2 103 4 3 2 2" xfId="9052"/>
    <cellStyle name="20% - Accent2 103 4 3 3" xfId="9053"/>
    <cellStyle name="20% - Accent2 103 4 4" xfId="9054"/>
    <cellStyle name="20% - Accent2 103 4 4 2" xfId="9055"/>
    <cellStyle name="20% - Accent2 103 4 5" xfId="9056"/>
    <cellStyle name="20% - Accent2 103 4 6" xfId="9057"/>
    <cellStyle name="20% - Accent2 103 5" xfId="9058"/>
    <cellStyle name="20% - Accent2 103 5 2" xfId="9059"/>
    <cellStyle name="20% - Accent2 103 5 2 2" xfId="9060"/>
    <cellStyle name="20% - Accent2 103 5 2 2 2" xfId="9061"/>
    <cellStyle name="20% - Accent2 103 5 2 2 2 2" xfId="9062"/>
    <cellStyle name="20% - Accent2 103 5 2 2 3" xfId="9063"/>
    <cellStyle name="20% - Accent2 103 5 2 3" xfId="9064"/>
    <cellStyle name="20% - Accent2 103 5 2 3 2" xfId="9065"/>
    <cellStyle name="20% - Accent2 103 5 2 4" xfId="9066"/>
    <cellStyle name="20% - Accent2 103 5 2 5" xfId="9067"/>
    <cellStyle name="20% - Accent2 103 5 3" xfId="9068"/>
    <cellStyle name="20% - Accent2 103 5 3 2" xfId="9069"/>
    <cellStyle name="20% - Accent2 103 5 3 2 2" xfId="9070"/>
    <cellStyle name="20% - Accent2 103 5 3 3" xfId="9071"/>
    <cellStyle name="20% - Accent2 103 5 4" xfId="9072"/>
    <cellStyle name="20% - Accent2 103 5 4 2" xfId="9073"/>
    <cellStyle name="20% - Accent2 103 5 5" xfId="9074"/>
    <cellStyle name="20% - Accent2 103 5 6" xfId="9075"/>
    <cellStyle name="20% - Accent2 103 6" xfId="9076"/>
    <cellStyle name="20% - Accent2 103 6 2" xfId="9077"/>
    <cellStyle name="20% - Accent2 103 6 2 2" xfId="9078"/>
    <cellStyle name="20% - Accent2 103 6 2 2 2" xfId="9079"/>
    <cellStyle name="20% - Accent2 103 6 2 3" xfId="9080"/>
    <cellStyle name="20% - Accent2 103 6 3" xfId="9081"/>
    <cellStyle name="20% - Accent2 103 6 3 2" xfId="9082"/>
    <cellStyle name="20% - Accent2 103 6 4" xfId="9083"/>
    <cellStyle name="20% - Accent2 103 6 5" xfId="9084"/>
    <cellStyle name="20% - Accent2 103 7" xfId="9085"/>
    <cellStyle name="20% - Accent2 103 7 2" xfId="9086"/>
    <cellStyle name="20% - Accent2 103 7 2 2" xfId="9087"/>
    <cellStyle name="20% - Accent2 103 7 3" xfId="9088"/>
    <cellStyle name="20% - Accent2 103 8" xfId="9089"/>
    <cellStyle name="20% - Accent2 103 8 2" xfId="9090"/>
    <cellStyle name="20% - Accent2 103 9" xfId="9091"/>
    <cellStyle name="20% - Accent2 103 9 2" xfId="60532"/>
    <cellStyle name="20% - Accent2 104" xfId="723"/>
    <cellStyle name="20% - Accent2 104 10" xfId="9092"/>
    <cellStyle name="20% - Accent2 104 2" xfId="9093"/>
    <cellStyle name="20% - Accent2 104 2 2" xfId="9094"/>
    <cellStyle name="20% - Accent2 104 2 2 2" xfId="9095"/>
    <cellStyle name="20% - Accent2 104 2 2 2 2" xfId="9096"/>
    <cellStyle name="20% - Accent2 104 2 2 2 2 2" xfId="9097"/>
    <cellStyle name="20% - Accent2 104 2 2 2 2 2 2" xfId="9098"/>
    <cellStyle name="20% - Accent2 104 2 2 2 2 3" xfId="9099"/>
    <cellStyle name="20% - Accent2 104 2 2 2 3" xfId="9100"/>
    <cellStyle name="20% - Accent2 104 2 2 2 3 2" xfId="9101"/>
    <cellStyle name="20% - Accent2 104 2 2 2 4" xfId="9102"/>
    <cellStyle name="20% - Accent2 104 2 2 2 5" xfId="9103"/>
    <cellStyle name="20% - Accent2 104 2 2 3" xfId="9104"/>
    <cellStyle name="20% - Accent2 104 2 2 3 2" xfId="9105"/>
    <cellStyle name="20% - Accent2 104 2 2 3 2 2" xfId="9106"/>
    <cellStyle name="20% - Accent2 104 2 2 3 3" xfId="9107"/>
    <cellStyle name="20% - Accent2 104 2 2 4" xfId="9108"/>
    <cellStyle name="20% - Accent2 104 2 2 4 2" xfId="9109"/>
    <cellStyle name="20% - Accent2 104 2 2 5" xfId="9110"/>
    <cellStyle name="20% - Accent2 104 2 2 6" xfId="9111"/>
    <cellStyle name="20% - Accent2 104 2 3" xfId="9112"/>
    <cellStyle name="20% - Accent2 104 2 3 2" xfId="9113"/>
    <cellStyle name="20% - Accent2 104 2 3 2 2" xfId="9114"/>
    <cellStyle name="20% - Accent2 104 2 3 2 2 2" xfId="9115"/>
    <cellStyle name="20% - Accent2 104 2 3 2 3" xfId="9116"/>
    <cellStyle name="20% - Accent2 104 2 3 3" xfId="9117"/>
    <cellStyle name="20% - Accent2 104 2 3 3 2" xfId="9118"/>
    <cellStyle name="20% - Accent2 104 2 3 4" xfId="9119"/>
    <cellStyle name="20% - Accent2 104 2 3 5" xfId="9120"/>
    <cellStyle name="20% - Accent2 104 2 4" xfId="9121"/>
    <cellStyle name="20% - Accent2 104 2 4 2" xfId="9122"/>
    <cellStyle name="20% - Accent2 104 2 4 2 2" xfId="9123"/>
    <cellStyle name="20% - Accent2 104 2 4 3" xfId="9124"/>
    <cellStyle name="20% - Accent2 104 2 5" xfId="9125"/>
    <cellStyle name="20% - Accent2 104 2 5 2" xfId="9126"/>
    <cellStyle name="20% - Accent2 104 2 6" xfId="9127"/>
    <cellStyle name="20% - Accent2 104 2 7" xfId="9128"/>
    <cellStyle name="20% - Accent2 104 3" xfId="9129"/>
    <cellStyle name="20% - Accent2 104 3 2" xfId="9130"/>
    <cellStyle name="20% - Accent2 104 3 2 2" xfId="9131"/>
    <cellStyle name="20% - Accent2 104 3 2 2 2" xfId="9132"/>
    <cellStyle name="20% - Accent2 104 3 2 2 2 2" xfId="9133"/>
    <cellStyle name="20% - Accent2 104 3 2 2 2 2 2" xfId="9134"/>
    <cellStyle name="20% - Accent2 104 3 2 2 2 3" xfId="9135"/>
    <cellStyle name="20% - Accent2 104 3 2 2 3" xfId="9136"/>
    <cellStyle name="20% - Accent2 104 3 2 2 3 2" xfId="9137"/>
    <cellStyle name="20% - Accent2 104 3 2 2 4" xfId="9138"/>
    <cellStyle name="20% - Accent2 104 3 2 2 5" xfId="9139"/>
    <cellStyle name="20% - Accent2 104 3 2 3" xfId="9140"/>
    <cellStyle name="20% - Accent2 104 3 2 3 2" xfId="9141"/>
    <cellStyle name="20% - Accent2 104 3 2 3 2 2" xfId="9142"/>
    <cellStyle name="20% - Accent2 104 3 2 3 3" xfId="9143"/>
    <cellStyle name="20% - Accent2 104 3 2 4" xfId="9144"/>
    <cellStyle name="20% - Accent2 104 3 2 4 2" xfId="9145"/>
    <cellStyle name="20% - Accent2 104 3 2 5" xfId="9146"/>
    <cellStyle name="20% - Accent2 104 3 2 6" xfId="9147"/>
    <cellStyle name="20% - Accent2 104 3 3" xfId="9148"/>
    <cellStyle name="20% - Accent2 104 3 3 2" xfId="9149"/>
    <cellStyle name="20% - Accent2 104 3 3 2 2" xfId="9150"/>
    <cellStyle name="20% - Accent2 104 3 3 2 2 2" xfId="9151"/>
    <cellStyle name="20% - Accent2 104 3 3 2 3" xfId="9152"/>
    <cellStyle name="20% - Accent2 104 3 3 3" xfId="9153"/>
    <cellStyle name="20% - Accent2 104 3 3 3 2" xfId="9154"/>
    <cellStyle name="20% - Accent2 104 3 3 4" xfId="9155"/>
    <cellStyle name="20% - Accent2 104 3 3 5" xfId="9156"/>
    <cellStyle name="20% - Accent2 104 3 4" xfId="9157"/>
    <cellStyle name="20% - Accent2 104 3 4 2" xfId="9158"/>
    <cellStyle name="20% - Accent2 104 3 4 2 2" xfId="9159"/>
    <cellStyle name="20% - Accent2 104 3 4 3" xfId="9160"/>
    <cellStyle name="20% - Accent2 104 3 5" xfId="9161"/>
    <cellStyle name="20% - Accent2 104 3 5 2" xfId="9162"/>
    <cellStyle name="20% - Accent2 104 3 6" xfId="9163"/>
    <cellStyle name="20% - Accent2 104 3 7" xfId="9164"/>
    <cellStyle name="20% - Accent2 104 4" xfId="9165"/>
    <cellStyle name="20% - Accent2 104 4 2" xfId="9166"/>
    <cellStyle name="20% - Accent2 104 4 2 2" xfId="9167"/>
    <cellStyle name="20% - Accent2 104 4 2 2 2" xfId="9168"/>
    <cellStyle name="20% - Accent2 104 4 2 2 2 2" xfId="9169"/>
    <cellStyle name="20% - Accent2 104 4 2 2 3" xfId="9170"/>
    <cellStyle name="20% - Accent2 104 4 2 3" xfId="9171"/>
    <cellStyle name="20% - Accent2 104 4 2 3 2" xfId="9172"/>
    <cellStyle name="20% - Accent2 104 4 2 4" xfId="9173"/>
    <cellStyle name="20% - Accent2 104 4 2 5" xfId="9174"/>
    <cellStyle name="20% - Accent2 104 4 3" xfId="9175"/>
    <cellStyle name="20% - Accent2 104 4 3 2" xfId="9176"/>
    <cellStyle name="20% - Accent2 104 4 3 2 2" xfId="9177"/>
    <cellStyle name="20% - Accent2 104 4 3 3" xfId="9178"/>
    <cellStyle name="20% - Accent2 104 4 4" xfId="9179"/>
    <cellStyle name="20% - Accent2 104 4 4 2" xfId="9180"/>
    <cellStyle name="20% - Accent2 104 4 5" xfId="9181"/>
    <cellStyle name="20% - Accent2 104 4 6" xfId="9182"/>
    <cellStyle name="20% - Accent2 104 5" xfId="9183"/>
    <cellStyle name="20% - Accent2 104 5 2" xfId="9184"/>
    <cellStyle name="20% - Accent2 104 5 2 2" xfId="9185"/>
    <cellStyle name="20% - Accent2 104 5 2 2 2" xfId="9186"/>
    <cellStyle name="20% - Accent2 104 5 2 2 2 2" xfId="9187"/>
    <cellStyle name="20% - Accent2 104 5 2 2 3" xfId="9188"/>
    <cellStyle name="20% - Accent2 104 5 2 3" xfId="9189"/>
    <cellStyle name="20% - Accent2 104 5 2 3 2" xfId="9190"/>
    <cellStyle name="20% - Accent2 104 5 2 4" xfId="9191"/>
    <cellStyle name="20% - Accent2 104 5 2 5" xfId="9192"/>
    <cellStyle name="20% - Accent2 104 5 3" xfId="9193"/>
    <cellStyle name="20% - Accent2 104 5 3 2" xfId="9194"/>
    <cellStyle name="20% - Accent2 104 5 3 2 2" xfId="9195"/>
    <cellStyle name="20% - Accent2 104 5 3 3" xfId="9196"/>
    <cellStyle name="20% - Accent2 104 5 4" xfId="9197"/>
    <cellStyle name="20% - Accent2 104 5 4 2" xfId="9198"/>
    <cellStyle name="20% - Accent2 104 5 5" xfId="9199"/>
    <cellStyle name="20% - Accent2 104 5 6" xfId="9200"/>
    <cellStyle name="20% - Accent2 104 6" xfId="9201"/>
    <cellStyle name="20% - Accent2 104 6 2" xfId="9202"/>
    <cellStyle name="20% - Accent2 104 6 2 2" xfId="9203"/>
    <cellStyle name="20% - Accent2 104 6 2 2 2" xfId="9204"/>
    <cellStyle name="20% - Accent2 104 6 2 3" xfId="9205"/>
    <cellStyle name="20% - Accent2 104 6 3" xfId="9206"/>
    <cellStyle name="20% - Accent2 104 6 3 2" xfId="9207"/>
    <cellStyle name="20% - Accent2 104 6 4" xfId="9208"/>
    <cellStyle name="20% - Accent2 104 6 5" xfId="9209"/>
    <cellStyle name="20% - Accent2 104 7" xfId="9210"/>
    <cellStyle name="20% - Accent2 104 7 2" xfId="9211"/>
    <cellStyle name="20% - Accent2 104 7 2 2" xfId="9212"/>
    <cellStyle name="20% - Accent2 104 7 3" xfId="9213"/>
    <cellStyle name="20% - Accent2 104 8" xfId="9214"/>
    <cellStyle name="20% - Accent2 104 8 2" xfId="9215"/>
    <cellStyle name="20% - Accent2 104 9" xfId="9216"/>
    <cellStyle name="20% - Accent2 104 9 2" xfId="60533"/>
    <cellStyle name="20% - Accent2 105" xfId="724"/>
    <cellStyle name="20% - Accent2 105 10" xfId="9217"/>
    <cellStyle name="20% - Accent2 105 2" xfId="9218"/>
    <cellStyle name="20% - Accent2 105 2 2" xfId="9219"/>
    <cellStyle name="20% - Accent2 105 2 2 2" xfId="9220"/>
    <cellStyle name="20% - Accent2 105 2 2 2 2" xfId="9221"/>
    <cellStyle name="20% - Accent2 105 2 2 2 2 2" xfId="9222"/>
    <cellStyle name="20% - Accent2 105 2 2 2 2 2 2" xfId="9223"/>
    <cellStyle name="20% - Accent2 105 2 2 2 2 3" xfId="9224"/>
    <cellStyle name="20% - Accent2 105 2 2 2 3" xfId="9225"/>
    <cellStyle name="20% - Accent2 105 2 2 2 3 2" xfId="9226"/>
    <cellStyle name="20% - Accent2 105 2 2 2 4" xfId="9227"/>
    <cellStyle name="20% - Accent2 105 2 2 2 5" xfId="9228"/>
    <cellStyle name="20% - Accent2 105 2 2 3" xfId="9229"/>
    <cellStyle name="20% - Accent2 105 2 2 3 2" xfId="9230"/>
    <cellStyle name="20% - Accent2 105 2 2 3 2 2" xfId="9231"/>
    <cellStyle name="20% - Accent2 105 2 2 3 3" xfId="9232"/>
    <cellStyle name="20% - Accent2 105 2 2 4" xfId="9233"/>
    <cellStyle name="20% - Accent2 105 2 2 4 2" xfId="9234"/>
    <cellStyle name="20% - Accent2 105 2 2 5" xfId="9235"/>
    <cellStyle name="20% - Accent2 105 2 2 6" xfId="9236"/>
    <cellStyle name="20% - Accent2 105 2 3" xfId="9237"/>
    <cellStyle name="20% - Accent2 105 2 3 2" xfId="9238"/>
    <cellStyle name="20% - Accent2 105 2 3 2 2" xfId="9239"/>
    <cellStyle name="20% - Accent2 105 2 3 2 2 2" xfId="9240"/>
    <cellStyle name="20% - Accent2 105 2 3 2 3" xfId="9241"/>
    <cellStyle name="20% - Accent2 105 2 3 3" xfId="9242"/>
    <cellStyle name="20% - Accent2 105 2 3 3 2" xfId="9243"/>
    <cellStyle name="20% - Accent2 105 2 3 4" xfId="9244"/>
    <cellStyle name="20% - Accent2 105 2 3 5" xfId="9245"/>
    <cellStyle name="20% - Accent2 105 2 4" xfId="9246"/>
    <cellStyle name="20% - Accent2 105 2 4 2" xfId="9247"/>
    <cellStyle name="20% - Accent2 105 2 4 2 2" xfId="9248"/>
    <cellStyle name="20% - Accent2 105 2 4 3" xfId="9249"/>
    <cellStyle name="20% - Accent2 105 2 5" xfId="9250"/>
    <cellStyle name="20% - Accent2 105 2 5 2" xfId="9251"/>
    <cellStyle name="20% - Accent2 105 2 6" xfId="9252"/>
    <cellStyle name="20% - Accent2 105 2 7" xfId="9253"/>
    <cellStyle name="20% - Accent2 105 3" xfId="9254"/>
    <cellStyle name="20% - Accent2 105 3 2" xfId="9255"/>
    <cellStyle name="20% - Accent2 105 3 2 2" xfId="9256"/>
    <cellStyle name="20% - Accent2 105 3 2 2 2" xfId="9257"/>
    <cellStyle name="20% - Accent2 105 3 2 2 2 2" xfId="9258"/>
    <cellStyle name="20% - Accent2 105 3 2 2 2 2 2" xfId="9259"/>
    <cellStyle name="20% - Accent2 105 3 2 2 2 3" xfId="9260"/>
    <cellStyle name="20% - Accent2 105 3 2 2 3" xfId="9261"/>
    <cellStyle name="20% - Accent2 105 3 2 2 3 2" xfId="9262"/>
    <cellStyle name="20% - Accent2 105 3 2 2 4" xfId="9263"/>
    <cellStyle name="20% - Accent2 105 3 2 2 5" xfId="9264"/>
    <cellStyle name="20% - Accent2 105 3 2 3" xfId="9265"/>
    <cellStyle name="20% - Accent2 105 3 2 3 2" xfId="9266"/>
    <cellStyle name="20% - Accent2 105 3 2 3 2 2" xfId="9267"/>
    <cellStyle name="20% - Accent2 105 3 2 3 3" xfId="9268"/>
    <cellStyle name="20% - Accent2 105 3 2 4" xfId="9269"/>
    <cellStyle name="20% - Accent2 105 3 2 4 2" xfId="9270"/>
    <cellStyle name="20% - Accent2 105 3 2 5" xfId="9271"/>
    <cellStyle name="20% - Accent2 105 3 2 6" xfId="9272"/>
    <cellStyle name="20% - Accent2 105 3 3" xfId="9273"/>
    <cellStyle name="20% - Accent2 105 3 3 2" xfId="9274"/>
    <cellStyle name="20% - Accent2 105 3 3 2 2" xfId="9275"/>
    <cellStyle name="20% - Accent2 105 3 3 2 2 2" xfId="9276"/>
    <cellStyle name="20% - Accent2 105 3 3 2 3" xfId="9277"/>
    <cellStyle name="20% - Accent2 105 3 3 3" xfId="9278"/>
    <cellStyle name="20% - Accent2 105 3 3 3 2" xfId="9279"/>
    <cellStyle name="20% - Accent2 105 3 3 4" xfId="9280"/>
    <cellStyle name="20% - Accent2 105 3 3 5" xfId="9281"/>
    <cellStyle name="20% - Accent2 105 3 4" xfId="9282"/>
    <cellStyle name="20% - Accent2 105 3 4 2" xfId="9283"/>
    <cellStyle name="20% - Accent2 105 3 4 2 2" xfId="9284"/>
    <cellStyle name="20% - Accent2 105 3 4 3" xfId="9285"/>
    <cellStyle name="20% - Accent2 105 3 5" xfId="9286"/>
    <cellStyle name="20% - Accent2 105 3 5 2" xfId="9287"/>
    <cellStyle name="20% - Accent2 105 3 6" xfId="9288"/>
    <cellStyle name="20% - Accent2 105 3 7" xfId="9289"/>
    <cellStyle name="20% - Accent2 105 4" xfId="9290"/>
    <cellStyle name="20% - Accent2 105 4 2" xfId="9291"/>
    <cellStyle name="20% - Accent2 105 4 2 2" xfId="9292"/>
    <cellStyle name="20% - Accent2 105 4 2 2 2" xfId="9293"/>
    <cellStyle name="20% - Accent2 105 4 2 2 2 2" xfId="9294"/>
    <cellStyle name="20% - Accent2 105 4 2 2 3" xfId="9295"/>
    <cellStyle name="20% - Accent2 105 4 2 3" xfId="9296"/>
    <cellStyle name="20% - Accent2 105 4 2 3 2" xfId="9297"/>
    <cellStyle name="20% - Accent2 105 4 2 4" xfId="9298"/>
    <cellStyle name="20% - Accent2 105 4 2 5" xfId="9299"/>
    <cellStyle name="20% - Accent2 105 4 3" xfId="9300"/>
    <cellStyle name="20% - Accent2 105 4 3 2" xfId="9301"/>
    <cellStyle name="20% - Accent2 105 4 3 2 2" xfId="9302"/>
    <cellStyle name="20% - Accent2 105 4 3 3" xfId="9303"/>
    <cellStyle name="20% - Accent2 105 4 4" xfId="9304"/>
    <cellStyle name="20% - Accent2 105 4 4 2" xfId="9305"/>
    <cellStyle name="20% - Accent2 105 4 5" xfId="9306"/>
    <cellStyle name="20% - Accent2 105 4 6" xfId="9307"/>
    <cellStyle name="20% - Accent2 105 5" xfId="9308"/>
    <cellStyle name="20% - Accent2 105 5 2" xfId="9309"/>
    <cellStyle name="20% - Accent2 105 5 2 2" xfId="9310"/>
    <cellStyle name="20% - Accent2 105 5 2 2 2" xfId="9311"/>
    <cellStyle name="20% - Accent2 105 5 2 2 2 2" xfId="9312"/>
    <cellStyle name="20% - Accent2 105 5 2 2 3" xfId="9313"/>
    <cellStyle name="20% - Accent2 105 5 2 3" xfId="9314"/>
    <cellStyle name="20% - Accent2 105 5 2 3 2" xfId="9315"/>
    <cellStyle name="20% - Accent2 105 5 2 4" xfId="9316"/>
    <cellStyle name="20% - Accent2 105 5 2 5" xfId="9317"/>
    <cellStyle name="20% - Accent2 105 5 3" xfId="9318"/>
    <cellStyle name="20% - Accent2 105 5 3 2" xfId="9319"/>
    <cellStyle name="20% - Accent2 105 5 3 2 2" xfId="9320"/>
    <cellStyle name="20% - Accent2 105 5 3 3" xfId="9321"/>
    <cellStyle name="20% - Accent2 105 5 4" xfId="9322"/>
    <cellStyle name="20% - Accent2 105 5 4 2" xfId="9323"/>
    <cellStyle name="20% - Accent2 105 5 5" xfId="9324"/>
    <cellStyle name="20% - Accent2 105 5 6" xfId="9325"/>
    <cellStyle name="20% - Accent2 105 6" xfId="9326"/>
    <cellStyle name="20% - Accent2 105 6 2" xfId="9327"/>
    <cellStyle name="20% - Accent2 105 6 2 2" xfId="9328"/>
    <cellStyle name="20% - Accent2 105 6 2 2 2" xfId="9329"/>
    <cellStyle name="20% - Accent2 105 6 2 3" xfId="9330"/>
    <cellStyle name="20% - Accent2 105 6 3" xfId="9331"/>
    <cellStyle name="20% - Accent2 105 6 3 2" xfId="9332"/>
    <cellStyle name="20% - Accent2 105 6 4" xfId="9333"/>
    <cellStyle name="20% - Accent2 105 6 5" xfId="9334"/>
    <cellStyle name="20% - Accent2 105 7" xfId="9335"/>
    <cellStyle name="20% - Accent2 105 7 2" xfId="9336"/>
    <cellStyle name="20% - Accent2 105 7 2 2" xfId="9337"/>
    <cellStyle name="20% - Accent2 105 7 3" xfId="9338"/>
    <cellStyle name="20% - Accent2 105 8" xfId="9339"/>
    <cellStyle name="20% - Accent2 105 8 2" xfId="9340"/>
    <cellStyle name="20% - Accent2 105 9" xfId="9341"/>
    <cellStyle name="20% - Accent2 105 9 2" xfId="60534"/>
    <cellStyle name="20% - Accent2 106" xfId="725"/>
    <cellStyle name="20% - Accent2 106 10" xfId="9342"/>
    <cellStyle name="20% - Accent2 106 2" xfId="9343"/>
    <cellStyle name="20% - Accent2 106 2 2" xfId="9344"/>
    <cellStyle name="20% - Accent2 106 2 2 2" xfId="9345"/>
    <cellStyle name="20% - Accent2 106 2 2 2 2" xfId="9346"/>
    <cellStyle name="20% - Accent2 106 2 2 2 2 2" xfId="9347"/>
    <cellStyle name="20% - Accent2 106 2 2 2 2 2 2" xfId="9348"/>
    <cellStyle name="20% - Accent2 106 2 2 2 2 3" xfId="9349"/>
    <cellStyle name="20% - Accent2 106 2 2 2 3" xfId="9350"/>
    <cellStyle name="20% - Accent2 106 2 2 2 3 2" xfId="9351"/>
    <cellStyle name="20% - Accent2 106 2 2 2 4" xfId="9352"/>
    <cellStyle name="20% - Accent2 106 2 2 2 5" xfId="9353"/>
    <cellStyle name="20% - Accent2 106 2 2 3" xfId="9354"/>
    <cellStyle name="20% - Accent2 106 2 2 3 2" xfId="9355"/>
    <cellStyle name="20% - Accent2 106 2 2 3 2 2" xfId="9356"/>
    <cellStyle name="20% - Accent2 106 2 2 3 3" xfId="9357"/>
    <cellStyle name="20% - Accent2 106 2 2 4" xfId="9358"/>
    <cellStyle name="20% - Accent2 106 2 2 4 2" xfId="9359"/>
    <cellStyle name="20% - Accent2 106 2 2 5" xfId="9360"/>
    <cellStyle name="20% - Accent2 106 2 2 6" xfId="9361"/>
    <cellStyle name="20% - Accent2 106 2 3" xfId="9362"/>
    <cellStyle name="20% - Accent2 106 2 3 2" xfId="9363"/>
    <cellStyle name="20% - Accent2 106 2 3 2 2" xfId="9364"/>
    <cellStyle name="20% - Accent2 106 2 3 2 2 2" xfId="9365"/>
    <cellStyle name="20% - Accent2 106 2 3 2 3" xfId="9366"/>
    <cellStyle name="20% - Accent2 106 2 3 3" xfId="9367"/>
    <cellStyle name="20% - Accent2 106 2 3 3 2" xfId="9368"/>
    <cellStyle name="20% - Accent2 106 2 3 4" xfId="9369"/>
    <cellStyle name="20% - Accent2 106 2 3 5" xfId="9370"/>
    <cellStyle name="20% - Accent2 106 2 4" xfId="9371"/>
    <cellStyle name="20% - Accent2 106 2 4 2" xfId="9372"/>
    <cellStyle name="20% - Accent2 106 2 4 2 2" xfId="9373"/>
    <cellStyle name="20% - Accent2 106 2 4 3" xfId="9374"/>
    <cellStyle name="20% - Accent2 106 2 5" xfId="9375"/>
    <cellStyle name="20% - Accent2 106 2 5 2" xfId="9376"/>
    <cellStyle name="20% - Accent2 106 2 6" xfId="9377"/>
    <cellStyle name="20% - Accent2 106 2 7" xfId="9378"/>
    <cellStyle name="20% - Accent2 106 3" xfId="9379"/>
    <cellStyle name="20% - Accent2 106 3 2" xfId="9380"/>
    <cellStyle name="20% - Accent2 106 3 2 2" xfId="9381"/>
    <cellStyle name="20% - Accent2 106 3 2 2 2" xfId="9382"/>
    <cellStyle name="20% - Accent2 106 3 2 2 2 2" xfId="9383"/>
    <cellStyle name="20% - Accent2 106 3 2 2 2 2 2" xfId="9384"/>
    <cellStyle name="20% - Accent2 106 3 2 2 2 3" xfId="9385"/>
    <cellStyle name="20% - Accent2 106 3 2 2 3" xfId="9386"/>
    <cellStyle name="20% - Accent2 106 3 2 2 3 2" xfId="9387"/>
    <cellStyle name="20% - Accent2 106 3 2 2 4" xfId="9388"/>
    <cellStyle name="20% - Accent2 106 3 2 2 5" xfId="9389"/>
    <cellStyle name="20% - Accent2 106 3 2 3" xfId="9390"/>
    <cellStyle name="20% - Accent2 106 3 2 3 2" xfId="9391"/>
    <cellStyle name="20% - Accent2 106 3 2 3 2 2" xfId="9392"/>
    <cellStyle name="20% - Accent2 106 3 2 3 3" xfId="9393"/>
    <cellStyle name="20% - Accent2 106 3 2 4" xfId="9394"/>
    <cellStyle name="20% - Accent2 106 3 2 4 2" xfId="9395"/>
    <cellStyle name="20% - Accent2 106 3 2 5" xfId="9396"/>
    <cellStyle name="20% - Accent2 106 3 2 6" xfId="9397"/>
    <cellStyle name="20% - Accent2 106 3 3" xfId="9398"/>
    <cellStyle name="20% - Accent2 106 3 3 2" xfId="9399"/>
    <cellStyle name="20% - Accent2 106 3 3 2 2" xfId="9400"/>
    <cellStyle name="20% - Accent2 106 3 3 2 2 2" xfId="9401"/>
    <cellStyle name="20% - Accent2 106 3 3 2 3" xfId="9402"/>
    <cellStyle name="20% - Accent2 106 3 3 3" xfId="9403"/>
    <cellStyle name="20% - Accent2 106 3 3 3 2" xfId="9404"/>
    <cellStyle name="20% - Accent2 106 3 3 4" xfId="9405"/>
    <cellStyle name="20% - Accent2 106 3 3 5" xfId="9406"/>
    <cellStyle name="20% - Accent2 106 3 4" xfId="9407"/>
    <cellStyle name="20% - Accent2 106 3 4 2" xfId="9408"/>
    <cellStyle name="20% - Accent2 106 3 4 2 2" xfId="9409"/>
    <cellStyle name="20% - Accent2 106 3 4 3" xfId="9410"/>
    <cellStyle name="20% - Accent2 106 3 5" xfId="9411"/>
    <cellStyle name="20% - Accent2 106 3 5 2" xfId="9412"/>
    <cellStyle name="20% - Accent2 106 3 6" xfId="9413"/>
    <cellStyle name="20% - Accent2 106 3 7" xfId="9414"/>
    <cellStyle name="20% - Accent2 106 4" xfId="9415"/>
    <cellStyle name="20% - Accent2 106 4 2" xfId="9416"/>
    <cellStyle name="20% - Accent2 106 4 2 2" xfId="9417"/>
    <cellStyle name="20% - Accent2 106 4 2 2 2" xfId="9418"/>
    <cellStyle name="20% - Accent2 106 4 2 2 2 2" xfId="9419"/>
    <cellStyle name="20% - Accent2 106 4 2 2 3" xfId="9420"/>
    <cellStyle name="20% - Accent2 106 4 2 3" xfId="9421"/>
    <cellStyle name="20% - Accent2 106 4 2 3 2" xfId="9422"/>
    <cellStyle name="20% - Accent2 106 4 2 4" xfId="9423"/>
    <cellStyle name="20% - Accent2 106 4 2 5" xfId="9424"/>
    <cellStyle name="20% - Accent2 106 4 3" xfId="9425"/>
    <cellStyle name="20% - Accent2 106 4 3 2" xfId="9426"/>
    <cellStyle name="20% - Accent2 106 4 3 2 2" xfId="9427"/>
    <cellStyle name="20% - Accent2 106 4 3 3" xfId="9428"/>
    <cellStyle name="20% - Accent2 106 4 4" xfId="9429"/>
    <cellStyle name="20% - Accent2 106 4 4 2" xfId="9430"/>
    <cellStyle name="20% - Accent2 106 4 5" xfId="9431"/>
    <cellStyle name="20% - Accent2 106 4 6" xfId="9432"/>
    <cellStyle name="20% - Accent2 106 5" xfId="9433"/>
    <cellStyle name="20% - Accent2 106 5 2" xfId="9434"/>
    <cellStyle name="20% - Accent2 106 5 2 2" xfId="9435"/>
    <cellStyle name="20% - Accent2 106 5 2 2 2" xfId="9436"/>
    <cellStyle name="20% - Accent2 106 5 2 2 2 2" xfId="9437"/>
    <cellStyle name="20% - Accent2 106 5 2 2 3" xfId="9438"/>
    <cellStyle name="20% - Accent2 106 5 2 3" xfId="9439"/>
    <cellStyle name="20% - Accent2 106 5 2 3 2" xfId="9440"/>
    <cellStyle name="20% - Accent2 106 5 2 4" xfId="9441"/>
    <cellStyle name="20% - Accent2 106 5 2 5" xfId="9442"/>
    <cellStyle name="20% - Accent2 106 5 3" xfId="9443"/>
    <cellStyle name="20% - Accent2 106 5 3 2" xfId="9444"/>
    <cellStyle name="20% - Accent2 106 5 3 2 2" xfId="9445"/>
    <cellStyle name="20% - Accent2 106 5 3 3" xfId="9446"/>
    <cellStyle name="20% - Accent2 106 5 4" xfId="9447"/>
    <cellStyle name="20% - Accent2 106 5 4 2" xfId="9448"/>
    <cellStyle name="20% - Accent2 106 5 5" xfId="9449"/>
    <cellStyle name="20% - Accent2 106 5 6" xfId="9450"/>
    <cellStyle name="20% - Accent2 106 6" xfId="9451"/>
    <cellStyle name="20% - Accent2 106 6 2" xfId="9452"/>
    <cellStyle name="20% - Accent2 106 6 2 2" xfId="9453"/>
    <cellStyle name="20% - Accent2 106 6 2 2 2" xfId="9454"/>
    <cellStyle name="20% - Accent2 106 6 2 3" xfId="9455"/>
    <cellStyle name="20% - Accent2 106 6 3" xfId="9456"/>
    <cellStyle name="20% - Accent2 106 6 3 2" xfId="9457"/>
    <cellStyle name="20% - Accent2 106 6 4" xfId="9458"/>
    <cellStyle name="20% - Accent2 106 6 5" xfId="9459"/>
    <cellStyle name="20% - Accent2 106 7" xfId="9460"/>
    <cellStyle name="20% - Accent2 106 7 2" xfId="9461"/>
    <cellStyle name="20% - Accent2 106 7 2 2" xfId="9462"/>
    <cellStyle name="20% - Accent2 106 7 3" xfId="9463"/>
    <cellStyle name="20% - Accent2 106 8" xfId="9464"/>
    <cellStyle name="20% - Accent2 106 8 2" xfId="9465"/>
    <cellStyle name="20% - Accent2 106 9" xfId="9466"/>
    <cellStyle name="20% - Accent2 106 9 2" xfId="60535"/>
    <cellStyle name="20% - Accent2 107" xfId="726"/>
    <cellStyle name="20% - Accent2 107 10" xfId="9467"/>
    <cellStyle name="20% - Accent2 107 2" xfId="9468"/>
    <cellStyle name="20% - Accent2 107 2 2" xfId="9469"/>
    <cellStyle name="20% - Accent2 107 2 2 2" xfId="9470"/>
    <cellStyle name="20% - Accent2 107 2 2 2 2" xfId="9471"/>
    <cellStyle name="20% - Accent2 107 2 2 2 2 2" xfId="9472"/>
    <cellStyle name="20% - Accent2 107 2 2 2 2 2 2" xfId="9473"/>
    <cellStyle name="20% - Accent2 107 2 2 2 2 3" xfId="9474"/>
    <cellStyle name="20% - Accent2 107 2 2 2 3" xfId="9475"/>
    <cellStyle name="20% - Accent2 107 2 2 2 3 2" xfId="9476"/>
    <cellStyle name="20% - Accent2 107 2 2 2 4" xfId="9477"/>
    <cellStyle name="20% - Accent2 107 2 2 2 5" xfId="9478"/>
    <cellStyle name="20% - Accent2 107 2 2 3" xfId="9479"/>
    <cellStyle name="20% - Accent2 107 2 2 3 2" xfId="9480"/>
    <cellStyle name="20% - Accent2 107 2 2 3 2 2" xfId="9481"/>
    <cellStyle name="20% - Accent2 107 2 2 3 3" xfId="9482"/>
    <cellStyle name="20% - Accent2 107 2 2 4" xfId="9483"/>
    <cellStyle name="20% - Accent2 107 2 2 4 2" xfId="9484"/>
    <cellStyle name="20% - Accent2 107 2 2 5" xfId="9485"/>
    <cellStyle name="20% - Accent2 107 2 2 6" xfId="9486"/>
    <cellStyle name="20% - Accent2 107 2 3" xfId="9487"/>
    <cellStyle name="20% - Accent2 107 2 3 2" xfId="9488"/>
    <cellStyle name="20% - Accent2 107 2 3 2 2" xfId="9489"/>
    <cellStyle name="20% - Accent2 107 2 3 2 2 2" xfId="9490"/>
    <cellStyle name="20% - Accent2 107 2 3 2 3" xfId="9491"/>
    <cellStyle name="20% - Accent2 107 2 3 3" xfId="9492"/>
    <cellStyle name="20% - Accent2 107 2 3 3 2" xfId="9493"/>
    <cellStyle name="20% - Accent2 107 2 3 4" xfId="9494"/>
    <cellStyle name="20% - Accent2 107 2 3 5" xfId="9495"/>
    <cellStyle name="20% - Accent2 107 2 4" xfId="9496"/>
    <cellStyle name="20% - Accent2 107 2 4 2" xfId="9497"/>
    <cellStyle name="20% - Accent2 107 2 4 2 2" xfId="9498"/>
    <cellStyle name="20% - Accent2 107 2 4 3" xfId="9499"/>
    <cellStyle name="20% - Accent2 107 2 5" xfId="9500"/>
    <cellStyle name="20% - Accent2 107 2 5 2" xfId="9501"/>
    <cellStyle name="20% - Accent2 107 2 6" xfId="9502"/>
    <cellStyle name="20% - Accent2 107 2 7" xfId="9503"/>
    <cellStyle name="20% - Accent2 107 3" xfId="9504"/>
    <cellStyle name="20% - Accent2 107 3 2" xfId="9505"/>
    <cellStyle name="20% - Accent2 107 3 2 2" xfId="9506"/>
    <cellStyle name="20% - Accent2 107 3 2 2 2" xfId="9507"/>
    <cellStyle name="20% - Accent2 107 3 2 2 2 2" xfId="9508"/>
    <cellStyle name="20% - Accent2 107 3 2 2 2 2 2" xfId="9509"/>
    <cellStyle name="20% - Accent2 107 3 2 2 2 3" xfId="9510"/>
    <cellStyle name="20% - Accent2 107 3 2 2 3" xfId="9511"/>
    <cellStyle name="20% - Accent2 107 3 2 2 3 2" xfId="9512"/>
    <cellStyle name="20% - Accent2 107 3 2 2 4" xfId="9513"/>
    <cellStyle name="20% - Accent2 107 3 2 2 5" xfId="9514"/>
    <cellStyle name="20% - Accent2 107 3 2 3" xfId="9515"/>
    <cellStyle name="20% - Accent2 107 3 2 3 2" xfId="9516"/>
    <cellStyle name="20% - Accent2 107 3 2 3 2 2" xfId="9517"/>
    <cellStyle name="20% - Accent2 107 3 2 3 3" xfId="9518"/>
    <cellStyle name="20% - Accent2 107 3 2 4" xfId="9519"/>
    <cellStyle name="20% - Accent2 107 3 2 4 2" xfId="9520"/>
    <cellStyle name="20% - Accent2 107 3 2 5" xfId="9521"/>
    <cellStyle name="20% - Accent2 107 3 2 6" xfId="9522"/>
    <cellStyle name="20% - Accent2 107 3 3" xfId="9523"/>
    <cellStyle name="20% - Accent2 107 3 3 2" xfId="9524"/>
    <cellStyle name="20% - Accent2 107 3 3 2 2" xfId="9525"/>
    <cellStyle name="20% - Accent2 107 3 3 2 2 2" xfId="9526"/>
    <cellStyle name="20% - Accent2 107 3 3 2 3" xfId="9527"/>
    <cellStyle name="20% - Accent2 107 3 3 3" xfId="9528"/>
    <cellStyle name="20% - Accent2 107 3 3 3 2" xfId="9529"/>
    <cellStyle name="20% - Accent2 107 3 3 4" xfId="9530"/>
    <cellStyle name="20% - Accent2 107 3 3 5" xfId="9531"/>
    <cellStyle name="20% - Accent2 107 3 4" xfId="9532"/>
    <cellStyle name="20% - Accent2 107 3 4 2" xfId="9533"/>
    <cellStyle name="20% - Accent2 107 3 4 2 2" xfId="9534"/>
    <cellStyle name="20% - Accent2 107 3 4 3" xfId="9535"/>
    <cellStyle name="20% - Accent2 107 3 5" xfId="9536"/>
    <cellStyle name="20% - Accent2 107 3 5 2" xfId="9537"/>
    <cellStyle name="20% - Accent2 107 3 6" xfId="9538"/>
    <cellStyle name="20% - Accent2 107 3 7" xfId="9539"/>
    <cellStyle name="20% - Accent2 107 4" xfId="9540"/>
    <cellStyle name="20% - Accent2 107 4 2" xfId="9541"/>
    <cellStyle name="20% - Accent2 107 4 2 2" xfId="9542"/>
    <cellStyle name="20% - Accent2 107 4 2 2 2" xfId="9543"/>
    <cellStyle name="20% - Accent2 107 4 2 2 2 2" xfId="9544"/>
    <cellStyle name="20% - Accent2 107 4 2 2 3" xfId="9545"/>
    <cellStyle name="20% - Accent2 107 4 2 3" xfId="9546"/>
    <cellStyle name="20% - Accent2 107 4 2 3 2" xfId="9547"/>
    <cellStyle name="20% - Accent2 107 4 2 4" xfId="9548"/>
    <cellStyle name="20% - Accent2 107 4 2 5" xfId="9549"/>
    <cellStyle name="20% - Accent2 107 4 3" xfId="9550"/>
    <cellStyle name="20% - Accent2 107 4 3 2" xfId="9551"/>
    <cellStyle name="20% - Accent2 107 4 3 2 2" xfId="9552"/>
    <cellStyle name="20% - Accent2 107 4 3 3" xfId="9553"/>
    <cellStyle name="20% - Accent2 107 4 4" xfId="9554"/>
    <cellStyle name="20% - Accent2 107 4 4 2" xfId="9555"/>
    <cellStyle name="20% - Accent2 107 4 5" xfId="9556"/>
    <cellStyle name="20% - Accent2 107 4 6" xfId="9557"/>
    <cellStyle name="20% - Accent2 107 5" xfId="9558"/>
    <cellStyle name="20% - Accent2 107 5 2" xfId="9559"/>
    <cellStyle name="20% - Accent2 107 5 2 2" xfId="9560"/>
    <cellStyle name="20% - Accent2 107 5 2 2 2" xfId="9561"/>
    <cellStyle name="20% - Accent2 107 5 2 2 2 2" xfId="9562"/>
    <cellStyle name="20% - Accent2 107 5 2 2 3" xfId="9563"/>
    <cellStyle name="20% - Accent2 107 5 2 3" xfId="9564"/>
    <cellStyle name="20% - Accent2 107 5 2 3 2" xfId="9565"/>
    <cellStyle name="20% - Accent2 107 5 2 4" xfId="9566"/>
    <cellStyle name="20% - Accent2 107 5 2 5" xfId="9567"/>
    <cellStyle name="20% - Accent2 107 5 3" xfId="9568"/>
    <cellStyle name="20% - Accent2 107 5 3 2" xfId="9569"/>
    <cellStyle name="20% - Accent2 107 5 3 2 2" xfId="9570"/>
    <cellStyle name="20% - Accent2 107 5 3 3" xfId="9571"/>
    <cellStyle name="20% - Accent2 107 5 4" xfId="9572"/>
    <cellStyle name="20% - Accent2 107 5 4 2" xfId="9573"/>
    <cellStyle name="20% - Accent2 107 5 5" xfId="9574"/>
    <cellStyle name="20% - Accent2 107 5 6" xfId="9575"/>
    <cellStyle name="20% - Accent2 107 6" xfId="9576"/>
    <cellStyle name="20% - Accent2 107 6 2" xfId="9577"/>
    <cellStyle name="20% - Accent2 107 6 2 2" xfId="9578"/>
    <cellStyle name="20% - Accent2 107 6 2 2 2" xfId="9579"/>
    <cellStyle name="20% - Accent2 107 6 2 3" xfId="9580"/>
    <cellStyle name="20% - Accent2 107 6 3" xfId="9581"/>
    <cellStyle name="20% - Accent2 107 6 3 2" xfId="9582"/>
    <cellStyle name="20% - Accent2 107 6 4" xfId="9583"/>
    <cellStyle name="20% - Accent2 107 6 5" xfId="9584"/>
    <cellStyle name="20% - Accent2 107 7" xfId="9585"/>
    <cellStyle name="20% - Accent2 107 7 2" xfId="9586"/>
    <cellStyle name="20% - Accent2 107 7 2 2" xfId="9587"/>
    <cellStyle name="20% - Accent2 107 7 3" xfId="9588"/>
    <cellStyle name="20% - Accent2 107 8" xfId="9589"/>
    <cellStyle name="20% - Accent2 107 8 2" xfId="9590"/>
    <cellStyle name="20% - Accent2 107 9" xfId="9591"/>
    <cellStyle name="20% - Accent2 107 9 2" xfId="60536"/>
    <cellStyle name="20% - Accent2 108" xfId="727"/>
    <cellStyle name="20% - Accent2 108 10" xfId="9592"/>
    <cellStyle name="20% - Accent2 108 2" xfId="9593"/>
    <cellStyle name="20% - Accent2 108 2 2" xfId="9594"/>
    <cellStyle name="20% - Accent2 108 2 2 2" xfId="9595"/>
    <cellStyle name="20% - Accent2 108 2 2 2 2" xfId="9596"/>
    <cellStyle name="20% - Accent2 108 2 2 2 2 2" xfId="9597"/>
    <cellStyle name="20% - Accent2 108 2 2 2 2 2 2" xfId="9598"/>
    <cellStyle name="20% - Accent2 108 2 2 2 2 3" xfId="9599"/>
    <cellStyle name="20% - Accent2 108 2 2 2 3" xfId="9600"/>
    <cellStyle name="20% - Accent2 108 2 2 2 3 2" xfId="9601"/>
    <cellStyle name="20% - Accent2 108 2 2 2 4" xfId="9602"/>
    <cellStyle name="20% - Accent2 108 2 2 2 5" xfId="9603"/>
    <cellStyle name="20% - Accent2 108 2 2 3" xfId="9604"/>
    <cellStyle name="20% - Accent2 108 2 2 3 2" xfId="9605"/>
    <cellStyle name="20% - Accent2 108 2 2 3 2 2" xfId="9606"/>
    <cellStyle name="20% - Accent2 108 2 2 3 3" xfId="9607"/>
    <cellStyle name="20% - Accent2 108 2 2 4" xfId="9608"/>
    <cellStyle name="20% - Accent2 108 2 2 4 2" xfId="9609"/>
    <cellStyle name="20% - Accent2 108 2 2 5" xfId="9610"/>
    <cellStyle name="20% - Accent2 108 2 2 6" xfId="9611"/>
    <cellStyle name="20% - Accent2 108 2 3" xfId="9612"/>
    <cellStyle name="20% - Accent2 108 2 3 2" xfId="9613"/>
    <cellStyle name="20% - Accent2 108 2 3 2 2" xfId="9614"/>
    <cellStyle name="20% - Accent2 108 2 3 2 2 2" xfId="9615"/>
    <cellStyle name="20% - Accent2 108 2 3 2 3" xfId="9616"/>
    <cellStyle name="20% - Accent2 108 2 3 3" xfId="9617"/>
    <cellStyle name="20% - Accent2 108 2 3 3 2" xfId="9618"/>
    <cellStyle name="20% - Accent2 108 2 3 4" xfId="9619"/>
    <cellStyle name="20% - Accent2 108 2 3 5" xfId="9620"/>
    <cellStyle name="20% - Accent2 108 2 4" xfId="9621"/>
    <cellStyle name="20% - Accent2 108 2 4 2" xfId="9622"/>
    <cellStyle name="20% - Accent2 108 2 4 2 2" xfId="9623"/>
    <cellStyle name="20% - Accent2 108 2 4 3" xfId="9624"/>
    <cellStyle name="20% - Accent2 108 2 5" xfId="9625"/>
    <cellStyle name="20% - Accent2 108 2 5 2" xfId="9626"/>
    <cellStyle name="20% - Accent2 108 2 6" xfId="9627"/>
    <cellStyle name="20% - Accent2 108 2 7" xfId="9628"/>
    <cellStyle name="20% - Accent2 108 3" xfId="9629"/>
    <cellStyle name="20% - Accent2 108 3 2" xfId="9630"/>
    <cellStyle name="20% - Accent2 108 3 2 2" xfId="9631"/>
    <cellStyle name="20% - Accent2 108 3 2 2 2" xfId="9632"/>
    <cellStyle name="20% - Accent2 108 3 2 2 2 2" xfId="9633"/>
    <cellStyle name="20% - Accent2 108 3 2 2 2 2 2" xfId="9634"/>
    <cellStyle name="20% - Accent2 108 3 2 2 2 3" xfId="9635"/>
    <cellStyle name="20% - Accent2 108 3 2 2 3" xfId="9636"/>
    <cellStyle name="20% - Accent2 108 3 2 2 3 2" xfId="9637"/>
    <cellStyle name="20% - Accent2 108 3 2 2 4" xfId="9638"/>
    <cellStyle name="20% - Accent2 108 3 2 2 5" xfId="9639"/>
    <cellStyle name="20% - Accent2 108 3 2 3" xfId="9640"/>
    <cellStyle name="20% - Accent2 108 3 2 3 2" xfId="9641"/>
    <cellStyle name="20% - Accent2 108 3 2 3 2 2" xfId="9642"/>
    <cellStyle name="20% - Accent2 108 3 2 3 3" xfId="9643"/>
    <cellStyle name="20% - Accent2 108 3 2 4" xfId="9644"/>
    <cellStyle name="20% - Accent2 108 3 2 4 2" xfId="9645"/>
    <cellStyle name="20% - Accent2 108 3 2 5" xfId="9646"/>
    <cellStyle name="20% - Accent2 108 3 2 6" xfId="9647"/>
    <cellStyle name="20% - Accent2 108 3 3" xfId="9648"/>
    <cellStyle name="20% - Accent2 108 3 3 2" xfId="9649"/>
    <cellStyle name="20% - Accent2 108 3 3 2 2" xfId="9650"/>
    <cellStyle name="20% - Accent2 108 3 3 2 2 2" xfId="9651"/>
    <cellStyle name="20% - Accent2 108 3 3 2 3" xfId="9652"/>
    <cellStyle name="20% - Accent2 108 3 3 3" xfId="9653"/>
    <cellStyle name="20% - Accent2 108 3 3 3 2" xfId="9654"/>
    <cellStyle name="20% - Accent2 108 3 3 4" xfId="9655"/>
    <cellStyle name="20% - Accent2 108 3 3 5" xfId="9656"/>
    <cellStyle name="20% - Accent2 108 3 4" xfId="9657"/>
    <cellStyle name="20% - Accent2 108 3 4 2" xfId="9658"/>
    <cellStyle name="20% - Accent2 108 3 4 2 2" xfId="9659"/>
    <cellStyle name="20% - Accent2 108 3 4 3" xfId="9660"/>
    <cellStyle name="20% - Accent2 108 3 5" xfId="9661"/>
    <cellStyle name="20% - Accent2 108 3 5 2" xfId="9662"/>
    <cellStyle name="20% - Accent2 108 3 6" xfId="9663"/>
    <cellStyle name="20% - Accent2 108 3 7" xfId="9664"/>
    <cellStyle name="20% - Accent2 108 4" xfId="9665"/>
    <cellStyle name="20% - Accent2 108 4 2" xfId="9666"/>
    <cellStyle name="20% - Accent2 108 4 2 2" xfId="9667"/>
    <cellStyle name="20% - Accent2 108 4 2 2 2" xfId="9668"/>
    <cellStyle name="20% - Accent2 108 4 2 2 2 2" xfId="9669"/>
    <cellStyle name="20% - Accent2 108 4 2 2 3" xfId="9670"/>
    <cellStyle name="20% - Accent2 108 4 2 3" xfId="9671"/>
    <cellStyle name="20% - Accent2 108 4 2 3 2" xfId="9672"/>
    <cellStyle name="20% - Accent2 108 4 2 4" xfId="9673"/>
    <cellStyle name="20% - Accent2 108 4 2 5" xfId="9674"/>
    <cellStyle name="20% - Accent2 108 4 3" xfId="9675"/>
    <cellStyle name="20% - Accent2 108 4 3 2" xfId="9676"/>
    <cellStyle name="20% - Accent2 108 4 3 2 2" xfId="9677"/>
    <cellStyle name="20% - Accent2 108 4 3 3" xfId="9678"/>
    <cellStyle name="20% - Accent2 108 4 4" xfId="9679"/>
    <cellStyle name="20% - Accent2 108 4 4 2" xfId="9680"/>
    <cellStyle name="20% - Accent2 108 4 5" xfId="9681"/>
    <cellStyle name="20% - Accent2 108 4 6" xfId="9682"/>
    <cellStyle name="20% - Accent2 108 5" xfId="9683"/>
    <cellStyle name="20% - Accent2 108 5 2" xfId="9684"/>
    <cellStyle name="20% - Accent2 108 5 2 2" xfId="9685"/>
    <cellStyle name="20% - Accent2 108 5 2 2 2" xfId="9686"/>
    <cellStyle name="20% - Accent2 108 5 2 2 2 2" xfId="9687"/>
    <cellStyle name="20% - Accent2 108 5 2 2 3" xfId="9688"/>
    <cellStyle name="20% - Accent2 108 5 2 3" xfId="9689"/>
    <cellStyle name="20% - Accent2 108 5 2 3 2" xfId="9690"/>
    <cellStyle name="20% - Accent2 108 5 2 4" xfId="9691"/>
    <cellStyle name="20% - Accent2 108 5 2 5" xfId="9692"/>
    <cellStyle name="20% - Accent2 108 5 3" xfId="9693"/>
    <cellStyle name="20% - Accent2 108 5 3 2" xfId="9694"/>
    <cellStyle name="20% - Accent2 108 5 3 2 2" xfId="9695"/>
    <cellStyle name="20% - Accent2 108 5 3 3" xfId="9696"/>
    <cellStyle name="20% - Accent2 108 5 4" xfId="9697"/>
    <cellStyle name="20% - Accent2 108 5 4 2" xfId="9698"/>
    <cellStyle name="20% - Accent2 108 5 5" xfId="9699"/>
    <cellStyle name="20% - Accent2 108 5 6" xfId="9700"/>
    <cellStyle name="20% - Accent2 108 6" xfId="9701"/>
    <cellStyle name="20% - Accent2 108 6 2" xfId="9702"/>
    <cellStyle name="20% - Accent2 108 6 2 2" xfId="9703"/>
    <cellStyle name="20% - Accent2 108 6 2 2 2" xfId="9704"/>
    <cellStyle name="20% - Accent2 108 6 2 3" xfId="9705"/>
    <cellStyle name="20% - Accent2 108 6 3" xfId="9706"/>
    <cellStyle name="20% - Accent2 108 6 3 2" xfId="9707"/>
    <cellStyle name="20% - Accent2 108 6 4" xfId="9708"/>
    <cellStyle name="20% - Accent2 108 6 5" xfId="9709"/>
    <cellStyle name="20% - Accent2 108 7" xfId="9710"/>
    <cellStyle name="20% - Accent2 108 7 2" xfId="9711"/>
    <cellStyle name="20% - Accent2 108 7 2 2" xfId="9712"/>
    <cellStyle name="20% - Accent2 108 7 3" xfId="9713"/>
    <cellStyle name="20% - Accent2 108 8" xfId="9714"/>
    <cellStyle name="20% - Accent2 108 8 2" xfId="9715"/>
    <cellStyle name="20% - Accent2 108 9" xfId="9716"/>
    <cellStyle name="20% - Accent2 108 9 2" xfId="60537"/>
    <cellStyle name="20% - Accent2 109" xfId="728"/>
    <cellStyle name="20% - Accent2 109 10" xfId="9717"/>
    <cellStyle name="20% - Accent2 109 2" xfId="9718"/>
    <cellStyle name="20% - Accent2 109 2 2" xfId="9719"/>
    <cellStyle name="20% - Accent2 109 2 2 2" xfId="9720"/>
    <cellStyle name="20% - Accent2 109 2 2 2 2" xfId="9721"/>
    <cellStyle name="20% - Accent2 109 2 2 2 2 2" xfId="9722"/>
    <cellStyle name="20% - Accent2 109 2 2 2 2 2 2" xfId="9723"/>
    <cellStyle name="20% - Accent2 109 2 2 2 2 3" xfId="9724"/>
    <cellStyle name="20% - Accent2 109 2 2 2 3" xfId="9725"/>
    <cellStyle name="20% - Accent2 109 2 2 2 3 2" xfId="9726"/>
    <cellStyle name="20% - Accent2 109 2 2 2 4" xfId="9727"/>
    <cellStyle name="20% - Accent2 109 2 2 2 5" xfId="9728"/>
    <cellStyle name="20% - Accent2 109 2 2 3" xfId="9729"/>
    <cellStyle name="20% - Accent2 109 2 2 3 2" xfId="9730"/>
    <cellStyle name="20% - Accent2 109 2 2 3 2 2" xfId="9731"/>
    <cellStyle name="20% - Accent2 109 2 2 3 3" xfId="9732"/>
    <cellStyle name="20% - Accent2 109 2 2 4" xfId="9733"/>
    <cellStyle name="20% - Accent2 109 2 2 4 2" xfId="9734"/>
    <cellStyle name="20% - Accent2 109 2 2 5" xfId="9735"/>
    <cellStyle name="20% - Accent2 109 2 2 6" xfId="9736"/>
    <cellStyle name="20% - Accent2 109 2 3" xfId="9737"/>
    <cellStyle name="20% - Accent2 109 2 3 2" xfId="9738"/>
    <cellStyle name="20% - Accent2 109 2 3 2 2" xfId="9739"/>
    <cellStyle name="20% - Accent2 109 2 3 2 2 2" xfId="9740"/>
    <cellStyle name="20% - Accent2 109 2 3 2 3" xfId="9741"/>
    <cellStyle name="20% - Accent2 109 2 3 3" xfId="9742"/>
    <cellStyle name="20% - Accent2 109 2 3 3 2" xfId="9743"/>
    <cellStyle name="20% - Accent2 109 2 3 4" xfId="9744"/>
    <cellStyle name="20% - Accent2 109 2 3 5" xfId="9745"/>
    <cellStyle name="20% - Accent2 109 2 4" xfId="9746"/>
    <cellStyle name="20% - Accent2 109 2 4 2" xfId="9747"/>
    <cellStyle name="20% - Accent2 109 2 4 2 2" xfId="9748"/>
    <cellStyle name="20% - Accent2 109 2 4 3" xfId="9749"/>
    <cellStyle name="20% - Accent2 109 2 5" xfId="9750"/>
    <cellStyle name="20% - Accent2 109 2 5 2" xfId="9751"/>
    <cellStyle name="20% - Accent2 109 2 6" xfId="9752"/>
    <cellStyle name="20% - Accent2 109 2 7" xfId="9753"/>
    <cellStyle name="20% - Accent2 109 3" xfId="9754"/>
    <cellStyle name="20% - Accent2 109 3 2" xfId="9755"/>
    <cellStyle name="20% - Accent2 109 3 2 2" xfId="9756"/>
    <cellStyle name="20% - Accent2 109 3 2 2 2" xfId="9757"/>
    <cellStyle name="20% - Accent2 109 3 2 2 2 2" xfId="9758"/>
    <cellStyle name="20% - Accent2 109 3 2 2 2 2 2" xfId="9759"/>
    <cellStyle name="20% - Accent2 109 3 2 2 2 3" xfId="9760"/>
    <cellStyle name="20% - Accent2 109 3 2 2 3" xfId="9761"/>
    <cellStyle name="20% - Accent2 109 3 2 2 3 2" xfId="9762"/>
    <cellStyle name="20% - Accent2 109 3 2 2 4" xfId="9763"/>
    <cellStyle name="20% - Accent2 109 3 2 2 5" xfId="9764"/>
    <cellStyle name="20% - Accent2 109 3 2 3" xfId="9765"/>
    <cellStyle name="20% - Accent2 109 3 2 3 2" xfId="9766"/>
    <cellStyle name="20% - Accent2 109 3 2 3 2 2" xfId="9767"/>
    <cellStyle name="20% - Accent2 109 3 2 3 3" xfId="9768"/>
    <cellStyle name="20% - Accent2 109 3 2 4" xfId="9769"/>
    <cellStyle name="20% - Accent2 109 3 2 4 2" xfId="9770"/>
    <cellStyle name="20% - Accent2 109 3 2 5" xfId="9771"/>
    <cellStyle name="20% - Accent2 109 3 2 6" xfId="9772"/>
    <cellStyle name="20% - Accent2 109 3 3" xfId="9773"/>
    <cellStyle name="20% - Accent2 109 3 3 2" xfId="9774"/>
    <cellStyle name="20% - Accent2 109 3 3 2 2" xfId="9775"/>
    <cellStyle name="20% - Accent2 109 3 3 2 2 2" xfId="9776"/>
    <cellStyle name="20% - Accent2 109 3 3 2 3" xfId="9777"/>
    <cellStyle name="20% - Accent2 109 3 3 3" xfId="9778"/>
    <cellStyle name="20% - Accent2 109 3 3 3 2" xfId="9779"/>
    <cellStyle name="20% - Accent2 109 3 3 4" xfId="9780"/>
    <cellStyle name="20% - Accent2 109 3 3 5" xfId="9781"/>
    <cellStyle name="20% - Accent2 109 3 4" xfId="9782"/>
    <cellStyle name="20% - Accent2 109 3 4 2" xfId="9783"/>
    <cellStyle name="20% - Accent2 109 3 4 2 2" xfId="9784"/>
    <cellStyle name="20% - Accent2 109 3 4 3" xfId="9785"/>
    <cellStyle name="20% - Accent2 109 3 5" xfId="9786"/>
    <cellStyle name="20% - Accent2 109 3 5 2" xfId="9787"/>
    <cellStyle name="20% - Accent2 109 3 6" xfId="9788"/>
    <cellStyle name="20% - Accent2 109 3 7" xfId="9789"/>
    <cellStyle name="20% - Accent2 109 4" xfId="9790"/>
    <cellStyle name="20% - Accent2 109 4 2" xfId="9791"/>
    <cellStyle name="20% - Accent2 109 4 2 2" xfId="9792"/>
    <cellStyle name="20% - Accent2 109 4 2 2 2" xfId="9793"/>
    <cellStyle name="20% - Accent2 109 4 2 2 2 2" xfId="9794"/>
    <cellStyle name="20% - Accent2 109 4 2 2 3" xfId="9795"/>
    <cellStyle name="20% - Accent2 109 4 2 3" xfId="9796"/>
    <cellStyle name="20% - Accent2 109 4 2 3 2" xfId="9797"/>
    <cellStyle name="20% - Accent2 109 4 2 4" xfId="9798"/>
    <cellStyle name="20% - Accent2 109 4 2 5" xfId="9799"/>
    <cellStyle name="20% - Accent2 109 4 3" xfId="9800"/>
    <cellStyle name="20% - Accent2 109 4 3 2" xfId="9801"/>
    <cellStyle name="20% - Accent2 109 4 3 2 2" xfId="9802"/>
    <cellStyle name="20% - Accent2 109 4 3 3" xfId="9803"/>
    <cellStyle name="20% - Accent2 109 4 4" xfId="9804"/>
    <cellStyle name="20% - Accent2 109 4 4 2" xfId="9805"/>
    <cellStyle name="20% - Accent2 109 4 5" xfId="9806"/>
    <cellStyle name="20% - Accent2 109 4 6" xfId="9807"/>
    <cellStyle name="20% - Accent2 109 5" xfId="9808"/>
    <cellStyle name="20% - Accent2 109 5 2" xfId="9809"/>
    <cellStyle name="20% - Accent2 109 5 2 2" xfId="9810"/>
    <cellStyle name="20% - Accent2 109 5 2 2 2" xfId="9811"/>
    <cellStyle name="20% - Accent2 109 5 2 2 2 2" xfId="9812"/>
    <cellStyle name="20% - Accent2 109 5 2 2 3" xfId="9813"/>
    <cellStyle name="20% - Accent2 109 5 2 3" xfId="9814"/>
    <cellStyle name="20% - Accent2 109 5 2 3 2" xfId="9815"/>
    <cellStyle name="20% - Accent2 109 5 2 4" xfId="9816"/>
    <cellStyle name="20% - Accent2 109 5 2 5" xfId="9817"/>
    <cellStyle name="20% - Accent2 109 5 3" xfId="9818"/>
    <cellStyle name="20% - Accent2 109 5 3 2" xfId="9819"/>
    <cellStyle name="20% - Accent2 109 5 3 2 2" xfId="9820"/>
    <cellStyle name="20% - Accent2 109 5 3 3" xfId="9821"/>
    <cellStyle name="20% - Accent2 109 5 4" xfId="9822"/>
    <cellStyle name="20% - Accent2 109 5 4 2" xfId="9823"/>
    <cellStyle name="20% - Accent2 109 5 5" xfId="9824"/>
    <cellStyle name="20% - Accent2 109 5 6" xfId="9825"/>
    <cellStyle name="20% - Accent2 109 6" xfId="9826"/>
    <cellStyle name="20% - Accent2 109 6 2" xfId="9827"/>
    <cellStyle name="20% - Accent2 109 6 2 2" xfId="9828"/>
    <cellStyle name="20% - Accent2 109 6 2 2 2" xfId="9829"/>
    <cellStyle name="20% - Accent2 109 6 2 3" xfId="9830"/>
    <cellStyle name="20% - Accent2 109 6 3" xfId="9831"/>
    <cellStyle name="20% - Accent2 109 6 3 2" xfId="9832"/>
    <cellStyle name="20% - Accent2 109 6 4" xfId="9833"/>
    <cellStyle name="20% - Accent2 109 6 5" xfId="9834"/>
    <cellStyle name="20% - Accent2 109 7" xfId="9835"/>
    <cellStyle name="20% - Accent2 109 7 2" xfId="9836"/>
    <cellStyle name="20% - Accent2 109 7 2 2" xfId="9837"/>
    <cellStyle name="20% - Accent2 109 7 3" xfId="9838"/>
    <cellStyle name="20% - Accent2 109 8" xfId="9839"/>
    <cellStyle name="20% - Accent2 109 8 2" xfId="9840"/>
    <cellStyle name="20% - Accent2 109 9" xfId="9841"/>
    <cellStyle name="20% - Accent2 109 9 2" xfId="60538"/>
    <cellStyle name="20% - Accent2 11" xfId="729"/>
    <cellStyle name="20% - Accent2 11 2" xfId="730"/>
    <cellStyle name="20% - Accent2 11 3" xfId="60539"/>
    <cellStyle name="20% - Accent2 110" xfId="731"/>
    <cellStyle name="20% - Accent2 110 10" xfId="9842"/>
    <cellStyle name="20% - Accent2 110 2" xfId="9843"/>
    <cellStyle name="20% - Accent2 110 2 2" xfId="9844"/>
    <cellStyle name="20% - Accent2 110 2 2 2" xfId="9845"/>
    <cellStyle name="20% - Accent2 110 2 2 2 2" xfId="9846"/>
    <cellStyle name="20% - Accent2 110 2 2 2 2 2" xfId="9847"/>
    <cellStyle name="20% - Accent2 110 2 2 2 2 2 2" xfId="9848"/>
    <cellStyle name="20% - Accent2 110 2 2 2 2 3" xfId="9849"/>
    <cellStyle name="20% - Accent2 110 2 2 2 3" xfId="9850"/>
    <cellStyle name="20% - Accent2 110 2 2 2 3 2" xfId="9851"/>
    <cellStyle name="20% - Accent2 110 2 2 2 4" xfId="9852"/>
    <cellStyle name="20% - Accent2 110 2 2 2 5" xfId="9853"/>
    <cellStyle name="20% - Accent2 110 2 2 3" xfId="9854"/>
    <cellStyle name="20% - Accent2 110 2 2 3 2" xfId="9855"/>
    <cellStyle name="20% - Accent2 110 2 2 3 2 2" xfId="9856"/>
    <cellStyle name="20% - Accent2 110 2 2 3 3" xfId="9857"/>
    <cellStyle name="20% - Accent2 110 2 2 4" xfId="9858"/>
    <cellStyle name="20% - Accent2 110 2 2 4 2" xfId="9859"/>
    <cellStyle name="20% - Accent2 110 2 2 5" xfId="9860"/>
    <cellStyle name="20% - Accent2 110 2 2 6" xfId="9861"/>
    <cellStyle name="20% - Accent2 110 2 3" xfId="9862"/>
    <cellStyle name="20% - Accent2 110 2 3 2" xfId="9863"/>
    <cellStyle name="20% - Accent2 110 2 3 2 2" xfId="9864"/>
    <cellStyle name="20% - Accent2 110 2 3 2 2 2" xfId="9865"/>
    <cellStyle name="20% - Accent2 110 2 3 2 3" xfId="9866"/>
    <cellStyle name="20% - Accent2 110 2 3 3" xfId="9867"/>
    <cellStyle name="20% - Accent2 110 2 3 3 2" xfId="9868"/>
    <cellStyle name="20% - Accent2 110 2 3 4" xfId="9869"/>
    <cellStyle name="20% - Accent2 110 2 3 5" xfId="9870"/>
    <cellStyle name="20% - Accent2 110 2 4" xfId="9871"/>
    <cellStyle name="20% - Accent2 110 2 4 2" xfId="9872"/>
    <cellStyle name="20% - Accent2 110 2 4 2 2" xfId="9873"/>
    <cellStyle name="20% - Accent2 110 2 4 3" xfId="9874"/>
    <cellStyle name="20% - Accent2 110 2 5" xfId="9875"/>
    <cellStyle name="20% - Accent2 110 2 5 2" xfId="9876"/>
    <cellStyle name="20% - Accent2 110 2 6" xfId="9877"/>
    <cellStyle name="20% - Accent2 110 2 7" xfId="9878"/>
    <cellStyle name="20% - Accent2 110 3" xfId="9879"/>
    <cellStyle name="20% - Accent2 110 3 2" xfId="9880"/>
    <cellStyle name="20% - Accent2 110 3 2 2" xfId="9881"/>
    <cellStyle name="20% - Accent2 110 3 2 2 2" xfId="9882"/>
    <cellStyle name="20% - Accent2 110 3 2 2 2 2" xfId="9883"/>
    <cellStyle name="20% - Accent2 110 3 2 2 2 2 2" xfId="9884"/>
    <cellStyle name="20% - Accent2 110 3 2 2 2 3" xfId="9885"/>
    <cellStyle name="20% - Accent2 110 3 2 2 3" xfId="9886"/>
    <cellStyle name="20% - Accent2 110 3 2 2 3 2" xfId="9887"/>
    <cellStyle name="20% - Accent2 110 3 2 2 4" xfId="9888"/>
    <cellStyle name="20% - Accent2 110 3 2 2 5" xfId="9889"/>
    <cellStyle name="20% - Accent2 110 3 2 3" xfId="9890"/>
    <cellStyle name="20% - Accent2 110 3 2 3 2" xfId="9891"/>
    <cellStyle name="20% - Accent2 110 3 2 3 2 2" xfId="9892"/>
    <cellStyle name="20% - Accent2 110 3 2 3 3" xfId="9893"/>
    <cellStyle name="20% - Accent2 110 3 2 4" xfId="9894"/>
    <cellStyle name="20% - Accent2 110 3 2 4 2" xfId="9895"/>
    <cellStyle name="20% - Accent2 110 3 2 5" xfId="9896"/>
    <cellStyle name="20% - Accent2 110 3 2 6" xfId="9897"/>
    <cellStyle name="20% - Accent2 110 3 3" xfId="9898"/>
    <cellStyle name="20% - Accent2 110 3 3 2" xfId="9899"/>
    <cellStyle name="20% - Accent2 110 3 3 2 2" xfId="9900"/>
    <cellStyle name="20% - Accent2 110 3 3 2 2 2" xfId="9901"/>
    <cellStyle name="20% - Accent2 110 3 3 2 3" xfId="9902"/>
    <cellStyle name="20% - Accent2 110 3 3 3" xfId="9903"/>
    <cellStyle name="20% - Accent2 110 3 3 3 2" xfId="9904"/>
    <cellStyle name="20% - Accent2 110 3 3 4" xfId="9905"/>
    <cellStyle name="20% - Accent2 110 3 3 5" xfId="9906"/>
    <cellStyle name="20% - Accent2 110 3 4" xfId="9907"/>
    <cellStyle name="20% - Accent2 110 3 4 2" xfId="9908"/>
    <cellStyle name="20% - Accent2 110 3 4 2 2" xfId="9909"/>
    <cellStyle name="20% - Accent2 110 3 4 3" xfId="9910"/>
    <cellStyle name="20% - Accent2 110 3 5" xfId="9911"/>
    <cellStyle name="20% - Accent2 110 3 5 2" xfId="9912"/>
    <cellStyle name="20% - Accent2 110 3 6" xfId="9913"/>
    <cellStyle name="20% - Accent2 110 3 7" xfId="9914"/>
    <cellStyle name="20% - Accent2 110 4" xfId="9915"/>
    <cellStyle name="20% - Accent2 110 4 2" xfId="9916"/>
    <cellStyle name="20% - Accent2 110 4 2 2" xfId="9917"/>
    <cellStyle name="20% - Accent2 110 4 2 2 2" xfId="9918"/>
    <cellStyle name="20% - Accent2 110 4 2 2 2 2" xfId="9919"/>
    <cellStyle name="20% - Accent2 110 4 2 2 3" xfId="9920"/>
    <cellStyle name="20% - Accent2 110 4 2 3" xfId="9921"/>
    <cellStyle name="20% - Accent2 110 4 2 3 2" xfId="9922"/>
    <cellStyle name="20% - Accent2 110 4 2 4" xfId="9923"/>
    <cellStyle name="20% - Accent2 110 4 2 5" xfId="9924"/>
    <cellStyle name="20% - Accent2 110 4 3" xfId="9925"/>
    <cellStyle name="20% - Accent2 110 4 3 2" xfId="9926"/>
    <cellStyle name="20% - Accent2 110 4 3 2 2" xfId="9927"/>
    <cellStyle name="20% - Accent2 110 4 3 3" xfId="9928"/>
    <cellStyle name="20% - Accent2 110 4 4" xfId="9929"/>
    <cellStyle name="20% - Accent2 110 4 4 2" xfId="9930"/>
    <cellStyle name="20% - Accent2 110 4 5" xfId="9931"/>
    <cellStyle name="20% - Accent2 110 4 6" xfId="9932"/>
    <cellStyle name="20% - Accent2 110 5" xfId="9933"/>
    <cellStyle name="20% - Accent2 110 5 2" xfId="9934"/>
    <cellStyle name="20% - Accent2 110 5 2 2" xfId="9935"/>
    <cellStyle name="20% - Accent2 110 5 2 2 2" xfId="9936"/>
    <cellStyle name="20% - Accent2 110 5 2 2 2 2" xfId="9937"/>
    <cellStyle name="20% - Accent2 110 5 2 2 3" xfId="9938"/>
    <cellStyle name="20% - Accent2 110 5 2 3" xfId="9939"/>
    <cellStyle name="20% - Accent2 110 5 2 3 2" xfId="9940"/>
    <cellStyle name="20% - Accent2 110 5 2 4" xfId="9941"/>
    <cellStyle name="20% - Accent2 110 5 2 5" xfId="9942"/>
    <cellStyle name="20% - Accent2 110 5 3" xfId="9943"/>
    <cellStyle name="20% - Accent2 110 5 3 2" xfId="9944"/>
    <cellStyle name="20% - Accent2 110 5 3 2 2" xfId="9945"/>
    <cellStyle name="20% - Accent2 110 5 3 3" xfId="9946"/>
    <cellStyle name="20% - Accent2 110 5 4" xfId="9947"/>
    <cellStyle name="20% - Accent2 110 5 4 2" xfId="9948"/>
    <cellStyle name="20% - Accent2 110 5 5" xfId="9949"/>
    <cellStyle name="20% - Accent2 110 5 6" xfId="9950"/>
    <cellStyle name="20% - Accent2 110 6" xfId="9951"/>
    <cellStyle name="20% - Accent2 110 6 2" xfId="9952"/>
    <cellStyle name="20% - Accent2 110 6 2 2" xfId="9953"/>
    <cellStyle name="20% - Accent2 110 6 2 2 2" xfId="9954"/>
    <cellStyle name="20% - Accent2 110 6 2 3" xfId="9955"/>
    <cellStyle name="20% - Accent2 110 6 3" xfId="9956"/>
    <cellStyle name="20% - Accent2 110 6 3 2" xfId="9957"/>
    <cellStyle name="20% - Accent2 110 6 4" xfId="9958"/>
    <cellStyle name="20% - Accent2 110 6 5" xfId="9959"/>
    <cellStyle name="20% - Accent2 110 7" xfId="9960"/>
    <cellStyle name="20% - Accent2 110 7 2" xfId="9961"/>
    <cellStyle name="20% - Accent2 110 7 2 2" xfId="9962"/>
    <cellStyle name="20% - Accent2 110 7 3" xfId="9963"/>
    <cellStyle name="20% - Accent2 110 8" xfId="9964"/>
    <cellStyle name="20% - Accent2 110 8 2" xfId="9965"/>
    <cellStyle name="20% - Accent2 110 9" xfId="9966"/>
    <cellStyle name="20% - Accent2 110 9 2" xfId="60540"/>
    <cellStyle name="20% - Accent2 111" xfId="732"/>
    <cellStyle name="20% - Accent2 111 10" xfId="9967"/>
    <cellStyle name="20% - Accent2 111 2" xfId="9968"/>
    <cellStyle name="20% - Accent2 111 2 2" xfId="9969"/>
    <cellStyle name="20% - Accent2 111 2 2 2" xfId="9970"/>
    <cellStyle name="20% - Accent2 111 2 2 2 2" xfId="9971"/>
    <cellStyle name="20% - Accent2 111 2 2 2 2 2" xfId="9972"/>
    <cellStyle name="20% - Accent2 111 2 2 2 2 2 2" xfId="9973"/>
    <cellStyle name="20% - Accent2 111 2 2 2 2 3" xfId="9974"/>
    <cellStyle name="20% - Accent2 111 2 2 2 3" xfId="9975"/>
    <cellStyle name="20% - Accent2 111 2 2 2 3 2" xfId="9976"/>
    <cellStyle name="20% - Accent2 111 2 2 2 4" xfId="9977"/>
    <cellStyle name="20% - Accent2 111 2 2 2 5" xfId="9978"/>
    <cellStyle name="20% - Accent2 111 2 2 3" xfId="9979"/>
    <cellStyle name="20% - Accent2 111 2 2 3 2" xfId="9980"/>
    <cellStyle name="20% - Accent2 111 2 2 3 2 2" xfId="9981"/>
    <cellStyle name="20% - Accent2 111 2 2 3 3" xfId="9982"/>
    <cellStyle name="20% - Accent2 111 2 2 4" xfId="9983"/>
    <cellStyle name="20% - Accent2 111 2 2 4 2" xfId="9984"/>
    <cellStyle name="20% - Accent2 111 2 2 5" xfId="9985"/>
    <cellStyle name="20% - Accent2 111 2 2 6" xfId="9986"/>
    <cellStyle name="20% - Accent2 111 2 3" xfId="9987"/>
    <cellStyle name="20% - Accent2 111 2 3 2" xfId="9988"/>
    <cellStyle name="20% - Accent2 111 2 3 2 2" xfId="9989"/>
    <cellStyle name="20% - Accent2 111 2 3 2 2 2" xfId="9990"/>
    <cellStyle name="20% - Accent2 111 2 3 2 3" xfId="9991"/>
    <cellStyle name="20% - Accent2 111 2 3 3" xfId="9992"/>
    <cellStyle name="20% - Accent2 111 2 3 3 2" xfId="9993"/>
    <cellStyle name="20% - Accent2 111 2 3 4" xfId="9994"/>
    <cellStyle name="20% - Accent2 111 2 3 5" xfId="9995"/>
    <cellStyle name="20% - Accent2 111 2 4" xfId="9996"/>
    <cellStyle name="20% - Accent2 111 2 4 2" xfId="9997"/>
    <cellStyle name="20% - Accent2 111 2 4 2 2" xfId="9998"/>
    <cellStyle name="20% - Accent2 111 2 4 3" xfId="9999"/>
    <cellStyle name="20% - Accent2 111 2 5" xfId="10000"/>
    <cellStyle name="20% - Accent2 111 2 5 2" xfId="10001"/>
    <cellStyle name="20% - Accent2 111 2 6" xfId="10002"/>
    <cellStyle name="20% - Accent2 111 2 7" xfId="10003"/>
    <cellStyle name="20% - Accent2 111 3" xfId="10004"/>
    <cellStyle name="20% - Accent2 111 3 2" xfId="10005"/>
    <cellStyle name="20% - Accent2 111 3 2 2" xfId="10006"/>
    <cellStyle name="20% - Accent2 111 3 2 2 2" xfId="10007"/>
    <cellStyle name="20% - Accent2 111 3 2 2 2 2" xfId="10008"/>
    <cellStyle name="20% - Accent2 111 3 2 2 2 2 2" xfId="10009"/>
    <cellStyle name="20% - Accent2 111 3 2 2 2 3" xfId="10010"/>
    <cellStyle name="20% - Accent2 111 3 2 2 3" xfId="10011"/>
    <cellStyle name="20% - Accent2 111 3 2 2 3 2" xfId="10012"/>
    <cellStyle name="20% - Accent2 111 3 2 2 4" xfId="10013"/>
    <cellStyle name="20% - Accent2 111 3 2 2 5" xfId="10014"/>
    <cellStyle name="20% - Accent2 111 3 2 3" xfId="10015"/>
    <cellStyle name="20% - Accent2 111 3 2 3 2" xfId="10016"/>
    <cellStyle name="20% - Accent2 111 3 2 3 2 2" xfId="10017"/>
    <cellStyle name="20% - Accent2 111 3 2 3 3" xfId="10018"/>
    <cellStyle name="20% - Accent2 111 3 2 4" xfId="10019"/>
    <cellStyle name="20% - Accent2 111 3 2 4 2" xfId="10020"/>
    <cellStyle name="20% - Accent2 111 3 2 5" xfId="10021"/>
    <cellStyle name="20% - Accent2 111 3 2 6" xfId="10022"/>
    <cellStyle name="20% - Accent2 111 3 3" xfId="10023"/>
    <cellStyle name="20% - Accent2 111 3 3 2" xfId="10024"/>
    <cellStyle name="20% - Accent2 111 3 3 2 2" xfId="10025"/>
    <cellStyle name="20% - Accent2 111 3 3 2 2 2" xfId="10026"/>
    <cellStyle name="20% - Accent2 111 3 3 2 3" xfId="10027"/>
    <cellStyle name="20% - Accent2 111 3 3 3" xfId="10028"/>
    <cellStyle name="20% - Accent2 111 3 3 3 2" xfId="10029"/>
    <cellStyle name="20% - Accent2 111 3 3 4" xfId="10030"/>
    <cellStyle name="20% - Accent2 111 3 3 5" xfId="10031"/>
    <cellStyle name="20% - Accent2 111 3 4" xfId="10032"/>
    <cellStyle name="20% - Accent2 111 3 4 2" xfId="10033"/>
    <cellStyle name="20% - Accent2 111 3 4 2 2" xfId="10034"/>
    <cellStyle name="20% - Accent2 111 3 4 3" xfId="10035"/>
    <cellStyle name="20% - Accent2 111 3 5" xfId="10036"/>
    <cellStyle name="20% - Accent2 111 3 5 2" xfId="10037"/>
    <cellStyle name="20% - Accent2 111 3 6" xfId="10038"/>
    <cellStyle name="20% - Accent2 111 3 7" xfId="10039"/>
    <cellStyle name="20% - Accent2 111 4" xfId="10040"/>
    <cellStyle name="20% - Accent2 111 4 2" xfId="10041"/>
    <cellStyle name="20% - Accent2 111 4 2 2" xfId="10042"/>
    <cellStyle name="20% - Accent2 111 4 2 2 2" xfId="10043"/>
    <cellStyle name="20% - Accent2 111 4 2 2 2 2" xfId="10044"/>
    <cellStyle name="20% - Accent2 111 4 2 2 3" xfId="10045"/>
    <cellStyle name="20% - Accent2 111 4 2 3" xfId="10046"/>
    <cellStyle name="20% - Accent2 111 4 2 3 2" xfId="10047"/>
    <cellStyle name="20% - Accent2 111 4 2 4" xfId="10048"/>
    <cellStyle name="20% - Accent2 111 4 2 5" xfId="10049"/>
    <cellStyle name="20% - Accent2 111 4 3" xfId="10050"/>
    <cellStyle name="20% - Accent2 111 4 3 2" xfId="10051"/>
    <cellStyle name="20% - Accent2 111 4 3 2 2" xfId="10052"/>
    <cellStyle name="20% - Accent2 111 4 3 3" xfId="10053"/>
    <cellStyle name="20% - Accent2 111 4 4" xfId="10054"/>
    <cellStyle name="20% - Accent2 111 4 4 2" xfId="10055"/>
    <cellStyle name="20% - Accent2 111 4 5" xfId="10056"/>
    <cellStyle name="20% - Accent2 111 4 6" xfId="10057"/>
    <cellStyle name="20% - Accent2 111 5" xfId="10058"/>
    <cellStyle name="20% - Accent2 111 5 2" xfId="10059"/>
    <cellStyle name="20% - Accent2 111 5 2 2" xfId="10060"/>
    <cellStyle name="20% - Accent2 111 5 2 2 2" xfId="10061"/>
    <cellStyle name="20% - Accent2 111 5 2 2 2 2" xfId="10062"/>
    <cellStyle name="20% - Accent2 111 5 2 2 3" xfId="10063"/>
    <cellStyle name="20% - Accent2 111 5 2 3" xfId="10064"/>
    <cellStyle name="20% - Accent2 111 5 2 3 2" xfId="10065"/>
    <cellStyle name="20% - Accent2 111 5 2 4" xfId="10066"/>
    <cellStyle name="20% - Accent2 111 5 2 5" xfId="10067"/>
    <cellStyle name="20% - Accent2 111 5 3" xfId="10068"/>
    <cellStyle name="20% - Accent2 111 5 3 2" xfId="10069"/>
    <cellStyle name="20% - Accent2 111 5 3 2 2" xfId="10070"/>
    <cellStyle name="20% - Accent2 111 5 3 3" xfId="10071"/>
    <cellStyle name="20% - Accent2 111 5 4" xfId="10072"/>
    <cellStyle name="20% - Accent2 111 5 4 2" xfId="10073"/>
    <cellStyle name="20% - Accent2 111 5 5" xfId="10074"/>
    <cellStyle name="20% - Accent2 111 5 6" xfId="10075"/>
    <cellStyle name="20% - Accent2 111 6" xfId="10076"/>
    <cellStyle name="20% - Accent2 111 6 2" xfId="10077"/>
    <cellStyle name="20% - Accent2 111 6 2 2" xfId="10078"/>
    <cellStyle name="20% - Accent2 111 6 2 2 2" xfId="10079"/>
    <cellStyle name="20% - Accent2 111 6 2 3" xfId="10080"/>
    <cellStyle name="20% - Accent2 111 6 3" xfId="10081"/>
    <cellStyle name="20% - Accent2 111 6 3 2" xfId="10082"/>
    <cellStyle name="20% - Accent2 111 6 4" xfId="10083"/>
    <cellStyle name="20% - Accent2 111 6 5" xfId="10084"/>
    <cellStyle name="20% - Accent2 111 7" xfId="10085"/>
    <cellStyle name="20% - Accent2 111 7 2" xfId="10086"/>
    <cellStyle name="20% - Accent2 111 7 2 2" xfId="10087"/>
    <cellStyle name="20% - Accent2 111 7 3" xfId="10088"/>
    <cellStyle name="20% - Accent2 111 8" xfId="10089"/>
    <cellStyle name="20% - Accent2 111 8 2" xfId="10090"/>
    <cellStyle name="20% - Accent2 111 9" xfId="10091"/>
    <cellStyle name="20% - Accent2 111 9 2" xfId="60541"/>
    <cellStyle name="20% - Accent2 112" xfId="733"/>
    <cellStyle name="20% - Accent2 112 10" xfId="10092"/>
    <cellStyle name="20% - Accent2 112 2" xfId="10093"/>
    <cellStyle name="20% - Accent2 112 2 2" xfId="10094"/>
    <cellStyle name="20% - Accent2 112 2 2 2" xfId="10095"/>
    <cellStyle name="20% - Accent2 112 2 2 2 2" xfId="10096"/>
    <cellStyle name="20% - Accent2 112 2 2 2 2 2" xfId="10097"/>
    <cellStyle name="20% - Accent2 112 2 2 2 2 2 2" xfId="10098"/>
    <cellStyle name="20% - Accent2 112 2 2 2 2 3" xfId="10099"/>
    <cellStyle name="20% - Accent2 112 2 2 2 3" xfId="10100"/>
    <cellStyle name="20% - Accent2 112 2 2 2 3 2" xfId="10101"/>
    <cellStyle name="20% - Accent2 112 2 2 2 4" xfId="10102"/>
    <cellStyle name="20% - Accent2 112 2 2 2 5" xfId="10103"/>
    <cellStyle name="20% - Accent2 112 2 2 3" xfId="10104"/>
    <cellStyle name="20% - Accent2 112 2 2 3 2" xfId="10105"/>
    <cellStyle name="20% - Accent2 112 2 2 3 2 2" xfId="10106"/>
    <cellStyle name="20% - Accent2 112 2 2 3 3" xfId="10107"/>
    <cellStyle name="20% - Accent2 112 2 2 4" xfId="10108"/>
    <cellStyle name="20% - Accent2 112 2 2 4 2" xfId="10109"/>
    <cellStyle name="20% - Accent2 112 2 2 5" xfId="10110"/>
    <cellStyle name="20% - Accent2 112 2 2 6" xfId="10111"/>
    <cellStyle name="20% - Accent2 112 2 3" xfId="10112"/>
    <cellStyle name="20% - Accent2 112 2 3 2" xfId="10113"/>
    <cellStyle name="20% - Accent2 112 2 3 2 2" xfId="10114"/>
    <cellStyle name="20% - Accent2 112 2 3 2 2 2" xfId="10115"/>
    <cellStyle name="20% - Accent2 112 2 3 2 3" xfId="10116"/>
    <cellStyle name="20% - Accent2 112 2 3 3" xfId="10117"/>
    <cellStyle name="20% - Accent2 112 2 3 3 2" xfId="10118"/>
    <cellStyle name="20% - Accent2 112 2 3 4" xfId="10119"/>
    <cellStyle name="20% - Accent2 112 2 3 5" xfId="10120"/>
    <cellStyle name="20% - Accent2 112 2 4" xfId="10121"/>
    <cellStyle name="20% - Accent2 112 2 4 2" xfId="10122"/>
    <cellStyle name="20% - Accent2 112 2 4 2 2" xfId="10123"/>
    <cellStyle name="20% - Accent2 112 2 4 3" xfId="10124"/>
    <cellStyle name="20% - Accent2 112 2 5" xfId="10125"/>
    <cellStyle name="20% - Accent2 112 2 5 2" xfId="10126"/>
    <cellStyle name="20% - Accent2 112 2 6" xfId="10127"/>
    <cellStyle name="20% - Accent2 112 2 7" xfId="10128"/>
    <cellStyle name="20% - Accent2 112 3" xfId="10129"/>
    <cellStyle name="20% - Accent2 112 3 2" xfId="10130"/>
    <cellStyle name="20% - Accent2 112 3 2 2" xfId="10131"/>
    <cellStyle name="20% - Accent2 112 3 2 2 2" xfId="10132"/>
    <cellStyle name="20% - Accent2 112 3 2 2 2 2" xfId="10133"/>
    <cellStyle name="20% - Accent2 112 3 2 2 2 2 2" xfId="10134"/>
    <cellStyle name="20% - Accent2 112 3 2 2 2 3" xfId="10135"/>
    <cellStyle name="20% - Accent2 112 3 2 2 3" xfId="10136"/>
    <cellStyle name="20% - Accent2 112 3 2 2 3 2" xfId="10137"/>
    <cellStyle name="20% - Accent2 112 3 2 2 4" xfId="10138"/>
    <cellStyle name="20% - Accent2 112 3 2 2 5" xfId="10139"/>
    <cellStyle name="20% - Accent2 112 3 2 3" xfId="10140"/>
    <cellStyle name="20% - Accent2 112 3 2 3 2" xfId="10141"/>
    <cellStyle name="20% - Accent2 112 3 2 3 2 2" xfId="10142"/>
    <cellStyle name="20% - Accent2 112 3 2 3 3" xfId="10143"/>
    <cellStyle name="20% - Accent2 112 3 2 4" xfId="10144"/>
    <cellStyle name="20% - Accent2 112 3 2 4 2" xfId="10145"/>
    <cellStyle name="20% - Accent2 112 3 2 5" xfId="10146"/>
    <cellStyle name="20% - Accent2 112 3 2 6" xfId="10147"/>
    <cellStyle name="20% - Accent2 112 3 3" xfId="10148"/>
    <cellStyle name="20% - Accent2 112 3 3 2" xfId="10149"/>
    <cellStyle name="20% - Accent2 112 3 3 2 2" xfId="10150"/>
    <cellStyle name="20% - Accent2 112 3 3 2 2 2" xfId="10151"/>
    <cellStyle name="20% - Accent2 112 3 3 2 3" xfId="10152"/>
    <cellStyle name="20% - Accent2 112 3 3 3" xfId="10153"/>
    <cellStyle name="20% - Accent2 112 3 3 3 2" xfId="10154"/>
    <cellStyle name="20% - Accent2 112 3 3 4" xfId="10155"/>
    <cellStyle name="20% - Accent2 112 3 3 5" xfId="10156"/>
    <cellStyle name="20% - Accent2 112 3 4" xfId="10157"/>
    <cellStyle name="20% - Accent2 112 3 4 2" xfId="10158"/>
    <cellStyle name="20% - Accent2 112 3 4 2 2" xfId="10159"/>
    <cellStyle name="20% - Accent2 112 3 4 3" xfId="10160"/>
    <cellStyle name="20% - Accent2 112 3 5" xfId="10161"/>
    <cellStyle name="20% - Accent2 112 3 5 2" xfId="10162"/>
    <cellStyle name="20% - Accent2 112 3 6" xfId="10163"/>
    <cellStyle name="20% - Accent2 112 3 7" xfId="10164"/>
    <cellStyle name="20% - Accent2 112 4" xfId="10165"/>
    <cellStyle name="20% - Accent2 112 4 2" xfId="10166"/>
    <cellStyle name="20% - Accent2 112 4 2 2" xfId="10167"/>
    <cellStyle name="20% - Accent2 112 4 2 2 2" xfId="10168"/>
    <cellStyle name="20% - Accent2 112 4 2 2 2 2" xfId="10169"/>
    <cellStyle name="20% - Accent2 112 4 2 2 3" xfId="10170"/>
    <cellStyle name="20% - Accent2 112 4 2 3" xfId="10171"/>
    <cellStyle name="20% - Accent2 112 4 2 3 2" xfId="10172"/>
    <cellStyle name="20% - Accent2 112 4 2 4" xfId="10173"/>
    <cellStyle name="20% - Accent2 112 4 2 5" xfId="10174"/>
    <cellStyle name="20% - Accent2 112 4 3" xfId="10175"/>
    <cellStyle name="20% - Accent2 112 4 3 2" xfId="10176"/>
    <cellStyle name="20% - Accent2 112 4 3 2 2" xfId="10177"/>
    <cellStyle name="20% - Accent2 112 4 3 3" xfId="10178"/>
    <cellStyle name="20% - Accent2 112 4 4" xfId="10179"/>
    <cellStyle name="20% - Accent2 112 4 4 2" xfId="10180"/>
    <cellStyle name="20% - Accent2 112 4 5" xfId="10181"/>
    <cellStyle name="20% - Accent2 112 4 6" xfId="10182"/>
    <cellStyle name="20% - Accent2 112 5" xfId="10183"/>
    <cellStyle name="20% - Accent2 112 5 2" xfId="10184"/>
    <cellStyle name="20% - Accent2 112 5 2 2" xfId="10185"/>
    <cellStyle name="20% - Accent2 112 5 2 2 2" xfId="10186"/>
    <cellStyle name="20% - Accent2 112 5 2 2 2 2" xfId="10187"/>
    <cellStyle name="20% - Accent2 112 5 2 2 3" xfId="10188"/>
    <cellStyle name="20% - Accent2 112 5 2 3" xfId="10189"/>
    <cellStyle name="20% - Accent2 112 5 2 3 2" xfId="10190"/>
    <cellStyle name="20% - Accent2 112 5 2 4" xfId="10191"/>
    <cellStyle name="20% - Accent2 112 5 2 5" xfId="10192"/>
    <cellStyle name="20% - Accent2 112 5 3" xfId="10193"/>
    <cellStyle name="20% - Accent2 112 5 3 2" xfId="10194"/>
    <cellStyle name="20% - Accent2 112 5 3 2 2" xfId="10195"/>
    <cellStyle name="20% - Accent2 112 5 3 3" xfId="10196"/>
    <cellStyle name="20% - Accent2 112 5 4" xfId="10197"/>
    <cellStyle name="20% - Accent2 112 5 4 2" xfId="10198"/>
    <cellStyle name="20% - Accent2 112 5 5" xfId="10199"/>
    <cellStyle name="20% - Accent2 112 5 6" xfId="10200"/>
    <cellStyle name="20% - Accent2 112 6" xfId="10201"/>
    <cellStyle name="20% - Accent2 112 6 2" xfId="10202"/>
    <cellStyle name="20% - Accent2 112 6 2 2" xfId="10203"/>
    <cellStyle name="20% - Accent2 112 6 2 2 2" xfId="10204"/>
    <cellStyle name="20% - Accent2 112 6 2 3" xfId="10205"/>
    <cellStyle name="20% - Accent2 112 6 3" xfId="10206"/>
    <cellStyle name="20% - Accent2 112 6 3 2" xfId="10207"/>
    <cellStyle name="20% - Accent2 112 6 4" xfId="10208"/>
    <cellStyle name="20% - Accent2 112 6 5" xfId="10209"/>
    <cellStyle name="20% - Accent2 112 7" xfId="10210"/>
    <cellStyle name="20% - Accent2 112 7 2" xfId="10211"/>
    <cellStyle name="20% - Accent2 112 7 2 2" xfId="10212"/>
    <cellStyle name="20% - Accent2 112 7 3" xfId="10213"/>
    <cellStyle name="20% - Accent2 112 8" xfId="10214"/>
    <cellStyle name="20% - Accent2 112 8 2" xfId="10215"/>
    <cellStyle name="20% - Accent2 112 9" xfId="10216"/>
    <cellStyle name="20% - Accent2 112 9 2" xfId="60542"/>
    <cellStyle name="20% - Accent2 113" xfId="734"/>
    <cellStyle name="20% - Accent2 113 10" xfId="10217"/>
    <cellStyle name="20% - Accent2 113 2" xfId="10218"/>
    <cellStyle name="20% - Accent2 113 2 2" xfId="10219"/>
    <cellStyle name="20% - Accent2 113 2 2 2" xfId="10220"/>
    <cellStyle name="20% - Accent2 113 2 2 2 2" xfId="10221"/>
    <cellStyle name="20% - Accent2 113 2 2 2 2 2" xfId="10222"/>
    <cellStyle name="20% - Accent2 113 2 2 2 2 2 2" xfId="10223"/>
    <cellStyle name="20% - Accent2 113 2 2 2 2 3" xfId="10224"/>
    <cellStyle name="20% - Accent2 113 2 2 2 3" xfId="10225"/>
    <cellStyle name="20% - Accent2 113 2 2 2 3 2" xfId="10226"/>
    <cellStyle name="20% - Accent2 113 2 2 2 4" xfId="10227"/>
    <cellStyle name="20% - Accent2 113 2 2 2 5" xfId="10228"/>
    <cellStyle name="20% - Accent2 113 2 2 3" xfId="10229"/>
    <cellStyle name="20% - Accent2 113 2 2 3 2" xfId="10230"/>
    <cellStyle name="20% - Accent2 113 2 2 3 2 2" xfId="10231"/>
    <cellStyle name="20% - Accent2 113 2 2 3 3" xfId="10232"/>
    <cellStyle name="20% - Accent2 113 2 2 4" xfId="10233"/>
    <cellStyle name="20% - Accent2 113 2 2 4 2" xfId="10234"/>
    <cellStyle name="20% - Accent2 113 2 2 5" xfId="10235"/>
    <cellStyle name="20% - Accent2 113 2 2 6" xfId="10236"/>
    <cellStyle name="20% - Accent2 113 2 3" xfId="10237"/>
    <cellStyle name="20% - Accent2 113 2 3 2" xfId="10238"/>
    <cellStyle name="20% - Accent2 113 2 3 2 2" xfId="10239"/>
    <cellStyle name="20% - Accent2 113 2 3 2 2 2" xfId="10240"/>
    <cellStyle name="20% - Accent2 113 2 3 2 3" xfId="10241"/>
    <cellStyle name="20% - Accent2 113 2 3 3" xfId="10242"/>
    <cellStyle name="20% - Accent2 113 2 3 3 2" xfId="10243"/>
    <cellStyle name="20% - Accent2 113 2 3 4" xfId="10244"/>
    <cellStyle name="20% - Accent2 113 2 3 5" xfId="10245"/>
    <cellStyle name="20% - Accent2 113 2 4" xfId="10246"/>
    <cellStyle name="20% - Accent2 113 2 4 2" xfId="10247"/>
    <cellStyle name="20% - Accent2 113 2 4 2 2" xfId="10248"/>
    <cellStyle name="20% - Accent2 113 2 4 3" xfId="10249"/>
    <cellStyle name="20% - Accent2 113 2 5" xfId="10250"/>
    <cellStyle name="20% - Accent2 113 2 5 2" xfId="10251"/>
    <cellStyle name="20% - Accent2 113 2 6" xfId="10252"/>
    <cellStyle name="20% - Accent2 113 2 7" xfId="10253"/>
    <cellStyle name="20% - Accent2 113 3" xfId="10254"/>
    <cellStyle name="20% - Accent2 113 3 2" xfId="10255"/>
    <cellStyle name="20% - Accent2 113 3 2 2" xfId="10256"/>
    <cellStyle name="20% - Accent2 113 3 2 2 2" xfId="10257"/>
    <cellStyle name="20% - Accent2 113 3 2 2 2 2" xfId="10258"/>
    <cellStyle name="20% - Accent2 113 3 2 2 2 2 2" xfId="10259"/>
    <cellStyle name="20% - Accent2 113 3 2 2 2 3" xfId="10260"/>
    <cellStyle name="20% - Accent2 113 3 2 2 3" xfId="10261"/>
    <cellStyle name="20% - Accent2 113 3 2 2 3 2" xfId="10262"/>
    <cellStyle name="20% - Accent2 113 3 2 2 4" xfId="10263"/>
    <cellStyle name="20% - Accent2 113 3 2 2 5" xfId="10264"/>
    <cellStyle name="20% - Accent2 113 3 2 3" xfId="10265"/>
    <cellStyle name="20% - Accent2 113 3 2 3 2" xfId="10266"/>
    <cellStyle name="20% - Accent2 113 3 2 3 2 2" xfId="10267"/>
    <cellStyle name="20% - Accent2 113 3 2 3 3" xfId="10268"/>
    <cellStyle name="20% - Accent2 113 3 2 4" xfId="10269"/>
    <cellStyle name="20% - Accent2 113 3 2 4 2" xfId="10270"/>
    <cellStyle name="20% - Accent2 113 3 2 5" xfId="10271"/>
    <cellStyle name="20% - Accent2 113 3 2 6" xfId="10272"/>
    <cellStyle name="20% - Accent2 113 3 3" xfId="10273"/>
    <cellStyle name="20% - Accent2 113 3 3 2" xfId="10274"/>
    <cellStyle name="20% - Accent2 113 3 3 2 2" xfId="10275"/>
    <cellStyle name="20% - Accent2 113 3 3 2 2 2" xfId="10276"/>
    <cellStyle name="20% - Accent2 113 3 3 2 3" xfId="10277"/>
    <cellStyle name="20% - Accent2 113 3 3 3" xfId="10278"/>
    <cellStyle name="20% - Accent2 113 3 3 3 2" xfId="10279"/>
    <cellStyle name="20% - Accent2 113 3 3 4" xfId="10280"/>
    <cellStyle name="20% - Accent2 113 3 3 5" xfId="10281"/>
    <cellStyle name="20% - Accent2 113 3 4" xfId="10282"/>
    <cellStyle name="20% - Accent2 113 3 4 2" xfId="10283"/>
    <cellStyle name="20% - Accent2 113 3 4 2 2" xfId="10284"/>
    <cellStyle name="20% - Accent2 113 3 4 3" xfId="10285"/>
    <cellStyle name="20% - Accent2 113 3 5" xfId="10286"/>
    <cellStyle name="20% - Accent2 113 3 5 2" xfId="10287"/>
    <cellStyle name="20% - Accent2 113 3 6" xfId="10288"/>
    <cellStyle name="20% - Accent2 113 3 7" xfId="10289"/>
    <cellStyle name="20% - Accent2 113 4" xfId="10290"/>
    <cellStyle name="20% - Accent2 113 4 2" xfId="10291"/>
    <cellStyle name="20% - Accent2 113 4 2 2" xfId="10292"/>
    <cellStyle name="20% - Accent2 113 4 2 2 2" xfId="10293"/>
    <cellStyle name="20% - Accent2 113 4 2 2 2 2" xfId="10294"/>
    <cellStyle name="20% - Accent2 113 4 2 2 3" xfId="10295"/>
    <cellStyle name="20% - Accent2 113 4 2 3" xfId="10296"/>
    <cellStyle name="20% - Accent2 113 4 2 3 2" xfId="10297"/>
    <cellStyle name="20% - Accent2 113 4 2 4" xfId="10298"/>
    <cellStyle name="20% - Accent2 113 4 2 5" xfId="10299"/>
    <cellStyle name="20% - Accent2 113 4 3" xfId="10300"/>
    <cellStyle name="20% - Accent2 113 4 3 2" xfId="10301"/>
    <cellStyle name="20% - Accent2 113 4 3 2 2" xfId="10302"/>
    <cellStyle name="20% - Accent2 113 4 3 3" xfId="10303"/>
    <cellStyle name="20% - Accent2 113 4 4" xfId="10304"/>
    <cellStyle name="20% - Accent2 113 4 4 2" xfId="10305"/>
    <cellStyle name="20% - Accent2 113 4 5" xfId="10306"/>
    <cellStyle name="20% - Accent2 113 4 6" xfId="10307"/>
    <cellStyle name="20% - Accent2 113 5" xfId="10308"/>
    <cellStyle name="20% - Accent2 113 5 2" xfId="10309"/>
    <cellStyle name="20% - Accent2 113 5 2 2" xfId="10310"/>
    <cellStyle name="20% - Accent2 113 5 2 2 2" xfId="10311"/>
    <cellStyle name="20% - Accent2 113 5 2 2 2 2" xfId="10312"/>
    <cellStyle name="20% - Accent2 113 5 2 2 3" xfId="10313"/>
    <cellStyle name="20% - Accent2 113 5 2 3" xfId="10314"/>
    <cellStyle name="20% - Accent2 113 5 2 3 2" xfId="10315"/>
    <cellStyle name="20% - Accent2 113 5 2 4" xfId="10316"/>
    <cellStyle name="20% - Accent2 113 5 2 5" xfId="10317"/>
    <cellStyle name="20% - Accent2 113 5 3" xfId="10318"/>
    <cellStyle name="20% - Accent2 113 5 3 2" xfId="10319"/>
    <cellStyle name="20% - Accent2 113 5 3 2 2" xfId="10320"/>
    <cellStyle name="20% - Accent2 113 5 3 3" xfId="10321"/>
    <cellStyle name="20% - Accent2 113 5 4" xfId="10322"/>
    <cellStyle name="20% - Accent2 113 5 4 2" xfId="10323"/>
    <cellStyle name="20% - Accent2 113 5 5" xfId="10324"/>
    <cellStyle name="20% - Accent2 113 5 6" xfId="10325"/>
    <cellStyle name="20% - Accent2 113 6" xfId="10326"/>
    <cellStyle name="20% - Accent2 113 6 2" xfId="10327"/>
    <cellStyle name="20% - Accent2 113 6 2 2" xfId="10328"/>
    <cellStyle name="20% - Accent2 113 6 2 2 2" xfId="10329"/>
    <cellStyle name="20% - Accent2 113 6 2 3" xfId="10330"/>
    <cellStyle name="20% - Accent2 113 6 3" xfId="10331"/>
    <cellStyle name="20% - Accent2 113 6 3 2" xfId="10332"/>
    <cellStyle name="20% - Accent2 113 6 4" xfId="10333"/>
    <cellStyle name="20% - Accent2 113 6 5" xfId="10334"/>
    <cellStyle name="20% - Accent2 113 7" xfId="10335"/>
    <cellStyle name="20% - Accent2 113 7 2" xfId="10336"/>
    <cellStyle name="20% - Accent2 113 7 2 2" xfId="10337"/>
    <cellStyle name="20% - Accent2 113 7 3" xfId="10338"/>
    <cellStyle name="20% - Accent2 113 8" xfId="10339"/>
    <cellStyle name="20% - Accent2 113 8 2" xfId="10340"/>
    <cellStyle name="20% - Accent2 113 9" xfId="10341"/>
    <cellStyle name="20% - Accent2 113 9 2" xfId="60543"/>
    <cellStyle name="20% - Accent2 114" xfId="735"/>
    <cellStyle name="20% - Accent2 114 2" xfId="10342"/>
    <cellStyle name="20% - Accent2 114 2 2" xfId="10343"/>
    <cellStyle name="20% - Accent2 114 2 2 2" xfId="10344"/>
    <cellStyle name="20% - Accent2 114 2 2 2 2" xfId="10345"/>
    <cellStyle name="20% - Accent2 114 2 2 2 2 2" xfId="10346"/>
    <cellStyle name="20% - Accent2 114 2 2 2 3" xfId="10347"/>
    <cellStyle name="20% - Accent2 114 2 2 3" xfId="10348"/>
    <cellStyle name="20% - Accent2 114 2 2 3 2" xfId="10349"/>
    <cellStyle name="20% - Accent2 114 2 2 4" xfId="10350"/>
    <cellStyle name="20% - Accent2 114 2 2 5" xfId="10351"/>
    <cellStyle name="20% - Accent2 114 2 3" xfId="10352"/>
    <cellStyle name="20% - Accent2 114 2 3 2" xfId="10353"/>
    <cellStyle name="20% - Accent2 114 2 3 2 2" xfId="10354"/>
    <cellStyle name="20% - Accent2 114 2 3 3" xfId="10355"/>
    <cellStyle name="20% - Accent2 114 2 4" xfId="10356"/>
    <cellStyle name="20% - Accent2 114 2 4 2" xfId="10357"/>
    <cellStyle name="20% - Accent2 114 2 5" xfId="10358"/>
    <cellStyle name="20% - Accent2 114 2 6" xfId="10359"/>
    <cellStyle name="20% - Accent2 114 3" xfId="10360"/>
    <cellStyle name="20% - Accent2 114 3 2" xfId="10361"/>
    <cellStyle name="20% - Accent2 114 3 2 2" xfId="10362"/>
    <cellStyle name="20% - Accent2 114 3 2 2 2" xfId="10363"/>
    <cellStyle name="20% - Accent2 114 3 2 3" xfId="10364"/>
    <cellStyle name="20% - Accent2 114 3 3" xfId="10365"/>
    <cellStyle name="20% - Accent2 114 3 3 2" xfId="10366"/>
    <cellStyle name="20% - Accent2 114 3 4" xfId="10367"/>
    <cellStyle name="20% - Accent2 114 3 5" xfId="10368"/>
    <cellStyle name="20% - Accent2 114 4" xfId="10369"/>
    <cellStyle name="20% - Accent2 114 4 2" xfId="10370"/>
    <cellStyle name="20% - Accent2 114 4 2 2" xfId="10371"/>
    <cellStyle name="20% - Accent2 114 4 3" xfId="10372"/>
    <cellStyle name="20% - Accent2 114 5" xfId="10373"/>
    <cellStyle name="20% - Accent2 114 5 2" xfId="10374"/>
    <cellStyle name="20% - Accent2 114 6" xfId="10375"/>
    <cellStyle name="20% - Accent2 114 7" xfId="10376"/>
    <cellStyle name="20% - Accent2 115" xfId="10377"/>
    <cellStyle name="20% - Accent2 115 2" xfId="10378"/>
    <cellStyle name="20% - Accent2 115 2 2" xfId="10379"/>
    <cellStyle name="20% - Accent2 115 2 2 2" xfId="10380"/>
    <cellStyle name="20% - Accent2 115 2 2 2 2" xfId="10381"/>
    <cellStyle name="20% - Accent2 115 2 2 2 2 2" xfId="10382"/>
    <cellStyle name="20% - Accent2 115 2 2 2 3" xfId="10383"/>
    <cellStyle name="20% - Accent2 115 2 2 3" xfId="10384"/>
    <cellStyle name="20% - Accent2 115 2 2 3 2" xfId="10385"/>
    <cellStyle name="20% - Accent2 115 2 2 4" xfId="10386"/>
    <cellStyle name="20% - Accent2 115 2 2 5" xfId="10387"/>
    <cellStyle name="20% - Accent2 115 2 3" xfId="10388"/>
    <cellStyle name="20% - Accent2 115 2 3 2" xfId="10389"/>
    <cellStyle name="20% - Accent2 115 2 3 2 2" xfId="10390"/>
    <cellStyle name="20% - Accent2 115 2 3 3" xfId="10391"/>
    <cellStyle name="20% - Accent2 115 2 4" xfId="10392"/>
    <cellStyle name="20% - Accent2 115 2 4 2" xfId="10393"/>
    <cellStyle name="20% - Accent2 115 2 5" xfId="10394"/>
    <cellStyle name="20% - Accent2 115 2 6" xfId="10395"/>
    <cellStyle name="20% - Accent2 115 3" xfId="10396"/>
    <cellStyle name="20% - Accent2 115 3 2" xfId="10397"/>
    <cellStyle name="20% - Accent2 115 3 2 2" xfId="10398"/>
    <cellStyle name="20% - Accent2 115 3 2 2 2" xfId="10399"/>
    <cellStyle name="20% - Accent2 115 3 2 3" xfId="10400"/>
    <cellStyle name="20% - Accent2 115 3 3" xfId="10401"/>
    <cellStyle name="20% - Accent2 115 3 3 2" xfId="10402"/>
    <cellStyle name="20% - Accent2 115 3 4" xfId="10403"/>
    <cellStyle name="20% - Accent2 115 3 5" xfId="10404"/>
    <cellStyle name="20% - Accent2 115 4" xfId="10405"/>
    <cellStyle name="20% - Accent2 115 4 2" xfId="10406"/>
    <cellStyle name="20% - Accent2 115 4 2 2" xfId="10407"/>
    <cellStyle name="20% - Accent2 115 4 3" xfId="10408"/>
    <cellStyle name="20% - Accent2 115 5" xfId="10409"/>
    <cellStyle name="20% - Accent2 115 5 2" xfId="10410"/>
    <cellStyle name="20% - Accent2 115 6" xfId="10411"/>
    <cellStyle name="20% - Accent2 115 7" xfId="10412"/>
    <cellStyle name="20% - Accent2 116" xfId="10413"/>
    <cellStyle name="20% - Accent2 116 2" xfId="10414"/>
    <cellStyle name="20% - Accent2 116 2 2" xfId="10415"/>
    <cellStyle name="20% - Accent2 116 2 2 2" xfId="10416"/>
    <cellStyle name="20% - Accent2 116 2 2 2 2" xfId="10417"/>
    <cellStyle name="20% - Accent2 116 2 2 2 2 2" xfId="10418"/>
    <cellStyle name="20% - Accent2 116 2 2 2 3" xfId="10419"/>
    <cellStyle name="20% - Accent2 116 2 2 3" xfId="10420"/>
    <cellStyle name="20% - Accent2 116 2 2 3 2" xfId="10421"/>
    <cellStyle name="20% - Accent2 116 2 2 4" xfId="10422"/>
    <cellStyle name="20% - Accent2 116 2 2 5" xfId="10423"/>
    <cellStyle name="20% - Accent2 116 2 3" xfId="10424"/>
    <cellStyle name="20% - Accent2 116 2 3 2" xfId="10425"/>
    <cellStyle name="20% - Accent2 116 2 3 2 2" xfId="10426"/>
    <cellStyle name="20% - Accent2 116 2 3 3" xfId="10427"/>
    <cellStyle name="20% - Accent2 116 2 4" xfId="10428"/>
    <cellStyle name="20% - Accent2 116 2 4 2" xfId="10429"/>
    <cellStyle name="20% - Accent2 116 2 5" xfId="10430"/>
    <cellStyle name="20% - Accent2 116 2 6" xfId="10431"/>
    <cellStyle name="20% - Accent2 116 3" xfId="10432"/>
    <cellStyle name="20% - Accent2 116 3 2" xfId="10433"/>
    <cellStyle name="20% - Accent2 116 3 2 2" xfId="10434"/>
    <cellStyle name="20% - Accent2 116 3 2 2 2" xfId="10435"/>
    <cellStyle name="20% - Accent2 116 3 2 3" xfId="10436"/>
    <cellStyle name="20% - Accent2 116 3 3" xfId="10437"/>
    <cellStyle name="20% - Accent2 116 3 3 2" xfId="10438"/>
    <cellStyle name="20% - Accent2 116 3 4" xfId="10439"/>
    <cellStyle name="20% - Accent2 116 3 5" xfId="10440"/>
    <cellStyle name="20% - Accent2 116 4" xfId="10441"/>
    <cellStyle name="20% - Accent2 116 4 2" xfId="10442"/>
    <cellStyle name="20% - Accent2 116 4 2 2" xfId="10443"/>
    <cellStyle name="20% - Accent2 116 4 3" xfId="10444"/>
    <cellStyle name="20% - Accent2 116 5" xfId="10445"/>
    <cellStyle name="20% - Accent2 116 5 2" xfId="10446"/>
    <cellStyle name="20% - Accent2 116 6" xfId="10447"/>
    <cellStyle name="20% - Accent2 116 7" xfId="10448"/>
    <cellStyle name="20% - Accent2 117" xfId="10449"/>
    <cellStyle name="20% - Accent2 117 2" xfId="10450"/>
    <cellStyle name="20% - Accent2 117 2 2" xfId="10451"/>
    <cellStyle name="20% - Accent2 117 2 2 2" xfId="10452"/>
    <cellStyle name="20% - Accent2 117 2 2 2 2" xfId="10453"/>
    <cellStyle name="20% - Accent2 117 2 2 2 2 2" xfId="10454"/>
    <cellStyle name="20% - Accent2 117 2 2 2 3" xfId="10455"/>
    <cellStyle name="20% - Accent2 117 2 2 3" xfId="10456"/>
    <cellStyle name="20% - Accent2 117 2 2 3 2" xfId="10457"/>
    <cellStyle name="20% - Accent2 117 2 2 4" xfId="10458"/>
    <cellStyle name="20% - Accent2 117 2 2 5" xfId="10459"/>
    <cellStyle name="20% - Accent2 117 2 3" xfId="10460"/>
    <cellStyle name="20% - Accent2 117 2 3 2" xfId="10461"/>
    <cellStyle name="20% - Accent2 117 2 3 2 2" xfId="10462"/>
    <cellStyle name="20% - Accent2 117 2 3 3" xfId="10463"/>
    <cellStyle name="20% - Accent2 117 2 4" xfId="10464"/>
    <cellStyle name="20% - Accent2 117 2 4 2" xfId="10465"/>
    <cellStyle name="20% - Accent2 117 2 5" xfId="10466"/>
    <cellStyle name="20% - Accent2 117 2 6" xfId="10467"/>
    <cellStyle name="20% - Accent2 117 3" xfId="10468"/>
    <cellStyle name="20% - Accent2 117 3 2" xfId="10469"/>
    <cellStyle name="20% - Accent2 117 3 2 2" xfId="10470"/>
    <cellStyle name="20% - Accent2 117 3 2 2 2" xfId="10471"/>
    <cellStyle name="20% - Accent2 117 3 2 3" xfId="10472"/>
    <cellStyle name="20% - Accent2 117 3 3" xfId="10473"/>
    <cellStyle name="20% - Accent2 117 3 3 2" xfId="10474"/>
    <cellStyle name="20% - Accent2 117 3 4" xfId="10475"/>
    <cellStyle name="20% - Accent2 117 3 5" xfId="10476"/>
    <cellStyle name="20% - Accent2 117 4" xfId="10477"/>
    <cellStyle name="20% - Accent2 117 4 2" xfId="10478"/>
    <cellStyle name="20% - Accent2 117 4 2 2" xfId="10479"/>
    <cellStyle name="20% - Accent2 117 4 3" xfId="10480"/>
    <cellStyle name="20% - Accent2 117 5" xfId="10481"/>
    <cellStyle name="20% - Accent2 117 5 2" xfId="10482"/>
    <cellStyle name="20% - Accent2 117 6" xfId="10483"/>
    <cellStyle name="20% - Accent2 117 7" xfId="10484"/>
    <cellStyle name="20% - Accent2 118" xfId="10485"/>
    <cellStyle name="20% - Accent2 118 2" xfId="10486"/>
    <cellStyle name="20% - Accent2 118 2 2" xfId="10487"/>
    <cellStyle name="20% - Accent2 118 2 2 2" xfId="10488"/>
    <cellStyle name="20% - Accent2 118 2 2 2 2" xfId="10489"/>
    <cellStyle name="20% - Accent2 118 2 2 2 2 2" xfId="10490"/>
    <cellStyle name="20% - Accent2 118 2 2 2 3" xfId="10491"/>
    <cellStyle name="20% - Accent2 118 2 2 3" xfId="10492"/>
    <cellStyle name="20% - Accent2 118 2 2 3 2" xfId="10493"/>
    <cellStyle name="20% - Accent2 118 2 2 4" xfId="10494"/>
    <cellStyle name="20% - Accent2 118 2 2 5" xfId="10495"/>
    <cellStyle name="20% - Accent2 118 2 3" xfId="10496"/>
    <cellStyle name="20% - Accent2 118 2 3 2" xfId="10497"/>
    <cellStyle name="20% - Accent2 118 2 3 2 2" xfId="10498"/>
    <cellStyle name="20% - Accent2 118 2 3 3" xfId="10499"/>
    <cellStyle name="20% - Accent2 118 2 4" xfId="10500"/>
    <cellStyle name="20% - Accent2 118 2 4 2" xfId="10501"/>
    <cellStyle name="20% - Accent2 118 2 5" xfId="10502"/>
    <cellStyle name="20% - Accent2 118 2 6" xfId="10503"/>
    <cellStyle name="20% - Accent2 118 3" xfId="10504"/>
    <cellStyle name="20% - Accent2 118 3 2" xfId="10505"/>
    <cellStyle name="20% - Accent2 118 3 2 2" xfId="10506"/>
    <cellStyle name="20% - Accent2 118 3 2 2 2" xfId="10507"/>
    <cellStyle name="20% - Accent2 118 3 2 3" xfId="10508"/>
    <cellStyle name="20% - Accent2 118 3 3" xfId="10509"/>
    <cellStyle name="20% - Accent2 118 3 3 2" xfId="10510"/>
    <cellStyle name="20% - Accent2 118 3 4" xfId="10511"/>
    <cellStyle name="20% - Accent2 118 3 5" xfId="10512"/>
    <cellStyle name="20% - Accent2 118 4" xfId="10513"/>
    <cellStyle name="20% - Accent2 118 4 2" xfId="10514"/>
    <cellStyle name="20% - Accent2 118 4 2 2" xfId="10515"/>
    <cellStyle name="20% - Accent2 118 4 3" xfId="10516"/>
    <cellStyle name="20% - Accent2 118 5" xfId="10517"/>
    <cellStyle name="20% - Accent2 118 5 2" xfId="10518"/>
    <cellStyle name="20% - Accent2 118 6" xfId="10519"/>
    <cellStyle name="20% - Accent2 118 7" xfId="10520"/>
    <cellStyle name="20% - Accent2 119" xfId="10521"/>
    <cellStyle name="20% - Accent2 119 2" xfId="10522"/>
    <cellStyle name="20% - Accent2 119 2 2" xfId="10523"/>
    <cellStyle name="20% - Accent2 119 2 2 2" xfId="10524"/>
    <cellStyle name="20% - Accent2 119 2 2 2 2" xfId="10525"/>
    <cellStyle name="20% - Accent2 119 2 2 2 2 2" xfId="10526"/>
    <cellStyle name="20% - Accent2 119 2 2 2 3" xfId="10527"/>
    <cellStyle name="20% - Accent2 119 2 2 3" xfId="10528"/>
    <cellStyle name="20% - Accent2 119 2 2 3 2" xfId="10529"/>
    <cellStyle name="20% - Accent2 119 2 2 4" xfId="10530"/>
    <cellStyle name="20% - Accent2 119 2 2 5" xfId="10531"/>
    <cellStyle name="20% - Accent2 119 2 3" xfId="10532"/>
    <cellStyle name="20% - Accent2 119 2 3 2" xfId="10533"/>
    <cellStyle name="20% - Accent2 119 2 3 2 2" xfId="10534"/>
    <cellStyle name="20% - Accent2 119 2 3 3" xfId="10535"/>
    <cellStyle name="20% - Accent2 119 2 4" xfId="10536"/>
    <cellStyle name="20% - Accent2 119 2 4 2" xfId="10537"/>
    <cellStyle name="20% - Accent2 119 2 5" xfId="10538"/>
    <cellStyle name="20% - Accent2 119 2 6" xfId="10539"/>
    <cellStyle name="20% - Accent2 119 3" xfId="10540"/>
    <cellStyle name="20% - Accent2 119 3 2" xfId="10541"/>
    <cellStyle name="20% - Accent2 119 3 2 2" xfId="10542"/>
    <cellStyle name="20% - Accent2 119 3 2 2 2" xfId="10543"/>
    <cellStyle name="20% - Accent2 119 3 2 3" xfId="10544"/>
    <cellStyle name="20% - Accent2 119 3 3" xfId="10545"/>
    <cellStyle name="20% - Accent2 119 3 3 2" xfId="10546"/>
    <cellStyle name="20% - Accent2 119 3 4" xfId="10547"/>
    <cellStyle name="20% - Accent2 119 3 5" xfId="10548"/>
    <cellStyle name="20% - Accent2 119 4" xfId="10549"/>
    <cellStyle name="20% - Accent2 119 4 2" xfId="10550"/>
    <cellStyle name="20% - Accent2 119 4 2 2" xfId="10551"/>
    <cellStyle name="20% - Accent2 119 4 3" xfId="10552"/>
    <cellStyle name="20% - Accent2 119 5" xfId="10553"/>
    <cellStyle name="20% - Accent2 119 5 2" xfId="10554"/>
    <cellStyle name="20% - Accent2 119 6" xfId="10555"/>
    <cellStyle name="20% - Accent2 119 7" xfId="10556"/>
    <cellStyle name="20% - Accent2 12" xfId="736"/>
    <cellStyle name="20% - Accent2 12 2" xfId="737"/>
    <cellStyle name="20% - Accent2 12 3" xfId="60544"/>
    <cellStyle name="20% - Accent2 120" xfId="10557"/>
    <cellStyle name="20% - Accent2 120 2" xfId="10558"/>
    <cellStyle name="20% - Accent2 120 2 2" xfId="10559"/>
    <cellStyle name="20% - Accent2 120 2 2 2" xfId="10560"/>
    <cellStyle name="20% - Accent2 120 2 2 2 2" xfId="10561"/>
    <cellStyle name="20% - Accent2 120 2 2 3" xfId="10562"/>
    <cellStyle name="20% - Accent2 120 2 3" xfId="10563"/>
    <cellStyle name="20% - Accent2 120 2 3 2" xfId="10564"/>
    <cellStyle name="20% - Accent2 120 2 4" xfId="10565"/>
    <cellStyle name="20% - Accent2 120 2 5" xfId="10566"/>
    <cellStyle name="20% - Accent2 120 3" xfId="10567"/>
    <cellStyle name="20% - Accent2 120 3 2" xfId="10568"/>
    <cellStyle name="20% - Accent2 120 3 2 2" xfId="10569"/>
    <cellStyle name="20% - Accent2 120 3 3" xfId="10570"/>
    <cellStyle name="20% - Accent2 120 4" xfId="10571"/>
    <cellStyle name="20% - Accent2 120 4 2" xfId="10572"/>
    <cellStyle name="20% - Accent2 120 5" xfId="10573"/>
    <cellStyle name="20% - Accent2 120 6" xfId="10574"/>
    <cellStyle name="20% - Accent2 121" xfId="10575"/>
    <cellStyle name="20% - Accent2 121 2" xfId="10576"/>
    <cellStyle name="20% - Accent2 121 2 2" xfId="10577"/>
    <cellStyle name="20% - Accent2 121 2 2 2" xfId="10578"/>
    <cellStyle name="20% - Accent2 121 2 2 2 2" xfId="10579"/>
    <cellStyle name="20% - Accent2 121 2 2 3" xfId="10580"/>
    <cellStyle name="20% - Accent2 121 2 3" xfId="10581"/>
    <cellStyle name="20% - Accent2 121 2 3 2" xfId="10582"/>
    <cellStyle name="20% - Accent2 121 2 4" xfId="10583"/>
    <cellStyle name="20% - Accent2 121 2 5" xfId="10584"/>
    <cellStyle name="20% - Accent2 121 3" xfId="10585"/>
    <cellStyle name="20% - Accent2 121 3 2" xfId="10586"/>
    <cellStyle name="20% - Accent2 121 3 2 2" xfId="10587"/>
    <cellStyle name="20% - Accent2 121 3 3" xfId="10588"/>
    <cellStyle name="20% - Accent2 121 4" xfId="10589"/>
    <cellStyle name="20% - Accent2 121 4 2" xfId="10590"/>
    <cellStyle name="20% - Accent2 121 5" xfId="10591"/>
    <cellStyle name="20% - Accent2 121 6" xfId="10592"/>
    <cellStyle name="20% - Accent2 122" xfId="10593"/>
    <cellStyle name="20% - Accent2 122 2" xfId="60545"/>
    <cellStyle name="20% - Accent2 122 2 2" xfId="60546"/>
    <cellStyle name="20% - Accent2 122 3" xfId="60547"/>
    <cellStyle name="20% - Accent2 123" xfId="10594"/>
    <cellStyle name="20% - Accent2 123 2" xfId="60548"/>
    <cellStyle name="20% - Accent2 124" xfId="10595"/>
    <cellStyle name="20% - Accent2 124 2" xfId="60549"/>
    <cellStyle name="20% - Accent2 125" xfId="10596"/>
    <cellStyle name="20% - Accent2 125 2" xfId="60550"/>
    <cellStyle name="20% - Accent2 126" xfId="10597"/>
    <cellStyle name="20% - Accent2 126 2" xfId="60551"/>
    <cellStyle name="20% - Accent2 127" xfId="10598"/>
    <cellStyle name="20% - Accent2 127 2" xfId="60552"/>
    <cellStyle name="20% - Accent2 128" xfId="10599"/>
    <cellStyle name="20% - Accent2 128 2" xfId="60553"/>
    <cellStyle name="20% - Accent2 129" xfId="10600"/>
    <cellStyle name="20% - Accent2 129 2" xfId="60554"/>
    <cellStyle name="20% - Accent2 13" xfId="738"/>
    <cellStyle name="20% - Accent2 13 2" xfId="739"/>
    <cellStyle name="20% - Accent2 13 3" xfId="60555"/>
    <cellStyle name="20% - Accent2 130" xfId="10601"/>
    <cellStyle name="20% - Accent2 131" xfId="10602"/>
    <cellStyle name="20% - Accent2 132" xfId="10603"/>
    <cellStyle name="20% - Accent2 133" xfId="10604"/>
    <cellStyle name="20% - Accent2 134" xfId="10605"/>
    <cellStyle name="20% - Accent2 135" xfId="10606"/>
    <cellStyle name="20% - Accent2 136" xfId="10607"/>
    <cellStyle name="20% - Accent2 137" xfId="10608"/>
    <cellStyle name="20% - Accent2 138" xfId="10609"/>
    <cellStyle name="20% - Accent2 139" xfId="10610"/>
    <cellStyle name="20% - Accent2 14" xfId="740"/>
    <cellStyle name="20% - Accent2 14 2" xfId="741"/>
    <cellStyle name="20% - Accent2 14 3" xfId="60556"/>
    <cellStyle name="20% - Accent2 140" xfId="10611"/>
    <cellStyle name="20% - Accent2 141" xfId="10612"/>
    <cellStyle name="20% - Accent2 142" xfId="10613"/>
    <cellStyle name="20% - Accent2 143" xfId="10614"/>
    <cellStyle name="20% - Accent2 144" xfId="10615"/>
    <cellStyle name="20% - Accent2 145" xfId="10616"/>
    <cellStyle name="20% - Accent2 146" xfId="10617"/>
    <cellStyle name="20% - Accent2 147" xfId="10618"/>
    <cellStyle name="20% - Accent2 148" xfId="10619"/>
    <cellStyle name="20% - Accent2 149" xfId="10620"/>
    <cellStyle name="20% - Accent2 15" xfId="742"/>
    <cellStyle name="20% - Accent2 15 2" xfId="743"/>
    <cellStyle name="20% - Accent2 15 3" xfId="60557"/>
    <cellStyle name="20% - Accent2 150" xfId="10621"/>
    <cellStyle name="20% - Accent2 151" xfId="10622"/>
    <cellStyle name="20% - Accent2 152" xfId="10623"/>
    <cellStyle name="20% - Accent2 153" xfId="10624"/>
    <cellStyle name="20% - Accent2 154" xfId="10625"/>
    <cellStyle name="20% - Accent2 155" xfId="10626"/>
    <cellStyle name="20% - Accent2 156" xfId="10627"/>
    <cellStyle name="20% - Accent2 157" xfId="10628"/>
    <cellStyle name="20% - Accent2 158" xfId="10629"/>
    <cellStyle name="20% - Accent2 159" xfId="10630"/>
    <cellStyle name="20% - Accent2 16" xfId="744"/>
    <cellStyle name="20% - Accent2 16 2" xfId="745"/>
    <cellStyle name="20% - Accent2 16 3" xfId="60558"/>
    <cellStyle name="20% - Accent2 160" xfId="10631"/>
    <cellStyle name="20% - Accent2 161" xfId="10632"/>
    <cellStyle name="20% - Accent2 162" xfId="10633"/>
    <cellStyle name="20% - Accent2 163" xfId="10634"/>
    <cellStyle name="20% - Accent2 164" xfId="10635"/>
    <cellStyle name="20% - Accent2 165" xfId="10636"/>
    <cellStyle name="20% - Accent2 166" xfId="10637"/>
    <cellStyle name="20% - Accent2 167" xfId="10638"/>
    <cellStyle name="20% - Accent2 168" xfId="10639"/>
    <cellStyle name="20% - Accent2 169" xfId="10640"/>
    <cellStyle name="20% - Accent2 17" xfId="746"/>
    <cellStyle name="20% - Accent2 17 2" xfId="747"/>
    <cellStyle name="20% - Accent2 17 3" xfId="60559"/>
    <cellStyle name="20% - Accent2 170" xfId="10641"/>
    <cellStyle name="20% - Accent2 171" xfId="10642"/>
    <cellStyle name="20% - Accent2 172" xfId="10643"/>
    <cellStyle name="20% - Accent2 173" xfId="10644"/>
    <cellStyle name="20% - Accent2 174" xfId="10645"/>
    <cellStyle name="20% - Accent2 175" xfId="10646"/>
    <cellStyle name="20% - Accent2 176" xfId="10647"/>
    <cellStyle name="20% - Accent2 177" xfId="10648"/>
    <cellStyle name="20% - Accent2 178" xfId="10649"/>
    <cellStyle name="20% - Accent2 179" xfId="10650"/>
    <cellStyle name="20% - Accent2 18" xfId="748"/>
    <cellStyle name="20% - Accent2 18 2" xfId="749"/>
    <cellStyle name="20% - Accent2 18 3" xfId="60560"/>
    <cellStyle name="20% - Accent2 180" xfId="10651"/>
    <cellStyle name="20% - Accent2 181" xfId="10652"/>
    <cellStyle name="20% - Accent2 182" xfId="10653"/>
    <cellStyle name="20% - Accent2 19" xfId="750"/>
    <cellStyle name="20% - Accent2 19 2" xfId="751"/>
    <cellStyle name="20% - Accent2 19 3" xfId="60561"/>
    <cellStyle name="20% - Accent2 2" xfId="30"/>
    <cellStyle name="20% - Accent2 2 2" xfId="752"/>
    <cellStyle name="20% - Accent2 2 2 2" xfId="60562"/>
    <cellStyle name="20% - Accent2 2 2 3" xfId="60563"/>
    <cellStyle name="20% - Accent2 2 2 4" xfId="60564"/>
    <cellStyle name="20% - Accent2 2 2 5" xfId="60565"/>
    <cellStyle name="20% - Accent2 2 3" xfId="10654"/>
    <cellStyle name="20% - Accent2 2 3 2" xfId="10655"/>
    <cellStyle name="20% - Accent2 2 3 2 2" xfId="10656"/>
    <cellStyle name="20% - Accent2 2 3 2 2 2" xfId="10657"/>
    <cellStyle name="20% - Accent2 2 3 2 3" xfId="10658"/>
    <cellStyle name="20% - Accent2 2 3 3" xfId="10659"/>
    <cellStyle name="20% - Accent2 2 3 3 2" xfId="10660"/>
    <cellStyle name="20% - Accent2 2 3 4" xfId="10661"/>
    <cellStyle name="20% - Accent2 2 3 5" xfId="10662"/>
    <cellStyle name="20% - Accent2 2 4" xfId="10663"/>
    <cellStyle name="20% - Accent2 2 4 2" xfId="10664"/>
    <cellStyle name="20% - Accent2 2 4 2 2" xfId="10665"/>
    <cellStyle name="20% - Accent2 2 4 3" xfId="10666"/>
    <cellStyle name="20% - Accent2 2 4 4" xfId="60566"/>
    <cellStyle name="20% - Accent2 2 4 5" xfId="60567"/>
    <cellStyle name="20% - Accent2 2 5" xfId="10667"/>
    <cellStyle name="20% - Accent2 2 5 2" xfId="10668"/>
    <cellStyle name="20% - Accent2 2 6" xfId="10669"/>
    <cellStyle name="20% - Accent2 2 7" xfId="10670"/>
    <cellStyle name="20% - Accent2 20" xfId="753"/>
    <cellStyle name="20% - Accent2 20 2" xfId="754"/>
    <cellStyle name="20% - Accent2 20 3" xfId="60568"/>
    <cellStyle name="20% - Accent2 21" xfId="755"/>
    <cellStyle name="20% - Accent2 21 2" xfId="756"/>
    <cellStyle name="20% - Accent2 21 3" xfId="60569"/>
    <cellStyle name="20% - Accent2 22" xfId="757"/>
    <cellStyle name="20% - Accent2 22 2" xfId="758"/>
    <cellStyle name="20% - Accent2 22 3" xfId="60570"/>
    <cellStyle name="20% - Accent2 23" xfId="759"/>
    <cellStyle name="20% - Accent2 23 2" xfId="760"/>
    <cellStyle name="20% - Accent2 23 3" xfId="60571"/>
    <cellStyle name="20% - Accent2 24" xfId="761"/>
    <cellStyle name="20% - Accent2 24 2" xfId="762"/>
    <cellStyle name="20% - Accent2 24 3" xfId="60572"/>
    <cellStyle name="20% - Accent2 25" xfId="763"/>
    <cellStyle name="20% - Accent2 25 2" xfId="764"/>
    <cellStyle name="20% - Accent2 25 3" xfId="60573"/>
    <cellStyle name="20% - Accent2 26" xfId="765"/>
    <cellStyle name="20% - Accent2 26 2" xfId="766"/>
    <cellStyle name="20% - Accent2 26 3" xfId="60574"/>
    <cellStyle name="20% - Accent2 27" xfId="767"/>
    <cellStyle name="20% - Accent2 27 2" xfId="768"/>
    <cellStyle name="20% - Accent2 27 3" xfId="60575"/>
    <cellStyle name="20% - Accent2 28" xfId="769"/>
    <cellStyle name="20% - Accent2 28 2" xfId="770"/>
    <cellStyle name="20% - Accent2 28 3" xfId="60576"/>
    <cellStyle name="20% - Accent2 29" xfId="771"/>
    <cellStyle name="20% - Accent2 29 2" xfId="772"/>
    <cellStyle name="20% - Accent2 29 3" xfId="60577"/>
    <cellStyle name="20% - Accent2 3" xfId="31"/>
    <cellStyle name="20% - Accent2 3 2" xfId="773"/>
    <cellStyle name="20% - Accent2 3 2 2" xfId="60578"/>
    <cellStyle name="20% - Accent2 3 3" xfId="10671"/>
    <cellStyle name="20% - Accent2 3 3 2" xfId="10672"/>
    <cellStyle name="20% - Accent2 3 3 2 2" xfId="10673"/>
    <cellStyle name="20% - Accent2 3 3 2 2 2" xfId="10674"/>
    <cellStyle name="20% - Accent2 3 3 2 3" xfId="10675"/>
    <cellStyle name="20% - Accent2 3 3 3" xfId="10676"/>
    <cellStyle name="20% - Accent2 3 3 3 2" xfId="10677"/>
    <cellStyle name="20% - Accent2 3 3 4" xfId="10678"/>
    <cellStyle name="20% - Accent2 3 3 5" xfId="10679"/>
    <cellStyle name="20% - Accent2 3 4" xfId="10680"/>
    <cellStyle name="20% - Accent2 3 4 2" xfId="60579"/>
    <cellStyle name="20% - Accent2 3 5" xfId="10681"/>
    <cellStyle name="20% - Accent2 3 5 2" xfId="10682"/>
    <cellStyle name="20% - Accent2 3 5 2 2" xfId="10683"/>
    <cellStyle name="20% - Accent2 3 5 3" xfId="10684"/>
    <cellStyle name="20% - Accent2 3 6" xfId="10685"/>
    <cellStyle name="20% - Accent2 3 6 2" xfId="10686"/>
    <cellStyle name="20% - Accent2 3 7" xfId="10687"/>
    <cellStyle name="20% - Accent2 30" xfId="774"/>
    <cellStyle name="20% - Accent2 30 2" xfId="775"/>
    <cellStyle name="20% - Accent2 30 3" xfId="60580"/>
    <cellStyle name="20% - Accent2 31" xfId="776"/>
    <cellStyle name="20% - Accent2 31 2" xfId="777"/>
    <cellStyle name="20% - Accent2 31 3" xfId="60581"/>
    <cellStyle name="20% - Accent2 32" xfId="778"/>
    <cellStyle name="20% - Accent2 32 2" xfId="779"/>
    <cellStyle name="20% - Accent2 32 3" xfId="60582"/>
    <cellStyle name="20% - Accent2 33" xfId="780"/>
    <cellStyle name="20% - Accent2 33 2" xfId="781"/>
    <cellStyle name="20% - Accent2 33 3" xfId="60583"/>
    <cellStyle name="20% - Accent2 34" xfId="782"/>
    <cellStyle name="20% - Accent2 34 2" xfId="783"/>
    <cellStyle name="20% - Accent2 34 3" xfId="60584"/>
    <cellStyle name="20% - Accent2 35" xfId="784"/>
    <cellStyle name="20% - Accent2 35 2" xfId="785"/>
    <cellStyle name="20% - Accent2 35 3" xfId="60585"/>
    <cellStyle name="20% - Accent2 36" xfId="786"/>
    <cellStyle name="20% - Accent2 36 2" xfId="787"/>
    <cellStyle name="20% - Accent2 36 3" xfId="60586"/>
    <cellStyle name="20% - Accent2 37" xfId="788"/>
    <cellStyle name="20% - Accent2 37 2" xfId="789"/>
    <cellStyle name="20% - Accent2 37 3" xfId="60587"/>
    <cellStyle name="20% - Accent2 38" xfId="790"/>
    <cellStyle name="20% - Accent2 38 2" xfId="791"/>
    <cellStyle name="20% - Accent2 38 3" xfId="60588"/>
    <cellStyle name="20% - Accent2 39" xfId="792"/>
    <cellStyle name="20% - Accent2 39 2" xfId="793"/>
    <cellStyle name="20% - Accent2 39 3" xfId="60589"/>
    <cellStyle name="20% - Accent2 4" xfId="794"/>
    <cellStyle name="20% - Accent2 4 2" xfId="795"/>
    <cellStyle name="20% - Accent2 4 2 2" xfId="60590"/>
    <cellStyle name="20% - Accent2 4 3" xfId="10688"/>
    <cellStyle name="20% - Accent2 4 3 2" xfId="10689"/>
    <cellStyle name="20% - Accent2 4 3 2 2" xfId="10690"/>
    <cellStyle name="20% - Accent2 4 3 2 2 2" xfId="10691"/>
    <cellStyle name="20% - Accent2 4 3 2 3" xfId="10692"/>
    <cellStyle name="20% - Accent2 4 3 3" xfId="10693"/>
    <cellStyle name="20% - Accent2 4 3 3 2" xfId="10694"/>
    <cellStyle name="20% - Accent2 4 3 4" xfId="10695"/>
    <cellStyle name="20% - Accent2 4 3 5" xfId="10696"/>
    <cellStyle name="20% - Accent2 4 4" xfId="10697"/>
    <cellStyle name="20% - Accent2 4 5" xfId="10698"/>
    <cellStyle name="20% - Accent2 4 5 2" xfId="10699"/>
    <cellStyle name="20% - Accent2 4 5 2 2" xfId="10700"/>
    <cellStyle name="20% - Accent2 4 5 3" xfId="10701"/>
    <cellStyle name="20% - Accent2 4 6" xfId="10702"/>
    <cellStyle name="20% - Accent2 4 6 2" xfId="10703"/>
    <cellStyle name="20% - Accent2 4 7" xfId="10704"/>
    <cellStyle name="20% - Accent2 40" xfId="796"/>
    <cellStyle name="20% - Accent2 40 2" xfId="797"/>
    <cellStyle name="20% - Accent2 40 3" xfId="60591"/>
    <cellStyle name="20% - Accent2 41" xfId="798"/>
    <cellStyle name="20% - Accent2 41 2" xfId="799"/>
    <cellStyle name="20% - Accent2 41 3" xfId="60592"/>
    <cellStyle name="20% - Accent2 42" xfId="800"/>
    <cellStyle name="20% - Accent2 42 2" xfId="801"/>
    <cellStyle name="20% - Accent2 42 3" xfId="60593"/>
    <cellStyle name="20% - Accent2 43" xfId="802"/>
    <cellStyle name="20% - Accent2 43 2" xfId="803"/>
    <cellStyle name="20% - Accent2 43 3" xfId="60594"/>
    <cellStyle name="20% - Accent2 44" xfId="804"/>
    <cellStyle name="20% - Accent2 44 2" xfId="805"/>
    <cellStyle name="20% - Accent2 44 3" xfId="60595"/>
    <cellStyle name="20% - Accent2 45" xfId="806"/>
    <cellStyle name="20% - Accent2 45 2" xfId="807"/>
    <cellStyle name="20% - Accent2 45 3" xfId="60596"/>
    <cellStyle name="20% - Accent2 46" xfId="808"/>
    <cellStyle name="20% - Accent2 46 2" xfId="809"/>
    <cellStyle name="20% - Accent2 46 3" xfId="60597"/>
    <cellStyle name="20% - Accent2 47" xfId="810"/>
    <cellStyle name="20% - Accent2 47 2" xfId="811"/>
    <cellStyle name="20% - Accent2 47 3" xfId="60598"/>
    <cellStyle name="20% - Accent2 48" xfId="812"/>
    <cellStyle name="20% - Accent2 48 2" xfId="813"/>
    <cellStyle name="20% - Accent2 48 3" xfId="60599"/>
    <cellStyle name="20% - Accent2 49" xfId="814"/>
    <cellStyle name="20% - Accent2 49 2" xfId="815"/>
    <cellStyle name="20% - Accent2 49 3" xfId="60600"/>
    <cellStyle name="20% - Accent2 5" xfId="816"/>
    <cellStyle name="20% - Accent2 5 2" xfId="817"/>
    <cellStyle name="20% - Accent2 5 2 2" xfId="60601"/>
    <cellStyle name="20% - Accent2 5 3" xfId="60602"/>
    <cellStyle name="20% - Accent2 50" xfId="818"/>
    <cellStyle name="20% - Accent2 50 2" xfId="819"/>
    <cellStyle name="20% - Accent2 50 3" xfId="60603"/>
    <cellStyle name="20% - Accent2 51" xfId="820"/>
    <cellStyle name="20% - Accent2 51 2" xfId="821"/>
    <cellStyle name="20% - Accent2 51 3" xfId="60604"/>
    <cellStyle name="20% - Accent2 52" xfId="822"/>
    <cellStyle name="20% - Accent2 52 2" xfId="823"/>
    <cellStyle name="20% - Accent2 52 3" xfId="60605"/>
    <cellStyle name="20% - Accent2 53" xfId="824"/>
    <cellStyle name="20% - Accent2 53 2" xfId="825"/>
    <cellStyle name="20% - Accent2 53 3" xfId="60606"/>
    <cellStyle name="20% - Accent2 54" xfId="826"/>
    <cellStyle name="20% - Accent2 54 2" xfId="827"/>
    <cellStyle name="20% - Accent2 54 3" xfId="60607"/>
    <cellStyle name="20% - Accent2 55" xfId="828"/>
    <cellStyle name="20% - Accent2 55 2" xfId="829"/>
    <cellStyle name="20% - Accent2 55 3" xfId="60608"/>
    <cellStyle name="20% - Accent2 56" xfId="830"/>
    <cellStyle name="20% - Accent2 56 2" xfId="831"/>
    <cellStyle name="20% - Accent2 56 3" xfId="60609"/>
    <cellStyle name="20% - Accent2 57" xfId="832"/>
    <cellStyle name="20% - Accent2 57 2" xfId="10705"/>
    <cellStyle name="20% - Accent2 57 3" xfId="60610"/>
    <cellStyle name="20% - Accent2 57 4" xfId="60611"/>
    <cellStyle name="20% - Accent2 58" xfId="833"/>
    <cellStyle name="20% - Accent2 58 2" xfId="10706"/>
    <cellStyle name="20% - Accent2 58 3" xfId="60612"/>
    <cellStyle name="20% - Accent2 58 4" xfId="60613"/>
    <cellStyle name="20% - Accent2 59" xfId="834"/>
    <cellStyle name="20% - Accent2 59 2" xfId="10707"/>
    <cellStyle name="20% - Accent2 59 3" xfId="60614"/>
    <cellStyle name="20% - Accent2 59 4" xfId="60615"/>
    <cellStyle name="20% - Accent2 6" xfId="835"/>
    <cellStyle name="20% - Accent2 6 2" xfId="836"/>
    <cellStyle name="20% - Accent2 6 3" xfId="60616"/>
    <cellStyle name="20% - Accent2 60" xfId="837"/>
    <cellStyle name="20% - Accent2 60 2" xfId="10708"/>
    <cellStyle name="20% - Accent2 60 3" xfId="60617"/>
    <cellStyle name="20% - Accent2 61" xfId="838"/>
    <cellStyle name="20% - Accent2 61 2" xfId="10709"/>
    <cellStyle name="20% - Accent2 61 3" xfId="10710"/>
    <cellStyle name="20% - Accent2 61 3 2" xfId="10711"/>
    <cellStyle name="20% - Accent2 61 3 2 2" xfId="10712"/>
    <cellStyle name="20% - Accent2 61 3 2 2 2" xfId="10713"/>
    <cellStyle name="20% - Accent2 61 3 2 3" xfId="10714"/>
    <cellStyle name="20% - Accent2 61 3 3" xfId="10715"/>
    <cellStyle name="20% - Accent2 61 3 3 2" xfId="10716"/>
    <cellStyle name="20% - Accent2 61 3 4" xfId="10717"/>
    <cellStyle name="20% - Accent2 61 3 5" xfId="10718"/>
    <cellStyle name="20% - Accent2 61 4" xfId="10719"/>
    <cellStyle name="20% - Accent2 61 4 2" xfId="10720"/>
    <cellStyle name="20% - Accent2 61 4 2 2" xfId="10721"/>
    <cellStyle name="20% - Accent2 61 4 3" xfId="10722"/>
    <cellStyle name="20% - Accent2 61 5" xfId="10723"/>
    <cellStyle name="20% - Accent2 61 5 2" xfId="10724"/>
    <cellStyle name="20% - Accent2 61 6" xfId="10725"/>
    <cellStyle name="20% - Accent2 62" xfId="839"/>
    <cellStyle name="20% - Accent2 62 2" xfId="10726"/>
    <cellStyle name="20% - Accent2 62 3" xfId="10727"/>
    <cellStyle name="20% - Accent2 62 3 2" xfId="10728"/>
    <cellStyle name="20% - Accent2 62 3 2 2" xfId="10729"/>
    <cellStyle name="20% - Accent2 62 3 2 2 2" xfId="10730"/>
    <cellStyle name="20% - Accent2 62 3 2 3" xfId="10731"/>
    <cellStyle name="20% - Accent2 62 3 3" xfId="10732"/>
    <cellStyle name="20% - Accent2 62 3 3 2" xfId="10733"/>
    <cellStyle name="20% - Accent2 62 3 4" xfId="10734"/>
    <cellStyle name="20% - Accent2 62 3 5" xfId="10735"/>
    <cellStyle name="20% - Accent2 62 4" xfId="10736"/>
    <cellStyle name="20% - Accent2 62 4 2" xfId="10737"/>
    <cellStyle name="20% - Accent2 62 4 2 2" xfId="10738"/>
    <cellStyle name="20% - Accent2 62 4 3" xfId="10739"/>
    <cellStyle name="20% - Accent2 62 5" xfId="10740"/>
    <cellStyle name="20% - Accent2 62 5 2" xfId="10741"/>
    <cellStyle name="20% - Accent2 62 6" xfId="10742"/>
    <cellStyle name="20% - Accent2 63" xfId="840"/>
    <cellStyle name="20% - Accent2 63 2" xfId="10743"/>
    <cellStyle name="20% - Accent2 64" xfId="841"/>
    <cellStyle name="20% - Accent2 64 2" xfId="10744"/>
    <cellStyle name="20% - Accent2 65" xfId="842"/>
    <cellStyle name="20% - Accent2 65 2" xfId="10745"/>
    <cellStyle name="20% - Accent2 66" xfId="843"/>
    <cellStyle name="20% - Accent2 66 2" xfId="10746"/>
    <cellStyle name="20% - Accent2 67" xfId="844"/>
    <cellStyle name="20% - Accent2 67 2" xfId="10747"/>
    <cellStyle name="20% - Accent2 68" xfId="845"/>
    <cellStyle name="20% - Accent2 68 2" xfId="10748"/>
    <cellStyle name="20% - Accent2 69" xfId="846"/>
    <cellStyle name="20% - Accent2 69 2" xfId="10749"/>
    <cellStyle name="20% - Accent2 7" xfId="847"/>
    <cellStyle name="20% - Accent2 7 2" xfId="848"/>
    <cellStyle name="20% - Accent2 7 3" xfId="60618"/>
    <cellStyle name="20% - Accent2 70" xfId="849"/>
    <cellStyle name="20% - Accent2 70 2" xfId="10750"/>
    <cellStyle name="20% - Accent2 71" xfId="850"/>
    <cellStyle name="20% - Accent2 71 2" xfId="10751"/>
    <cellStyle name="20% - Accent2 72" xfId="851"/>
    <cellStyle name="20% - Accent2 72 2" xfId="10752"/>
    <cellStyle name="20% - Accent2 73" xfId="852"/>
    <cellStyle name="20% - Accent2 73 2" xfId="10753"/>
    <cellStyle name="20% - Accent2 74" xfId="853"/>
    <cellStyle name="20% - Accent2 74 2" xfId="10754"/>
    <cellStyle name="20% - Accent2 75" xfId="854"/>
    <cellStyle name="20% - Accent2 75 2" xfId="10755"/>
    <cellStyle name="20% - Accent2 76" xfId="855"/>
    <cellStyle name="20% - Accent2 76 2" xfId="10756"/>
    <cellStyle name="20% - Accent2 77" xfId="856"/>
    <cellStyle name="20% - Accent2 77 2" xfId="10757"/>
    <cellStyle name="20% - Accent2 78" xfId="857"/>
    <cellStyle name="20% - Accent2 78 2" xfId="10758"/>
    <cellStyle name="20% - Accent2 79" xfId="858"/>
    <cellStyle name="20% - Accent2 8" xfId="859"/>
    <cellStyle name="20% - Accent2 8 2" xfId="860"/>
    <cellStyle name="20% - Accent2 8 3" xfId="60619"/>
    <cellStyle name="20% - Accent2 80" xfId="861"/>
    <cellStyle name="20% - Accent2 81" xfId="862"/>
    <cellStyle name="20% - Accent2 82" xfId="863"/>
    <cellStyle name="20% - Accent2 83" xfId="864"/>
    <cellStyle name="20% - Accent2 84" xfId="865"/>
    <cellStyle name="20% - Accent2 85" xfId="866"/>
    <cellStyle name="20% - Accent2 86" xfId="867"/>
    <cellStyle name="20% - Accent2 86 10" xfId="10759"/>
    <cellStyle name="20% - Accent2 86 2" xfId="10760"/>
    <cellStyle name="20% - Accent2 86 2 2" xfId="10761"/>
    <cellStyle name="20% - Accent2 86 2 2 2" xfId="10762"/>
    <cellStyle name="20% - Accent2 86 2 2 2 2" xfId="10763"/>
    <cellStyle name="20% - Accent2 86 2 2 2 2 2" xfId="10764"/>
    <cellStyle name="20% - Accent2 86 2 2 2 2 2 2" xfId="10765"/>
    <cellStyle name="20% - Accent2 86 2 2 2 2 3" xfId="10766"/>
    <cellStyle name="20% - Accent2 86 2 2 2 3" xfId="10767"/>
    <cellStyle name="20% - Accent2 86 2 2 2 3 2" xfId="10768"/>
    <cellStyle name="20% - Accent2 86 2 2 2 4" xfId="10769"/>
    <cellStyle name="20% - Accent2 86 2 2 2 5" xfId="10770"/>
    <cellStyle name="20% - Accent2 86 2 2 3" xfId="10771"/>
    <cellStyle name="20% - Accent2 86 2 2 3 2" xfId="10772"/>
    <cellStyle name="20% - Accent2 86 2 2 3 2 2" xfId="10773"/>
    <cellStyle name="20% - Accent2 86 2 2 3 3" xfId="10774"/>
    <cellStyle name="20% - Accent2 86 2 2 4" xfId="10775"/>
    <cellStyle name="20% - Accent2 86 2 2 4 2" xfId="10776"/>
    <cellStyle name="20% - Accent2 86 2 2 5" xfId="10777"/>
    <cellStyle name="20% - Accent2 86 2 2 6" xfId="10778"/>
    <cellStyle name="20% - Accent2 86 2 3" xfId="10779"/>
    <cellStyle name="20% - Accent2 86 2 3 2" xfId="10780"/>
    <cellStyle name="20% - Accent2 86 2 3 2 2" xfId="10781"/>
    <cellStyle name="20% - Accent2 86 2 3 2 2 2" xfId="10782"/>
    <cellStyle name="20% - Accent2 86 2 3 2 3" xfId="10783"/>
    <cellStyle name="20% - Accent2 86 2 3 3" xfId="10784"/>
    <cellStyle name="20% - Accent2 86 2 3 3 2" xfId="10785"/>
    <cellStyle name="20% - Accent2 86 2 3 4" xfId="10786"/>
    <cellStyle name="20% - Accent2 86 2 3 5" xfId="10787"/>
    <cellStyle name="20% - Accent2 86 2 4" xfId="10788"/>
    <cellStyle name="20% - Accent2 86 2 4 2" xfId="10789"/>
    <cellStyle name="20% - Accent2 86 2 4 2 2" xfId="10790"/>
    <cellStyle name="20% - Accent2 86 2 4 3" xfId="10791"/>
    <cellStyle name="20% - Accent2 86 2 5" xfId="10792"/>
    <cellStyle name="20% - Accent2 86 2 5 2" xfId="10793"/>
    <cellStyle name="20% - Accent2 86 2 6" xfId="10794"/>
    <cellStyle name="20% - Accent2 86 2 7" xfId="10795"/>
    <cellStyle name="20% - Accent2 86 3" xfId="10796"/>
    <cellStyle name="20% - Accent2 86 3 2" xfId="10797"/>
    <cellStyle name="20% - Accent2 86 3 2 2" xfId="10798"/>
    <cellStyle name="20% - Accent2 86 3 2 2 2" xfId="10799"/>
    <cellStyle name="20% - Accent2 86 3 2 2 2 2" xfId="10800"/>
    <cellStyle name="20% - Accent2 86 3 2 2 2 2 2" xfId="10801"/>
    <cellStyle name="20% - Accent2 86 3 2 2 2 3" xfId="10802"/>
    <cellStyle name="20% - Accent2 86 3 2 2 3" xfId="10803"/>
    <cellStyle name="20% - Accent2 86 3 2 2 3 2" xfId="10804"/>
    <cellStyle name="20% - Accent2 86 3 2 2 4" xfId="10805"/>
    <cellStyle name="20% - Accent2 86 3 2 2 5" xfId="10806"/>
    <cellStyle name="20% - Accent2 86 3 2 3" xfId="10807"/>
    <cellStyle name="20% - Accent2 86 3 2 3 2" xfId="10808"/>
    <cellStyle name="20% - Accent2 86 3 2 3 2 2" xfId="10809"/>
    <cellStyle name="20% - Accent2 86 3 2 3 3" xfId="10810"/>
    <cellStyle name="20% - Accent2 86 3 2 4" xfId="10811"/>
    <cellStyle name="20% - Accent2 86 3 2 4 2" xfId="10812"/>
    <cellStyle name="20% - Accent2 86 3 2 5" xfId="10813"/>
    <cellStyle name="20% - Accent2 86 3 2 6" xfId="10814"/>
    <cellStyle name="20% - Accent2 86 3 3" xfId="10815"/>
    <cellStyle name="20% - Accent2 86 3 3 2" xfId="10816"/>
    <cellStyle name="20% - Accent2 86 3 3 2 2" xfId="10817"/>
    <cellStyle name="20% - Accent2 86 3 3 2 2 2" xfId="10818"/>
    <cellStyle name="20% - Accent2 86 3 3 2 3" xfId="10819"/>
    <cellStyle name="20% - Accent2 86 3 3 3" xfId="10820"/>
    <cellStyle name="20% - Accent2 86 3 3 3 2" xfId="10821"/>
    <cellStyle name="20% - Accent2 86 3 3 4" xfId="10822"/>
    <cellStyle name="20% - Accent2 86 3 3 5" xfId="10823"/>
    <cellStyle name="20% - Accent2 86 3 4" xfId="10824"/>
    <cellStyle name="20% - Accent2 86 3 4 2" xfId="10825"/>
    <cellStyle name="20% - Accent2 86 3 4 2 2" xfId="10826"/>
    <cellStyle name="20% - Accent2 86 3 4 3" xfId="10827"/>
    <cellStyle name="20% - Accent2 86 3 5" xfId="10828"/>
    <cellStyle name="20% - Accent2 86 3 5 2" xfId="10829"/>
    <cellStyle name="20% - Accent2 86 3 6" xfId="10830"/>
    <cellStyle name="20% - Accent2 86 3 7" xfId="10831"/>
    <cellStyle name="20% - Accent2 86 4" xfId="10832"/>
    <cellStyle name="20% - Accent2 86 4 2" xfId="10833"/>
    <cellStyle name="20% - Accent2 86 4 2 2" xfId="10834"/>
    <cellStyle name="20% - Accent2 86 4 2 2 2" xfId="10835"/>
    <cellStyle name="20% - Accent2 86 4 2 2 2 2" xfId="10836"/>
    <cellStyle name="20% - Accent2 86 4 2 2 3" xfId="10837"/>
    <cellStyle name="20% - Accent2 86 4 2 3" xfId="10838"/>
    <cellStyle name="20% - Accent2 86 4 2 3 2" xfId="10839"/>
    <cellStyle name="20% - Accent2 86 4 2 4" xfId="10840"/>
    <cellStyle name="20% - Accent2 86 4 2 5" xfId="10841"/>
    <cellStyle name="20% - Accent2 86 4 3" xfId="10842"/>
    <cellStyle name="20% - Accent2 86 4 3 2" xfId="10843"/>
    <cellStyle name="20% - Accent2 86 4 3 2 2" xfId="10844"/>
    <cellStyle name="20% - Accent2 86 4 3 3" xfId="10845"/>
    <cellStyle name="20% - Accent2 86 4 4" xfId="10846"/>
    <cellStyle name="20% - Accent2 86 4 4 2" xfId="10847"/>
    <cellStyle name="20% - Accent2 86 4 5" xfId="10848"/>
    <cellStyle name="20% - Accent2 86 4 6" xfId="10849"/>
    <cellStyle name="20% - Accent2 86 5" xfId="10850"/>
    <cellStyle name="20% - Accent2 86 5 2" xfId="10851"/>
    <cellStyle name="20% - Accent2 86 5 2 2" xfId="10852"/>
    <cellStyle name="20% - Accent2 86 5 2 2 2" xfId="10853"/>
    <cellStyle name="20% - Accent2 86 5 2 2 2 2" xfId="10854"/>
    <cellStyle name="20% - Accent2 86 5 2 2 3" xfId="10855"/>
    <cellStyle name="20% - Accent2 86 5 2 3" xfId="10856"/>
    <cellStyle name="20% - Accent2 86 5 2 3 2" xfId="10857"/>
    <cellStyle name="20% - Accent2 86 5 2 4" xfId="10858"/>
    <cellStyle name="20% - Accent2 86 5 2 5" xfId="10859"/>
    <cellStyle name="20% - Accent2 86 5 3" xfId="10860"/>
    <cellStyle name="20% - Accent2 86 5 3 2" xfId="10861"/>
    <cellStyle name="20% - Accent2 86 5 3 2 2" xfId="10862"/>
    <cellStyle name="20% - Accent2 86 5 3 3" xfId="10863"/>
    <cellStyle name="20% - Accent2 86 5 4" xfId="10864"/>
    <cellStyle name="20% - Accent2 86 5 4 2" xfId="10865"/>
    <cellStyle name="20% - Accent2 86 5 5" xfId="10866"/>
    <cellStyle name="20% - Accent2 86 5 6" xfId="10867"/>
    <cellStyle name="20% - Accent2 86 6" xfId="10868"/>
    <cellStyle name="20% - Accent2 86 6 2" xfId="10869"/>
    <cellStyle name="20% - Accent2 86 6 2 2" xfId="10870"/>
    <cellStyle name="20% - Accent2 86 6 2 2 2" xfId="10871"/>
    <cellStyle name="20% - Accent2 86 6 2 3" xfId="10872"/>
    <cellStyle name="20% - Accent2 86 6 3" xfId="10873"/>
    <cellStyle name="20% - Accent2 86 6 3 2" xfId="10874"/>
    <cellStyle name="20% - Accent2 86 6 4" xfId="10875"/>
    <cellStyle name="20% - Accent2 86 6 5" xfId="10876"/>
    <cellStyle name="20% - Accent2 86 7" xfId="10877"/>
    <cellStyle name="20% - Accent2 86 7 2" xfId="10878"/>
    <cellStyle name="20% - Accent2 86 7 2 2" xfId="10879"/>
    <cellStyle name="20% - Accent2 86 7 3" xfId="10880"/>
    <cellStyle name="20% - Accent2 86 8" xfId="10881"/>
    <cellStyle name="20% - Accent2 86 8 2" xfId="10882"/>
    <cellStyle name="20% - Accent2 86 9" xfId="10883"/>
    <cellStyle name="20% - Accent2 86 9 2" xfId="60620"/>
    <cellStyle name="20% - Accent2 87" xfId="868"/>
    <cellStyle name="20% - Accent2 87 10" xfId="10884"/>
    <cellStyle name="20% - Accent2 87 2" xfId="10885"/>
    <cellStyle name="20% - Accent2 87 2 2" xfId="10886"/>
    <cellStyle name="20% - Accent2 87 2 2 2" xfId="10887"/>
    <cellStyle name="20% - Accent2 87 2 2 2 2" xfId="10888"/>
    <cellStyle name="20% - Accent2 87 2 2 2 2 2" xfId="10889"/>
    <cellStyle name="20% - Accent2 87 2 2 2 2 2 2" xfId="10890"/>
    <cellStyle name="20% - Accent2 87 2 2 2 2 3" xfId="10891"/>
    <cellStyle name="20% - Accent2 87 2 2 2 3" xfId="10892"/>
    <cellStyle name="20% - Accent2 87 2 2 2 3 2" xfId="10893"/>
    <cellStyle name="20% - Accent2 87 2 2 2 4" xfId="10894"/>
    <cellStyle name="20% - Accent2 87 2 2 2 5" xfId="10895"/>
    <cellStyle name="20% - Accent2 87 2 2 3" xfId="10896"/>
    <cellStyle name="20% - Accent2 87 2 2 3 2" xfId="10897"/>
    <cellStyle name="20% - Accent2 87 2 2 3 2 2" xfId="10898"/>
    <cellStyle name="20% - Accent2 87 2 2 3 3" xfId="10899"/>
    <cellStyle name="20% - Accent2 87 2 2 4" xfId="10900"/>
    <cellStyle name="20% - Accent2 87 2 2 4 2" xfId="10901"/>
    <cellStyle name="20% - Accent2 87 2 2 5" xfId="10902"/>
    <cellStyle name="20% - Accent2 87 2 2 6" xfId="10903"/>
    <cellStyle name="20% - Accent2 87 2 3" xfId="10904"/>
    <cellStyle name="20% - Accent2 87 2 3 2" xfId="10905"/>
    <cellStyle name="20% - Accent2 87 2 3 2 2" xfId="10906"/>
    <cellStyle name="20% - Accent2 87 2 3 2 2 2" xfId="10907"/>
    <cellStyle name="20% - Accent2 87 2 3 2 3" xfId="10908"/>
    <cellStyle name="20% - Accent2 87 2 3 3" xfId="10909"/>
    <cellStyle name="20% - Accent2 87 2 3 3 2" xfId="10910"/>
    <cellStyle name="20% - Accent2 87 2 3 4" xfId="10911"/>
    <cellStyle name="20% - Accent2 87 2 3 5" xfId="10912"/>
    <cellStyle name="20% - Accent2 87 2 4" xfId="10913"/>
    <cellStyle name="20% - Accent2 87 2 4 2" xfId="10914"/>
    <cellStyle name="20% - Accent2 87 2 4 2 2" xfId="10915"/>
    <cellStyle name="20% - Accent2 87 2 4 3" xfId="10916"/>
    <cellStyle name="20% - Accent2 87 2 5" xfId="10917"/>
    <cellStyle name="20% - Accent2 87 2 5 2" xfId="10918"/>
    <cellStyle name="20% - Accent2 87 2 6" xfId="10919"/>
    <cellStyle name="20% - Accent2 87 2 7" xfId="10920"/>
    <cellStyle name="20% - Accent2 87 3" xfId="10921"/>
    <cellStyle name="20% - Accent2 87 3 2" xfId="10922"/>
    <cellStyle name="20% - Accent2 87 3 2 2" xfId="10923"/>
    <cellStyle name="20% - Accent2 87 3 2 2 2" xfId="10924"/>
    <cellStyle name="20% - Accent2 87 3 2 2 2 2" xfId="10925"/>
    <cellStyle name="20% - Accent2 87 3 2 2 2 2 2" xfId="10926"/>
    <cellStyle name="20% - Accent2 87 3 2 2 2 3" xfId="10927"/>
    <cellStyle name="20% - Accent2 87 3 2 2 3" xfId="10928"/>
    <cellStyle name="20% - Accent2 87 3 2 2 3 2" xfId="10929"/>
    <cellStyle name="20% - Accent2 87 3 2 2 4" xfId="10930"/>
    <cellStyle name="20% - Accent2 87 3 2 2 5" xfId="10931"/>
    <cellStyle name="20% - Accent2 87 3 2 3" xfId="10932"/>
    <cellStyle name="20% - Accent2 87 3 2 3 2" xfId="10933"/>
    <cellStyle name="20% - Accent2 87 3 2 3 2 2" xfId="10934"/>
    <cellStyle name="20% - Accent2 87 3 2 3 3" xfId="10935"/>
    <cellStyle name="20% - Accent2 87 3 2 4" xfId="10936"/>
    <cellStyle name="20% - Accent2 87 3 2 4 2" xfId="10937"/>
    <cellStyle name="20% - Accent2 87 3 2 5" xfId="10938"/>
    <cellStyle name="20% - Accent2 87 3 2 6" xfId="10939"/>
    <cellStyle name="20% - Accent2 87 3 3" xfId="10940"/>
    <cellStyle name="20% - Accent2 87 3 3 2" xfId="10941"/>
    <cellStyle name="20% - Accent2 87 3 3 2 2" xfId="10942"/>
    <cellStyle name="20% - Accent2 87 3 3 2 2 2" xfId="10943"/>
    <cellStyle name="20% - Accent2 87 3 3 2 3" xfId="10944"/>
    <cellStyle name="20% - Accent2 87 3 3 3" xfId="10945"/>
    <cellStyle name="20% - Accent2 87 3 3 3 2" xfId="10946"/>
    <cellStyle name="20% - Accent2 87 3 3 4" xfId="10947"/>
    <cellStyle name="20% - Accent2 87 3 3 5" xfId="10948"/>
    <cellStyle name="20% - Accent2 87 3 4" xfId="10949"/>
    <cellStyle name="20% - Accent2 87 3 4 2" xfId="10950"/>
    <cellStyle name="20% - Accent2 87 3 4 2 2" xfId="10951"/>
    <cellStyle name="20% - Accent2 87 3 4 3" xfId="10952"/>
    <cellStyle name="20% - Accent2 87 3 5" xfId="10953"/>
    <cellStyle name="20% - Accent2 87 3 5 2" xfId="10954"/>
    <cellStyle name="20% - Accent2 87 3 6" xfId="10955"/>
    <cellStyle name="20% - Accent2 87 3 7" xfId="10956"/>
    <cellStyle name="20% - Accent2 87 4" xfId="10957"/>
    <cellStyle name="20% - Accent2 87 4 2" xfId="10958"/>
    <cellStyle name="20% - Accent2 87 4 2 2" xfId="10959"/>
    <cellStyle name="20% - Accent2 87 4 2 2 2" xfId="10960"/>
    <cellStyle name="20% - Accent2 87 4 2 2 2 2" xfId="10961"/>
    <cellStyle name="20% - Accent2 87 4 2 2 3" xfId="10962"/>
    <cellStyle name="20% - Accent2 87 4 2 3" xfId="10963"/>
    <cellStyle name="20% - Accent2 87 4 2 3 2" xfId="10964"/>
    <cellStyle name="20% - Accent2 87 4 2 4" xfId="10965"/>
    <cellStyle name="20% - Accent2 87 4 2 5" xfId="10966"/>
    <cellStyle name="20% - Accent2 87 4 3" xfId="10967"/>
    <cellStyle name="20% - Accent2 87 4 3 2" xfId="10968"/>
    <cellStyle name="20% - Accent2 87 4 3 2 2" xfId="10969"/>
    <cellStyle name="20% - Accent2 87 4 3 3" xfId="10970"/>
    <cellStyle name="20% - Accent2 87 4 4" xfId="10971"/>
    <cellStyle name="20% - Accent2 87 4 4 2" xfId="10972"/>
    <cellStyle name="20% - Accent2 87 4 5" xfId="10973"/>
    <cellStyle name="20% - Accent2 87 4 6" xfId="10974"/>
    <cellStyle name="20% - Accent2 87 5" xfId="10975"/>
    <cellStyle name="20% - Accent2 87 5 2" xfId="10976"/>
    <cellStyle name="20% - Accent2 87 5 2 2" xfId="10977"/>
    <cellStyle name="20% - Accent2 87 5 2 2 2" xfId="10978"/>
    <cellStyle name="20% - Accent2 87 5 2 2 2 2" xfId="10979"/>
    <cellStyle name="20% - Accent2 87 5 2 2 3" xfId="10980"/>
    <cellStyle name="20% - Accent2 87 5 2 3" xfId="10981"/>
    <cellStyle name="20% - Accent2 87 5 2 3 2" xfId="10982"/>
    <cellStyle name="20% - Accent2 87 5 2 4" xfId="10983"/>
    <cellStyle name="20% - Accent2 87 5 2 5" xfId="10984"/>
    <cellStyle name="20% - Accent2 87 5 3" xfId="10985"/>
    <cellStyle name="20% - Accent2 87 5 3 2" xfId="10986"/>
    <cellStyle name="20% - Accent2 87 5 3 2 2" xfId="10987"/>
    <cellStyle name="20% - Accent2 87 5 3 3" xfId="10988"/>
    <cellStyle name="20% - Accent2 87 5 4" xfId="10989"/>
    <cellStyle name="20% - Accent2 87 5 4 2" xfId="10990"/>
    <cellStyle name="20% - Accent2 87 5 5" xfId="10991"/>
    <cellStyle name="20% - Accent2 87 5 6" xfId="10992"/>
    <cellStyle name="20% - Accent2 87 6" xfId="10993"/>
    <cellStyle name="20% - Accent2 87 6 2" xfId="10994"/>
    <cellStyle name="20% - Accent2 87 6 2 2" xfId="10995"/>
    <cellStyle name="20% - Accent2 87 6 2 2 2" xfId="10996"/>
    <cellStyle name="20% - Accent2 87 6 2 3" xfId="10997"/>
    <cellStyle name="20% - Accent2 87 6 3" xfId="10998"/>
    <cellStyle name="20% - Accent2 87 6 3 2" xfId="10999"/>
    <cellStyle name="20% - Accent2 87 6 4" xfId="11000"/>
    <cellStyle name="20% - Accent2 87 6 5" xfId="11001"/>
    <cellStyle name="20% - Accent2 87 7" xfId="11002"/>
    <cellStyle name="20% - Accent2 87 7 2" xfId="11003"/>
    <cellStyle name="20% - Accent2 87 7 2 2" xfId="11004"/>
    <cellStyle name="20% - Accent2 87 7 3" xfId="11005"/>
    <cellStyle name="20% - Accent2 87 8" xfId="11006"/>
    <cellStyle name="20% - Accent2 87 8 2" xfId="11007"/>
    <cellStyle name="20% - Accent2 87 9" xfId="11008"/>
    <cellStyle name="20% - Accent2 87 9 2" xfId="60621"/>
    <cellStyle name="20% - Accent2 88" xfId="869"/>
    <cellStyle name="20% - Accent2 88 10" xfId="11009"/>
    <cellStyle name="20% - Accent2 88 2" xfId="11010"/>
    <cellStyle name="20% - Accent2 88 2 2" xfId="11011"/>
    <cellStyle name="20% - Accent2 88 2 2 2" xfId="11012"/>
    <cellStyle name="20% - Accent2 88 2 2 2 2" xfId="11013"/>
    <cellStyle name="20% - Accent2 88 2 2 2 2 2" xfId="11014"/>
    <cellStyle name="20% - Accent2 88 2 2 2 2 2 2" xfId="11015"/>
    <cellStyle name="20% - Accent2 88 2 2 2 2 3" xfId="11016"/>
    <cellStyle name="20% - Accent2 88 2 2 2 3" xfId="11017"/>
    <cellStyle name="20% - Accent2 88 2 2 2 3 2" xfId="11018"/>
    <cellStyle name="20% - Accent2 88 2 2 2 4" xfId="11019"/>
    <cellStyle name="20% - Accent2 88 2 2 2 5" xfId="11020"/>
    <cellStyle name="20% - Accent2 88 2 2 3" xfId="11021"/>
    <cellStyle name="20% - Accent2 88 2 2 3 2" xfId="11022"/>
    <cellStyle name="20% - Accent2 88 2 2 3 2 2" xfId="11023"/>
    <cellStyle name="20% - Accent2 88 2 2 3 3" xfId="11024"/>
    <cellStyle name="20% - Accent2 88 2 2 4" xfId="11025"/>
    <cellStyle name="20% - Accent2 88 2 2 4 2" xfId="11026"/>
    <cellStyle name="20% - Accent2 88 2 2 5" xfId="11027"/>
    <cellStyle name="20% - Accent2 88 2 2 6" xfId="11028"/>
    <cellStyle name="20% - Accent2 88 2 3" xfId="11029"/>
    <cellStyle name="20% - Accent2 88 2 3 2" xfId="11030"/>
    <cellStyle name="20% - Accent2 88 2 3 2 2" xfId="11031"/>
    <cellStyle name="20% - Accent2 88 2 3 2 2 2" xfId="11032"/>
    <cellStyle name="20% - Accent2 88 2 3 2 3" xfId="11033"/>
    <cellStyle name="20% - Accent2 88 2 3 3" xfId="11034"/>
    <cellStyle name="20% - Accent2 88 2 3 3 2" xfId="11035"/>
    <cellStyle name="20% - Accent2 88 2 3 4" xfId="11036"/>
    <cellStyle name="20% - Accent2 88 2 3 5" xfId="11037"/>
    <cellStyle name="20% - Accent2 88 2 4" xfId="11038"/>
    <cellStyle name="20% - Accent2 88 2 4 2" xfId="11039"/>
    <cellStyle name="20% - Accent2 88 2 4 2 2" xfId="11040"/>
    <cellStyle name="20% - Accent2 88 2 4 3" xfId="11041"/>
    <cellStyle name="20% - Accent2 88 2 5" xfId="11042"/>
    <cellStyle name="20% - Accent2 88 2 5 2" xfId="11043"/>
    <cellStyle name="20% - Accent2 88 2 6" xfId="11044"/>
    <cellStyle name="20% - Accent2 88 2 7" xfId="11045"/>
    <cellStyle name="20% - Accent2 88 3" xfId="11046"/>
    <cellStyle name="20% - Accent2 88 3 2" xfId="11047"/>
    <cellStyle name="20% - Accent2 88 3 2 2" xfId="11048"/>
    <cellStyle name="20% - Accent2 88 3 2 2 2" xfId="11049"/>
    <cellStyle name="20% - Accent2 88 3 2 2 2 2" xfId="11050"/>
    <cellStyle name="20% - Accent2 88 3 2 2 2 2 2" xfId="11051"/>
    <cellStyle name="20% - Accent2 88 3 2 2 2 3" xfId="11052"/>
    <cellStyle name="20% - Accent2 88 3 2 2 3" xfId="11053"/>
    <cellStyle name="20% - Accent2 88 3 2 2 3 2" xfId="11054"/>
    <cellStyle name="20% - Accent2 88 3 2 2 4" xfId="11055"/>
    <cellStyle name="20% - Accent2 88 3 2 2 5" xfId="11056"/>
    <cellStyle name="20% - Accent2 88 3 2 3" xfId="11057"/>
    <cellStyle name="20% - Accent2 88 3 2 3 2" xfId="11058"/>
    <cellStyle name="20% - Accent2 88 3 2 3 2 2" xfId="11059"/>
    <cellStyle name="20% - Accent2 88 3 2 3 3" xfId="11060"/>
    <cellStyle name="20% - Accent2 88 3 2 4" xfId="11061"/>
    <cellStyle name="20% - Accent2 88 3 2 4 2" xfId="11062"/>
    <cellStyle name="20% - Accent2 88 3 2 5" xfId="11063"/>
    <cellStyle name="20% - Accent2 88 3 2 6" xfId="11064"/>
    <cellStyle name="20% - Accent2 88 3 3" xfId="11065"/>
    <cellStyle name="20% - Accent2 88 3 3 2" xfId="11066"/>
    <cellStyle name="20% - Accent2 88 3 3 2 2" xfId="11067"/>
    <cellStyle name="20% - Accent2 88 3 3 2 2 2" xfId="11068"/>
    <cellStyle name="20% - Accent2 88 3 3 2 3" xfId="11069"/>
    <cellStyle name="20% - Accent2 88 3 3 3" xfId="11070"/>
    <cellStyle name="20% - Accent2 88 3 3 3 2" xfId="11071"/>
    <cellStyle name="20% - Accent2 88 3 3 4" xfId="11072"/>
    <cellStyle name="20% - Accent2 88 3 3 5" xfId="11073"/>
    <cellStyle name="20% - Accent2 88 3 4" xfId="11074"/>
    <cellStyle name="20% - Accent2 88 3 4 2" xfId="11075"/>
    <cellStyle name="20% - Accent2 88 3 4 2 2" xfId="11076"/>
    <cellStyle name="20% - Accent2 88 3 4 3" xfId="11077"/>
    <cellStyle name="20% - Accent2 88 3 5" xfId="11078"/>
    <cellStyle name="20% - Accent2 88 3 5 2" xfId="11079"/>
    <cellStyle name="20% - Accent2 88 3 6" xfId="11080"/>
    <cellStyle name="20% - Accent2 88 3 7" xfId="11081"/>
    <cellStyle name="20% - Accent2 88 4" xfId="11082"/>
    <cellStyle name="20% - Accent2 88 4 2" xfId="11083"/>
    <cellStyle name="20% - Accent2 88 4 2 2" xfId="11084"/>
    <cellStyle name="20% - Accent2 88 4 2 2 2" xfId="11085"/>
    <cellStyle name="20% - Accent2 88 4 2 2 2 2" xfId="11086"/>
    <cellStyle name="20% - Accent2 88 4 2 2 3" xfId="11087"/>
    <cellStyle name="20% - Accent2 88 4 2 3" xfId="11088"/>
    <cellStyle name="20% - Accent2 88 4 2 3 2" xfId="11089"/>
    <cellStyle name="20% - Accent2 88 4 2 4" xfId="11090"/>
    <cellStyle name="20% - Accent2 88 4 2 5" xfId="11091"/>
    <cellStyle name="20% - Accent2 88 4 3" xfId="11092"/>
    <cellStyle name="20% - Accent2 88 4 3 2" xfId="11093"/>
    <cellStyle name="20% - Accent2 88 4 3 2 2" xfId="11094"/>
    <cellStyle name="20% - Accent2 88 4 3 3" xfId="11095"/>
    <cellStyle name="20% - Accent2 88 4 4" xfId="11096"/>
    <cellStyle name="20% - Accent2 88 4 4 2" xfId="11097"/>
    <cellStyle name="20% - Accent2 88 4 5" xfId="11098"/>
    <cellStyle name="20% - Accent2 88 4 6" xfId="11099"/>
    <cellStyle name="20% - Accent2 88 5" xfId="11100"/>
    <cellStyle name="20% - Accent2 88 5 2" xfId="11101"/>
    <cellStyle name="20% - Accent2 88 5 2 2" xfId="11102"/>
    <cellStyle name="20% - Accent2 88 5 2 2 2" xfId="11103"/>
    <cellStyle name="20% - Accent2 88 5 2 2 2 2" xfId="11104"/>
    <cellStyle name="20% - Accent2 88 5 2 2 3" xfId="11105"/>
    <cellStyle name="20% - Accent2 88 5 2 3" xfId="11106"/>
    <cellStyle name="20% - Accent2 88 5 2 3 2" xfId="11107"/>
    <cellStyle name="20% - Accent2 88 5 2 4" xfId="11108"/>
    <cellStyle name="20% - Accent2 88 5 2 5" xfId="11109"/>
    <cellStyle name="20% - Accent2 88 5 3" xfId="11110"/>
    <cellStyle name="20% - Accent2 88 5 3 2" xfId="11111"/>
    <cellStyle name="20% - Accent2 88 5 3 2 2" xfId="11112"/>
    <cellStyle name="20% - Accent2 88 5 3 3" xfId="11113"/>
    <cellStyle name="20% - Accent2 88 5 4" xfId="11114"/>
    <cellStyle name="20% - Accent2 88 5 4 2" xfId="11115"/>
    <cellStyle name="20% - Accent2 88 5 5" xfId="11116"/>
    <cellStyle name="20% - Accent2 88 5 6" xfId="11117"/>
    <cellStyle name="20% - Accent2 88 6" xfId="11118"/>
    <cellStyle name="20% - Accent2 88 6 2" xfId="11119"/>
    <cellStyle name="20% - Accent2 88 6 2 2" xfId="11120"/>
    <cellStyle name="20% - Accent2 88 6 2 2 2" xfId="11121"/>
    <cellStyle name="20% - Accent2 88 6 2 3" xfId="11122"/>
    <cellStyle name="20% - Accent2 88 6 3" xfId="11123"/>
    <cellStyle name="20% - Accent2 88 6 3 2" xfId="11124"/>
    <cellStyle name="20% - Accent2 88 6 4" xfId="11125"/>
    <cellStyle name="20% - Accent2 88 6 5" xfId="11126"/>
    <cellStyle name="20% - Accent2 88 7" xfId="11127"/>
    <cellStyle name="20% - Accent2 88 7 2" xfId="11128"/>
    <cellStyle name="20% - Accent2 88 7 2 2" xfId="11129"/>
    <cellStyle name="20% - Accent2 88 7 3" xfId="11130"/>
    <cellStyle name="20% - Accent2 88 8" xfId="11131"/>
    <cellStyle name="20% - Accent2 88 8 2" xfId="11132"/>
    <cellStyle name="20% - Accent2 88 9" xfId="11133"/>
    <cellStyle name="20% - Accent2 88 9 2" xfId="60622"/>
    <cellStyle name="20% - Accent2 89" xfId="870"/>
    <cellStyle name="20% - Accent2 89 10" xfId="11134"/>
    <cellStyle name="20% - Accent2 89 2" xfId="11135"/>
    <cellStyle name="20% - Accent2 89 2 2" xfId="11136"/>
    <cellStyle name="20% - Accent2 89 2 2 2" xfId="11137"/>
    <cellStyle name="20% - Accent2 89 2 2 2 2" xfId="11138"/>
    <cellStyle name="20% - Accent2 89 2 2 2 2 2" xfId="11139"/>
    <cellStyle name="20% - Accent2 89 2 2 2 2 2 2" xfId="11140"/>
    <cellStyle name="20% - Accent2 89 2 2 2 2 3" xfId="11141"/>
    <cellStyle name="20% - Accent2 89 2 2 2 3" xfId="11142"/>
    <cellStyle name="20% - Accent2 89 2 2 2 3 2" xfId="11143"/>
    <cellStyle name="20% - Accent2 89 2 2 2 4" xfId="11144"/>
    <cellStyle name="20% - Accent2 89 2 2 2 5" xfId="11145"/>
    <cellStyle name="20% - Accent2 89 2 2 3" xfId="11146"/>
    <cellStyle name="20% - Accent2 89 2 2 3 2" xfId="11147"/>
    <cellStyle name="20% - Accent2 89 2 2 3 2 2" xfId="11148"/>
    <cellStyle name="20% - Accent2 89 2 2 3 3" xfId="11149"/>
    <cellStyle name="20% - Accent2 89 2 2 4" xfId="11150"/>
    <cellStyle name="20% - Accent2 89 2 2 4 2" xfId="11151"/>
    <cellStyle name="20% - Accent2 89 2 2 5" xfId="11152"/>
    <cellStyle name="20% - Accent2 89 2 2 6" xfId="11153"/>
    <cellStyle name="20% - Accent2 89 2 3" xfId="11154"/>
    <cellStyle name="20% - Accent2 89 2 3 2" xfId="11155"/>
    <cellStyle name="20% - Accent2 89 2 3 2 2" xfId="11156"/>
    <cellStyle name="20% - Accent2 89 2 3 2 2 2" xfId="11157"/>
    <cellStyle name="20% - Accent2 89 2 3 2 3" xfId="11158"/>
    <cellStyle name="20% - Accent2 89 2 3 3" xfId="11159"/>
    <cellStyle name="20% - Accent2 89 2 3 3 2" xfId="11160"/>
    <cellStyle name="20% - Accent2 89 2 3 4" xfId="11161"/>
    <cellStyle name="20% - Accent2 89 2 3 5" xfId="11162"/>
    <cellStyle name="20% - Accent2 89 2 4" xfId="11163"/>
    <cellStyle name="20% - Accent2 89 2 4 2" xfId="11164"/>
    <cellStyle name="20% - Accent2 89 2 4 2 2" xfId="11165"/>
    <cellStyle name="20% - Accent2 89 2 4 3" xfId="11166"/>
    <cellStyle name="20% - Accent2 89 2 5" xfId="11167"/>
    <cellStyle name="20% - Accent2 89 2 5 2" xfId="11168"/>
    <cellStyle name="20% - Accent2 89 2 6" xfId="11169"/>
    <cellStyle name="20% - Accent2 89 2 7" xfId="11170"/>
    <cellStyle name="20% - Accent2 89 3" xfId="11171"/>
    <cellStyle name="20% - Accent2 89 3 2" xfId="11172"/>
    <cellStyle name="20% - Accent2 89 3 2 2" xfId="11173"/>
    <cellStyle name="20% - Accent2 89 3 2 2 2" xfId="11174"/>
    <cellStyle name="20% - Accent2 89 3 2 2 2 2" xfId="11175"/>
    <cellStyle name="20% - Accent2 89 3 2 2 2 2 2" xfId="11176"/>
    <cellStyle name="20% - Accent2 89 3 2 2 2 3" xfId="11177"/>
    <cellStyle name="20% - Accent2 89 3 2 2 3" xfId="11178"/>
    <cellStyle name="20% - Accent2 89 3 2 2 3 2" xfId="11179"/>
    <cellStyle name="20% - Accent2 89 3 2 2 4" xfId="11180"/>
    <cellStyle name="20% - Accent2 89 3 2 2 5" xfId="11181"/>
    <cellStyle name="20% - Accent2 89 3 2 3" xfId="11182"/>
    <cellStyle name="20% - Accent2 89 3 2 3 2" xfId="11183"/>
    <cellStyle name="20% - Accent2 89 3 2 3 2 2" xfId="11184"/>
    <cellStyle name="20% - Accent2 89 3 2 3 3" xfId="11185"/>
    <cellStyle name="20% - Accent2 89 3 2 4" xfId="11186"/>
    <cellStyle name="20% - Accent2 89 3 2 4 2" xfId="11187"/>
    <cellStyle name="20% - Accent2 89 3 2 5" xfId="11188"/>
    <cellStyle name="20% - Accent2 89 3 2 6" xfId="11189"/>
    <cellStyle name="20% - Accent2 89 3 3" xfId="11190"/>
    <cellStyle name="20% - Accent2 89 3 3 2" xfId="11191"/>
    <cellStyle name="20% - Accent2 89 3 3 2 2" xfId="11192"/>
    <cellStyle name="20% - Accent2 89 3 3 2 2 2" xfId="11193"/>
    <cellStyle name="20% - Accent2 89 3 3 2 3" xfId="11194"/>
    <cellStyle name="20% - Accent2 89 3 3 3" xfId="11195"/>
    <cellStyle name="20% - Accent2 89 3 3 3 2" xfId="11196"/>
    <cellStyle name="20% - Accent2 89 3 3 4" xfId="11197"/>
    <cellStyle name="20% - Accent2 89 3 3 5" xfId="11198"/>
    <cellStyle name="20% - Accent2 89 3 4" xfId="11199"/>
    <cellStyle name="20% - Accent2 89 3 4 2" xfId="11200"/>
    <cellStyle name="20% - Accent2 89 3 4 2 2" xfId="11201"/>
    <cellStyle name="20% - Accent2 89 3 4 3" xfId="11202"/>
    <cellStyle name="20% - Accent2 89 3 5" xfId="11203"/>
    <cellStyle name="20% - Accent2 89 3 5 2" xfId="11204"/>
    <cellStyle name="20% - Accent2 89 3 6" xfId="11205"/>
    <cellStyle name="20% - Accent2 89 3 7" xfId="11206"/>
    <cellStyle name="20% - Accent2 89 4" xfId="11207"/>
    <cellStyle name="20% - Accent2 89 4 2" xfId="11208"/>
    <cellStyle name="20% - Accent2 89 4 2 2" xfId="11209"/>
    <cellStyle name="20% - Accent2 89 4 2 2 2" xfId="11210"/>
    <cellStyle name="20% - Accent2 89 4 2 2 2 2" xfId="11211"/>
    <cellStyle name="20% - Accent2 89 4 2 2 3" xfId="11212"/>
    <cellStyle name="20% - Accent2 89 4 2 3" xfId="11213"/>
    <cellStyle name="20% - Accent2 89 4 2 3 2" xfId="11214"/>
    <cellStyle name="20% - Accent2 89 4 2 4" xfId="11215"/>
    <cellStyle name="20% - Accent2 89 4 2 5" xfId="11216"/>
    <cellStyle name="20% - Accent2 89 4 3" xfId="11217"/>
    <cellStyle name="20% - Accent2 89 4 3 2" xfId="11218"/>
    <cellStyle name="20% - Accent2 89 4 3 2 2" xfId="11219"/>
    <cellStyle name="20% - Accent2 89 4 3 3" xfId="11220"/>
    <cellStyle name="20% - Accent2 89 4 4" xfId="11221"/>
    <cellStyle name="20% - Accent2 89 4 4 2" xfId="11222"/>
    <cellStyle name="20% - Accent2 89 4 5" xfId="11223"/>
    <cellStyle name="20% - Accent2 89 4 6" xfId="11224"/>
    <cellStyle name="20% - Accent2 89 5" xfId="11225"/>
    <cellStyle name="20% - Accent2 89 5 2" xfId="11226"/>
    <cellStyle name="20% - Accent2 89 5 2 2" xfId="11227"/>
    <cellStyle name="20% - Accent2 89 5 2 2 2" xfId="11228"/>
    <cellStyle name="20% - Accent2 89 5 2 2 2 2" xfId="11229"/>
    <cellStyle name="20% - Accent2 89 5 2 2 3" xfId="11230"/>
    <cellStyle name="20% - Accent2 89 5 2 3" xfId="11231"/>
    <cellStyle name="20% - Accent2 89 5 2 3 2" xfId="11232"/>
    <cellStyle name="20% - Accent2 89 5 2 4" xfId="11233"/>
    <cellStyle name="20% - Accent2 89 5 2 5" xfId="11234"/>
    <cellStyle name="20% - Accent2 89 5 3" xfId="11235"/>
    <cellStyle name="20% - Accent2 89 5 3 2" xfId="11236"/>
    <cellStyle name="20% - Accent2 89 5 3 2 2" xfId="11237"/>
    <cellStyle name="20% - Accent2 89 5 3 3" xfId="11238"/>
    <cellStyle name="20% - Accent2 89 5 4" xfId="11239"/>
    <cellStyle name="20% - Accent2 89 5 4 2" xfId="11240"/>
    <cellStyle name="20% - Accent2 89 5 5" xfId="11241"/>
    <cellStyle name="20% - Accent2 89 5 6" xfId="11242"/>
    <cellStyle name="20% - Accent2 89 6" xfId="11243"/>
    <cellStyle name="20% - Accent2 89 6 2" xfId="11244"/>
    <cellStyle name="20% - Accent2 89 6 2 2" xfId="11245"/>
    <cellStyle name="20% - Accent2 89 6 2 2 2" xfId="11246"/>
    <cellStyle name="20% - Accent2 89 6 2 3" xfId="11247"/>
    <cellStyle name="20% - Accent2 89 6 3" xfId="11248"/>
    <cellStyle name="20% - Accent2 89 6 3 2" xfId="11249"/>
    <cellStyle name="20% - Accent2 89 6 4" xfId="11250"/>
    <cellStyle name="20% - Accent2 89 6 5" xfId="11251"/>
    <cellStyle name="20% - Accent2 89 7" xfId="11252"/>
    <cellStyle name="20% - Accent2 89 7 2" xfId="11253"/>
    <cellStyle name="20% - Accent2 89 7 2 2" xfId="11254"/>
    <cellStyle name="20% - Accent2 89 7 3" xfId="11255"/>
    <cellStyle name="20% - Accent2 89 8" xfId="11256"/>
    <cellStyle name="20% - Accent2 89 8 2" xfId="11257"/>
    <cellStyle name="20% - Accent2 89 9" xfId="11258"/>
    <cellStyle name="20% - Accent2 89 9 2" xfId="60623"/>
    <cellStyle name="20% - Accent2 9" xfId="871"/>
    <cellStyle name="20% - Accent2 9 2" xfId="872"/>
    <cellStyle name="20% - Accent2 9 3" xfId="60624"/>
    <cellStyle name="20% - Accent2 90" xfId="873"/>
    <cellStyle name="20% - Accent2 90 10" xfId="11259"/>
    <cellStyle name="20% - Accent2 90 2" xfId="11260"/>
    <cellStyle name="20% - Accent2 90 2 2" xfId="11261"/>
    <cellStyle name="20% - Accent2 90 2 2 2" xfId="11262"/>
    <cellStyle name="20% - Accent2 90 2 2 2 2" xfId="11263"/>
    <cellStyle name="20% - Accent2 90 2 2 2 2 2" xfId="11264"/>
    <cellStyle name="20% - Accent2 90 2 2 2 2 2 2" xfId="11265"/>
    <cellStyle name="20% - Accent2 90 2 2 2 2 3" xfId="11266"/>
    <cellStyle name="20% - Accent2 90 2 2 2 3" xfId="11267"/>
    <cellStyle name="20% - Accent2 90 2 2 2 3 2" xfId="11268"/>
    <cellStyle name="20% - Accent2 90 2 2 2 4" xfId="11269"/>
    <cellStyle name="20% - Accent2 90 2 2 2 5" xfId="11270"/>
    <cellStyle name="20% - Accent2 90 2 2 3" xfId="11271"/>
    <cellStyle name="20% - Accent2 90 2 2 3 2" xfId="11272"/>
    <cellStyle name="20% - Accent2 90 2 2 3 2 2" xfId="11273"/>
    <cellStyle name="20% - Accent2 90 2 2 3 3" xfId="11274"/>
    <cellStyle name="20% - Accent2 90 2 2 4" xfId="11275"/>
    <cellStyle name="20% - Accent2 90 2 2 4 2" xfId="11276"/>
    <cellStyle name="20% - Accent2 90 2 2 5" xfId="11277"/>
    <cellStyle name="20% - Accent2 90 2 2 6" xfId="11278"/>
    <cellStyle name="20% - Accent2 90 2 3" xfId="11279"/>
    <cellStyle name="20% - Accent2 90 2 3 2" xfId="11280"/>
    <cellStyle name="20% - Accent2 90 2 3 2 2" xfId="11281"/>
    <cellStyle name="20% - Accent2 90 2 3 2 2 2" xfId="11282"/>
    <cellStyle name="20% - Accent2 90 2 3 2 3" xfId="11283"/>
    <cellStyle name="20% - Accent2 90 2 3 3" xfId="11284"/>
    <cellStyle name="20% - Accent2 90 2 3 3 2" xfId="11285"/>
    <cellStyle name="20% - Accent2 90 2 3 4" xfId="11286"/>
    <cellStyle name="20% - Accent2 90 2 3 5" xfId="11287"/>
    <cellStyle name="20% - Accent2 90 2 4" xfId="11288"/>
    <cellStyle name="20% - Accent2 90 2 4 2" xfId="11289"/>
    <cellStyle name="20% - Accent2 90 2 4 2 2" xfId="11290"/>
    <cellStyle name="20% - Accent2 90 2 4 3" xfId="11291"/>
    <cellStyle name="20% - Accent2 90 2 5" xfId="11292"/>
    <cellStyle name="20% - Accent2 90 2 5 2" xfId="11293"/>
    <cellStyle name="20% - Accent2 90 2 6" xfId="11294"/>
    <cellStyle name="20% - Accent2 90 2 7" xfId="11295"/>
    <cellStyle name="20% - Accent2 90 3" xfId="11296"/>
    <cellStyle name="20% - Accent2 90 3 2" xfId="11297"/>
    <cellStyle name="20% - Accent2 90 3 2 2" xfId="11298"/>
    <cellStyle name="20% - Accent2 90 3 2 2 2" xfId="11299"/>
    <cellStyle name="20% - Accent2 90 3 2 2 2 2" xfId="11300"/>
    <cellStyle name="20% - Accent2 90 3 2 2 2 2 2" xfId="11301"/>
    <cellStyle name="20% - Accent2 90 3 2 2 2 3" xfId="11302"/>
    <cellStyle name="20% - Accent2 90 3 2 2 3" xfId="11303"/>
    <cellStyle name="20% - Accent2 90 3 2 2 3 2" xfId="11304"/>
    <cellStyle name="20% - Accent2 90 3 2 2 4" xfId="11305"/>
    <cellStyle name="20% - Accent2 90 3 2 2 5" xfId="11306"/>
    <cellStyle name="20% - Accent2 90 3 2 3" xfId="11307"/>
    <cellStyle name="20% - Accent2 90 3 2 3 2" xfId="11308"/>
    <cellStyle name="20% - Accent2 90 3 2 3 2 2" xfId="11309"/>
    <cellStyle name="20% - Accent2 90 3 2 3 3" xfId="11310"/>
    <cellStyle name="20% - Accent2 90 3 2 4" xfId="11311"/>
    <cellStyle name="20% - Accent2 90 3 2 4 2" xfId="11312"/>
    <cellStyle name="20% - Accent2 90 3 2 5" xfId="11313"/>
    <cellStyle name="20% - Accent2 90 3 2 6" xfId="11314"/>
    <cellStyle name="20% - Accent2 90 3 3" xfId="11315"/>
    <cellStyle name="20% - Accent2 90 3 3 2" xfId="11316"/>
    <cellStyle name="20% - Accent2 90 3 3 2 2" xfId="11317"/>
    <cellStyle name="20% - Accent2 90 3 3 2 2 2" xfId="11318"/>
    <cellStyle name="20% - Accent2 90 3 3 2 3" xfId="11319"/>
    <cellStyle name="20% - Accent2 90 3 3 3" xfId="11320"/>
    <cellStyle name="20% - Accent2 90 3 3 3 2" xfId="11321"/>
    <cellStyle name="20% - Accent2 90 3 3 4" xfId="11322"/>
    <cellStyle name="20% - Accent2 90 3 3 5" xfId="11323"/>
    <cellStyle name="20% - Accent2 90 3 4" xfId="11324"/>
    <cellStyle name="20% - Accent2 90 3 4 2" xfId="11325"/>
    <cellStyle name="20% - Accent2 90 3 4 2 2" xfId="11326"/>
    <cellStyle name="20% - Accent2 90 3 4 3" xfId="11327"/>
    <cellStyle name="20% - Accent2 90 3 5" xfId="11328"/>
    <cellStyle name="20% - Accent2 90 3 5 2" xfId="11329"/>
    <cellStyle name="20% - Accent2 90 3 6" xfId="11330"/>
    <cellStyle name="20% - Accent2 90 3 7" xfId="11331"/>
    <cellStyle name="20% - Accent2 90 4" xfId="11332"/>
    <cellStyle name="20% - Accent2 90 4 2" xfId="11333"/>
    <cellStyle name="20% - Accent2 90 4 2 2" xfId="11334"/>
    <cellStyle name="20% - Accent2 90 4 2 2 2" xfId="11335"/>
    <cellStyle name="20% - Accent2 90 4 2 2 2 2" xfId="11336"/>
    <cellStyle name="20% - Accent2 90 4 2 2 3" xfId="11337"/>
    <cellStyle name="20% - Accent2 90 4 2 3" xfId="11338"/>
    <cellStyle name="20% - Accent2 90 4 2 3 2" xfId="11339"/>
    <cellStyle name="20% - Accent2 90 4 2 4" xfId="11340"/>
    <cellStyle name="20% - Accent2 90 4 2 5" xfId="11341"/>
    <cellStyle name="20% - Accent2 90 4 3" xfId="11342"/>
    <cellStyle name="20% - Accent2 90 4 3 2" xfId="11343"/>
    <cellStyle name="20% - Accent2 90 4 3 2 2" xfId="11344"/>
    <cellStyle name="20% - Accent2 90 4 3 3" xfId="11345"/>
    <cellStyle name="20% - Accent2 90 4 4" xfId="11346"/>
    <cellStyle name="20% - Accent2 90 4 4 2" xfId="11347"/>
    <cellStyle name="20% - Accent2 90 4 5" xfId="11348"/>
    <cellStyle name="20% - Accent2 90 4 6" xfId="11349"/>
    <cellStyle name="20% - Accent2 90 5" xfId="11350"/>
    <cellStyle name="20% - Accent2 90 5 2" xfId="11351"/>
    <cellStyle name="20% - Accent2 90 5 2 2" xfId="11352"/>
    <cellStyle name="20% - Accent2 90 5 2 2 2" xfId="11353"/>
    <cellStyle name="20% - Accent2 90 5 2 2 2 2" xfId="11354"/>
    <cellStyle name="20% - Accent2 90 5 2 2 3" xfId="11355"/>
    <cellStyle name="20% - Accent2 90 5 2 3" xfId="11356"/>
    <cellStyle name="20% - Accent2 90 5 2 3 2" xfId="11357"/>
    <cellStyle name="20% - Accent2 90 5 2 4" xfId="11358"/>
    <cellStyle name="20% - Accent2 90 5 2 5" xfId="11359"/>
    <cellStyle name="20% - Accent2 90 5 3" xfId="11360"/>
    <cellStyle name="20% - Accent2 90 5 3 2" xfId="11361"/>
    <cellStyle name="20% - Accent2 90 5 3 2 2" xfId="11362"/>
    <cellStyle name="20% - Accent2 90 5 3 3" xfId="11363"/>
    <cellStyle name="20% - Accent2 90 5 4" xfId="11364"/>
    <cellStyle name="20% - Accent2 90 5 4 2" xfId="11365"/>
    <cellStyle name="20% - Accent2 90 5 5" xfId="11366"/>
    <cellStyle name="20% - Accent2 90 5 6" xfId="11367"/>
    <cellStyle name="20% - Accent2 90 6" xfId="11368"/>
    <cellStyle name="20% - Accent2 90 6 2" xfId="11369"/>
    <cellStyle name="20% - Accent2 90 6 2 2" xfId="11370"/>
    <cellStyle name="20% - Accent2 90 6 2 2 2" xfId="11371"/>
    <cellStyle name="20% - Accent2 90 6 2 3" xfId="11372"/>
    <cellStyle name="20% - Accent2 90 6 3" xfId="11373"/>
    <cellStyle name="20% - Accent2 90 6 3 2" xfId="11374"/>
    <cellStyle name="20% - Accent2 90 6 4" xfId="11375"/>
    <cellStyle name="20% - Accent2 90 6 5" xfId="11376"/>
    <cellStyle name="20% - Accent2 90 7" xfId="11377"/>
    <cellStyle name="20% - Accent2 90 7 2" xfId="11378"/>
    <cellStyle name="20% - Accent2 90 7 2 2" xfId="11379"/>
    <cellStyle name="20% - Accent2 90 7 3" xfId="11380"/>
    <cellStyle name="20% - Accent2 90 8" xfId="11381"/>
    <cellStyle name="20% - Accent2 90 8 2" xfId="11382"/>
    <cellStyle name="20% - Accent2 90 9" xfId="11383"/>
    <cellStyle name="20% - Accent2 90 9 2" xfId="60625"/>
    <cellStyle name="20% - Accent2 91" xfId="874"/>
    <cellStyle name="20% - Accent2 91 10" xfId="11384"/>
    <cellStyle name="20% - Accent2 91 2" xfId="11385"/>
    <cellStyle name="20% - Accent2 91 2 2" xfId="11386"/>
    <cellStyle name="20% - Accent2 91 2 2 2" xfId="11387"/>
    <cellStyle name="20% - Accent2 91 2 2 2 2" xfId="11388"/>
    <cellStyle name="20% - Accent2 91 2 2 2 2 2" xfId="11389"/>
    <cellStyle name="20% - Accent2 91 2 2 2 2 2 2" xfId="11390"/>
    <cellStyle name="20% - Accent2 91 2 2 2 2 3" xfId="11391"/>
    <cellStyle name="20% - Accent2 91 2 2 2 3" xfId="11392"/>
    <cellStyle name="20% - Accent2 91 2 2 2 3 2" xfId="11393"/>
    <cellStyle name="20% - Accent2 91 2 2 2 4" xfId="11394"/>
    <cellStyle name="20% - Accent2 91 2 2 2 5" xfId="11395"/>
    <cellStyle name="20% - Accent2 91 2 2 3" xfId="11396"/>
    <cellStyle name="20% - Accent2 91 2 2 3 2" xfId="11397"/>
    <cellStyle name="20% - Accent2 91 2 2 3 2 2" xfId="11398"/>
    <cellStyle name="20% - Accent2 91 2 2 3 3" xfId="11399"/>
    <cellStyle name="20% - Accent2 91 2 2 4" xfId="11400"/>
    <cellStyle name="20% - Accent2 91 2 2 4 2" xfId="11401"/>
    <cellStyle name="20% - Accent2 91 2 2 5" xfId="11402"/>
    <cellStyle name="20% - Accent2 91 2 2 6" xfId="11403"/>
    <cellStyle name="20% - Accent2 91 2 3" xfId="11404"/>
    <cellStyle name="20% - Accent2 91 2 3 2" xfId="11405"/>
    <cellStyle name="20% - Accent2 91 2 3 2 2" xfId="11406"/>
    <cellStyle name="20% - Accent2 91 2 3 2 2 2" xfId="11407"/>
    <cellStyle name="20% - Accent2 91 2 3 2 3" xfId="11408"/>
    <cellStyle name="20% - Accent2 91 2 3 3" xfId="11409"/>
    <cellStyle name="20% - Accent2 91 2 3 3 2" xfId="11410"/>
    <cellStyle name="20% - Accent2 91 2 3 4" xfId="11411"/>
    <cellStyle name="20% - Accent2 91 2 3 5" xfId="11412"/>
    <cellStyle name="20% - Accent2 91 2 4" xfId="11413"/>
    <cellStyle name="20% - Accent2 91 2 4 2" xfId="11414"/>
    <cellStyle name="20% - Accent2 91 2 4 2 2" xfId="11415"/>
    <cellStyle name="20% - Accent2 91 2 4 3" xfId="11416"/>
    <cellStyle name="20% - Accent2 91 2 5" xfId="11417"/>
    <cellStyle name="20% - Accent2 91 2 5 2" xfId="11418"/>
    <cellStyle name="20% - Accent2 91 2 6" xfId="11419"/>
    <cellStyle name="20% - Accent2 91 2 7" xfId="11420"/>
    <cellStyle name="20% - Accent2 91 3" xfId="11421"/>
    <cellStyle name="20% - Accent2 91 3 2" xfId="11422"/>
    <cellStyle name="20% - Accent2 91 3 2 2" xfId="11423"/>
    <cellStyle name="20% - Accent2 91 3 2 2 2" xfId="11424"/>
    <cellStyle name="20% - Accent2 91 3 2 2 2 2" xfId="11425"/>
    <cellStyle name="20% - Accent2 91 3 2 2 2 2 2" xfId="11426"/>
    <cellStyle name="20% - Accent2 91 3 2 2 2 3" xfId="11427"/>
    <cellStyle name="20% - Accent2 91 3 2 2 3" xfId="11428"/>
    <cellStyle name="20% - Accent2 91 3 2 2 3 2" xfId="11429"/>
    <cellStyle name="20% - Accent2 91 3 2 2 4" xfId="11430"/>
    <cellStyle name="20% - Accent2 91 3 2 2 5" xfId="11431"/>
    <cellStyle name="20% - Accent2 91 3 2 3" xfId="11432"/>
    <cellStyle name="20% - Accent2 91 3 2 3 2" xfId="11433"/>
    <cellStyle name="20% - Accent2 91 3 2 3 2 2" xfId="11434"/>
    <cellStyle name="20% - Accent2 91 3 2 3 3" xfId="11435"/>
    <cellStyle name="20% - Accent2 91 3 2 4" xfId="11436"/>
    <cellStyle name="20% - Accent2 91 3 2 4 2" xfId="11437"/>
    <cellStyle name="20% - Accent2 91 3 2 5" xfId="11438"/>
    <cellStyle name="20% - Accent2 91 3 2 6" xfId="11439"/>
    <cellStyle name="20% - Accent2 91 3 3" xfId="11440"/>
    <cellStyle name="20% - Accent2 91 3 3 2" xfId="11441"/>
    <cellStyle name="20% - Accent2 91 3 3 2 2" xfId="11442"/>
    <cellStyle name="20% - Accent2 91 3 3 2 2 2" xfId="11443"/>
    <cellStyle name="20% - Accent2 91 3 3 2 3" xfId="11444"/>
    <cellStyle name="20% - Accent2 91 3 3 3" xfId="11445"/>
    <cellStyle name="20% - Accent2 91 3 3 3 2" xfId="11446"/>
    <cellStyle name="20% - Accent2 91 3 3 4" xfId="11447"/>
    <cellStyle name="20% - Accent2 91 3 3 5" xfId="11448"/>
    <cellStyle name="20% - Accent2 91 3 4" xfId="11449"/>
    <cellStyle name="20% - Accent2 91 3 4 2" xfId="11450"/>
    <cellStyle name="20% - Accent2 91 3 4 2 2" xfId="11451"/>
    <cellStyle name="20% - Accent2 91 3 4 3" xfId="11452"/>
    <cellStyle name="20% - Accent2 91 3 5" xfId="11453"/>
    <cellStyle name="20% - Accent2 91 3 5 2" xfId="11454"/>
    <cellStyle name="20% - Accent2 91 3 6" xfId="11455"/>
    <cellStyle name="20% - Accent2 91 3 7" xfId="11456"/>
    <cellStyle name="20% - Accent2 91 4" xfId="11457"/>
    <cellStyle name="20% - Accent2 91 4 2" xfId="11458"/>
    <cellStyle name="20% - Accent2 91 4 2 2" xfId="11459"/>
    <cellStyle name="20% - Accent2 91 4 2 2 2" xfId="11460"/>
    <cellStyle name="20% - Accent2 91 4 2 2 2 2" xfId="11461"/>
    <cellStyle name="20% - Accent2 91 4 2 2 3" xfId="11462"/>
    <cellStyle name="20% - Accent2 91 4 2 3" xfId="11463"/>
    <cellStyle name="20% - Accent2 91 4 2 3 2" xfId="11464"/>
    <cellStyle name="20% - Accent2 91 4 2 4" xfId="11465"/>
    <cellStyle name="20% - Accent2 91 4 2 5" xfId="11466"/>
    <cellStyle name="20% - Accent2 91 4 3" xfId="11467"/>
    <cellStyle name="20% - Accent2 91 4 3 2" xfId="11468"/>
    <cellStyle name="20% - Accent2 91 4 3 2 2" xfId="11469"/>
    <cellStyle name="20% - Accent2 91 4 3 3" xfId="11470"/>
    <cellStyle name="20% - Accent2 91 4 4" xfId="11471"/>
    <cellStyle name="20% - Accent2 91 4 4 2" xfId="11472"/>
    <cellStyle name="20% - Accent2 91 4 5" xfId="11473"/>
    <cellStyle name="20% - Accent2 91 4 6" xfId="11474"/>
    <cellStyle name="20% - Accent2 91 5" xfId="11475"/>
    <cellStyle name="20% - Accent2 91 5 2" xfId="11476"/>
    <cellStyle name="20% - Accent2 91 5 2 2" xfId="11477"/>
    <cellStyle name="20% - Accent2 91 5 2 2 2" xfId="11478"/>
    <cellStyle name="20% - Accent2 91 5 2 2 2 2" xfId="11479"/>
    <cellStyle name="20% - Accent2 91 5 2 2 3" xfId="11480"/>
    <cellStyle name="20% - Accent2 91 5 2 3" xfId="11481"/>
    <cellStyle name="20% - Accent2 91 5 2 3 2" xfId="11482"/>
    <cellStyle name="20% - Accent2 91 5 2 4" xfId="11483"/>
    <cellStyle name="20% - Accent2 91 5 2 5" xfId="11484"/>
    <cellStyle name="20% - Accent2 91 5 3" xfId="11485"/>
    <cellStyle name="20% - Accent2 91 5 3 2" xfId="11486"/>
    <cellStyle name="20% - Accent2 91 5 3 2 2" xfId="11487"/>
    <cellStyle name="20% - Accent2 91 5 3 3" xfId="11488"/>
    <cellStyle name="20% - Accent2 91 5 4" xfId="11489"/>
    <cellStyle name="20% - Accent2 91 5 4 2" xfId="11490"/>
    <cellStyle name="20% - Accent2 91 5 5" xfId="11491"/>
    <cellStyle name="20% - Accent2 91 5 6" xfId="11492"/>
    <cellStyle name="20% - Accent2 91 6" xfId="11493"/>
    <cellStyle name="20% - Accent2 91 6 2" xfId="11494"/>
    <cellStyle name="20% - Accent2 91 6 2 2" xfId="11495"/>
    <cellStyle name="20% - Accent2 91 6 2 2 2" xfId="11496"/>
    <cellStyle name="20% - Accent2 91 6 2 3" xfId="11497"/>
    <cellStyle name="20% - Accent2 91 6 3" xfId="11498"/>
    <cellStyle name="20% - Accent2 91 6 3 2" xfId="11499"/>
    <cellStyle name="20% - Accent2 91 6 4" xfId="11500"/>
    <cellStyle name="20% - Accent2 91 6 5" xfId="11501"/>
    <cellStyle name="20% - Accent2 91 7" xfId="11502"/>
    <cellStyle name="20% - Accent2 91 7 2" xfId="11503"/>
    <cellStyle name="20% - Accent2 91 7 2 2" xfId="11504"/>
    <cellStyle name="20% - Accent2 91 7 3" xfId="11505"/>
    <cellStyle name="20% - Accent2 91 8" xfId="11506"/>
    <cellStyle name="20% - Accent2 91 8 2" xfId="11507"/>
    <cellStyle name="20% - Accent2 91 9" xfId="11508"/>
    <cellStyle name="20% - Accent2 91 9 2" xfId="60626"/>
    <cellStyle name="20% - Accent2 92" xfId="875"/>
    <cellStyle name="20% - Accent2 92 10" xfId="11509"/>
    <cellStyle name="20% - Accent2 92 2" xfId="11510"/>
    <cellStyle name="20% - Accent2 92 2 2" xfId="11511"/>
    <cellStyle name="20% - Accent2 92 2 2 2" xfId="11512"/>
    <cellStyle name="20% - Accent2 92 2 2 2 2" xfId="11513"/>
    <cellStyle name="20% - Accent2 92 2 2 2 2 2" xfId="11514"/>
    <cellStyle name="20% - Accent2 92 2 2 2 2 2 2" xfId="11515"/>
    <cellStyle name="20% - Accent2 92 2 2 2 2 3" xfId="11516"/>
    <cellStyle name="20% - Accent2 92 2 2 2 3" xfId="11517"/>
    <cellStyle name="20% - Accent2 92 2 2 2 3 2" xfId="11518"/>
    <cellStyle name="20% - Accent2 92 2 2 2 4" xfId="11519"/>
    <cellStyle name="20% - Accent2 92 2 2 2 5" xfId="11520"/>
    <cellStyle name="20% - Accent2 92 2 2 3" xfId="11521"/>
    <cellStyle name="20% - Accent2 92 2 2 3 2" xfId="11522"/>
    <cellStyle name="20% - Accent2 92 2 2 3 2 2" xfId="11523"/>
    <cellStyle name="20% - Accent2 92 2 2 3 3" xfId="11524"/>
    <cellStyle name="20% - Accent2 92 2 2 4" xfId="11525"/>
    <cellStyle name="20% - Accent2 92 2 2 4 2" xfId="11526"/>
    <cellStyle name="20% - Accent2 92 2 2 5" xfId="11527"/>
    <cellStyle name="20% - Accent2 92 2 2 6" xfId="11528"/>
    <cellStyle name="20% - Accent2 92 2 3" xfId="11529"/>
    <cellStyle name="20% - Accent2 92 2 3 2" xfId="11530"/>
    <cellStyle name="20% - Accent2 92 2 3 2 2" xfId="11531"/>
    <cellStyle name="20% - Accent2 92 2 3 2 2 2" xfId="11532"/>
    <cellStyle name="20% - Accent2 92 2 3 2 3" xfId="11533"/>
    <cellStyle name="20% - Accent2 92 2 3 3" xfId="11534"/>
    <cellStyle name="20% - Accent2 92 2 3 3 2" xfId="11535"/>
    <cellStyle name="20% - Accent2 92 2 3 4" xfId="11536"/>
    <cellStyle name="20% - Accent2 92 2 3 5" xfId="11537"/>
    <cellStyle name="20% - Accent2 92 2 4" xfId="11538"/>
    <cellStyle name="20% - Accent2 92 2 4 2" xfId="11539"/>
    <cellStyle name="20% - Accent2 92 2 4 2 2" xfId="11540"/>
    <cellStyle name="20% - Accent2 92 2 4 3" xfId="11541"/>
    <cellStyle name="20% - Accent2 92 2 5" xfId="11542"/>
    <cellStyle name="20% - Accent2 92 2 5 2" xfId="11543"/>
    <cellStyle name="20% - Accent2 92 2 6" xfId="11544"/>
    <cellStyle name="20% - Accent2 92 2 7" xfId="11545"/>
    <cellStyle name="20% - Accent2 92 3" xfId="11546"/>
    <cellStyle name="20% - Accent2 92 3 2" xfId="11547"/>
    <cellStyle name="20% - Accent2 92 3 2 2" xfId="11548"/>
    <cellStyle name="20% - Accent2 92 3 2 2 2" xfId="11549"/>
    <cellStyle name="20% - Accent2 92 3 2 2 2 2" xfId="11550"/>
    <cellStyle name="20% - Accent2 92 3 2 2 2 2 2" xfId="11551"/>
    <cellStyle name="20% - Accent2 92 3 2 2 2 3" xfId="11552"/>
    <cellStyle name="20% - Accent2 92 3 2 2 3" xfId="11553"/>
    <cellStyle name="20% - Accent2 92 3 2 2 3 2" xfId="11554"/>
    <cellStyle name="20% - Accent2 92 3 2 2 4" xfId="11555"/>
    <cellStyle name="20% - Accent2 92 3 2 2 5" xfId="11556"/>
    <cellStyle name="20% - Accent2 92 3 2 3" xfId="11557"/>
    <cellStyle name="20% - Accent2 92 3 2 3 2" xfId="11558"/>
    <cellStyle name="20% - Accent2 92 3 2 3 2 2" xfId="11559"/>
    <cellStyle name="20% - Accent2 92 3 2 3 3" xfId="11560"/>
    <cellStyle name="20% - Accent2 92 3 2 4" xfId="11561"/>
    <cellStyle name="20% - Accent2 92 3 2 4 2" xfId="11562"/>
    <cellStyle name="20% - Accent2 92 3 2 5" xfId="11563"/>
    <cellStyle name="20% - Accent2 92 3 2 6" xfId="11564"/>
    <cellStyle name="20% - Accent2 92 3 3" xfId="11565"/>
    <cellStyle name="20% - Accent2 92 3 3 2" xfId="11566"/>
    <cellStyle name="20% - Accent2 92 3 3 2 2" xfId="11567"/>
    <cellStyle name="20% - Accent2 92 3 3 2 2 2" xfId="11568"/>
    <cellStyle name="20% - Accent2 92 3 3 2 3" xfId="11569"/>
    <cellStyle name="20% - Accent2 92 3 3 3" xfId="11570"/>
    <cellStyle name="20% - Accent2 92 3 3 3 2" xfId="11571"/>
    <cellStyle name="20% - Accent2 92 3 3 4" xfId="11572"/>
    <cellStyle name="20% - Accent2 92 3 3 5" xfId="11573"/>
    <cellStyle name="20% - Accent2 92 3 4" xfId="11574"/>
    <cellStyle name="20% - Accent2 92 3 4 2" xfId="11575"/>
    <cellStyle name="20% - Accent2 92 3 4 2 2" xfId="11576"/>
    <cellStyle name="20% - Accent2 92 3 4 3" xfId="11577"/>
    <cellStyle name="20% - Accent2 92 3 5" xfId="11578"/>
    <cellStyle name="20% - Accent2 92 3 5 2" xfId="11579"/>
    <cellStyle name="20% - Accent2 92 3 6" xfId="11580"/>
    <cellStyle name="20% - Accent2 92 3 7" xfId="11581"/>
    <cellStyle name="20% - Accent2 92 4" xfId="11582"/>
    <cellStyle name="20% - Accent2 92 4 2" xfId="11583"/>
    <cellStyle name="20% - Accent2 92 4 2 2" xfId="11584"/>
    <cellStyle name="20% - Accent2 92 4 2 2 2" xfId="11585"/>
    <cellStyle name="20% - Accent2 92 4 2 2 2 2" xfId="11586"/>
    <cellStyle name="20% - Accent2 92 4 2 2 3" xfId="11587"/>
    <cellStyle name="20% - Accent2 92 4 2 3" xfId="11588"/>
    <cellStyle name="20% - Accent2 92 4 2 3 2" xfId="11589"/>
    <cellStyle name="20% - Accent2 92 4 2 4" xfId="11590"/>
    <cellStyle name="20% - Accent2 92 4 2 5" xfId="11591"/>
    <cellStyle name="20% - Accent2 92 4 3" xfId="11592"/>
    <cellStyle name="20% - Accent2 92 4 3 2" xfId="11593"/>
    <cellStyle name="20% - Accent2 92 4 3 2 2" xfId="11594"/>
    <cellStyle name="20% - Accent2 92 4 3 3" xfId="11595"/>
    <cellStyle name="20% - Accent2 92 4 4" xfId="11596"/>
    <cellStyle name="20% - Accent2 92 4 4 2" xfId="11597"/>
    <cellStyle name="20% - Accent2 92 4 5" xfId="11598"/>
    <cellStyle name="20% - Accent2 92 4 6" xfId="11599"/>
    <cellStyle name="20% - Accent2 92 5" xfId="11600"/>
    <cellStyle name="20% - Accent2 92 5 2" xfId="11601"/>
    <cellStyle name="20% - Accent2 92 5 2 2" xfId="11602"/>
    <cellStyle name="20% - Accent2 92 5 2 2 2" xfId="11603"/>
    <cellStyle name="20% - Accent2 92 5 2 2 2 2" xfId="11604"/>
    <cellStyle name="20% - Accent2 92 5 2 2 3" xfId="11605"/>
    <cellStyle name="20% - Accent2 92 5 2 3" xfId="11606"/>
    <cellStyle name="20% - Accent2 92 5 2 3 2" xfId="11607"/>
    <cellStyle name="20% - Accent2 92 5 2 4" xfId="11608"/>
    <cellStyle name="20% - Accent2 92 5 2 5" xfId="11609"/>
    <cellStyle name="20% - Accent2 92 5 3" xfId="11610"/>
    <cellStyle name="20% - Accent2 92 5 3 2" xfId="11611"/>
    <cellStyle name="20% - Accent2 92 5 3 2 2" xfId="11612"/>
    <cellStyle name="20% - Accent2 92 5 3 3" xfId="11613"/>
    <cellStyle name="20% - Accent2 92 5 4" xfId="11614"/>
    <cellStyle name="20% - Accent2 92 5 4 2" xfId="11615"/>
    <cellStyle name="20% - Accent2 92 5 5" xfId="11616"/>
    <cellStyle name="20% - Accent2 92 5 6" xfId="11617"/>
    <cellStyle name="20% - Accent2 92 6" xfId="11618"/>
    <cellStyle name="20% - Accent2 92 6 2" xfId="11619"/>
    <cellStyle name="20% - Accent2 92 6 2 2" xfId="11620"/>
    <cellStyle name="20% - Accent2 92 6 2 2 2" xfId="11621"/>
    <cellStyle name="20% - Accent2 92 6 2 3" xfId="11622"/>
    <cellStyle name="20% - Accent2 92 6 3" xfId="11623"/>
    <cellStyle name="20% - Accent2 92 6 3 2" xfId="11624"/>
    <cellStyle name="20% - Accent2 92 6 4" xfId="11625"/>
    <cellStyle name="20% - Accent2 92 6 5" xfId="11626"/>
    <cellStyle name="20% - Accent2 92 7" xfId="11627"/>
    <cellStyle name="20% - Accent2 92 7 2" xfId="11628"/>
    <cellStyle name="20% - Accent2 92 7 2 2" xfId="11629"/>
    <cellStyle name="20% - Accent2 92 7 3" xfId="11630"/>
    <cellStyle name="20% - Accent2 92 8" xfId="11631"/>
    <cellStyle name="20% - Accent2 92 8 2" xfId="11632"/>
    <cellStyle name="20% - Accent2 92 9" xfId="11633"/>
    <cellStyle name="20% - Accent2 92 9 2" xfId="60627"/>
    <cellStyle name="20% - Accent2 93" xfId="876"/>
    <cellStyle name="20% - Accent2 93 10" xfId="11634"/>
    <cellStyle name="20% - Accent2 93 2" xfId="11635"/>
    <cellStyle name="20% - Accent2 93 2 2" xfId="11636"/>
    <cellStyle name="20% - Accent2 93 2 2 2" xfId="11637"/>
    <cellStyle name="20% - Accent2 93 2 2 2 2" xfId="11638"/>
    <cellStyle name="20% - Accent2 93 2 2 2 2 2" xfId="11639"/>
    <cellStyle name="20% - Accent2 93 2 2 2 2 2 2" xfId="11640"/>
    <cellStyle name="20% - Accent2 93 2 2 2 2 3" xfId="11641"/>
    <cellStyle name="20% - Accent2 93 2 2 2 3" xfId="11642"/>
    <cellStyle name="20% - Accent2 93 2 2 2 3 2" xfId="11643"/>
    <cellStyle name="20% - Accent2 93 2 2 2 4" xfId="11644"/>
    <cellStyle name="20% - Accent2 93 2 2 2 5" xfId="11645"/>
    <cellStyle name="20% - Accent2 93 2 2 3" xfId="11646"/>
    <cellStyle name="20% - Accent2 93 2 2 3 2" xfId="11647"/>
    <cellStyle name="20% - Accent2 93 2 2 3 2 2" xfId="11648"/>
    <cellStyle name="20% - Accent2 93 2 2 3 3" xfId="11649"/>
    <cellStyle name="20% - Accent2 93 2 2 4" xfId="11650"/>
    <cellStyle name="20% - Accent2 93 2 2 4 2" xfId="11651"/>
    <cellStyle name="20% - Accent2 93 2 2 5" xfId="11652"/>
    <cellStyle name="20% - Accent2 93 2 2 6" xfId="11653"/>
    <cellStyle name="20% - Accent2 93 2 3" xfId="11654"/>
    <cellStyle name="20% - Accent2 93 2 3 2" xfId="11655"/>
    <cellStyle name="20% - Accent2 93 2 3 2 2" xfId="11656"/>
    <cellStyle name="20% - Accent2 93 2 3 2 2 2" xfId="11657"/>
    <cellStyle name="20% - Accent2 93 2 3 2 3" xfId="11658"/>
    <cellStyle name="20% - Accent2 93 2 3 3" xfId="11659"/>
    <cellStyle name="20% - Accent2 93 2 3 3 2" xfId="11660"/>
    <cellStyle name="20% - Accent2 93 2 3 4" xfId="11661"/>
    <cellStyle name="20% - Accent2 93 2 3 5" xfId="11662"/>
    <cellStyle name="20% - Accent2 93 2 4" xfId="11663"/>
    <cellStyle name="20% - Accent2 93 2 4 2" xfId="11664"/>
    <cellStyle name="20% - Accent2 93 2 4 2 2" xfId="11665"/>
    <cellStyle name="20% - Accent2 93 2 4 3" xfId="11666"/>
    <cellStyle name="20% - Accent2 93 2 5" xfId="11667"/>
    <cellStyle name="20% - Accent2 93 2 5 2" xfId="11668"/>
    <cellStyle name="20% - Accent2 93 2 6" xfId="11669"/>
    <cellStyle name="20% - Accent2 93 2 7" xfId="11670"/>
    <cellStyle name="20% - Accent2 93 3" xfId="11671"/>
    <cellStyle name="20% - Accent2 93 3 2" xfId="11672"/>
    <cellStyle name="20% - Accent2 93 3 2 2" xfId="11673"/>
    <cellStyle name="20% - Accent2 93 3 2 2 2" xfId="11674"/>
    <cellStyle name="20% - Accent2 93 3 2 2 2 2" xfId="11675"/>
    <cellStyle name="20% - Accent2 93 3 2 2 2 2 2" xfId="11676"/>
    <cellStyle name="20% - Accent2 93 3 2 2 2 3" xfId="11677"/>
    <cellStyle name="20% - Accent2 93 3 2 2 3" xfId="11678"/>
    <cellStyle name="20% - Accent2 93 3 2 2 3 2" xfId="11679"/>
    <cellStyle name="20% - Accent2 93 3 2 2 4" xfId="11680"/>
    <cellStyle name="20% - Accent2 93 3 2 2 5" xfId="11681"/>
    <cellStyle name="20% - Accent2 93 3 2 3" xfId="11682"/>
    <cellStyle name="20% - Accent2 93 3 2 3 2" xfId="11683"/>
    <cellStyle name="20% - Accent2 93 3 2 3 2 2" xfId="11684"/>
    <cellStyle name="20% - Accent2 93 3 2 3 3" xfId="11685"/>
    <cellStyle name="20% - Accent2 93 3 2 4" xfId="11686"/>
    <cellStyle name="20% - Accent2 93 3 2 4 2" xfId="11687"/>
    <cellStyle name="20% - Accent2 93 3 2 5" xfId="11688"/>
    <cellStyle name="20% - Accent2 93 3 2 6" xfId="11689"/>
    <cellStyle name="20% - Accent2 93 3 3" xfId="11690"/>
    <cellStyle name="20% - Accent2 93 3 3 2" xfId="11691"/>
    <cellStyle name="20% - Accent2 93 3 3 2 2" xfId="11692"/>
    <cellStyle name="20% - Accent2 93 3 3 2 2 2" xfId="11693"/>
    <cellStyle name="20% - Accent2 93 3 3 2 3" xfId="11694"/>
    <cellStyle name="20% - Accent2 93 3 3 3" xfId="11695"/>
    <cellStyle name="20% - Accent2 93 3 3 3 2" xfId="11696"/>
    <cellStyle name="20% - Accent2 93 3 3 4" xfId="11697"/>
    <cellStyle name="20% - Accent2 93 3 3 5" xfId="11698"/>
    <cellStyle name="20% - Accent2 93 3 4" xfId="11699"/>
    <cellStyle name="20% - Accent2 93 3 4 2" xfId="11700"/>
    <cellStyle name="20% - Accent2 93 3 4 2 2" xfId="11701"/>
    <cellStyle name="20% - Accent2 93 3 4 3" xfId="11702"/>
    <cellStyle name="20% - Accent2 93 3 5" xfId="11703"/>
    <cellStyle name="20% - Accent2 93 3 5 2" xfId="11704"/>
    <cellStyle name="20% - Accent2 93 3 6" xfId="11705"/>
    <cellStyle name="20% - Accent2 93 3 7" xfId="11706"/>
    <cellStyle name="20% - Accent2 93 4" xfId="11707"/>
    <cellStyle name="20% - Accent2 93 4 2" xfId="11708"/>
    <cellStyle name="20% - Accent2 93 4 2 2" xfId="11709"/>
    <cellStyle name="20% - Accent2 93 4 2 2 2" xfId="11710"/>
    <cellStyle name="20% - Accent2 93 4 2 2 2 2" xfId="11711"/>
    <cellStyle name="20% - Accent2 93 4 2 2 3" xfId="11712"/>
    <cellStyle name="20% - Accent2 93 4 2 3" xfId="11713"/>
    <cellStyle name="20% - Accent2 93 4 2 3 2" xfId="11714"/>
    <cellStyle name="20% - Accent2 93 4 2 4" xfId="11715"/>
    <cellStyle name="20% - Accent2 93 4 2 5" xfId="11716"/>
    <cellStyle name="20% - Accent2 93 4 3" xfId="11717"/>
    <cellStyle name="20% - Accent2 93 4 3 2" xfId="11718"/>
    <cellStyle name="20% - Accent2 93 4 3 2 2" xfId="11719"/>
    <cellStyle name="20% - Accent2 93 4 3 3" xfId="11720"/>
    <cellStyle name="20% - Accent2 93 4 4" xfId="11721"/>
    <cellStyle name="20% - Accent2 93 4 4 2" xfId="11722"/>
    <cellStyle name="20% - Accent2 93 4 5" xfId="11723"/>
    <cellStyle name="20% - Accent2 93 4 6" xfId="11724"/>
    <cellStyle name="20% - Accent2 93 5" xfId="11725"/>
    <cellStyle name="20% - Accent2 93 5 2" xfId="11726"/>
    <cellStyle name="20% - Accent2 93 5 2 2" xfId="11727"/>
    <cellStyle name="20% - Accent2 93 5 2 2 2" xfId="11728"/>
    <cellStyle name="20% - Accent2 93 5 2 2 2 2" xfId="11729"/>
    <cellStyle name="20% - Accent2 93 5 2 2 3" xfId="11730"/>
    <cellStyle name="20% - Accent2 93 5 2 3" xfId="11731"/>
    <cellStyle name="20% - Accent2 93 5 2 3 2" xfId="11732"/>
    <cellStyle name="20% - Accent2 93 5 2 4" xfId="11733"/>
    <cellStyle name="20% - Accent2 93 5 2 5" xfId="11734"/>
    <cellStyle name="20% - Accent2 93 5 3" xfId="11735"/>
    <cellStyle name="20% - Accent2 93 5 3 2" xfId="11736"/>
    <cellStyle name="20% - Accent2 93 5 3 2 2" xfId="11737"/>
    <cellStyle name="20% - Accent2 93 5 3 3" xfId="11738"/>
    <cellStyle name="20% - Accent2 93 5 4" xfId="11739"/>
    <cellStyle name="20% - Accent2 93 5 4 2" xfId="11740"/>
    <cellStyle name="20% - Accent2 93 5 5" xfId="11741"/>
    <cellStyle name="20% - Accent2 93 5 6" xfId="11742"/>
    <cellStyle name="20% - Accent2 93 6" xfId="11743"/>
    <cellStyle name="20% - Accent2 93 6 2" xfId="11744"/>
    <cellStyle name="20% - Accent2 93 6 2 2" xfId="11745"/>
    <cellStyle name="20% - Accent2 93 6 2 2 2" xfId="11746"/>
    <cellStyle name="20% - Accent2 93 6 2 3" xfId="11747"/>
    <cellStyle name="20% - Accent2 93 6 3" xfId="11748"/>
    <cellStyle name="20% - Accent2 93 6 3 2" xfId="11749"/>
    <cellStyle name="20% - Accent2 93 6 4" xfId="11750"/>
    <cellStyle name="20% - Accent2 93 6 5" xfId="11751"/>
    <cellStyle name="20% - Accent2 93 7" xfId="11752"/>
    <cellStyle name="20% - Accent2 93 7 2" xfId="11753"/>
    <cellStyle name="20% - Accent2 93 7 2 2" xfId="11754"/>
    <cellStyle name="20% - Accent2 93 7 3" xfId="11755"/>
    <cellStyle name="20% - Accent2 93 8" xfId="11756"/>
    <cellStyle name="20% - Accent2 93 8 2" xfId="11757"/>
    <cellStyle name="20% - Accent2 93 9" xfId="11758"/>
    <cellStyle name="20% - Accent2 93 9 2" xfId="60628"/>
    <cellStyle name="20% - Accent2 94" xfId="877"/>
    <cellStyle name="20% - Accent2 94 10" xfId="11759"/>
    <cellStyle name="20% - Accent2 94 2" xfId="11760"/>
    <cellStyle name="20% - Accent2 94 2 2" xfId="11761"/>
    <cellStyle name="20% - Accent2 94 2 2 2" xfId="11762"/>
    <cellStyle name="20% - Accent2 94 2 2 2 2" xfId="11763"/>
    <cellStyle name="20% - Accent2 94 2 2 2 2 2" xfId="11764"/>
    <cellStyle name="20% - Accent2 94 2 2 2 2 2 2" xfId="11765"/>
    <cellStyle name="20% - Accent2 94 2 2 2 2 3" xfId="11766"/>
    <cellStyle name="20% - Accent2 94 2 2 2 3" xfId="11767"/>
    <cellStyle name="20% - Accent2 94 2 2 2 3 2" xfId="11768"/>
    <cellStyle name="20% - Accent2 94 2 2 2 4" xfId="11769"/>
    <cellStyle name="20% - Accent2 94 2 2 2 5" xfId="11770"/>
    <cellStyle name="20% - Accent2 94 2 2 3" xfId="11771"/>
    <cellStyle name="20% - Accent2 94 2 2 3 2" xfId="11772"/>
    <cellStyle name="20% - Accent2 94 2 2 3 2 2" xfId="11773"/>
    <cellStyle name="20% - Accent2 94 2 2 3 3" xfId="11774"/>
    <cellStyle name="20% - Accent2 94 2 2 4" xfId="11775"/>
    <cellStyle name="20% - Accent2 94 2 2 4 2" xfId="11776"/>
    <cellStyle name="20% - Accent2 94 2 2 5" xfId="11777"/>
    <cellStyle name="20% - Accent2 94 2 2 6" xfId="11778"/>
    <cellStyle name="20% - Accent2 94 2 3" xfId="11779"/>
    <cellStyle name="20% - Accent2 94 2 3 2" xfId="11780"/>
    <cellStyle name="20% - Accent2 94 2 3 2 2" xfId="11781"/>
    <cellStyle name="20% - Accent2 94 2 3 2 2 2" xfId="11782"/>
    <cellStyle name="20% - Accent2 94 2 3 2 3" xfId="11783"/>
    <cellStyle name="20% - Accent2 94 2 3 3" xfId="11784"/>
    <cellStyle name="20% - Accent2 94 2 3 3 2" xfId="11785"/>
    <cellStyle name="20% - Accent2 94 2 3 4" xfId="11786"/>
    <cellStyle name="20% - Accent2 94 2 3 5" xfId="11787"/>
    <cellStyle name="20% - Accent2 94 2 4" xfId="11788"/>
    <cellStyle name="20% - Accent2 94 2 4 2" xfId="11789"/>
    <cellStyle name="20% - Accent2 94 2 4 2 2" xfId="11790"/>
    <cellStyle name="20% - Accent2 94 2 4 3" xfId="11791"/>
    <cellStyle name="20% - Accent2 94 2 5" xfId="11792"/>
    <cellStyle name="20% - Accent2 94 2 5 2" xfId="11793"/>
    <cellStyle name="20% - Accent2 94 2 6" xfId="11794"/>
    <cellStyle name="20% - Accent2 94 2 7" xfId="11795"/>
    <cellStyle name="20% - Accent2 94 3" xfId="11796"/>
    <cellStyle name="20% - Accent2 94 3 2" xfId="11797"/>
    <cellStyle name="20% - Accent2 94 3 2 2" xfId="11798"/>
    <cellStyle name="20% - Accent2 94 3 2 2 2" xfId="11799"/>
    <cellStyle name="20% - Accent2 94 3 2 2 2 2" xfId="11800"/>
    <cellStyle name="20% - Accent2 94 3 2 2 2 2 2" xfId="11801"/>
    <cellStyle name="20% - Accent2 94 3 2 2 2 3" xfId="11802"/>
    <cellStyle name="20% - Accent2 94 3 2 2 3" xfId="11803"/>
    <cellStyle name="20% - Accent2 94 3 2 2 3 2" xfId="11804"/>
    <cellStyle name="20% - Accent2 94 3 2 2 4" xfId="11805"/>
    <cellStyle name="20% - Accent2 94 3 2 2 5" xfId="11806"/>
    <cellStyle name="20% - Accent2 94 3 2 3" xfId="11807"/>
    <cellStyle name="20% - Accent2 94 3 2 3 2" xfId="11808"/>
    <cellStyle name="20% - Accent2 94 3 2 3 2 2" xfId="11809"/>
    <cellStyle name="20% - Accent2 94 3 2 3 3" xfId="11810"/>
    <cellStyle name="20% - Accent2 94 3 2 4" xfId="11811"/>
    <cellStyle name="20% - Accent2 94 3 2 4 2" xfId="11812"/>
    <cellStyle name="20% - Accent2 94 3 2 5" xfId="11813"/>
    <cellStyle name="20% - Accent2 94 3 2 6" xfId="11814"/>
    <cellStyle name="20% - Accent2 94 3 3" xfId="11815"/>
    <cellStyle name="20% - Accent2 94 3 3 2" xfId="11816"/>
    <cellStyle name="20% - Accent2 94 3 3 2 2" xfId="11817"/>
    <cellStyle name="20% - Accent2 94 3 3 2 2 2" xfId="11818"/>
    <cellStyle name="20% - Accent2 94 3 3 2 3" xfId="11819"/>
    <cellStyle name="20% - Accent2 94 3 3 3" xfId="11820"/>
    <cellStyle name="20% - Accent2 94 3 3 3 2" xfId="11821"/>
    <cellStyle name="20% - Accent2 94 3 3 4" xfId="11822"/>
    <cellStyle name="20% - Accent2 94 3 3 5" xfId="11823"/>
    <cellStyle name="20% - Accent2 94 3 4" xfId="11824"/>
    <cellStyle name="20% - Accent2 94 3 4 2" xfId="11825"/>
    <cellStyle name="20% - Accent2 94 3 4 2 2" xfId="11826"/>
    <cellStyle name="20% - Accent2 94 3 4 3" xfId="11827"/>
    <cellStyle name="20% - Accent2 94 3 5" xfId="11828"/>
    <cellStyle name="20% - Accent2 94 3 5 2" xfId="11829"/>
    <cellStyle name="20% - Accent2 94 3 6" xfId="11830"/>
    <cellStyle name="20% - Accent2 94 3 7" xfId="11831"/>
    <cellStyle name="20% - Accent2 94 4" xfId="11832"/>
    <cellStyle name="20% - Accent2 94 4 2" xfId="11833"/>
    <cellStyle name="20% - Accent2 94 4 2 2" xfId="11834"/>
    <cellStyle name="20% - Accent2 94 4 2 2 2" xfId="11835"/>
    <cellStyle name="20% - Accent2 94 4 2 2 2 2" xfId="11836"/>
    <cellStyle name="20% - Accent2 94 4 2 2 3" xfId="11837"/>
    <cellStyle name="20% - Accent2 94 4 2 3" xfId="11838"/>
    <cellStyle name="20% - Accent2 94 4 2 3 2" xfId="11839"/>
    <cellStyle name="20% - Accent2 94 4 2 4" xfId="11840"/>
    <cellStyle name="20% - Accent2 94 4 2 5" xfId="11841"/>
    <cellStyle name="20% - Accent2 94 4 3" xfId="11842"/>
    <cellStyle name="20% - Accent2 94 4 3 2" xfId="11843"/>
    <cellStyle name="20% - Accent2 94 4 3 2 2" xfId="11844"/>
    <cellStyle name="20% - Accent2 94 4 3 3" xfId="11845"/>
    <cellStyle name="20% - Accent2 94 4 4" xfId="11846"/>
    <cellStyle name="20% - Accent2 94 4 4 2" xfId="11847"/>
    <cellStyle name="20% - Accent2 94 4 5" xfId="11848"/>
    <cellStyle name="20% - Accent2 94 4 6" xfId="11849"/>
    <cellStyle name="20% - Accent2 94 5" xfId="11850"/>
    <cellStyle name="20% - Accent2 94 5 2" xfId="11851"/>
    <cellStyle name="20% - Accent2 94 5 2 2" xfId="11852"/>
    <cellStyle name="20% - Accent2 94 5 2 2 2" xfId="11853"/>
    <cellStyle name="20% - Accent2 94 5 2 2 2 2" xfId="11854"/>
    <cellStyle name="20% - Accent2 94 5 2 2 3" xfId="11855"/>
    <cellStyle name="20% - Accent2 94 5 2 3" xfId="11856"/>
    <cellStyle name="20% - Accent2 94 5 2 3 2" xfId="11857"/>
    <cellStyle name="20% - Accent2 94 5 2 4" xfId="11858"/>
    <cellStyle name="20% - Accent2 94 5 2 5" xfId="11859"/>
    <cellStyle name="20% - Accent2 94 5 3" xfId="11860"/>
    <cellStyle name="20% - Accent2 94 5 3 2" xfId="11861"/>
    <cellStyle name="20% - Accent2 94 5 3 2 2" xfId="11862"/>
    <cellStyle name="20% - Accent2 94 5 3 3" xfId="11863"/>
    <cellStyle name="20% - Accent2 94 5 4" xfId="11864"/>
    <cellStyle name="20% - Accent2 94 5 4 2" xfId="11865"/>
    <cellStyle name="20% - Accent2 94 5 5" xfId="11866"/>
    <cellStyle name="20% - Accent2 94 5 6" xfId="11867"/>
    <cellStyle name="20% - Accent2 94 6" xfId="11868"/>
    <cellStyle name="20% - Accent2 94 6 2" xfId="11869"/>
    <cellStyle name="20% - Accent2 94 6 2 2" xfId="11870"/>
    <cellStyle name="20% - Accent2 94 6 2 2 2" xfId="11871"/>
    <cellStyle name="20% - Accent2 94 6 2 3" xfId="11872"/>
    <cellStyle name="20% - Accent2 94 6 3" xfId="11873"/>
    <cellStyle name="20% - Accent2 94 6 3 2" xfId="11874"/>
    <cellStyle name="20% - Accent2 94 6 4" xfId="11875"/>
    <cellStyle name="20% - Accent2 94 6 5" xfId="11876"/>
    <cellStyle name="20% - Accent2 94 7" xfId="11877"/>
    <cellStyle name="20% - Accent2 94 7 2" xfId="11878"/>
    <cellStyle name="20% - Accent2 94 7 2 2" xfId="11879"/>
    <cellStyle name="20% - Accent2 94 7 3" xfId="11880"/>
    <cellStyle name="20% - Accent2 94 8" xfId="11881"/>
    <cellStyle name="20% - Accent2 94 8 2" xfId="11882"/>
    <cellStyle name="20% - Accent2 94 9" xfId="11883"/>
    <cellStyle name="20% - Accent2 94 9 2" xfId="60629"/>
    <cellStyle name="20% - Accent2 95" xfId="878"/>
    <cellStyle name="20% - Accent2 95 10" xfId="11884"/>
    <cellStyle name="20% - Accent2 95 2" xfId="11885"/>
    <cellStyle name="20% - Accent2 95 2 2" xfId="11886"/>
    <cellStyle name="20% - Accent2 95 2 2 2" xfId="11887"/>
    <cellStyle name="20% - Accent2 95 2 2 2 2" xfId="11888"/>
    <cellStyle name="20% - Accent2 95 2 2 2 2 2" xfId="11889"/>
    <cellStyle name="20% - Accent2 95 2 2 2 2 2 2" xfId="11890"/>
    <cellStyle name="20% - Accent2 95 2 2 2 2 3" xfId="11891"/>
    <cellStyle name="20% - Accent2 95 2 2 2 3" xfId="11892"/>
    <cellStyle name="20% - Accent2 95 2 2 2 3 2" xfId="11893"/>
    <cellStyle name="20% - Accent2 95 2 2 2 4" xfId="11894"/>
    <cellStyle name="20% - Accent2 95 2 2 2 5" xfId="11895"/>
    <cellStyle name="20% - Accent2 95 2 2 3" xfId="11896"/>
    <cellStyle name="20% - Accent2 95 2 2 3 2" xfId="11897"/>
    <cellStyle name="20% - Accent2 95 2 2 3 2 2" xfId="11898"/>
    <cellStyle name="20% - Accent2 95 2 2 3 3" xfId="11899"/>
    <cellStyle name="20% - Accent2 95 2 2 4" xfId="11900"/>
    <cellStyle name="20% - Accent2 95 2 2 4 2" xfId="11901"/>
    <cellStyle name="20% - Accent2 95 2 2 5" xfId="11902"/>
    <cellStyle name="20% - Accent2 95 2 2 6" xfId="11903"/>
    <cellStyle name="20% - Accent2 95 2 3" xfId="11904"/>
    <cellStyle name="20% - Accent2 95 2 3 2" xfId="11905"/>
    <cellStyle name="20% - Accent2 95 2 3 2 2" xfId="11906"/>
    <cellStyle name="20% - Accent2 95 2 3 2 2 2" xfId="11907"/>
    <cellStyle name="20% - Accent2 95 2 3 2 3" xfId="11908"/>
    <cellStyle name="20% - Accent2 95 2 3 3" xfId="11909"/>
    <cellStyle name="20% - Accent2 95 2 3 3 2" xfId="11910"/>
    <cellStyle name="20% - Accent2 95 2 3 4" xfId="11911"/>
    <cellStyle name="20% - Accent2 95 2 3 5" xfId="11912"/>
    <cellStyle name="20% - Accent2 95 2 4" xfId="11913"/>
    <cellStyle name="20% - Accent2 95 2 4 2" xfId="11914"/>
    <cellStyle name="20% - Accent2 95 2 4 2 2" xfId="11915"/>
    <cellStyle name="20% - Accent2 95 2 4 3" xfId="11916"/>
    <cellStyle name="20% - Accent2 95 2 5" xfId="11917"/>
    <cellStyle name="20% - Accent2 95 2 5 2" xfId="11918"/>
    <cellStyle name="20% - Accent2 95 2 6" xfId="11919"/>
    <cellStyle name="20% - Accent2 95 2 7" xfId="11920"/>
    <cellStyle name="20% - Accent2 95 3" xfId="11921"/>
    <cellStyle name="20% - Accent2 95 3 2" xfId="11922"/>
    <cellStyle name="20% - Accent2 95 3 2 2" xfId="11923"/>
    <cellStyle name="20% - Accent2 95 3 2 2 2" xfId="11924"/>
    <cellStyle name="20% - Accent2 95 3 2 2 2 2" xfId="11925"/>
    <cellStyle name="20% - Accent2 95 3 2 2 2 2 2" xfId="11926"/>
    <cellStyle name="20% - Accent2 95 3 2 2 2 3" xfId="11927"/>
    <cellStyle name="20% - Accent2 95 3 2 2 3" xfId="11928"/>
    <cellStyle name="20% - Accent2 95 3 2 2 3 2" xfId="11929"/>
    <cellStyle name="20% - Accent2 95 3 2 2 4" xfId="11930"/>
    <cellStyle name="20% - Accent2 95 3 2 2 5" xfId="11931"/>
    <cellStyle name="20% - Accent2 95 3 2 3" xfId="11932"/>
    <cellStyle name="20% - Accent2 95 3 2 3 2" xfId="11933"/>
    <cellStyle name="20% - Accent2 95 3 2 3 2 2" xfId="11934"/>
    <cellStyle name="20% - Accent2 95 3 2 3 3" xfId="11935"/>
    <cellStyle name="20% - Accent2 95 3 2 4" xfId="11936"/>
    <cellStyle name="20% - Accent2 95 3 2 4 2" xfId="11937"/>
    <cellStyle name="20% - Accent2 95 3 2 5" xfId="11938"/>
    <cellStyle name="20% - Accent2 95 3 2 6" xfId="11939"/>
    <cellStyle name="20% - Accent2 95 3 3" xfId="11940"/>
    <cellStyle name="20% - Accent2 95 3 3 2" xfId="11941"/>
    <cellStyle name="20% - Accent2 95 3 3 2 2" xfId="11942"/>
    <cellStyle name="20% - Accent2 95 3 3 2 2 2" xfId="11943"/>
    <cellStyle name="20% - Accent2 95 3 3 2 3" xfId="11944"/>
    <cellStyle name="20% - Accent2 95 3 3 3" xfId="11945"/>
    <cellStyle name="20% - Accent2 95 3 3 3 2" xfId="11946"/>
    <cellStyle name="20% - Accent2 95 3 3 4" xfId="11947"/>
    <cellStyle name="20% - Accent2 95 3 3 5" xfId="11948"/>
    <cellStyle name="20% - Accent2 95 3 4" xfId="11949"/>
    <cellStyle name="20% - Accent2 95 3 4 2" xfId="11950"/>
    <cellStyle name="20% - Accent2 95 3 4 2 2" xfId="11951"/>
    <cellStyle name="20% - Accent2 95 3 4 3" xfId="11952"/>
    <cellStyle name="20% - Accent2 95 3 5" xfId="11953"/>
    <cellStyle name="20% - Accent2 95 3 5 2" xfId="11954"/>
    <cellStyle name="20% - Accent2 95 3 6" xfId="11955"/>
    <cellStyle name="20% - Accent2 95 3 7" xfId="11956"/>
    <cellStyle name="20% - Accent2 95 4" xfId="11957"/>
    <cellStyle name="20% - Accent2 95 4 2" xfId="11958"/>
    <cellStyle name="20% - Accent2 95 4 2 2" xfId="11959"/>
    <cellStyle name="20% - Accent2 95 4 2 2 2" xfId="11960"/>
    <cellStyle name="20% - Accent2 95 4 2 2 2 2" xfId="11961"/>
    <cellStyle name="20% - Accent2 95 4 2 2 3" xfId="11962"/>
    <cellStyle name="20% - Accent2 95 4 2 3" xfId="11963"/>
    <cellStyle name="20% - Accent2 95 4 2 3 2" xfId="11964"/>
    <cellStyle name="20% - Accent2 95 4 2 4" xfId="11965"/>
    <cellStyle name="20% - Accent2 95 4 2 5" xfId="11966"/>
    <cellStyle name="20% - Accent2 95 4 3" xfId="11967"/>
    <cellStyle name="20% - Accent2 95 4 3 2" xfId="11968"/>
    <cellStyle name="20% - Accent2 95 4 3 2 2" xfId="11969"/>
    <cellStyle name="20% - Accent2 95 4 3 3" xfId="11970"/>
    <cellStyle name="20% - Accent2 95 4 4" xfId="11971"/>
    <cellStyle name="20% - Accent2 95 4 4 2" xfId="11972"/>
    <cellStyle name="20% - Accent2 95 4 5" xfId="11973"/>
    <cellStyle name="20% - Accent2 95 4 6" xfId="11974"/>
    <cellStyle name="20% - Accent2 95 5" xfId="11975"/>
    <cellStyle name="20% - Accent2 95 5 2" xfId="11976"/>
    <cellStyle name="20% - Accent2 95 5 2 2" xfId="11977"/>
    <cellStyle name="20% - Accent2 95 5 2 2 2" xfId="11978"/>
    <cellStyle name="20% - Accent2 95 5 2 2 2 2" xfId="11979"/>
    <cellStyle name="20% - Accent2 95 5 2 2 3" xfId="11980"/>
    <cellStyle name="20% - Accent2 95 5 2 3" xfId="11981"/>
    <cellStyle name="20% - Accent2 95 5 2 3 2" xfId="11982"/>
    <cellStyle name="20% - Accent2 95 5 2 4" xfId="11983"/>
    <cellStyle name="20% - Accent2 95 5 2 5" xfId="11984"/>
    <cellStyle name="20% - Accent2 95 5 3" xfId="11985"/>
    <cellStyle name="20% - Accent2 95 5 3 2" xfId="11986"/>
    <cellStyle name="20% - Accent2 95 5 3 2 2" xfId="11987"/>
    <cellStyle name="20% - Accent2 95 5 3 3" xfId="11988"/>
    <cellStyle name="20% - Accent2 95 5 4" xfId="11989"/>
    <cellStyle name="20% - Accent2 95 5 4 2" xfId="11990"/>
    <cellStyle name="20% - Accent2 95 5 5" xfId="11991"/>
    <cellStyle name="20% - Accent2 95 5 6" xfId="11992"/>
    <cellStyle name="20% - Accent2 95 6" xfId="11993"/>
    <cellStyle name="20% - Accent2 95 6 2" xfId="11994"/>
    <cellStyle name="20% - Accent2 95 6 2 2" xfId="11995"/>
    <cellStyle name="20% - Accent2 95 6 2 2 2" xfId="11996"/>
    <cellStyle name="20% - Accent2 95 6 2 3" xfId="11997"/>
    <cellStyle name="20% - Accent2 95 6 3" xfId="11998"/>
    <cellStyle name="20% - Accent2 95 6 3 2" xfId="11999"/>
    <cellStyle name="20% - Accent2 95 6 4" xfId="12000"/>
    <cellStyle name="20% - Accent2 95 6 5" xfId="12001"/>
    <cellStyle name="20% - Accent2 95 7" xfId="12002"/>
    <cellStyle name="20% - Accent2 95 7 2" xfId="12003"/>
    <cellStyle name="20% - Accent2 95 7 2 2" xfId="12004"/>
    <cellStyle name="20% - Accent2 95 7 3" xfId="12005"/>
    <cellStyle name="20% - Accent2 95 8" xfId="12006"/>
    <cellStyle name="20% - Accent2 95 8 2" xfId="12007"/>
    <cellStyle name="20% - Accent2 95 9" xfId="12008"/>
    <cellStyle name="20% - Accent2 95 9 2" xfId="60630"/>
    <cellStyle name="20% - Accent2 96" xfId="879"/>
    <cellStyle name="20% - Accent2 96 10" xfId="12009"/>
    <cellStyle name="20% - Accent2 96 2" xfId="12010"/>
    <cellStyle name="20% - Accent2 96 2 2" xfId="12011"/>
    <cellStyle name="20% - Accent2 96 2 2 2" xfId="12012"/>
    <cellStyle name="20% - Accent2 96 2 2 2 2" xfId="12013"/>
    <cellStyle name="20% - Accent2 96 2 2 2 2 2" xfId="12014"/>
    <cellStyle name="20% - Accent2 96 2 2 2 2 2 2" xfId="12015"/>
    <cellStyle name="20% - Accent2 96 2 2 2 2 3" xfId="12016"/>
    <cellStyle name="20% - Accent2 96 2 2 2 3" xfId="12017"/>
    <cellStyle name="20% - Accent2 96 2 2 2 3 2" xfId="12018"/>
    <cellStyle name="20% - Accent2 96 2 2 2 4" xfId="12019"/>
    <cellStyle name="20% - Accent2 96 2 2 2 5" xfId="12020"/>
    <cellStyle name="20% - Accent2 96 2 2 3" xfId="12021"/>
    <cellStyle name="20% - Accent2 96 2 2 3 2" xfId="12022"/>
    <cellStyle name="20% - Accent2 96 2 2 3 2 2" xfId="12023"/>
    <cellStyle name="20% - Accent2 96 2 2 3 3" xfId="12024"/>
    <cellStyle name="20% - Accent2 96 2 2 4" xfId="12025"/>
    <cellStyle name="20% - Accent2 96 2 2 4 2" xfId="12026"/>
    <cellStyle name="20% - Accent2 96 2 2 5" xfId="12027"/>
    <cellStyle name="20% - Accent2 96 2 2 6" xfId="12028"/>
    <cellStyle name="20% - Accent2 96 2 3" xfId="12029"/>
    <cellStyle name="20% - Accent2 96 2 3 2" xfId="12030"/>
    <cellStyle name="20% - Accent2 96 2 3 2 2" xfId="12031"/>
    <cellStyle name="20% - Accent2 96 2 3 2 2 2" xfId="12032"/>
    <cellStyle name="20% - Accent2 96 2 3 2 3" xfId="12033"/>
    <cellStyle name="20% - Accent2 96 2 3 3" xfId="12034"/>
    <cellStyle name="20% - Accent2 96 2 3 3 2" xfId="12035"/>
    <cellStyle name="20% - Accent2 96 2 3 4" xfId="12036"/>
    <cellStyle name="20% - Accent2 96 2 3 5" xfId="12037"/>
    <cellStyle name="20% - Accent2 96 2 4" xfId="12038"/>
    <cellStyle name="20% - Accent2 96 2 4 2" xfId="12039"/>
    <cellStyle name="20% - Accent2 96 2 4 2 2" xfId="12040"/>
    <cellStyle name="20% - Accent2 96 2 4 3" xfId="12041"/>
    <cellStyle name="20% - Accent2 96 2 5" xfId="12042"/>
    <cellStyle name="20% - Accent2 96 2 5 2" xfId="12043"/>
    <cellStyle name="20% - Accent2 96 2 6" xfId="12044"/>
    <cellStyle name="20% - Accent2 96 2 7" xfId="12045"/>
    <cellStyle name="20% - Accent2 96 3" xfId="12046"/>
    <cellStyle name="20% - Accent2 96 3 2" xfId="12047"/>
    <cellStyle name="20% - Accent2 96 3 2 2" xfId="12048"/>
    <cellStyle name="20% - Accent2 96 3 2 2 2" xfId="12049"/>
    <cellStyle name="20% - Accent2 96 3 2 2 2 2" xfId="12050"/>
    <cellStyle name="20% - Accent2 96 3 2 2 2 2 2" xfId="12051"/>
    <cellStyle name="20% - Accent2 96 3 2 2 2 3" xfId="12052"/>
    <cellStyle name="20% - Accent2 96 3 2 2 3" xfId="12053"/>
    <cellStyle name="20% - Accent2 96 3 2 2 3 2" xfId="12054"/>
    <cellStyle name="20% - Accent2 96 3 2 2 4" xfId="12055"/>
    <cellStyle name="20% - Accent2 96 3 2 2 5" xfId="12056"/>
    <cellStyle name="20% - Accent2 96 3 2 3" xfId="12057"/>
    <cellStyle name="20% - Accent2 96 3 2 3 2" xfId="12058"/>
    <cellStyle name="20% - Accent2 96 3 2 3 2 2" xfId="12059"/>
    <cellStyle name="20% - Accent2 96 3 2 3 3" xfId="12060"/>
    <cellStyle name="20% - Accent2 96 3 2 4" xfId="12061"/>
    <cellStyle name="20% - Accent2 96 3 2 4 2" xfId="12062"/>
    <cellStyle name="20% - Accent2 96 3 2 5" xfId="12063"/>
    <cellStyle name="20% - Accent2 96 3 2 6" xfId="12064"/>
    <cellStyle name="20% - Accent2 96 3 3" xfId="12065"/>
    <cellStyle name="20% - Accent2 96 3 3 2" xfId="12066"/>
    <cellStyle name="20% - Accent2 96 3 3 2 2" xfId="12067"/>
    <cellStyle name="20% - Accent2 96 3 3 2 2 2" xfId="12068"/>
    <cellStyle name="20% - Accent2 96 3 3 2 3" xfId="12069"/>
    <cellStyle name="20% - Accent2 96 3 3 3" xfId="12070"/>
    <cellStyle name="20% - Accent2 96 3 3 3 2" xfId="12071"/>
    <cellStyle name="20% - Accent2 96 3 3 4" xfId="12072"/>
    <cellStyle name="20% - Accent2 96 3 3 5" xfId="12073"/>
    <cellStyle name="20% - Accent2 96 3 4" xfId="12074"/>
    <cellStyle name="20% - Accent2 96 3 4 2" xfId="12075"/>
    <cellStyle name="20% - Accent2 96 3 4 2 2" xfId="12076"/>
    <cellStyle name="20% - Accent2 96 3 4 3" xfId="12077"/>
    <cellStyle name="20% - Accent2 96 3 5" xfId="12078"/>
    <cellStyle name="20% - Accent2 96 3 5 2" xfId="12079"/>
    <cellStyle name="20% - Accent2 96 3 6" xfId="12080"/>
    <cellStyle name="20% - Accent2 96 3 7" xfId="12081"/>
    <cellStyle name="20% - Accent2 96 4" xfId="12082"/>
    <cellStyle name="20% - Accent2 96 4 2" xfId="12083"/>
    <cellStyle name="20% - Accent2 96 4 2 2" xfId="12084"/>
    <cellStyle name="20% - Accent2 96 4 2 2 2" xfId="12085"/>
    <cellStyle name="20% - Accent2 96 4 2 2 2 2" xfId="12086"/>
    <cellStyle name="20% - Accent2 96 4 2 2 3" xfId="12087"/>
    <cellStyle name="20% - Accent2 96 4 2 3" xfId="12088"/>
    <cellStyle name="20% - Accent2 96 4 2 3 2" xfId="12089"/>
    <cellStyle name="20% - Accent2 96 4 2 4" xfId="12090"/>
    <cellStyle name="20% - Accent2 96 4 2 5" xfId="12091"/>
    <cellStyle name="20% - Accent2 96 4 3" xfId="12092"/>
    <cellStyle name="20% - Accent2 96 4 3 2" xfId="12093"/>
    <cellStyle name="20% - Accent2 96 4 3 2 2" xfId="12094"/>
    <cellStyle name="20% - Accent2 96 4 3 3" xfId="12095"/>
    <cellStyle name="20% - Accent2 96 4 4" xfId="12096"/>
    <cellStyle name="20% - Accent2 96 4 4 2" xfId="12097"/>
    <cellStyle name="20% - Accent2 96 4 5" xfId="12098"/>
    <cellStyle name="20% - Accent2 96 4 6" xfId="12099"/>
    <cellStyle name="20% - Accent2 96 5" xfId="12100"/>
    <cellStyle name="20% - Accent2 96 5 2" xfId="12101"/>
    <cellStyle name="20% - Accent2 96 5 2 2" xfId="12102"/>
    <cellStyle name="20% - Accent2 96 5 2 2 2" xfId="12103"/>
    <cellStyle name="20% - Accent2 96 5 2 2 2 2" xfId="12104"/>
    <cellStyle name="20% - Accent2 96 5 2 2 3" xfId="12105"/>
    <cellStyle name="20% - Accent2 96 5 2 3" xfId="12106"/>
    <cellStyle name="20% - Accent2 96 5 2 3 2" xfId="12107"/>
    <cellStyle name="20% - Accent2 96 5 2 4" xfId="12108"/>
    <cellStyle name="20% - Accent2 96 5 2 5" xfId="12109"/>
    <cellStyle name="20% - Accent2 96 5 3" xfId="12110"/>
    <cellStyle name="20% - Accent2 96 5 3 2" xfId="12111"/>
    <cellStyle name="20% - Accent2 96 5 3 2 2" xfId="12112"/>
    <cellStyle name="20% - Accent2 96 5 3 3" xfId="12113"/>
    <cellStyle name="20% - Accent2 96 5 4" xfId="12114"/>
    <cellStyle name="20% - Accent2 96 5 4 2" xfId="12115"/>
    <cellStyle name="20% - Accent2 96 5 5" xfId="12116"/>
    <cellStyle name="20% - Accent2 96 5 6" xfId="12117"/>
    <cellStyle name="20% - Accent2 96 6" xfId="12118"/>
    <cellStyle name="20% - Accent2 96 6 2" xfId="12119"/>
    <cellStyle name="20% - Accent2 96 6 2 2" xfId="12120"/>
    <cellStyle name="20% - Accent2 96 6 2 2 2" xfId="12121"/>
    <cellStyle name="20% - Accent2 96 6 2 3" xfId="12122"/>
    <cellStyle name="20% - Accent2 96 6 3" xfId="12123"/>
    <cellStyle name="20% - Accent2 96 6 3 2" xfId="12124"/>
    <cellStyle name="20% - Accent2 96 6 4" xfId="12125"/>
    <cellStyle name="20% - Accent2 96 6 5" xfId="12126"/>
    <cellStyle name="20% - Accent2 96 7" xfId="12127"/>
    <cellStyle name="20% - Accent2 96 7 2" xfId="12128"/>
    <cellStyle name="20% - Accent2 96 7 2 2" xfId="12129"/>
    <cellStyle name="20% - Accent2 96 7 3" xfId="12130"/>
    <cellStyle name="20% - Accent2 96 8" xfId="12131"/>
    <cellStyle name="20% - Accent2 96 8 2" xfId="12132"/>
    <cellStyle name="20% - Accent2 96 9" xfId="12133"/>
    <cellStyle name="20% - Accent2 96 9 2" xfId="60631"/>
    <cellStyle name="20% - Accent2 97" xfId="880"/>
    <cellStyle name="20% - Accent2 97 10" xfId="12134"/>
    <cellStyle name="20% - Accent2 97 2" xfId="12135"/>
    <cellStyle name="20% - Accent2 97 2 2" xfId="12136"/>
    <cellStyle name="20% - Accent2 97 2 2 2" xfId="12137"/>
    <cellStyle name="20% - Accent2 97 2 2 2 2" xfId="12138"/>
    <cellStyle name="20% - Accent2 97 2 2 2 2 2" xfId="12139"/>
    <cellStyle name="20% - Accent2 97 2 2 2 2 2 2" xfId="12140"/>
    <cellStyle name="20% - Accent2 97 2 2 2 2 3" xfId="12141"/>
    <cellStyle name="20% - Accent2 97 2 2 2 3" xfId="12142"/>
    <cellStyle name="20% - Accent2 97 2 2 2 3 2" xfId="12143"/>
    <cellStyle name="20% - Accent2 97 2 2 2 4" xfId="12144"/>
    <cellStyle name="20% - Accent2 97 2 2 2 5" xfId="12145"/>
    <cellStyle name="20% - Accent2 97 2 2 3" xfId="12146"/>
    <cellStyle name="20% - Accent2 97 2 2 3 2" xfId="12147"/>
    <cellStyle name="20% - Accent2 97 2 2 3 2 2" xfId="12148"/>
    <cellStyle name="20% - Accent2 97 2 2 3 3" xfId="12149"/>
    <cellStyle name="20% - Accent2 97 2 2 4" xfId="12150"/>
    <cellStyle name="20% - Accent2 97 2 2 4 2" xfId="12151"/>
    <cellStyle name="20% - Accent2 97 2 2 5" xfId="12152"/>
    <cellStyle name="20% - Accent2 97 2 2 6" xfId="12153"/>
    <cellStyle name="20% - Accent2 97 2 3" xfId="12154"/>
    <cellStyle name="20% - Accent2 97 2 3 2" xfId="12155"/>
    <cellStyle name="20% - Accent2 97 2 3 2 2" xfId="12156"/>
    <cellStyle name="20% - Accent2 97 2 3 2 2 2" xfId="12157"/>
    <cellStyle name="20% - Accent2 97 2 3 2 3" xfId="12158"/>
    <cellStyle name="20% - Accent2 97 2 3 3" xfId="12159"/>
    <cellStyle name="20% - Accent2 97 2 3 3 2" xfId="12160"/>
    <cellStyle name="20% - Accent2 97 2 3 4" xfId="12161"/>
    <cellStyle name="20% - Accent2 97 2 3 5" xfId="12162"/>
    <cellStyle name="20% - Accent2 97 2 4" xfId="12163"/>
    <cellStyle name="20% - Accent2 97 2 4 2" xfId="12164"/>
    <cellStyle name="20% - Accent2 97 2 4 2 2" xfId="12165"/>
    <cellStyle name="20% - Accent2 97 2 4 3" xfId="12166"/>
    <cellStyle name="20% - Accent2 97 2 5" xfId="12167"/>
    <cellStyle name="20% - Accent2 97 2 5 2" xfId="12168"/>
    <cellStyle name="20% - Accent2 97 2 6" xfId="12169"/>
    <cellStyle name="20% - Accent2 97 2 7" xfId="12170"/>
    <cellStyle name="20% - Accent2 97 3" xfId="12171"/>
    <cellStyle name="20% - Accent2 97 3 2" xfId="12172"/>
    <cellStyle name="20% - Accent2 97 3 2 2" xfId="12173"/>
    <cellStyle name="20% - Accent2 97 3 2 2 2" xfId="12174"/>
    <cellStyle name="20% - Accent2 97 3 2 2 2 2" xfId="12175"/>
    <cellStyle name="20% - Accent2 97 3 2 2 2 2 2" xfId="12176"/>
    <cellStyle name="20% - Accent2 97 3 2 2 2 3" xfId="12177"/>
    <cellStyle name="20% - Accent2 97 3 2 2 3" xfId="12178"/>
    <cellStyle name="20% - Accent2 97 3 2 2 3 2" xfId="12179"/>
    <cellStyle name="20% - Accent2 97 3 2 2 4" xfId="12180"/>
    <cellStyle name="20% - Accent2 97 3 2 2 5" xfId="12181"/>
    <cellStyle name="20% - Accent2 97 3 2 3" xfId="12182"/>
    <cellStyle name="20% - Accent2 97 3 2 3 2" xfId="12183"/>
    <cellStyle name="20% - Accent2 97 3 2 3 2 2" xfId="12184"/>
    <cellStyle name="20% - Accent2 97 3 2 3 3" xfId="12185"/>
    <cellStyle name="20% - Accent2 97 3 2 4" xfId="12186"/>
    <cellStyle name="20% - Accent2 97 3 2 4 2" xfId="12187"/>
    <cellStyle name="20% - Accent2 97 3 2 5" xfId="12188"/>
    <cellStyle name="20% - Accent2 97 3 2 6" xfId="12189"/>
    <cellStyle name="20% - Accent2 97 3 3" xfId="12190"/>
    <cellStyle name="20% - Accent2 97 3 3 2" xfId="12191"/>
    <cellStyle name="20% - Accent2 97 3 3 2 2" xfId="12192"/>
    <cellStyle name="20% - Accent2 97 3 3 2 2 2" xfId="12193"/>
    <cellStyle name="20% - Accent2 97 3 3 2 3" xfId="12194"/>
    <cellStyle name="20% - Accent2 97 3 3 3" xfId="12195"/>
    <cellStyle name="20% - Accent2 97 3 3 3 2" xfId="12196"/>
    <cellStyle name="20% - Accent2 97 3 3 4" xfId="12197"/>
    <cellStyle name="20% - Accent2 97 3 3 5" xfId="12198"/>
    <cellStyle name="20% - Accent2 97 3 4" xfId="12199"/>
    <cellStyle name="20% - Accent2 97 3 4 2" xfId="12200"/>
    <cellStyle name="20% - Accent2 97 3 4 2 2" xfId="12201"/>
    <cellStyle name="20% - Accent2 97 3 4 3" xfId="12202"/>
    <cellStyle name="20% - Accent2 97 3 5" xfId="12203"/>
    <cellStyle name="20% - Accent2 97 3 5 2" xfId="12204"/>
    <cellStyle name="20% - Accent2 97 3 6" xfId="12205"/>
    <cellStyle name="20% - Accent2 97 3 7" xfId="12206"/>
    <cellStyle name="20% - Accent2 97 4" xfId="12207"/>
    <cellStyle name="20% - Accent2 97 4 2" xfId="12208"/>
    <cellStyle name="20% - Accent2 97 4 2 2" xfId="12209"/>
    <cellStyle name="20% - Accent2 97 4 2 2 2" xfId="12210"/>
    <cellStyle name="20% - Accent2 97 4 2 2 2 2" xfId="12211"/>
    <cellStyle name="20% - Accent2 97 4 2 2 3" xfId="12212"/>
    <cellStyle name="20% - Accent2 97 4 2 3" xfId="12213"/>
    <cellStyle name="20% - Accent2 97 4 2 3 2" xfId="12214"/>
    <cellStyle name="20% - Accent2 97 4 2 4" xfId="12215"/>
    <cellStyle name="20% - Accent2 97 4 2 5" xfId="12216"/>
    <cellStyle name="20% - Accent2 97 4 3" xfId="12217"/>
    <cellStyle name="20% - Accent2 97 4 3 2" xfId="12218"/>
    <cellStyle name="20% - Accent2 97 4 3 2 2" xfId="12219"/>
    <cellStyle name="20% - Accent2 97 4 3 3" xfId="12220"/>
    <cellStyle name="20% - Accent2 97 4 4" xfId="12221"/>
    <cellStyle name="20% - Accent2 97 4 4 2" xfId="12222"/>
    <cellStyle name="20% - Accent2 97 4 5" xfId="12223"/>
    <cellStyle name="20% - Accent2 97 4 6" xfId="12224"/>
    <cellStyle name="20% - Accent2 97 5" xfId="12225"/>
    <cellStyle name="20% - Accent2 97 5 2" xfId="12226"/>
    <cellStyle name="20% - Accent2 97 5 2 2" xfId="12227"/>
    <cellStyle name="20% - Accent2 97 5 2 2 2" xfId="12228"/>
    <cellStyle name="20% - Accent2 97 5 2 2 2 2" xfId="12229"/>
    <cellStyle name="20% - Accent2 97 5 2 2 3" xfId="12230"/>
    <cellStyle name="20% - Accent2 97 5 2 3" xfId="12231"/>
    <cellStyle name="20% - Accent2 97 5 2 3 2" xfId="12232"/>
    <cellStyle name="20% - Accent2 97 5 2 4" xfId="12233"/>
    <cellStyle name="20% - Accent2 97 5 2 5" xfId="12234"/>
    <cellStyle name="20% - Accent2 97 5 3" xfId="12235"/>
    <cellStyle name="20% - Accent2 97 5 3 2" xfId="12236"/>
    <cellStyle name="20% - Accent2 97 5 3 2 2" xfId="12237"/>
    <cellStyle name="20% - Accent2 97 5 3 3" xfId="12238"/>
    <cellStyle name="20% - Accent2 97 5 4" xfId="12239"/>
    <cellStyle name="20% - Accent2 97 5 4 2" xfId="12240"/>
    <cellStyle name="20% - Accent2 97 5 5" xfId="12241"/>
    <cellStyle name="20% - Accent2 97 5 6" xfId="12242"/>
    <cellStyle name="20% - Accent2 97 6" xfId="12243"/>
    <cellStyle name="20% - Accent2 97 6 2" xfId="12244"/>
    <cellStyle name="20% - Accent2 97 6 2 2" xfId="12245"/>
    <cellStyle name="20% - Accent2 97 6 2 2 2" xfId="12246"/>
    <cellStyle name="20% - Accent2 97 6 2 3" xfId="12247"/>
    <cellStyle name="20% - Accent2 97 6 3" xfId="12248"/>
    <cellStyle name="20% - Accent2 97 6 3 2" xfId="12249"/>
    <cellStyle name="20% - Accent2 97 6 4" xfId="12250"/>
    <cellStyle name="20% - Accent2 97 6 5" xfId="12251"/>
    <cellStyle name="20% - Accent2 97 7" xfId="12252"/>
    <cellStyle name="20% - Accent2 97 7 2" xfId="12253"/>
    <cellStyle name="20% - Accent2 97 7 2 2" xfId="12254"/>
    <cellStyle name="20% - Accent2 97 7 3" xfId="12255"/>
    <cellStyle name="20% - Accent2 97 8" xfId="12256"/>
    <cellStyle name="20% - Accent2 97 8 2" xfId="12257"/>
    <cellStyle name="20% - Accent2 97 9" xfId="12258"/>
    <cellStyle name="20% - Accent2 97 9 2" xfId="60632"/>
    <cellStyle name="20% - Accent2 98" xfId="881"/>
    <cellStyle name="20% - Accent2 98 10" xfId="12259"/>
    <cellStyle name="20% - Accent2 98 2" xfId="12260"/>
    <cellStyle name="20% - Accent2 98 2 2" xfId="12261"/>
    <cellStyle name="20% - Accent2 98 2 2 2" xfId="12262"/>
    <cellStyle name="20% - Accent2 98 2 2 2 2" xfId="12263"/>
    <cellStyle name="20% - Accent2 98 2 2 2 2 2" xfId="12264"/>
    <cellStyle name="20% - Accent2 98 2 2 2 2 2 2" xfId="12265"/>
    <cellStyle name="20% - Accent2 98 2 2 2 2 3" xfId="12266"/>
    <cellStyle name="20% - Accent2 98 2 2 2 3" xfId="12267"/>
    <cellStyle name="20% - Accent2 98 2 2 2 3 2" xfId="12268"/>
    <cellStyle name="20% - Accent2 98 2 2 2 4" xfId="12269"/>
    <cellStyle name="20% - Accent2 98 2 2 2 5" xfId="12270"/>
    <cellStyle name="20% - Accent2 98 2 2 3" xfId="12271"/>
    <cellStyle name="20% - Accent2 98 2 2 3 2" xfId="12272"/>
    <cellStyle name="20% - Accent2 98 2 2 3 2 2" xfId="12273"/>
    <cellStyle name="20% - Accent2 98 2 2 3 3" xfId="12274"/>
    <cellStyle name="20% - Accent2 98 2 2 4" xfId="12275"/>
    <cellStyle name="20% - Accent2 98 2 2 4 2" xfId="12276"/>
    <cellStyle name="20% - Accent2 98 2 2 5" xfId="12277"/>
    <cellStyle name="20% - Accent2 98 2 2 6" xfId="12278"/>
    <cellStyle name="20% - Accent2 98 2 3" xfId="12279"/>
    <cellStyle name="20% - Accent2 98 2 3 2" xfId="12280"/>
    <cellStyle name="20% - Accent2 98 2 3 2 2" xfId="12281"/>
    <cellStyle name="20% - Accent2 98 2 3 2 2 2" xfId="12282"/>
    <cellStyle name="20% - Accent2 98 2 3 2 3" xfId="12283"/>
    <cellStyle name="20% - Accent2 98 2 3 3" xfId="12284"/>
    <cellStyle name="20% - Accent2 98 2 3 3 2" xfId="12285"/>
    <cellStyle name="20% - Accent2 98 2 3 4" xfId="12286"/>
    <cellStyle name="20% - Accent2 98 2 3 5" xfId="12287"/>
    <cellStyle name="20% - Accent2 98 2 4" xfId="12288"/>
    <cellStyle name="20% - Accent2 98 2 4 2" xfId="12289"/>
    <cellStyle name="20% - Accent2 98 2 4 2 2" xfId="12290"/>
    <cellStyle name="20% - Accent2 98 2 4 3" xfId="12291"/>
    <cellStyle name="20% - Accent2 98 2 5" xfId="12292"/>
    <cellStyle name="20% - Accent2 98 2 5 2" xfId="12293"/>
    <cellStyle name="20% - Accent2 98 2 6" xfId="12294"/>
    <cellStyle name="20% - Accent2 98 2 7" xfId="12295"/>
    <cellStyle name="20% - Accent2 98 3" xfId="12296"/>
    <cellStyle name="20% - Accent2 98 3 2" xfId="12297"/>
    <cellStyle name="20% - Accent2 98 3 2 2" xfId="12298"/>
    <cellStyle name="20% - Accent2 98 3 2 2 2" xfId="12299"/>
    <cellStyle name="20% - Accent2 98 3 2 2 2 2" xfId="12300"/>
    <cellStyle name="20% - Accent2 98 3 2 2 2 2 2" xfId="12301"/>
    <cellStyle name="20% - Accent2 98 3 2 2 2 3" xfId="12302"/>
    <cellStyle name="20% - Accent2 98 3 2 2 3" xfId="12303"/>
    <cellStyle name="20% - Accent2 98 3 2 2 3 2" xfId="12304"/>
    <cellStyle name="20% - Accent2 98 3 2 2 4" xfId="12305"/>
    <cellStyle name="20% - Accent2 98 3 2 2 5" xfId="12306"/>
    <cellStyle name="20% - Accent2 98 3 2 3" xfId="12307"/>
    <cellStyle name="20% - Accent2 98 3 2 3 2" xfId="12308"/>
    <cellStyle name="20% - Accent2 98 3 2 3 2 2" xfId="12309"/>
    <cellStyle name="20% - Accent2 98 3 2 3 3" xfId="12310"/>
    <cellStyle name="20% - Accent2 98 3 2 4" xfId="12311"/>
    <cellStyle name="20% - Accent2 98 3 2 4 2" xfId="12312"/>
    <cellStyle name="20% - Accent2 98 3 2 5" xfId="12313"/>
    <cellStyle name="20% - Accent2 98 3 2 6" xfId="12314"/>
    <cellStyle name="20% - Accent2 98 3 3" xfId="12315"/>
    <cellStyle name="20% - Accent2 98 3 3 2" xfId="12316"/>
    <cellStyle name="20% - Accent2 98 3 3 2 2" xfId="12317"/>
    <cellStyle name="20% - Accent2 98 3 3 2 2 2" xfId="12318"/>
    <cellStyle name="20% - Accent2 98 3 3 2 3" xfId="12319"/>
    <cellStyle name="20% - Accent2 98 3 3 3" xfId="12320"/>
    <cellStyle name="20% - Accent2 98 3 3 3 2" xfId="12321"/>
    <cellStyle name="20% - Accent2 98 3 3 4" xfId="12322"/>
    <cellStyle name="20% - Accent2 98 3 3 5" xfId="12323"/>
    <cellStyle name="20% - Accent2 98 3 4" xfId="12324"/>
    <cellStyle name="20% - Accent2 98 3 4 2" xfId="12325"/>
    <cellStyle name="20% - Accent2 98 3 4 2 2" xfId="12326"/>
    <cellStyle name="20% - Accent2 98 3 4 3" xfId="12327"/>
    <cellStyle name="20% - Accent2 98 3 5" xfId="12328"/>
    <cellStyle name="20% - Accent2 98 3 5 2" xfId="12329"/>
    <cellStyle name="20% - Accent2 98 3 6" xfId="12330"/>
    <cellStyle name="20% - Accent2 98 3 7" xfId="12331"/>
    <cellStyle name="20% - Accent2 98 4" xfId="12332"/>
    <cellStyle name="20% - Accent2 98 4 2" xfId="12333"/>
    <cellStyle name="20% - Accent2 98 4 2 2" xfId="12334"/>
    <cellStyle name="20% - Accent2 98 4 2 2 2" xfId="12335"/>
    <cellStyle name="20% - Accent2 98 4 2 2 2 2" xfId="12336"/>
    <cellStyle name="20% - Accent2 98 4 2 2 3" xfId="12337"/>
    <cellStyle name="20% - Accent2 98 4 2 3" xfId="12338"/>
    <cellStyle name="20% - Accent2 98 4 2 3 2" xfId="12339"/>
    <cellStyle name="20% - Accent2 98 4 2 4" xfId="12340"/>
    <cellStyle name="20% - Accent2 98 4 2 5" xfId="12341"/>
    <cellStyle name="20% - Accent2 98 4 3" xfId="12342"/>
    <cellStyle name="20% - Accent2 98 4 3 2" xfId="12343"/>
    <cellStyle name="20% - Accent2 98 4 3 2 2" xfId="12344"/>
    <cellStyle name="20% - Accent2 98 4 3 3" xfId="12345"/>
    <cellStyle name="20% - Accent2 98 4 4" xfId="12346"/>
    <cellStyle name="20% - Accent2 98 4 4 2" xfId="12347"/>
    <cellStyle name="20% - Accent2 98 4 5" xfId="12348"/>
    <cellStyle name="20% - Accent2 98 4 6" xfId="12349"/>
    <cellStyle name="20% - Accent2 98 5" xfId="12350"/>
    <cellStyle name="20% - Accent2 98 5 2" xfId="12351"/>
    <cellStyle name="20% - Accent2 98 5 2 2" xfId="12352"/>
    <cellStyle name="20% - Accent2 98 5 2 2 2" xfId="12353"/>
    <cellStyle name="20% - Accent2 98 5 2 2 2 2" xfId="12354"/>
    <cellStyle name="20% - Accent2 98 5 2 2 3" xfId="12355"/>
    <cellStyle name="20% - Accent2 98 5 2 3" xfId="12356"/>
    <cellStyle name="20% - Accent2 98 5 2 3 2" xfId="12357"/>
    <cellStyle name="20% - Accent2 98 5 2 4" xfId="12358"/>
    <cellStyle name="20% - Accent2 98 5 2 5" xfId="12359"/>
    <cellStyle name="20% - Accent2 98 5 3" xfId="12360"/>
    <cellStyle name="20% - Accent2 98 5 3 2" xfId="12361"/>
    <cellStyle name="20% - Accent2 98 5 3 2 2" xfId="12362"/>
    <cellStyle name="20% - Accent2 98 5 3 3" xfId="12363"/>
    <cellStyle name="20% - Accent2 98 5 4" xfId="12364"/>
    <cellStyle name="20% - Accent2 98 5 4 2" xfId="12365"/>
    <cellStyle name="20% - Accent2 98 5 5" xfId="12366"/>
    <cellStyle name="20% - Accent2 98 5 6" xfId="12367"/>
    <cellStyle name="20% - Accent2 98 6" xfId="12368"/>
    <cellStyle name="20% - Accent2 98 6 2" xfId="12369"/>
    <cellStyle name="20% - Accent2 98 6 2 2" xfId="12370"/>
    <cellStyle name="20% - Accent2 98 6 2 2 2" xfId="12371"/>
    <cellStyle name="20% - Accent2 98 6 2 3" xfId="12372"/>
    <cellStyle name="20% - Accent2 98 6 3" xfId="12373"/>
    <cellStyle name="20% - Accent2 98 6 3 2" xfId="12374"/>
    <cellStyle name="20% - Accent2 98 6 4" xfId="12375"/>
    <cellStyle name="20% - Accent2 98 6 5" xfId="12376"/>
    <cellStyle name="20% - Accent2 98 7" xfId="12377"/>
    <cellStyle name="20% - Accent2 98 7 2" xfId="12378"/>
    <cellStyle name="20% - Accent2 98 7 2 2" xfId="12379"/>
    <cellStyle name="20% - Accent2 98 7 3" xfId="12380"/>
    <cellStyle name="20% - Accent2 98 8" xfId="12381"/>
    <cellStyle name="20% - Accent2 98 8 2" xfId="12382"/>
    <cellStyle name="20% - Accent2 98 9" xfId="12383"/>
    <cellStyle name="20% - Accent2 98 9 2" xfId="60633"/>
    <cellStyle name="20% - Accent2 99" xfId="882"/>
    <cellStyle name="20% - Accent2 99 10" xfId="12384"/>
    <cellStyle name="20% - Accent2 99 2" xfId="12385"/>
    <cellStyle name="20% - Accent2 99 2 2" xfId="12386"/>
    <cellStyle name="20% - Accent2 99 2 2 2" xfId="12387"/>
    <cellStyle name="20% - Accent2 99 2 2 2 2" xfId="12388"/>
    <cellStyle name="20% - Accent2 99 2 2 2 2 2" xfId="12389"/>
    <cellStyle name="20% - Accent2 99 2 2 2 2 2 2" xfId="12390"/>
    <cellStyle name="20% - Accent2 99 2 2 2 2 3" xfId="12391"/>
    <cellStyle name="20% - Accent2 99 2 2 2 3" xfId="12392"/>
    <cellStyle name="20% - Accent2 99 2 2 2 3 2" xfId="12393"/>
    <cellStyle name="20% - Accent2 99 2 2 2 4" xfId="12394"/>
    <cellStyle name="20% - Accent2 99 2 2 2 5" xfId="12395"/>
    <cellStyle name="20% - Accent2 99 2 2 3" xfId="12396"/>
    <cellStyle name="20% - Accent2 99 2 2 3 2" xfId="12397"/>
    <cellStyle name="20% - Accent2 99 2 2 3 2 2" xfId="12398"/>
    <cellStyle name="20% - Accent2 99 2 2 3 3" xfId="12399"/>
    <cellStyle name="20% - Accent2 99 2 2 4" xfId="12400"/>
    <cellStyle name="20% - Accent2 99 2 2 4 2" xfId="12401"/>
    <cellStyle name="20% - Accent2 99 2 2 5" xfId="12402"/>
    <cellStyle name="20% - Accent2 99 2 2 6" xfId="12403"/>
    <cellStyle name="20% - Accent2 99 2 3" xfId="12404"/>
    <cellStyle name="20% - Accent2 99 2 3 2" xfId="12405"/>
    <cellStyle name="20% - Accent2 99 2 3 2 2" xfId="12406"/>
    <cellStyle name="20% - Accent2 99 2 3 2 2 2" xfId="12407"/>
    <cellStyle name="20% - Accent2 99 2 3 2 3" xfId="12408"/>
    <cellStyle name="20% - Accent2 99 2 3 3" xfId="12409"/>
    <cellStyle name="20% - Accent2 99 2 3 3 2" xfId="12410"/>
    <cellStyle name="20% - Accent2 99 2 3 4" xfId="12411"/>
    <cellStyle name="20% - Accent2 99 2 3 5" xfId="12412"/>
    <cellStyle name="20% - Accent2 99 2 4" xfId="12413"/>
    <cellStyle name="20% - Accent2 99 2 4 2" xfId="12414"/>
    <cellStyle name="20% - Accent2 99 2 4 2 2" xfId="12415"/>
    <cellStyle name="20% - Accent2 99 2 4 3" xfId="12416"/>
    <cellStyle name="20% - Accent2 99 2 5" xfId="12417"/>
    <cellStyle name="20% - Accent2 99 2 5 2" xfId="12418"/>
    <cellStyle name="20% - Accent2 99 2 6" xfId="12419"/>
    <cellStyle name="20% - Accent2 99 2 7" xfId="12420"/>
    <cellStyle name="20% - Accent2 99 3" xfId="12421"/>
    <cellStyle name="20% - Accent2 99 3 2" xfId="12422"/>
    <cellStyle name="20% - Accent2 99 3 2 2" xfId="12423"/>
    <cellStyle name="20% - Accent2 99 3 2 2 2" xfId="12424"/>
    <cellStyle name="20% - Accent2 99 3 2 2 2 2" xfId="12425"/>
    <cellStyle name="20% - Accent2 99 3 2 2 2 2 2" xfId="12426"/>
    <cellStyle name="20% - Accent2 99 3 2 2 2 3" xfId="12427"/>
    <cellStyle name="20% - Accent2 99 3 2 2 3" xfId="12428"/>
    <cellStyle name="20% - Accent2 99 3 2 2 3 2" xfId="12429"/>
    <cellStyle name="20% - Accent2 99 3 2 2 4" xfId="12430"/>
    <cellStyle name="20% - Accent2 99 3 2 2 5" xfId="12431"/>
    <cellStyle name="20% - Accent2 99 3 2 3" xfId="12432"/>
    <cellStyle name="20% - Accent2 99 3 2 3 2" xfId="12433"/>
    <cellStyle name="20% - Accent2 99 3 2 3 2 2" xfId="12434"/>
    <cellStyle name="20% - Accent2 99 3 2 3 3" xfId="12435"/>
    <cellStyle name="20% - Accent2 99 3 2 4" xfId="12436"/>
    <cellStyle name="20% - Accent2 99 3 2 4 2" xfId="12437"/>
    <cellStyle name="20% - Accent2 99 3 2 5" xfId="12438"/>
    <cellStyle name="20% - Accent2 99 3 2 6" xfId="12439"/>
    <cellStyle name="20% - Accent2 99 3 3" xfId="12440"/>
    <cellStyle name="20% - Accent2 99 3 3 2" xfId="12441"/>
    <cellStyle name="20% - Accent2 99 3 3 2 2" xfId="12442"/>
    <cellStyle name="20% - Accent2 99 3 3 2 2 2" xfId="12443"/>
    <cellStyle name="20% - Accent2 99 3 3 2 3" xfId="12444"/>
    <cellStyle name="20% - Accent2 99 3 3 3" xfId="12445"/>
    <cellStyle name="20% - Accent2 99 3 3 3 2" xfId="12446"/>
    <cellStyle name="20% - Accent2 99 3 3 4" xfId="12447"/>
    <cellStyle name="20% - Accent2 99 3 3 5" xfId="12448"/>
    <cellStyle name="20% - Accent2 99 3 4" xfId="12449"/>
    <cellStyle name="20% - Accent2 99 3 4 2" xfId="12450"/>
    <cellStyle name="20% - Accent2 99 3 4 2 2" xfId="12451"/>
    <cellStyle name="20% - Accent2 99 3 4 3" xfId="12452"/>
    <cellStyle name="20% - Accent2 99 3 5" xfId="12453"/>
    <cellStyle name="20% - Accent2 99 3 5 2" xfId="12454"/>
    <cellStyle name="20% - Accent2 99 3 6" xfId="12455"/>
    <cellStyle name="20% - Accent2 99 3 7" xfId="12456"/>
    <cellStyle name="20% - Accent2 99 4" xfId="12457"/>
    <cellStyle name="20% - Accent2 99 4 2" xfId="12458"/>
    <cellStyle name="20% - Accent2 99 4 2 2" xfId="12459"/>
    <cellStyle name="20% - Accent2 99 4 2 2 2" xfId="12460"/>
    <cellStyle name="20% - Accent2 99 4 2 2 2 2" xfId="12461"/>
    <cellStyle name="20% - Accent2 99 4 2 2 3" xfId="12462"/>
    <cellStyle name="20% - Accent2 99 4 2 3" xfId="12463"/>
    <cellStyle name="20% - Accent2 99 4 2 3 2" xfId="12464"/>
    <cellStyle name="20% - Accent2 99 4 2 4" xfId="12465"/>
    <cellStyle name="20% - Accent2 99 4 2 5" xfId="12466"/>
    <cellStyle name="20% - Accent2 99 4 3" xfId="12467"/>
    <cellStyle name="20% - Accent2 99 4 3 2" xfId="12468"/>
    <cellStyle name="20% - Accent2 99 4 3 2 2" xfId="12469"/>
    <cellStyle name="20% - Accent2 99 4 3 3" xfId="12470"/>
    <cellStyle name="20% - Accent2 99 4 4" xfId="12471"/>
    <cellStyle name="20% - Accent2 99 4 4 2" xfId="12472"/>
    <cellStyle name="20% - Accent2 99 4 5" xfId="12473"/>
    <cellStyle name="20% - Accent2 99 4 6" xfId="12474"/>
    <cellStyle name="20% - Accent2 99 5" xfId="12475"/>
    <cellStyle name="20% - Accent2 99 5 2" xfId="12476"/>
    <cellStyle name="20% - Accent2 99 5 2 2" xfId="12477"/>
    <cellStyle name="20% - Accent2 99 5 2 2 2" xfId="12478"/>
    <cellStyle name="20% - Accent2 99 5 2 2 2 2" xfId="12479"/>
    <cellStyle name="20% - Accent2 99 5 2 2 3" xfId="12480"/>
    <cellStyle name="20% - Accent2 99 5 2 3" xfId="12481"/>
    <cellStyle name="20% - Accent2 99 5 2 3 2" xfId="12482"/>
    <cellStyle name="20% - Accent2 99 5 2 4" xfId="12483"/>
    <cellStyle name="20% - Accent2 99 5 2 5" xfId="12484"/>
    <cellStyle name="20% - Accent2 99 5 3" xfId="12485"/>
    <cellStyle name="20% - Accent2 99 5 3 2" xfId="12486"/>
    <cellStyle name="20% - Accent2 99 5 3 2 2" xfId="12487"/>
    <cellStyle name="20% - Accent2 99 5 3 3" xfId="12488"/>
    <cellStyle name="20% - Accent2 99 5 4" xfId="12489"/>
    <cellStyle name="20% - Accent2 99 5 4 2" xfId="12490"/>
    <cellStyle name="20% - Accent2 99 5 5" xfId="12491"/>
    <cellStyle name="20% - Accent2 99 5 6" xfId="12492"/>
    <cellStyle name="20% - Accent2 99 6" xfId="12493"/>
    <cellStyle name="20% - Accent2 99 6 2" xfId="12494"/>
    <cellStyle name="20% - Accent2 99 6 2 2" xfId="12495"/>
    <cellStyle name="20% - Accent2 99 6 2 2 2" xfId="12496"/>
    <cellStyle name="20% - Accent2 99 6 2 3" xfId="12497"/>
    <cellStyle name="20% - Accent2 99 6 3" xfId="12498"/>
    <cellStyle name="20% - Accent2 99 6 3 2" xfId="12499"/>
    <cellStyle name="20% - Accent2 99 6 4" xfId="12500"/>
    <cellStyle name="20% - Accent2 99 6 5" xfId="12501"/>
    <cellStyle name="20% - Accent2 99 7" xfId="12502"/>
    <cellStyle name="20% - Accent2 99 7 2" xfId="12503"/>
    <cellStyle name="20% - Accent2 99 7 2 2" xfId="12504"/>
    <cellStyle name="20% - Accent2 99 7 3" xfId="12505"/>
    <cellStyle name="20% - Accent2 99 8" xfId="12506"/>
    <cellStyle name="20% - Accent2 99 8 2" xfId="12507"/>
    <cellStyle name="20% - Accent2 99 9" xfId="12508"/>
    <cellStyle name="20% - Accent2 99 9 2" xfId="60634"/>
    <cellStyle name="20% - Accent3 10" xfId="883"/>
    <cellStyle name="20% - Accent3 10 2" xfId="884"/>
    <cellStyle name="20% - Accent3 10 3" xfId="60635"/>
    <cellStyle name="20% - Accent3 100" xfId="885"/>
    <cellStyle name="20% - Accent3 100 10" xfId="12509"/>
    <cellStyle name="20% - Accent3 100 2" xfId="12510"/>
    <cellStyle name="20% - Accent3 100 2 2" xfId="12511"/>
    <cellStyle name="20% - Accent3 100 2 2 2" xfId="12512"/>
    <cellStyle name="20% - Accent3 100 2 2 2 2" xfId="12513"/>
    <cellStyle name="20% - Accent3 100 2 2 2 2 2" xfId="12514"/>
    <cellStyle name="20% - Accent3 100 2 2 2 2 2 2" xfId="12515"/>
    <cellStyle name="20% - Accent3 100 2 2 2 2 3" xfId="12516"/>
    <cellStyle name="20% - Accent3 100 2 2 2 3" xfId="12517"/>
    <cellStyle name="20% - Accent3 100 2 2 2 3 2" xfId="12518"/>
    <cellStyle name="20% - Accent3 100 2 2 2 4" xfId="12519"/>
    <cellStyle name="20% - Accent3 100 2 2 2 5" xfId="12520"/>
    <cellStyle name="20% - Accent3 100 2 2 3" xfId="12521"/>
    <cellStyle name="20% - Accent3 100 2 2 3 2" xfId="12522"/>
    <cellStyle name="20% - Accent3 100 2 2 3 2 2" xfId="12523"/>
    <cellStyle name="20% - Accent3 100 2 2 3 3" xfId="12524"/>
    <cellStyle name="20% - Accent3 100 2 2 4" xfId="12525"/>
    <cellStyle name="20% - Accent3 100 2 2 4 2" xfId="12526"/>
    <cellStyle name="20% - Accent3 100 2 2 5" xfId="12527"/>
    <cellStyle name="20% - Accent3 100 2 2 6" xfId="12528"/>
    <cellStyle name="20% - Accent3 100 2 3" xfId="12529"/>
    <cellStyle name="20% - Accent3 100 2 3 2" xfId="12530"/>
    <cellStyle name="20% - Accent3 100 2 3 2 2" xfId="12531"/>
    <cellStyle name="20% - Accent3 100 2 3 2 2 2" xfId="12532"/>
    <cellStyle name="20% - Accent3 100 2 3 2 3" xfId="12533"/>
    <cellStyle name="20% - Accent3 100 2 3 3" xfId="12534"/>
    <cellStyle name="20% - Accent3 100 2 3 3 2" xfId="12535"/>
    <cellStyle name="20% - Accent3 100 2 3 4" xfId="12536"/>
    <cellStyle name="20% - Accent3 100 2 3 5" xfId="12537"/>
    <cellStyle name="20% - Accent3 100 2 4" xfId="12538"/>
    <cellStyle name="20% - Accent3 100 2 4 2" xfId="12539"/>
    <cellStyle name="20% - Accent3 100 2 4 2 2" xfId="12540"/>
    <cellStyle name="20% - Accent3 100 2 4 3" xfId="12541"/>
    <cellStyle name="20% - Accent3 100 2 5" xfId="12542"/>
    <cellStyle name="20% - Accent3 100 2 5 2" xfId="12543"/>
    <cellStyle name="20% - Accent3 100 2 6" xfId="12544"/>
    <cellStyle name="20% - Accent3 100 2 7" xfId="12545"/>
    <cellStyle name="20% - Accent3 100 3" xfId="12546"/>
    <cellStyle name="20% - Accent3 100 3 2" xfId="12547"/>
    <cellStyle name="20% - Accent3 100 3 2 2" xfId="12548"/>
    <cellStyle name="20% - Accent3 100 3 2 2 2" xfId="12549"/>
    <cellStyle name="20% - Accent3 100 3 2 2 2 2" xfId="12550"/>
    <cellStyle name="20% - Accent3 100 3 2 2 2 2 2" xfId="12551"/>
    <cellStyle name="20% - Accent3 100 3 2 2 2 3" xfId="12552"/>
    <cellStyle name="20% - Accent3 100 3 2 2 3" xfId="12553"/>
    <cellStyle name="20% - Accent3 100 3 2 2 3 2" xfId="12554"/>
    <cellStyle name="20% - Accent3 100 3 2 2 4" xfId="12555"/>
    <cellStyle name="20% - Accent3 100 3 2 2 5" xfId="12556"/>
    <cellStyle name="20% - Accent3 100 3 2 3" xfId="12557"/>
    <cellStyle name="20% - Accent3 100 3 2 3 2" xfId="12558"/>
    <cellStyle name="20% - Accent3 100 3 2 3 2 2" xfId="12559"/>
    <cellStyle name="20% - Accent3 100 3 2 3 3" xfId="12560"/>
    <cellStyle name="20% - Accent3 100 3 2 4" xfId="12561"/>
    <cellStyle name="20% - Accent3 100 3 2 4 2" xfId="12562"/>
    <cellStyle name="20% - Accent3 100 3 2 5" xfId="12563"/>
    <cellStyle name="20% - Accent3 100 3 2 6" xfId="12564"/>
    <cellStyle name="20% - Accent3 100 3 3" xfId="12565"/>
    <cellStyle name="20% - Accent3 100 3 3 2" xfId="12566"/>
    <cellStyle name="20% - Accent3 100 3 3 2 2" xfId="12567"/>
    <cellStyle name="20% - Accent3 100 3 3 2 2 2" xfId="12568"/>
    <cellStyle name="20% - Accent3 100 3 3 2 3" xfId="12569"/>
    <cellStyle name="20% - Accent3 100 3 3 3" xfId="12570"/>
    <cellStyle name="20% - Accent3 100 3 3 3 2" xfId="12571"/>
    <cellStyle name="20% - Accent3 100 3 3 4" xfId="12572"/>
    <cellStyle name="20% - Accent3 100 3 3 5" xfId="12573"/>
    <cellStyle name="20% - Accent3 100 3 4" xfId="12574"/>
    <cellStyle name="20% - Accent3 100 3 4 2" xfId="12575"/>
    <cellStyle name="20% - Accent3 100 3 4 2 2" xfId="12576"/>
    <cellStyle name="20% - Accent3 100 3 4 3" xfId="12577"/>
    <cellStyle name="20% - Accent3 100 3 5" xfId="12578"/>
    <cellStyle name="20% - Accent3 100 3 5 2" xfId="12579"/>
    <cellStyle name="20% - Accent3 100 3 6" xfId="12580"/>
    <cellStyle name="20% - Accent3 100 3 7" xfId="12581"/>
    <cellStyle name="20% - Accent3 100 4" xfId="12582"/>
    <cellStyle name="20% - Accent3 100 4 2" xfId="12583"/>
    <cellStyle name="20% - Accent3 100 4 2 2" xfId="12584"/>
    <cellStyle name="20% - Accent3 100 4 2 2 2" xfId="12585"/>
    <cellStyle name="20% - Accent3 100 4 2 2 2 2" xfId="12586"/>
    <cellStyle name="20% - Accent3 100 4 2 2 3" xfId="12587"/>
    <cellStyle name="20% - Accent3 100 4 2 3" xfId="12588"/>
    <cellStyle name="20% - Accent3 100 4 2 3 2" xfId="12589"/>
    <cellStyle name="20% - Accent3 100 4 2 4" xfId="12590"/>
    <cellStyle name="20% - Accent3 100 4 2 5" xfId="12591"/>
    <cellStyle name="20% - Accent3 100 4 3" xfId="12592"/>
    <cellStyle name="20% - Accent3 100 4 3 2" xfId="12593"/>
    <cellStyle name="20% - Accent3 100 4 3 2 2" xfId="12594"/>
    <cellStyle name="20% - Accent3 100 4 3 3" xfId="12595"/>
    <cellStyle name="20% - Accent3 100 4 4" xfId="12596"/>
    <cellStyle name="20% - Accent3 100 4 4 2" xfId="12597"/>
    <cellStyle name="20% - Accent3 100 4 5" xfId="12598"/>
    <cellStyle name="20% - Accent3 100 4 6" xfId="12599"/>
    <cellStyle name="20% - Accent3 100 5" xfId="12600"/>
    <cellStyle name="20% - Accent3 100 5 2" xfId="12601"/>
    <cellStyle name="20% - Accent3 100 5 2 2" xfId="12602"/>
    <cellStyle name="20% - Accent3 100 5 2 2 2" xfId="12603"/>
    <cellStyle name="20% - Accent3 100 5 2 2 2 2" xfId="12604"/>
    <cellStyle name="20% - Accent3 100 5 2 2 3" xfId="12605"/>
    <cellStyle name="20% - Accent3 100 5 2 3" xfId="12606"/>
    <cellStyle name="20% - Accent3 100 5 2 3 2" xfId="12607"/>
    <cellStyle name="20% - Accent3 100 5 2 4" xfId="12608"/>
    <cellStyle name="20% - Accent3 100 5 2 5" xfId="12609"/>
    <cellStyle name="20% - Accent3 100 5 3" xfId="12610"/>
    <cellStyle name="20% - Accent3 100 5 3 2" xfId="12611"/>
    <cellStyle name="20% - Accent3 100 5 3 2 2" xfId="12612"/>
    <cellStyle name="20% - Accent3 100 5 3 3" xfId="12613"/>
    <cellStyle name="20% - Accent3 100 5 4" xfId="12614"/>
    <cellStyle name="20% - Accent3 100 5 4 2" xfId="12615"/>
    <cellStyle name="20% - Accent3 100 5 5" xfId="12616"/>
    <cellStyle name="20% - Accent3 100 5 6" xfId="12617"/>
    <cellStyle name="20% - Accent3 100 6" xfId="12618"/>
    <cellStyle name="20% - Accent3 100 6 2" xfId="12619"/>
    <cellStyle name="20% - Accent3 100 6 2 2" xfId="12620"/>
    <cellStyle name="20% - Accent3 100 6 2 2 2" xfId="12621"/>
    <cellStyle name="20% - Accent3 100 6 2 3" xfId="12622"/>
    <cellStyle name="20% - Accent3 100 6 3" xfId="12623"/>
    <cellStyle name="20% - Accent3 100 6 3 2" xfId="12624"/>
    <cellStyle name="20% - Accent3 100 6 4" xfId="12625"/>
    <cellStyle name="20% - Accent3 100 6 5" xfId="12626"/>
    <cellStyle name="20% - Accent3 100 7" xfId="12627"/>
    <cellStyle name="20% - Accent3 100 7 2" xfId="12628"/>
    <cellStyle name="20% - Accent3 100 7 2 2" xfId="12629"/>
    <cellStyle name="20% - Accent3 100 7 3" xfId="12630"/>
    <cellStyle name="20% - Accent3 100 8" xfId="12631"/>
    <cellStyle name="20% - Accent3 100 8 2" xfId="12632"/>
    <cellStyle name="20% - Accent3 100 9" xfId="12633"/>
    <cellStyle name="20% - Accent3 100 9 2" xfId="60636"/>
    <cellStyle name="20% - Accent3 101" xfId="886"/>
    <cellStyle name="20% - Accent3 101 10" xfId="12634"/>
    <cellStyle name="20% - Accent3 101 2" xfId="12635"/>
    <cellStyle name="20% - Accent3 101 2 2" xfId="12636"/>
    <cellStyle name="20% - Accent3 101 2 2 2" xfId="12637"/>
    <cellStyle name="20% - Accent3 101 2 2 2 2" xfId="12638"/>
    <cellStyle name="20% - Accent3 101 2 2 2 2 2" xfId="12639"/>
    <cellStyle name="20% - Accent3 101 2 2 2 2 2 2" xfId="12640"/>
    <cellStyle name="20% - Accent3 101 2 2 2 2 3" xfId="12641"/>
    <cellStyle name="20% - Accent3 101 2 2 2 3" xfId="12642"/>
    <cellStyle name="20% - Accent3 101 2 2 2 3 2" xfId="12643"/>
    <cellStyle name="20% - Accent3 101 2 2 2 4" xfId="12644"/>
    <cellStyle name="20% - Accent3 101 2 2 2 5" xfId="12645"/>
    <cellStyle name="20% - Accent3 101 2 2 3" xfId="12646"/>
    <cellStyle name="20% - Accent3 101 2 2 3 2" xfId="12647"/>
    <cellStyle name="20% - Accent3 101 2 2 3 2 2" xfId="12648"/>
    <cellStyle name="20% - Accent3 101 2 2 3 3" xfId="12649"/>
    <cellStyle name="20% - Accent3 101 2 2 4" xfId="12650"/>
    <cellStyle name="20% - Accent3 101 2 2 4 2" xfId="12651"/>
    <cellStyle name="20% - Accent3 101 2 2 5" xfId="12652"/>
    <cellStyle name="20% - Accent3 101 2 2 6" xfId="12653"/>
    <cellStyle name="20% - Accent3 101 2 3" xfId="12654"/>
    <cellStyle name="20% - Accent3 101 2 3 2" xfId="12655"/>
    <cellStyle name="20% - Accent3 101 2 3 2 2" xfId="12656"/>
    <cellStyle name="20% - Accent3 101 2 3 2 2 2" xfId="12657"/>
    <cellStyle name="20% - Accent3 101 2 3 2 3" xfId="12658"/>
    <cellStyle name="20% - Accent3 101 2 3 3" xfId="12659"/>
    <cellStyle name="20% - Accent3 101 2 3 3 2" xfId="12660"/>
    <cellStyle name="20% - Accent3 101 2 3 4" xfId="12661"/>
    <cellStyle name="20% - Accent3 101 2 3 5" xfId="12662"/>
    <cellStyle name="20% - Accent3 101 2 4" xfId="12663"/>
    <cellStyle name="20% - Accent3 101 2 4 2" xfId="12664"/>
    <cellStyle name="20% - Accent3 101 2 4 2 2" xfId="12665"/>
    <cellStyle name="20% - Accent3 101 2 4 3" xfId="12666"/>
    <cellStyle name="20% - Accent3 101 2 5" xfId="12667"/>
    <cellStyle name="20% - Accent3 101 2 5 2" xfId="12668"/>
    <cellStyle name="20% - Accent3 101 2 6" xfId="12669"/>
    <cellStyle name="20% - Accent3 101 2 7" xfId="12670"/>
    <cellStyle name="20% - Accent3 101 3" xfId="12671"/>
    <cellStyle name="20% - Accent3 101 3 2" xfId="12672"/>
    <cellStyle name="20% - Accent3 101 3 2 2" xfId="12673"/>
    <cellStyle name="20% - Accent3 101 3 2 2 2" xfId="12674"/>
    <cellStyle name="20% - Accent3 101 3 2 2 2 2" xfId="12675"/>
    <cellStyle name="20% - Accent3 101 3 2 2 2 2 2" xfId="12676"/>
    <cellStyle name="20% - Accent3 101 3 2 2 2 3" xfId="12677"/>
    <cellStyle name="20% - Accent3 101 3 2 2 3" xfId="12678"/>
    <cellStyle name="20% - Accent3 101 3 2 2 3 2" xfId="12679"/>
    <cellStyle name="20% - Accent3 101 3 2 2 4" xfId="12680"/>
    <cellStyle name="20% - Accent3 101 3 2 2 5" xfId="12681"/>
    <cellStyle name="20% - Accent3 101 3 2 3" xfId="12682"/>
    <cellStyle name="20% - Accent3 101 3 2 3 2" xfId="12683"/>
    <cellStyle name="20% - Accent3 101 3 2 3 2 2" xfId="12684"/>
    <cellStyle name="20% - Accent3 101 3 2 3 3" xfId="12685"/>
    <cellStyle name="20% - Accent3 101 3 2 4" xfId="12686"/>
    <cellStyle name="20% - Accent3 101 3 2 4 2" xfId="12687"/>
    <cellStyle name="20% - Accent3 101 3 2 5" xfId="12688"/>
    <cellStyle name="20% - Accent3 101 3 2 6" xfId="12689"/>
    <cellStyle name="20% - Accent3 101 3 3" xfId="12690"/>
    <cellStyle name="20% - Accent3 101 3 3 2" xfId="12691"/>
    <cellStyle name="20% - Accent3 101 3 3 2 2" xfId="12692"/>
    <cellStyle name="20% - Accent3 101 3 3 2 2 2" xfId="12693"/>
    <cellStyle name="20% - Accent3 101 3 3 2 3" xfId="12694"/>
    <cellStyle name="20% - Accent3 101 3 3 3" xfId="12695"/>
    <cellStyle name="20% - Accent3 101 3 3 3 2" xfId="12696"/>
    <cellStyle name="20% - Accent3 101 3 3 4" xfId="12697"/>
    <cellStyle name="20% - Accent3 101 3 3 5" xfId="12698"/>
    <cellStyle name="20% - Accent3 101 3 4" xfId="12699"/>
    <cellStyle name="20% - Accent3 101 3 4 2" xfId="12700"/>
    <cellStyle name="20% - Accent3 101 3 4 2 2" xfId="12701"/>
    <cellStyle name="20% - Accent3 101 3 4 3" xfId="12702"/>
    <cellStyle name="20% - Accent3 101 3 5" xfId="12703"/>
    <cellStyle name="20% - Accent3 101 3 5 2" xfId="12704"/>
    <cellStyle name="20% - Accent3 101 3 6" xfId="12705"/>
    <cellStyle name="20% - Accent3 101 3 7" xfId="12706"/>
    <cellStyle name="20% - Accent3 101 4" xfId="12707"/>
    <cellStyle name="20% - Accent3 101 4 2" xfId="12708"/>
    <cellStyle name="20% - Accent3 101 4 2 2" xfId="12709"/>
    <cellStyle name="20% - Accent3 101 4 2 2 2" xfId="12710"/>
    <cellStyle name="20% - Accent3 101 4 2 2 2 2" xfId="12711"/>
    <cellStyle name="20% - Accent3 101 4 2 2 3" xfId="12712"/>
    <cellStyle name="20% - Accent3 101 4 2 3" xfId="12713"/>
    <cellStyle name="20% - Accent3 101 4 2 3 2" xfId="12714"/>
    <cellStyle name="20% - Accent3 101 4 2 4" xfId="12715"/>
    <cellStyle name="20% - Accent3 101 4 2 5" xfId="12716"/>
    <cellStyle name="20% - Accent3 101 4 3" xfId="12717"/>
    <cellStyle name="20% - Accent3 101 4 3 2" xfId="12718"/>
    <cellStyle name="20% - Accent3 101 4 3 2 2" xfId="12719"/>
    <cellStyle name="20% - Accent3 101 4 3 3" xfId="12720"/>
    <cellStyle name="20% - Accent3 101 4 4" xfId="12721"/>
    <cellStyle name="20% - Accent3 101 4 4 2" xfId="12722"/>
    <cellStyle name="20% - Accent3 101 4 5" xfId="12723"/>
    <cellStyle name="20% - Accent3 101 4 6" xfId="12724"/>
    <cellStyle name="20% - Accent3 101 5" xfId="12725"/>
    <cellStyle name="20% - Accent3 101 5 2" xfId="12726"/>
    <cellStyle name="20% - Accent3 101 5 2 2" xfId="12727"/>
    <cellStyle name="20% - Accent3 101 5 2 2 2" xfId="12728"/>
    <cellStyle name="20% - Accent3 101 5 2 2 2 2" xfId="12729"/>
    <cellStyle name="20% - Accent3 101 5 2 2 3" xfId="12730"/>
    <cellStyle name="20% - Accent3 101 5 2 3" xfId="12731"/>
    <cellStyle name="20% - Accent3 101 5 2 3 2" xfId="12732"/>
    <cellStyle name="20% - Accent3 101 5 2 4" xfId="12733"/>
    <cellStyle name="20% - Accent3 101 5 2 5" xfId="12734"/>
    <cellStyle name="20% - Accent3 101 5 3" xfId="12735"/>
    <cellStyle name="20% - Accent3 101 5 3 2" xfId="12736"/>
    <cellStyle name="20% - Accent3 101 5 3 2 2" xfId="12737"/>
    <cellStyle name="20% - Accent3 101 5 3 3" xfId="12738"/>
    <cellStyle name="20% - Accent3 101 5 4" xfId="12739"/>
    <cellStyle name="20% - Accent3 101 5 4 2" xfId="12740"/>
    <cellStyle name="20% - Accent3 101 5 5" xfId="12741"/>
    <cellStyle name="20% - Accent3 101 5 6" xfId="12742"/>
    <cellStyle name="20% - Accent3 101 6" xfId="12743"/>
    <cellStyle name="20% - Accent3 101 6 2" xfId="12744"/>
    <cellStyle name="20% - Accent3 101 6 2 2" xfId="12745"/>
    <cellStyle name="20% - Accent3 101 6 2 2 2" xfId="12746"/>
    <cellStyle name="20% - Accent3 101 6 2 3" xfId="12747"/>
    <cellStyle name="20% - Accent3 101 6 3" xfId="12748"/>
    <cellStyle name="20% - Accent3 101 6 3 2" xfId="12749"/>
    <cellStyle name="20% - Accent3 101 6 4" xfId="12750"/>
    <cellStyle name="20% - Accent3 101 6 5" xfId="12751"/>
    <cellStyle name="20% - Accent3 101 7" xfId="12752"/>
    <cellStyle name="20% - Accent3 101 7 2" xfId="12753"/>
    <cellStyle name="20% - Accent3 101 7 2 2" xfId="12754"/>
    <cellStyle name="20% - Accent3 101 7 3" xfId="12755"/>
    <cellStyle name="20% - Accent3 101 8" xfId="12756"/>
    <cellStyle name="20% - Accent3 101 8 2" xfId="12757"/>
    <cellStyle name="20% - Accent3 101 9" xfId="12758"/>
    <cellStyle name="20% - Accent3 101 9 2" xfId="60637"/>
    <cellStyle name="20% - Accent3 102" xfId="887"/>
    <cellStyle name="20% - Accent3 102 10" xfId="12759"/>
    <cellStyle name="20% - Accent3 102 2" xfId="12760"/>
    <cellStyle name="20% - Accent3 102 2 2" xfId="12761"/>
    <cellStyle name="20% - Accent3 102 2 2 2" xfId="12762"/>
    <cellStyle name="20% - Accent3 102 2 2 2 2" xfId="12763"/>
    <cellStyle name="20% - Accent3 102 2 2 2 2 2" xfId="12764"/>
    <cellStyle name="20% - Accent3 102 2 2 2 2 2 2" xfId="12765"/>
    <cellStyle name="20% - Accent3 102 2 2 2 2 3" xfId="12766"/>
    <cellStyle name="20% - Accent3 102 2 2 2 3" xfId="12767"/>
    <cellStyle name="20% - Accent3 102 2 2 2 3 2" xfId="12768"/>
    <cellStyle name="20% - Accent3 102 2 2 2 4" xfId="12769"/>
    <cellStyle name="20% - Accent3 102 2 2 2 5" xfId="12770"/>
    <cellStyle name="20% - Accent3 102 2 2 3" xfId="12771"/>
    <cellStyle name="20% - Accent3 102 2 2 3 2" xfId="12772"/>
    <cellStyle name="20% - Accent3 102 2 2 3 2 2" xfId="12773"/>
    <cellStyle name="20% - Accent3 102 2 2 3 3" xfId="12774"/>
    <cellStyle name="20% - Accent3 102 2 2 4" xfId="12775"/>
    <cellStyle name="20% - Accent3 102 2 2 4 2" xfId="12776"/>
    <cellStyle name="20% - Accent3 102 2 2 5" xfId="12777"/>
    <cellStyle name="20% - Accent3 102 2 2 6" xfId="12778"/>
    <cellStyle name="20% - Accent3 102 2 3" xfId="12779"/>
    <cellStyle name="20% - Accent3 102 2 3 2" xfId="12780"/>
    <cellStyle name="20% - Accent3 102 2 3 2 2" xfId="12781"/>
    <cellStyle name="20% - Accent3 102 2 3 2 2 2" xfId="12782"/>
    <cellStyle name="20% - Accent3 102 2 3 2 3" xfId="12783"/>
    <cellStyle name="20% - Accent3 102 2 3 3" xfId="12784"/>
    <cellStyle name="20% - Accent3 102 2 3 3 2" xfId="12785"/>
    <cellStyle name="20% - Accent3 102 2 3 4" xfId="12786"/>
    <cellStyle name="20% - Accent3 102 2 3 5" xfId="12787"/>
    <cellStyle name="20% - Accent3 102 2 4" xfId="12788"/>
    <cellStyle name="20% - Accent3 102 2 4 2" xfId="12789"/>
    <cellStyle name="20% - Accent3 102 2 4 2 2" xfId="12790"/>
    <cellStyle name="20% - Accent3 102 2 4 3" xfId="12791"/>
    <cellStyle name="20% - Accent3 102 2 5" xfId="12792"/>
    <cellStyle name="20% - Accent3 102 2 5 2" xfId="12793"/>
    <cellStyle name="20% - Accent3 102 2 6" xfId="12794"/>
    <cellStyle name="20% - Accent3 102 2 7" xfId="12795"/>
    <cellStyle name="20% - Accent3 102 3" xfId="12796"/>
    <cellStyle name="20% - Accent3 102 3 2" xfId="12797"/>
    <cellStyle name="20% - Accent3 102 3 2 2" xfId="12798"/>
    <cellStyle name="20% - Accent3 102 3 2 2 2" xfId="12799"/>
    <cellStyle name="20% - Accent3 102 3 2 2 2 2" xfId="12800"/>
    <cellStyle name="20% - Accent3 102 3 2 2 2 2 2" xfId="12801"/>
    <cellStyle name="20% - Accent3 102 3 2 2 2 3" xfId="12802"/>
    <cellStyle name="20% - Accent3 102 3 2 2 3" xfId="12803"/>
    <cellStyle name="20% - Accent3 102 3 2 2 3 2" xfId="12804"/>
    <cellStyle name="20% - Accent3 102 3 2 2 4" xfId="12805"/>
    <cellStyle name="20% - Accent3 102 3 2 2 5" xfId="12806"/>
    <cellStyle name="20% - Accent3 102 3 2 3" xfId="12807"/>
    <cellStyle name="20% - Accent3 102 3 2 3 2" xfId="12808"/>
    <cellStyle name="20% - Accent3 102 3 2 3 2 2" xfId="12809"/>
    <cellStyle name="20% - Accent3 102 3 2 3 3" xfId="12810"/>
    <cellStyle name="20% - Accent3 102 3 2 4" xfId="12811"/>
    <cellStyle name="20% - Accent3 102 3 2 4 2" xfId="12812"/>
    <cellStyle name="20% - Accent3 102 3 2 5" xfId="12813"/>
    <cellStyle name="20% - Accent3 102 3 2 6" xfId="12814"/>
    <cellStyle name="20% - Accent3 102 3 3" xfId="12815"/>
    <cellStyle name="20% - Accent3 102 3 3 2" xfId="12816"/>
    <cellStyle name="20% - Accent3 102 3 3 2 2" xfId="12817"/>
    <cellStyle name="20% - Accent3 102 3 3 2 2 2" xfId="12818"/>
    <cellStyle name="20% - Accent3 102 3 3 2 3" xfId="12819"/>
    <cellStyle name="20% - Accent3 102 3 3 3" xfId="12820"/>
    <cellStyle name="20% - Accent3 102 3 3 3 2" xfId="12821"/>
    <cellStyle name="20% - Accent3 102 3 3 4" xfId="12822"/>
    <cellStyle name="20% - Accent3 102 3 3 5" xfId="12823"/>
    <cellStyle name="20% - Accent3 102 3 4" xfId="12824"/>
    <cellStyle name="20% - Accent3 102 3 4 2" xfId="12825"/>
    <cellStyle name="20% - Accent3 102 3 4 2 2" xfId="12826"/>
    <cellStyle name="20% - Accent3 102 3 4 3" xfId="12827"/>
    <cellStyle name="20% - Accent3 102 3 5" xfId="12828"/>
    <cellStyle name="20% - Accent3 102 3 5 2" xfId="12829"/>
    <cellStyle name="20% - Accent3 102 3 6" xfId="12830"/>
    <cellStyle name="20% - Accent3 102 3 7" xfId="12831"/>
    <cellStyle name="20% - Accent3 102 4" xfId="12832"/>
    <cellStyle name="20% - Accent3 102 4 2" xfId="12833"/>
    <cellStyle name="20% - Accent3 102 4 2 2" xfId="12834"/>
    <cellStyle name="20% - Accent3 102 4 2 2 2" xfId="12835"/>
    <cellStyle name="20% - Accent3 102 4 2 2 2 2" xfId="12836"/>
    <cellStyle name="20% - Accent3 102 4 2 2 3" xfId="12837"/>
    <cellStyle name="20% - Accent3 102 4 2 3" xfId="12838"/>
    <cellStyle name="20% - Accent3 102 4 2 3 2" xfId="12839"/>
    <cellStyle name="20% - Accent3 102 4 2 4" xfId="12840"/>
    <cellStyle name="20% - Accent3 102 4 2 5" xfId="12841"/>
    <cellStyle name="20% - Accent3 102 4 3" xfId="12842"/>
    <cellStyle name="20% - Accent3 102 4 3 2" xfId="12843"/>
    <cellStyle name="20% - Accent3 102 4 3 2 2" xfId="12844"/>
    <cellStyle name="20% - Accent3 102 4 3 3" xfId="12845"/>
    <cellStyle name="20% - Accent3 102 4 4" xfId="12846"/>
    <cellStyle name="20% - Accent3 102 4 4 2" xfId="12847"/>
    <cellStyle name="20% - Accent3 102 4 5" xfId="12848"/>
    <cellStyle name="20% - Accent3 102 4 6" xfId="12849"/>
    <cellStyle name="20% - Accent3 102 5" xfId="12850"/>
    <cellStyle name="20% - Accent3 102 5 2" xfId="12851"/>
    <cellStyle name="20% - Accent3 102 5 2 2" xfId="12852"/>
    <cellStyle name="20% - Accent3 102 5 2 2 2" xfId="12853"/>
    <cellStyle name="20% - Accent3 102 5 2 2 2 2" xfId="12854"/>
    <cellStyle name="20% - Accent3 102 5 2 2 3" xfId="12855"/>
    <cellStyle name="20% - Accent3 102 5 2 3" xfId="12856"/>
    <cellStyle name="20% - Accent3 102 5 2 3 2" xfId="12857"/>
    <cellStyle name="20% - Accent3 102 5 2 4" xfId="12858"/>
    <cellStyle name="20% - Accent3 102 5 2 5" xfId="12859"/>
    <cellStyle name="20% - Accent3 102 5 3" xfId="12860"/>
    <cellStyle name="20% - Accent3 102 5 3 2" xfId="12861"/>
    <cellStyle name="20% - Accent3 102 5 3 2 2" xfId="12862"/>
    <cellStyle name="20% - Accent3 102 5 3 3" xfId="12863"/>
    <cellStyle name="20% - Accent3 102 5 4" xfId="12864"/>
    <cellStyle name="20% - Accent3 102 5 4 2" xfId="12865"/>
    <cellStyle name="20% - Accent3 102 5 5" xfId="12866"/>
    <cellStyle name="20% - Accent3 102 5 6" xfId="12867"/>
    <cellStyle name="20% - Accent3 102 6" xfId="12868"/>
    <cellStyle name="20% - Accent3 102 6 2" xfId="12869"/>
    <cellStyle name="20% - Accent3 102 6 2 2" xfId="12870"/>
    <cellStyle name="20% - Accent3 102 6 2 2 2" xfId="12871"/>
    <cellStyle name="20% - Accent3 102 6 2 3" xfId="12872"/>
    <cellStyle name="20% - Accent3 102 6 3" xfId="12873"/>
    <cellStyle name="20% - Accent3 102 6 3 2" xfId="12874"/>
    <cellStyle name="20% - Accent3 102 6 4" xfId="12875"/>
    <cellStyle name="20% - Accent3 102 6 5" xfId="12876"/>
    <cellStyle name="20% - Accent3 102 7" xfId="12877"/>
    <cellStyle name="20% - Accent3 102 7 2" xfId="12878"/>
    <cellStyle name="20% - Accent3 102 7 2 2" xfId="12879"/>
    <cellStyle name="20% - Accent3 102 7 3" xfId="12880"/>
    <cellStyle name="20% - Accent3 102 8" xfId="12881"/>
    <cellStyle name="20% - Accent3 102 8 2" xfId="12882"/>
    <cellStyle name="20% - Accent3 102 9" xfId="12883"/>
    <cellStyle name="20% - Accent3 102 9 2" xfId="60638"/>
    <cellStyle name="20% - Accent3 103" xfId="888"/>
    <cellStyle name="20% - Accent3 103 10" xfId="12884"/>
    <cellStyle name="20% - Accent3 103 2" xfId="12885"/>
    <cellStyle name="20% - Accent3 103 2 2" xfId="12886"/>
    <cellStyle name="20% - Accent3 103 2 2 2" xfId="12887"/>
    <cellStyle name="20% - Accent3 103 2 2 2 2" xfId="12888"/>
    <cellStyle name="20% - Accent3 103 2 2 2 2 2" xfId="12889"/>
    <cellStyle name="20% - Accent3 103 2 2 2 2 2 2" xfId="12890"/>
    <cellStyle name="20% - Accent3 103 2 2 2 2 3" xfId="12891"/>
    <cellStyle name="20% - Accent3 103 2 2 2 3" xfId="12892"/>
    <cellStyle name="20% - Accent3 103 2 2 2 3 2" xfId="12893"/>
    <cellStyle name="20% - Accent3 103 2 2 2 4" xfId="12894"/>
    <cellStyle name="20% - Accent3 103 2 2 2 5" xfId="12895"/>
    <cellStyle name="20% - Accent3 103 2 2 3" xfId="12896"/>
    <cellStyle name="20% - Accent3 103 2 2 3 2" xfId="12897"/>
    <cellStyle name="20% - Accent3 103 2 2 3 2 2" xfId="12898"/>
    <cellStyle name="20% - Accent3 103 2 2 3 3" xfId="12899"/>
    <cellStyle name="20% - Accent3 103 2 2 4" xfId="12900"/>
    <cellStyle name="20% - Accent3 103 2 2 4 2" xfId="12901"/>
    <cellStyle name="20% - Accent3 103 2 2 5" xfId="12902"/>
    <cellStyle name="20% - Accent3 103 2 2 6" xfId="12903"/>
    <cellStyle name="20% - Accent3 103 2 3" xfId="12904"/>
    <cellStyle name="20% - Accent3 103 2 3 2" xfId="12905"/>
    <cellStyle name="20% - Accent3 103 2 3 2 2" xfId="12906"/>
    <cellStyle name="20% - Accent3 103 2 3 2 2 2" xfId="12907"/>
    <cellStyle name="20% - Accent3 103 2 3 2 3" xfId="12908"/>
    <cellStyle name="20% - Accent3 103 2 3 3" xfId="12909"/>
    <cellStyle name="20% - Accent3 103 2 3 3 2" xfId="12910"/>
    <cellStyle name="20% - Accent3 103 2 3 4" xfId="12911"/>
    <cellStyle name="20% - Accent3 103 2 3 5" xfId="12912"/>
    <cellStyle name="20% - Accent3 103 2 4" xfId="12913"/>
    <cellStyle name="20% - Accent3 103 2 4 2" xfId="12914"/>
    <cellStyle name="20% - Accent3 103 2 4 2 2" xfId="12915"/>
    <cellStyle name="20% - Accent3 103 2 4 3" xfId="12916"/>
    <cellStyle name="20% - Accent3 103 2 5" xfId="12917"/>
    <cellStyle name="20% - Accent3 103 2 5 2" xfId="12918"/>
    <cellStyle name="20% - Accent3 103 2 6" xfId="12919"/>
    <cellStyle name="20% - Accent3 103 2 7" xfId="12920"/>
    <cellStyle name="20% - Accent3 103 3" xfId="12921"/>
    <cellStyle name="20% - Accent3 103 3 2" xfId="12922"/>
    <cellStyle name="20% - Accent3 103 3 2 2" xfId="12923"/>
    <cellStyle name="20% - Accent3 103 3 2 2 2" xfId="12924"/>
    <cellStyle name="20% - Accent3 103 3 2 2 2 2" xfId="12925"/>
    <cellStyle name="20% - Accent3 103 3 2 2 2 2 2" xfId="12926"/>
    <cellStyle name="20% - Accent3 103 3 2 2 2 3" xfId="12927"/>
    <cellStyle name="20% - Accent3 103 3 2 2 3" xfId="12928"/>
    <cellStyle name="20% - Accent3 103 3 2 2 3 2" xfId="12929"/>
    <cellStyle name="20% - Accent3 103 3 2 2 4" xfId="12930"/>
    <cellStyle name="20% - Accent3 103 3 2 2 5" xfId="12931"/>
    <cellStyle name="20% - Accent3 103 3 2 3" xfId="12932"/>
    <cellStyle name="20% - Accent3 103 3 2 3 2" xfId="12933"/>
    <cellStyle name="20% - Accent3 103 3 2 3 2 2" xfId="12934"/>
    <cellStyle name="20% - Accent3 103 3 2 3 3" xfId="12935"/>
    <cellStyle name="20% - Accent3 103 3 2 4" xfId="12936"/>
    <cellStyle name="20% - Accent3 103 3 2 4 2" xfId="12937"/>
    <cellStyle name="20% - Accent3 103 3 2 5" xfId="12938"/>
    <cellStyle name="20% - Accent3 103 3 2 6" xfId="12939"/>
    <cellStyle name="20% - Accent3 103 3 3" xfId="12940"/>
    <cellStyle name="20% - Accent3 103 3 3 2" xfId="12941"/>
    <cellStyle name="20% - Accent3 103 3 3 2 2" xfId="12942"/>
    <cellStyle name="20% - Accent3 103 3 3 2 2 2" xfId="12943"/>
    <cellStyle name="20% - Accent3 103 3 3 2 3" xfId="12944"/>
    <cellStyle name="20% - Accent3 103 3 3 3" xfId="12945"/>
    <cellStyle name="20% - Accent3 103 3 3 3 2" xfId="12946"/>
    <cellStyle name="20% - Accent3 103 3 3 4" xfId="12947"/>
    <cellStyle name="20% - Accent3 103 3 3 5" xfId="12948"/>
    <cellStyle name="20% - Accent3 103 3 4" xfId="12949"/>
    <cellStyle name="20% - Accent3 103 3 4 2" xfId="12950"/>
    <cellStyle name="20% - Accent3 103 3 4 2 2" xfId="12951"/>
    <cellStyle name="20% - Accent3 103 3 4 3" xfId="12952"/>
    <cellStyle name="20% - Accent3 103 3 5" xfId="12953"/>
    <cellStyle name="20% - Accent3 103 3 5 2" xfId="12954"/>
    <cellStyle name="20% - Accent3 103 3 6" xfId="12955"/>
    <cellStyle name="20% - Accent3 103 3 7" xfId="12956"/>
    <cellStyle name="20% - Accent3 103 4" xfId="12957"/>
    <cellStyle name="20% - Accent3 103 4 2" xfId="12958"/>
    <cellStyle name="20% - Accent3 103 4 2 2" xfId="12959"/>
    <cellStyle name="20% - Accent3 103 4 2 2 2" xfId="12960"/>
    <cellStyle name="20% - Accent3 103 4 2 2 2 2" xfId="12961"/>
    <cellStyle name="20% - Accent3 103 4 2 2 3" xfId="12962"/>
    <cellStyle name="20% - Accent3 103 4 2 3" xfId="12963"/>
    <cellStyle name="20% - Accent3 103 4 2 3 2" xfId="12964"/>
    <cellStyle name="20% - Accent3 103 4 2 4" xfId="12965"/>
    <cellStyle name="20% - Accent3 103 4 2 5" xfId="12966"/>
    <cellStyle name="20% - Accent3 103 4 3" xfId="12967"/>
    <cellStyle name="20% - Accent3 103 4 3 2" xfId="12968"/>
    <cellStyle name="20% - Accent3 103 4 3 2 2" xfId="12969"/>
    <cellStyle name="20% - Accent3 103 4 3 3" xfId="12970"/>
    <cellStyle name="20% - Accent3 103 4 4" xfId="12971"/>
    <cellStyle name="20% - Accent3 103 4 4 2" xfId="12972"/>
    <cellStyle name="20% - Accent3 103 4 5" xfId="12973"/>
    <cellStyle name="20% - Accent3 103 4 6" xfId="12974"/>
    <cellStyle name="20% - Accent3 103 5" xfId="12975"/>
    <cellStyle name="20% - Accent3 103 5 2" xfId="12976"/>
    <cellStyle name="20% - Accent3 103 5 2 2" xfId="12977"/>
    <cellStyle name="20% - Accent3 103 5 2 2 2" xfId="12978"/>
    <cellStyle name="20% - Accent3 103 5 2 2 2 2" xfId="12979"/>
    <cellStyle name="20% - Accent3 103 5 2 2 3" xfId="12980"/>
    <cellStyle name="20% - Accent3 103 5 2 3" xfId="12981"/>
    <cellStyle name="20% - Accent3 103 5 2 3 2" xfId="12982"/>
    <cellStyle name="20% - Accent3 103 5 2 4" xfId="12983"/>
    <cellStyle name="20% - Accent3 103 5 2 5" xfId="12984"/>
    <cellStyle name="20% - Accent3 103 5 3" xfId="12985"/>
    <cellStyle name="20% - Accent3 103 5 3 2" xfId="12986"/>
    <cellStyle name="20% - Accent3 103 5 3 2 2" xfId="12987"/>
    <cellStyle name="20% - Accent3 103 5 3 3" xfId="12988"/>
    <cellStyle name="20% - Accent3 103 5 4" xfId="12989"/>
    <cellStyle name="20% - Accent3 103 5 4 2" xfId="12990"/>
    <cellStyle name="20% - Accent3 103 5 5" xfId="12991"/>
    <cellStyle name="20% - Accent3 103 5 6" xfId="12992"/>
    <cellStyle name="20% - Accent3 103 6" xfId="12993"/>
    <cellStyle name="20% - Accent3 103 6 2" xfId="12994"/>
    <cellStyle name="20% - Accent3 103 6 2 2" xfId="12995"/>
    <cellStyle name="20% - Accent3 103 6 2 2 2" xfId="12996"/>
    <cellStyle name="20% - Accent3 103 6 2 3" xfId="12997"/>
    <cellStyle name="20% - Accent3 103 6 3" xfId="12998"/>
    <cellStyle name="20% - Accent3 103 6 3 2" xfId="12999"/>
    <cellStyle name="20% - Accent3 103 6 4" xfId="13000"/>
    <cellStyle name="20% - Accent3 103 6 5" xfId="13001"/>
    <cellStyle name="20% - Accent3 103 7" xfId="13002"/>
    <cellStyle name="20% - Accent3 103 7 2" xfId="13003"/>
    <cellStyle name="20% - Accent3 103 7 2 2" xfId="13004"/>
    <cellStyle name="20% - Accent3 103 7 3" xfId="13005"/>
    <cellStyle name="20% - Accent3 103 8" xfId="13006"/>
    <cellStyle name="20% - Accent3 103 8 2" xfId="13007"/>
    <cellStyle name="20% - Accent3 103 9" xfId="13008"/>
    <cellStyle name="20% - Accent3 103 9 2" xfId="60639"/>
    <cellStyle name="20% - Accent3 104" xfId="889"/>
    <cellStyle name="20% - Accent3 104 10" xfId="13009"/>
    <cellStyle name="20% - Accent3 104 2" xfId="13010"/>
    <cellStyle name="20% - Accent3 104 2 2" xfId="13011"/>
    <cellStyle name="20% - Accent3 104 2 2 2" xfId="13012"/>
    <cellStyle name="20% - Accent3 104 2 2 2 2" xfId="13013"/>
    <cellStyle name="20% - Accent3 104 2 2 2 2 2" xfId="13014"/>
    <cellStyle name="20% - Accent3 104 2 2 2 2 2 2" xfId="13015"/>
    <cellStyle name="20% - Accent3 104 2 2 2 2 3" xfId="13016"/>
    <cellStyle name="20% - Accent3 104 2 2 2 3" xfId="13017"/>
    <cellStyle name="20% - Accent3 104 2 2 2 3 2" xfId="13018"/>
    <cellStyle name="20% - Accent3 104 2 2 2 4" xfId="13019"/>
    <cellStyle name="20% - Accent3 104 2 2 2 5" xfId="13020"/>
    <cellStyle name="20% - Accent3 104 2 2 3" xfId="13021"/>
    <cellStyle name="20% - Accent3 104 2 2 3 2" xfId="13022"/>
    <cellStyle name="20% - Accent3 104 2 2 3 2 2" xfId="13023"/>
    <cellStyle name="20% - Accent3 104 2 2 3 3" xfId="13024"/>
    <cellStyle name="20% - Accent3 104 2 2 4" xfId="13025"/>
    <cellStyle name="20% - Accent3 104 2 2 4 2" xfId="13026"/>
    <cellStyle name="20% - Accent3 104 2 2 5" xfId="13027"/>
    <cellStyle name="20% - Accent3 104 2 2 6" xfId="13028"/>
    <cellStyle name="20% - Accent3 104 2 3" xfId="13029"/>
    <cellStyle name="20% - Accent3 104 2 3 2" xfId="13030"/>
    <cellStyle name="20% - Accent3 104 2 3 2 2" xfId="13031"/>
    <cellStyle name="20% - Accent3 104 2 3 2 2 2" xfId="13032"/>
    <cellStyle name="20% - Accent3 104 2 3 2 3" xfId="13033"/>
    <cellStyle name="20% - Accent3 104 2 3 3" xfId="13034"/>
    <cellStyle name="20% - Accent3 104 2 3 3 2" xfId="13035"/>
    <cellStyle name="20% - Accent3 104 2 3 4" xfId="13036"/>
    <cellStyle name="20% - Accent3 104 2 3 5" xfId="13037"/>
    <cellStyle name="20% - Accent3 104 2 4" xfId="13038"/>
    <cellStyle name="20% - Accent3 104 2 4 2" xfId="13039"/>
    <cellStyle name="20% - Accent3 104 2 4 2 2" xfId="13040"/>
    <cellStyle name="20% - Accent3 104 2 4 3" xfId="13041"/>
    <cellStyle name="20% - Accent3 104 2 5" xfId="13042"/>
    <cellStyle name="20% - Accent3 104 2 5 2" xfId="13043"/>
    <cellStyle name="20% - Accent3 104 2 6" xfId="13044"/>
    <cellStyle name="20% - Accent3 104 2 7" xfId="13045"/>
    <cellStyle name="20% - Accent3 104 3" xfId="13046"/>
    <cellStyle name="20% - Accent3 104 3 2" xfId="13047"/>
    <cellStyle name="20% - Accent3 104 3 2 2" xfId="13048"/>
    <cellStyle name="20% - Accent3 104 3 2 2 2" xfId="13049"/>
    <cellStyle name="20% - Accent3 104 3 2 2 2 2" xfId="13050"/>
    <cellStyle name="20% - Accent3 104 3 2 2 2 2 2" xfId="13051"/>
    <cellStyle name="20% - Accent3 104 3 2 2 2 3" xfId="13052"/>
    <cellStyle name="20% - Accent3 104 3 2 2 3" xfId="13053"/>
    <cellStyle name="20% - Accent3 104 3 2 2 3 2" xfId="13054"/>
    <cellStyle name="20% - Accent3 104 3 2 2 4" xfId="13055"/>
    <cellStyle name="20% - Accent3 104 3 2 2 5" xfId="13056"/>
    <cellStyle name="20% - Accent3 104 3 2 3" xfId="13057"/>
    <cellStyle name="20% - Accent3 104 3 2 3 2" xfId="13058"/>
    <cellStyle name="20% - Accent3 104 3 2 3 2 2" xfId="13059"/>
    <cellStyle name="20% - Accent3 104 3 2 3 3" xfId="13060"/>
    <cellStyle name="20% - Accent3 104 3 2 4" xfId="13061"/>
    <cellStyle name="20% - Accent3 104 3 2 4 2" xfId="13062"/>
    <cellStyle name="20% - Accent3 104 3 2 5" xfId="13063"/>
    <cellStyle name="20% - Accent3 104 3 2 6" xfId="13064"/>
    <cellStyle name="20% - Accent3 104 3 3" xfId="13065"/>
    <cellStyle name="20% - Accent3 104 3 3 2" xfId="13066"/>
    <cellStyle name="20% - Accent3 104 3 3 2 2" xfId="13067"/>
    <cellStyle name="20% - Accent3 104 3 3 2 2 2" xfId="13068"/>
    <cellStyle name="20% - Accent3 104 3 3 2 3" xfId="13069"/>
    <cellStyle name="20% - Accent3 104 3 3 3" xfId="13070"/>
    <cellStyle name="20% - Accent3 104 3 3 3 2" xfId="13071"/>
    <cellStyle name="20% - Accent3 104 3 3 4" xfId="13072"/>
    <cellStyle name="20% - Accent3 104 3 3 5" xfId="13073"/>
    <cellStyle name="20% - Accent3 104 3 4" xfId="13074"/>
    <cellStyle name="20% - Accent3 104 3 4 2" xfId="13075"/>
    <cellStyle name="20% - Accent3 104 3 4 2 2" xfId="13076"/>
    <cellStyle name="20% - Accent3 104 3 4 3" xfId="13077"/>
    <cellStyle name="20% - Accent3 104 3 5" xfId="13078"/>
    <cellStyle name="20% - Accent3 104 3 5 2" xfId="13079"/>
    <cellStyle name="20% - Accent3 104 3 6" xfId="13080"/>
    <cellStyle name="20% - Accent3 104 3 7" xfId="13081"/>
    <cellStyle name="20% - Accent3 104 4" xfId="13082"/>
    <cellStyle name="20% - Accent3 104 4 2" xfId="13083"/>
    <cellStyle name="20% - Accent3 104 4 2 2" xfId="13084"/>
    <cellStyle name="20% - Accent3 104 4 2 2 2" xfId="13085"/>
    <cellStyle name="20% - Accent3 104 4 2 2 2 2" xfId="13086"/>
    <cellStyle name="20% - Accent3 104 4 2 2 3" xfId="13087"/>
    <cellStyle name="20% - Accent3 104 4 2 3" xfId="13088"/>
    <cellStyle name="20% - Accent3 104 4 2 3 2" xfId="13089"/>
    <cellStyle name="20% - Accent3 104 4 2 4" xfId="13090"/>
    <cellStyle name="20% - Accent3 104 4 2 5" xfId="13091"/>
    <cellStyle name="20% - Accent3 104 4 3" xfId="13092"/>
    <cellStyle name="20% - Accent3 104 4 3 2" xfId="13093"/>
    <cellStyle name="20% - Accent3 104 4 3 2 2" xfId="13094"/>
    <cellStyle name="20% - Accent3 104 4 3 3" xfId="13095"/>
    <cellStyle name="20% - Accent3 104 4 4" xfId="13096"/>
    <cellStyle name="20% - Accent3 104 4 4 2" xfId="13097"/>
    <cellStyle name="20% - Accent3 104 4 5" xfId="13098"/>
    <cellStyle name="20% - Accent3 104 4 6" xfId="13099"/>
    <cellStyle name="20% - Accent3 104 5" xfId="13100"/>
    <cellStyle name="20% - Accent3 104 5 2" xfId="13101"/>
    <cellStyle name="20% - Accent3 104 5 2 2" xfId="13102"/>
    <cellStyle name="20% - Accent3 104 5 2 2 2" xfId="13103"/>
    <cellStyle name="20% - Accent3 104 5 2 2 2 2" xfId="13104"/>
    <cellStyle name="20% - Accent3 104 5 2 2 3" xfId="13105"/>
    <cellStyle name="20% - Accent3 104 5 2 3" xfId="13106"/>
    <cellStyle name="20% - Accent3 104 5 2 3 2" xfId="13107"/>
    <cellStyle name="20% - Accent3 104 5 2 4" xfId="13108"/>
    <cellStyle name="20% - Accent3 104 5 2 5" xfId="13109"/>
    <cellStyle name="20% - Accent3 104 5 3" xfId="13110"/>
    <cellStyle name="20% - Accent3 104 5 3 2" xfId="13111"/>
    <cellStyle name="20% - Accent3 104 5 3 2 2" xfId="13112"/>
    <cellStyle name="20% - Accent3 104 5 3 3" xfId="13113"/>
    <cellStyle name="20% - Accent3 104 5 4" xfId="13114"/>
    <cellStyle name="20% - Accent3 104 5 4 2" xfId="13115"/>
    <cellStyle name="20% - Accent3 104 5 5" xfId="13116"/>
    <cellStyle name="20% - Accent3 104 5 6" xfId="13117"/>
    <cellStyle name="20% - Accent3 104 6" xfId="13118"/>
    <cellStyle name="20% - Accent3 104 6 2" xfId="13119"/>
    <cellStyle name="20% - Accent3 104 6 2 2" xfId="13120"/>
    <cellStyle name="20% - Accent3 104 6 2 2 2" xfId="13121"/>
    <cellStyle name="20% - Accent3 104 6 2 3" xfId="13122"/>
    <cellStyle name="20% - Accent3 104 6 3" xfId="13123"/>
    <cellStyle name="20% - Accent3 104 6 3 2" xfId="13124"/>
    <cellStyle name="20% - Accent3 104 6 4" xfId="13125"/>
    <cellStyle name="20% - Accent3 104 6 5" xfId="13126"/>
    <cellStyle name="20% - Accent3 104 7" xfId="13127"/>
    <cellStyle name="20% - Accent3 104 7 2" xfId="13128"/>
    <cellStyle name="20% - Accent3 104 7 2 2" xfId="13129"/>
    <cellStyle name="20% - Accent3 104 7 3" xfId="13130"/>
    <cellStyle name="20% - Accent3 104 8" xfId="13131"/>
    <cellStyle name="20% - Accent3 104 8 2" xfId="13132"/>
    <cellStyle name="20% - Accent3 104 9" xfId="13133"/>
    <cellStyle name="20% - Accent3 104 9 2" xfId="60640"/>
    <cellStyle name="20% - Accent3 105" xfId="890"/>
    <cellStyle name="20% - Accent3 105 10" xfId="13134"/>
    <cellStyle name="20% - Accent3 105 2" xfId="13135"/>
    <cellStyle name="20% - Accent3 105 2 2" xfId="13136"/>
    <cellStyle name="20% - Accent3 105 2 2 2" xfId="13137"/>
    <cellStyle name="20% - Accent3 105 2 2 2 2" xfId="13138"/>
    <cellStyle name="20% - Accent3 105 2 2 2 2 2" xfId="13139"/>
    <cellStyle name="20% - Accent3 105 2 2 2 2 2 2" xfId="13140"/>
    <cellStyle name="20% - Accent3 105 2 2 2 2 3" xfId="13141"/>
    <cellStyle name="20% - Accent3 105 2 2 2 3" xfId="13142"/>
    <cellStyle name="20% - Accent3 105 2 2 2 3 2" xfId="13143"/>
    <cellStyle name="20% - Accent3 105 2 2 2 4" xfId="13144"/>
    <cellStyle name="20% - Accent3 105 2 2 2 5" xfId="13145"/>
    <cellStyle name="20% - Accent3 105 2 2 3" xfId="13146"/>
    <cellStyle name="20% - Accent3 105 2 2 3 2" xfId="13147"/>
    <cellStyle name="20% - Accent3 105 2 2 3 2 2" xfId="13148"/>
    <cellStyle name="20% - Accent3 105 2 2 3 3" xfId="13149"/>
    <cellStyle name="20% - Accent3 105 2 2 4" xfId="13150"/>
    <cellStyle name="20% - Accent3 105 2 2 4 2" xfId="13151"/>
    <cellStyle name="20% - Accent3 105 2 2 5" xfId="13152"/>
    <cellStyle name="20% - Accent3 105 2 2 6" xfId="13153"/>
    <cellStyle name="20% - Accent3 105 2 3" xfId="13154"/>
    <cellStyle name="20% - Accent3 105 2 3 2" xfId="13155"/>
    <cellStyle name="20% - Accent3 105 2 3 2 2" xfId="13156"/>
    <cellStyle name="20% - Accent3 105 2 3 2 2 2" xfId="13157"/>
    <cellStyle name="20% - Accent3 105 2 3 2 3" xfId="13158"/>
    <cellStyle name="20% - Accent3 105 2 3 3" xfId="13159"/>
    <cellStyle name="20% - Accent3 105 2 3 3 2" xfId="13160"/>
    <cellStyle name="20% - Accent3 105 2 3 4" xfId="13161"/>
    <cellStyle name="20% - Accent3 105 2 3 5" xfId="13162"/>
    <cellStyle name="20% - Accent3 105 2 4" xfId="13163"/>
    <cellStyle name="20% - Accent3 105 2 4 2" xfId="13164"/>
    <cellStyle name="20% - Accent3 105 2 4 2 2" xfId="13165"/>
    <cellStyle name="20% - Accent3 105 2 4 3" xfId="13166"/>
    <cellStyle name="20% - Accent3 105 2 5" xfId="13167"/>
    <cellStyle name="20% - Accent3 105 2 5 2" xfId="13168"/>
    <cellStyle name="20% - Accent3 105 2 6" xfId="13169"/>
    <cellStyle name="20% - Accent3 105 2 7" xfId="13170"/>
    <cellStyle name="20% - Accent3 105 3" xfId="13171"/>
    <cellStyle name="20% - Accent3 105 3 2" xfId="13172"/>
    <cellStyle name="20% - Accent3 105 3 2 2" xfId="13173"/>
    <cellStyle name="20% - Accent3 105 3 2 2 2" xfId="13174"/>
    <cellStyle name="20% - Accent3 105 3 2 2 2 2" xfId="13175"/>
    <cellStyle name="20% - Accent3 105 3 2 2 2 2 2" xfId="13176"/>
    <cellStyle name="20% - Accent3 105 3 2 2 2 3" xfId="13177"/>
    <cellStyle name="20% - Accent3 105 3 2 2 3" xfId="13178"/>
    <cellStyle name="20% - Accent3 105 3 2 2 3 2" xfId="13179"/>
    <cellStyle name="20% - Accent3 105 3 2 2 4" xfId="13180"/>
    <cellStyle name="20% - Accent3 105 3 2 2 5" xfId="13181"/>
    <cellStyle name="20% - Accent3 105 3 2 3" xfId="13182"/>
    <cellStyle name="20% - Accent3 105 3 2 3 2" xfId="13183"/>
    <cellStyle name="20% - Accent3 105 3 2 3 2 2" xfId="13184"/>
    <cellStyle name="20% - Accent3 105 3 2 3 3" xfId="13185"/>
    <cellStyle name="20% - Accent3 105 3 2 4" xfId="13186"/>
    <cellStyle name="20% - Accent3 105 3 2 4 2" xfId="13187"/>
    <cellStyle name="20% - Accent3 105 3 2 5" xfId="13188"/>
    <cellStyle name="20% - Accent3 105 3 2 6" xfId="13189"/>
    <cellStyle name="20% - Accent3 105 3 3" xfId="13190"/>
    <cellStyle name="20% - Accent3 105 3 3 2" xfId="13191"/>
    <cellStyle name="20% - Accent3 105 3 3 2 2" xfId="13192"/>
    <cellStyle name="20% - Accent3 105 3 3 2 2 2" xfId="13193"/>
    <cellStyle name="20% - Accent3 105 3 3 2 3" xfId="13194"/>
    <cellStyle name="20% - Accent3 105 3 3 3" xfId="13195"/>
    <cellStyle name="20% - Accent3 105 3 3 3 2" xfId="13196"/>
    <cellStyle name="20% - Accent3 105 3 3 4" xfId="13197"/>
    <cellStyle name="20% - Accent3 105 3 3 5" xfId="13198"/>
    <cellStyle name="20% - Accent3 105 3 4" xfId="13199"/>
    <cellStyle name="20% - Accent3 105 3 4 2" xfId="13200"/>
    <cellStyle name="20% - Accent3 105 3 4 2 2" xfId="13201"/>
    <cellStyle name="20% - Accent3 105 3 4 3" xfId="13202"/>
    <cellStyle name="20% - Accent3 105 3 5" xfId="13203"/>
    <cellStyle name="20% - Accent3 105 3 5 2" xfId="13204"/>
    <cellStyle name="20% - Accent3 105 3 6" xfId="13205"/>
    <cellStyle name="20% - Accent3 105 3 7" xfId="13206"/>
    <cellStyle name="20% - Accent3 105 4" xfId="13207"/>
    <cellStyle name="20% - Accent3 105 4 2" xfId="13208"/>
    <cellStyle name="20% - Accent3 105 4 2 2" xfId="13209"/>
    <cellStyle name="20% - Accent3 105 4 2 2 2" xfId="13210"/>
    <cellStyle name="20% - Accent3 105 4 2 2 2 2" xfId="13211"/>
    <cellStyle name="20% - Accent3 105 4 2 2 3" xfId="13212"/>
    <cellStyle name="20% - Accent3 105 4 2 3" xfId="13213"/>
    <cellStyle name="20% - Accent3 105 4 2 3 2" xfId="13214"/>
    <cellStyle name="20% - Accent3 105 4 2 4" xfId="13215"/>
    <cellStyle name="20% - Accent3 105 4 2 5" xfId="13216"/>
    <cellStyle name="20% - Accent3 105 4 3" xfId="13217"/>
    <cellStyle name="20% - Accent3 105 4 3 2" xfId="13218"/>
    <cellStyle name="20% - Accent3 105 4 3 2 2" xfId="13219"/>
    <cellStyle name="20% - Accent3 105 4 3 3" xfId="13220"/>
    <cellStyle name="20% - Accent3 105 4 4" xfId="13221"/>
    <cellStyle name="20% - Accent3 105 4 4 2" xfId="13222"/>
    <cellStyle name="20% - Accent3 105 4 5" xfId="13223"/>
    <cellStyle name="20% - Accent3 105 4 6" xfId="13224"/>
    <cellStyle name="20% - Accent3 105 5" xfId="13225"/>
    <cellStyle name="20% - Accent3 105 5 2" xfId="13226"/>
    <cellStyle name="20% - Accent3 105 5 2 2" xfId="13227"/>
    <cellStyle name="20% - Accent3 105 5 2 2 2" xfId="13228"/>
    <cellStyle name="20% - Accent3 105 5 2 2 2 2" xfId="13229"/>
    <cellStyle name="20% - Accent3 105 5 2 2 3" xfId="13230"/>
    <cellStyle name="20% - Accent3 105 5 2 3" xfId="13231"/>
    <cellStyle name="20% - Accent3 105 5 2 3 2" xfId="13232"/>
    <cellStyle name="20% - Accent3 105 5 2 4" xfId="13233"/>
    <cellStyle name="20% - Accent3 105 5 2 5" xfId="13234"/>
    <cellStyle name="20% - Accent3 105 5 3" xfId="13235"/>
    <cellStyle name="20% - Accent3 105 5 3 2" xfId="13236"/>
    <cellStyle name="20% - Accent3 105 5 3 2 2" xfId="13237"/>
    <cellStyle name="20% - Accent3 105 5 3 3" xfId="13238"/>
    <cellStyle name="20% - Accent3 105 5 4" xfId="13239"/>
    <cellStyle name="20% - Accent3 105 5 4 2" xfId="13240"/>
    <cellStyle name="20% - Accent3 105 5 5" xfId="13241"/>
    <cellStyle name="20% - Accent3 105 5 6" xfId="13242"/>
    <cellStyle name="20% - Accent3 105 6" xfId="13243"/>
    <cellStyle name="20% - Accent3 105 6 2" xfId="13244"/>
    <cellStyle name="20% - Accent3 105 6 2 2" xfId="13245"/>
    <cellStyle name="20% - Accent3 105 6 2 2 2" xfId="13246"/>
    <cellStyle name="20% - Accent3 105 6 2 3" xfId="13247"/>
    <cellStyle name="20% - Accent3 105 6 3" xfId="13248"/>
    <cellStyle name="20% - Accent3 105 6 3 2" xfId="13249"/>
    <cellStyle name="20% - Accent3 105 6 4" xfId="13250"/>
    <cellStyle name="20% - Accent3 105 6 5" xfId="13251"/>
    <cellStyle name="20% - Accent3 105 7" xfId="13252"/>
    <cellStyle name="20% - Accent3 105 7 2" xfId="13253"/>
    <cellStyle name="20% - Accent3 105 7 2 2" xfId="13254"/>
    <cellStyle name="20% - Accent3 105 7 3" xfId="13255"/>
    <cellStyle name="20% - Accent3 105 8" xfId="13256"/>
    <cellStyle name="20% - Accent3 105 8 2" xfId="13257"/>
    <cellStyle name="20% - Accent3 105 9" xfId="13258"/>
    <cellStyle name="20% - Accent3 105 9 2" xfId="60641"/>
    <cellStyle name="20% - Accent3 106" xfId="891"/>
    <cellStyle name="20% - Accent3 106 10" xfId="13259"/>
    <cellStyle name="20% - Accent3 106 2" xfId="13260"/>
    <cellStyle name="20% - Accent3 106 2 2" xfId="13261"/>
    <cellStyle name="20% - Accent3 106 2 2 2" xfId="13262"/>
    <cellStyle name="20% - Accent3 106 2 2 2 2" xfId="13263"/>
    <cellStyle name="20% - Accent3 106 2 2 2 2 2" xfId="13264"/>
    <cellStyle name="20% - Accent3 106 2 2 2 2 2 2" xfId="13265"/>
    <cellStyle name="20% - Accent3 106 2 2 2 2 3" xfId="13266"/>
    <cellStyle name="20% - Accent3 106 2 2 2 3" xfId="13267"/>
    <cellStyle name="20% - Accent3 106 2 2 2 3 2" xfId="13268"/>
    <cellStyle name="20% - Accent3 106 2 2 2 4" xfId="13269"/>
    <cellStyle name="20% - Accent3 106 2 2 2 5" xfId="13270"/>
    <cellStyle name="20% - Accent3 106 2 2 3" xfId="13271"/>
    <cellStyle name="20% - Accent3 106 2 2 3 2" xfId="13272"/>
    <cellStyle name="20% - Accent3 106 2 2 3 2 2" xfId="13273"/>
    <cellStyle name="20% - Accent3 106 2 2 3 3" xfId="13274"/>
    <cellStyle name="20% - Accent3 106 2 2 4" xfId="13275"/>
    <cellStyle name="20% - Accent3 106 2 2 4 2" xfId="13276"/>
    <cellStyle name="20% - Accent3 106 2 2 5" xfId="13277"/>
    <cellStyle name="20% - Accent3 106 2 2 6" xfId="13278"/>
    <cellStyle name="20% - Accent3 106 2 3" xfId="13279"/>
    <cellStyle name="20% - Accent3 106 2 3 2" xfId="13280"/>
    <cellStyle name="20% - Accent3 106 2 3 2 2" xfId="13281"/>
    <cellStyle name="20% - Accent3 106 2 3 2 2 2" xfId="13282"/>
    <cellStyle name="20% - Accent3 106 2 3 2 3" xfId="13283"/>
    <cellStyle name="20% - Accent3 106 2 3 3" xfId="13284"/>
    <cellStyle name="20% - Accent3 106 2 3 3 2" xfId="13285"/>
    <cellStyle name="20% - Accent3 106 2 3 4" xfId="13286"/>
    <cellStyle name="20% - Accent3 106 2 3 5" xfId="13287"/>
    <cellStyle name="20% - Accent3 106 2 4" xfId="13288"/>
    <cellStyle name="20% - Accent3 106 2 4 2" xfId="13289"/>
    <cellStyle name="20% - Accent3 106 2 4 2 2" xfId="13290"/>
    <cellStyle name="20% - Accent3 106 2 4 3" xfId="13291"/>
    <cellStyle name="20% - Accent3 106 2 5" xfId="13292"/>
    <cellStyle name="20% - Accent3 106 2 5 2" xfId="13293"/>
    <cellStyle name="20% - Accent3 106 2 6" xfId="13294"/>
    <cellStyle name="20% - Accent3 106 2 7" xfId="13295"/>
    <cellStyle name="20% - Accent3 106 3" xfId="13296"/>
    <cellStyle name="20% - Accent3 106 3 2" xfId="13297"/>
    <cellStyle name="20% - Accent3 106 3 2 2" xfId="13298"/>
    <cellStyle name="20% - Accent3 106 3 2 2 2" xfId="13299"/>
    <cellStyle name="20% - Accent3 106 3 2 2 2 2" xfId="13300"/>
    <cellStyle name="20% - Accent3 106 3 2 2 2 2 2" xfId="13301"/>
    <cellStyle name="20% - Accent3 106 3 2 2 2 3" xfId="13302"/>
    <cellStyle name="20% - Accent3 106 3 2 2 3" xfId="13303"/>
    <cellStyle name="20% - Accent3 106 3 2 2 3 2" xfId="13304"/>
    <cellStyle name="20% - Accent3 106 3 2 2 4" xfId="13305"/>
    <cellStyle name="20% - Accent3 106 3 2 2 5" xfId="13306"/>
    <cellStyle name="20% - Accent3 106 3 2 3" xfId="13307"/>
    <cellStyle name="20% - Accent3 106 3 2 3 2" xfId="13308"/>
    <cellStyle name="20% - Accent3 106 3 2 3 2 2" xfId="13309"/>
    <cellStyle name="20% - Accent3 106 3 2 3 3" xfId="13310"/>
    <cellStyle name="20% - Accent3 106 3 2 4" xfId="13311"/>
    <cellStyle name="20% - Accent3 106 3 2 4 2" xfId="13312"/>
    <cellStyle name="20% - Accent3 106 3 2 5" xfId="13313"/>
    <cellStyle name="20% - Accent3 106 3 2 6" xfId="13314"/>
    <cellStyle name="20% - Accent3 106 3 3" xfId="13315"/>
    <cellStyle name="20% - Accent3 106 3 3 2" xfId="13316"/>
    <cellStyle name="20% - Accent3 106 3 3 2 2" xfId="13317"/>
    <cellStyle name="20% - Accent3 106 3 3 2 2 2" xfId="13318"/>
    <cellStyle name="20% - Accent3 106 3 3 2 3" xfId="13319"/>
    <cellStyle name="20% - Accent3 106 3 3 3" xfId="13320"/>
    <cellStyle name="20% - Accent3 106 3 3 3 2" xfId="13321"/>
    <cellStyle name="20% - Accent3 106 3 3 4" xfId="13322"/>
    <cellStyle name="20% - Accent3 106 3 3 5" xfId="13323"/>
    <cellStyle name="20% - Accent3 106 3 4" xfId="13324"/>
    <cellStyle name="20% - Accent3 106 3 4 2" xfId="13325"/>
    <cellStyle name="20% - Accent3 106 3 4 2 2" xfId="13326"/>
    <cellStyle name="20% - Accent3 106 3 4 3" xfId="13327"/>
    <cellStyle name="20% - Accent3 106 3 5" xfId="13328"/>
    <cellStyle name="20% - Accent3 106 3 5 2" xfId="13329"/>
    <cellStyle name="20% - Accent3 106 3 6" xfId="13330"/>
    <cellStyle name="20% - Accent3 106 3 7" xfId="13331"/>
    <cellStyle name="20% - Accent3 106 4" xfId="13332"/>
    <cellStyle name="20% - Accent3 106 4 2" xfId="13333"/>
    <cellStyle name="20% - Accent3 106 4 2 2" xfId="13334"/>
    <cellStyle name="20% - Accent3 106 4 2 2 2" xfId="13335"/>
    <cellStyle name="20% - Accent3 106 4 2 2 2 2" xfId="13336"/>
    <cellStyle name="20% - Accent3 106 4 2 2 3" xfId="13337"/>
    <cellStyle name="20% - Accent3 106 4 2 3" xfId="13338"/>
    <cellStyle name="20% - Accent3 106 4 2 3 2" xfId="13339"/>
    <cellStyle name="20% - Accent3 106 4 2 4" xfId="13340"/>
    <cellStyle name="20% - Accent3 106 4 2 5" xfId="13341"/>
    <cellStyle name="20% - Accent3 106 4 3" xfId="13342"/>
    <cellStyle name="20% - Accent3 106 4 3 2" xfId="13343"/>
    <cellStyle name="20% - Accent3 106 4 3 2 2" xfId="13344"/>
    <cellStyle name="20% - Accent3 106 4 3 3" xfId="13345"/>
    <cellStyle name="20% - Accent3 106 4 4" xfId="13346"/>
    <cellStyle name="20% - Accent3 106 4 4 2" xfId="13347"/>
    <cellStyle name="20% - Accent3 106 4 5" xfId="13348"/>
    <cellStyle name="20% - Accent3 106 4 6" xfId="13349"/>
    <cellStyle name="20% - Accent3 106 5" xfId="13350"/>
    <cellStyle name="20% - Accent3 106 5 2" xfId="13351"/>
    <cellStyle name="20% - Accent3 106 5 2 2" xfId="13352"/>
    <cellStyle name="20% - Accent3 106 5 2 2 2" xfId="13353"/>
    <cellStyle name="20% - Accent3 106 5 2 2 2 2" xfId="13354"/>
    <cellStyle name="20% - Accent3 106 5 2 2 3" xfId="13355"/>
    <cellStyle name="20% - Accent3 106 5 2 3" xfId="13356"/>
    <cellStyle name="20% - Accent3 106 5 2 3 2" xfId="13357"/>
    <cellStyle name="20% - Accent3 106 5 2 4" xfId="13358"/>
    <cellStyle name="20% - Accent3 106 5 2 5" xfId="13359"/>
    <cellStyle name="20% - Accent3 106 5 3" xfId="13360"/>
    <cellStyle name="20% - Accent3 106 5 3 2" xfId="13361"/>
    <cellStyle name="20% - Accent3 106 5 3 2 2" xfId="13362"/>
    <cellStyle name="20% - Accent3 106 5 3 3" xfId="13363"/>
    <cellStyle name="20% - Accent3 106 5 4" xfId="13364"/>
    <cellStyle name="20% - Accent3 106 5 4 2" xfId="13365"/>
    <cellStyle name="20% - Accent3 106 5 5" xfId="13366"/>
    <cellStyle name="20% - Accent3 106 5 6" xfId="13367"/>
    <cellStyle name="20% - Accent3 106 6" xfId="13368"/>
    <cellStyle name="20% - Accent3 106 6 2" xfId="13369"/>
    <cellStyle name="20% - Accent3 106 6 2 2" xfId="13370"/>
    <cellStyle name="20% - Accent3 106 6 2 2 2" xfId="13371"/>
    <cellStyle name="20% - Accent3 106 6 2 3" xfId="13372"/>
    <cellStyle name="20% - Accent3 106 6 3" xfId="13373"/>
    <cellStyle name="20% - Accent3 106 6 3 2" xfId="13374"/>
    <cellStyle name="20% - Accent3 106 6 4" xfId="13375"/>
    <cellStyle name="20% - Accent3 106 6 5" xfId="13376"/>
    <cellStyle name="20% - Accent3 106 7" xfId="13377"/>
    <cellStyle name="20% - Accent3 106 7 2" xfId="13378"/>
    <cellStyle name="20% - Accent3 106 7 2 2" xfId="13379"/>
    <cellStyle name="20% - Accent3 106 7 3" xfId="13380"/>
    <cellStyle name="20% - Accent3 106 8" xfId="13381"/>
    <cellStyle name="20% - Accent3 106 8 2" xfId="13382"/>
    <cellStyle name="20% - Accent3 106 9" xfId="13383"/>
    <cellStyle name="20% - Accent3 106 9 2" xfId="60642"/>
    <cellStyle name="20% - Accent3 107" xfId="892"/>
    <cellStyle name="20% - Accent3 107 10" xfId="13384"/>
    <cellStyle name="20% - Accent3 107 2" xfId="13385"/>
    <cellStyle name="20% - Accent3 107 2 2" xfId="13386"/>
    <cellStyle name="20% - Accent3 107 2 2 2" xfId="13387"/>
    <cellStyle name="20% - Accent3 107 2 2 2 2" xfId="13388"/>
    <cellStyle name="20% - Accent3 107 2 2 2 2 2" xfId="13389"/>
    <cellStyle name="20% - Accent3 107 2 2 2 2 2 2" xfId="13390"/>
    <cellStyle name="20% - Accent3 107 2 2 2 2 3" xfId="13391"/>
    <cellStyle name="20% - Accent3 107 2 2 2 3" xfId="13392"/>
    <cellStyle name="20% - Accent3 107 2 2 2 3 2" xfId="13393"/>
    <cellStyle name="20% - Accent3 107 2 2 2 4" xfId="13394"/>
    <cellStyle name="20% - Accent3 107 2 2 2 5" xfId="13395"/>
    <cellStyle name="20% - Accent3 107 2 2 3" xfId="13396"/>
    <cellStyle name="20% - Accent3 107 2 2 3 2" xfId="13397"/>
    <cellStyle name="20% - Accent3 107 2 2 3 2 2" xfId="13398"/>
    <cellStyle name="20% - Accent3 107 2 2 3 3" xfId="13399"/>
    <cellStyle name="20% - Accent3 107 2 2 4" xfId="13400"/>
    <cellStyle name="20% - Accent3 107 2 2 4 2" xfId="13401"/>
    <cellStyle name="20% - Accent3 107 2 2 5" xfId="13402"/>
    <cellStyle name="20% - Accent3 107 2 2 6" xfId="13403"/>
    <cellStyle name="20% - Accent3 107 2 3" xfId="13404"/>
    <cellStyle name="20% - Accent3 107 2 3 2" xfId="13405"/>
    <cellStyle name="20% - Accent3 107 2 3 2 2" xfId="13406"/>
    <cellStyle name="20% - Accent3 107 2 3 2 2 2" xfId="13407"/>
    <cellStyle name="20% - Accent3 107 2 3 2 3" xfId="13408"/>
    <cellStyle name="20% - Accent3 107 2 3 3" xfId="13409"/>
    <cellStyle name="20% - Accent3 107 2 3 3 2" xfId="13410"/>
    <cellStyle name="20% - Accent3 107 2 3 4" xfId="13411"/>
    <cellStyle name="20% - Accent3 107 2 3 5" xfId="13412"/>
    <cellStyle name="20% - Accent3 107 2 4" xfId="13413"/>
    <cellStyle name="20% - Accent3 107 2 4 2" xfId="13414"/>
    <cellStyle name="20% - Accent3 107 2 4 2 2" xfId="13415"/>
    <cellStyle name="20% - Accent3 107 2 4 3" xfId="13416"/>
    <cellStyle name="20% - Accent3 107 2 5" xfId="13417"/>
    <cellStyle name="20% - Accent3 107 2 5 2" xfId="13418"/>
    <cellStyle name="20% - Accent3 107 2 6" xfId="13419"/>
    <cellStyle name="20% - Accent3 107 2 7" xfId="13420"/>
    <cellStyle name="20% - Accent3 107 3" xfId="13421"/>
    <cellStyle name="20% - Accent3 107 3 2" xfId="13422"/>
    <cellStyle name="20% - Accent3 107 3 2 2" xfId="13423"/>
    <cellStyle name="20% - Accent3 107 3 2 2 2" xfId="13424"/>
    <cellStyle name="20% - Accent3 107 3 2 2 2 2" xfId="13425"/>
    <cellStyle name="20% - Accent3 107 3 2 2 2 2 2" xfId="13426"/>
    <cellStyle name="20% - Accent3 107 3 2 2 2 3" xfId="13427"/>
    <cellStyle name="20% - Accent3 107 3 2 2 3" xfId="13428"/>
    <cellStyle name="20% - Accent3 107 3 2 2 3 2" xfId="13429"/>
    <cellStyle name="20% - Accent3 107 3 2 2 4" xfId="13430"/>
    <cellStyle name="20% - Accent3 107 3 2 2 5" xfId="13431"/>
    <cellStyle name="20% - Accent3 107 3 2 3" xfId="13432"/>
    <cellStyle name="20% - Accent3 107 3 2 3 2" xfId="13433"/>
    <cellStyle name="20% - Accent3 107 3 2 3 2 2" xfId="13434"/>
    <cellStyle name="20% - Accent3 107 3 2 3 3" xfId="13435"/>
    <cellStyle name="20% - Accent3 107 3 2 4" xfId="13436"/>
    <cellStyle name="20% - Accent3 107 3 2 4 2" xfId="13437"/>
    <cellStyle name="20% - Accent3 107 3 2 5" xfId="13438"/>
    <cellStyle name="20% - Accent3 107 3 2 6" xfId="13439"/>
    <cellStyle name="20% - Accent3 107 3 3" xfId="13440"/>
    <cellStyle name="20% - Accent3 107 3 3 2" xfId="13441"/>
    <cellStyle name="20% - Accent3 107 3 3 2 2" xfId="13442"/>
    <cellStyle name="20% - Accent3 107 3 3 2 2 2" xfId="13443"/>
    <cellStyle name="20% - Accent3 107 3 3 2 3" xfId="13444"/>
    <cellStyle name="20% - Accent3 107 3 3 3" xfId="13445"/>
    <cellStyle name="20% - Accent3 107 3 3 3 2" xfId="13446"/>
    <cellStyle name="20% - Accent3 107 3 3 4" xfId="13447"/>
    <cellStyle name="20% - Accent3 107 3 3 5" xfId="13448"/>
    <cellStyle name="20% - Accent3 107 3 4" xfId="13449"/>
    <cellStyle name="20% - Accent3 107 3 4 2" xfId="13450"/>
    <cellStyle name="20% - Accent3 107 3 4 2 2" xfId="13451"/>
    <cellStyle name="20% - Accent3 107 3 4 3" xfId="13452"/>
    <cellStyle name="20% - Accent3 107 3 5" xfId="13453"/>
    <cellStyle name="20% - Accent3 107 3 5 2" xfId="13454"/>
    <cellStyle name="20% - Accent3 107 3 6" xfId="13455"/>
    <cellStyle name="20% - Accent3 107 3 7" xfId="13456"/>
    <cellStyle name="20% - Accent3 107 4" xfId="13457"/>
    <cellStyle name="20% - Accent3 107 4 2" xfId="13458"/>
    <cellStyle name="20% - Accent3 107 4 2 2" xfId="13459"/>
    <cellStyle name="20% - Accent3 107 4 2 2 2" xfId="13460"/>
    <cellStyle name="20% - Accent3 107 4 2 2 2 2" xfId="13461"/>
    <cellStyle name="20% - Accent3 107 4 2 2 3" xfId="13462"/>
    <cellStyle name="20% - Accent3 107 4 2 3" xfId="13463"/>
    <cellStyle name="20% - Accent3 107 4 2 3 2" xfId="13464"/>
    <cellStyle name="20% - Accent3 107 4 2 4" xfId="13465"/>
    <cellStyle name="20% - Accent3 107 4 2 5" xfId="13466"/>
    <cellStyle name="20% - Accent3 107 4 3" xfId="13467"/>
    <cellStyle name="20% - Accent3 107 4 3 2" xfId="13468"/>
    <cellStyle name="20% - Accent3 107 4 3 2 2" xfId="13469"/>
    <cellStyle name="20% - Accent3 107 4 3 3" xfId="13470"/>
    <cellStyle name="20% - Accent3 107 4 4" xfId="13471"/>
    <cellStyle name="20% - Accent3 107 4 4 2" xfId="13472"/>
    <cellStyle name="20% - Accent3 107 4 5" xfId="13473"/>
    <cellStyle name="20% - Accent3 107 4 6" xfId="13474"/>
    <cellStyle name="20% - Accent3 107 5" xfId="13475"/>
    <cellStyle name="20% - Accent3 107 5 2" xfId="13476"/>
    <cellStyle name="20% - Accent3 107 5 2 2" xfId="13477"/>
    <cellStyle name="20% - Accent3 107 5 2 2 2" xfId="13478"/>
    <cellStyle name="20% - Accent3 107 5 2 2 2 2" xfId="13479"/>
    <cellStyle name="20% - Accent3 107 5 2 2 3" xfId="13480"/>
    <cellStyle name="20% - Accent3 107 5 2 3" xfId="13481"/>
    <cellStyle name="20% - Accent3 107 5 2 3 2" xfId="13482"/>
    <cellStyle name="20% - Accent3 107 5 2 4" xfId="13483"/>
    <cellStyle name="20% - Accent3 107 5 2 5" xfId="13484"/>
    <cellStyle name="20% - Accent3 107 5 3" xfId="13485"/>
    <cellStyle name="20% - Accent3 107 5 3 2" xfId="13486"/>
    <cellStyle name="20% - Accent3 107 5 3 2 2" xfId="13487"/>
    <cellStyle name="20% - Accent3 107 5 3 3" xfId="13488"/>
    <cellStyle name="20% - Accent3 107 5 4" xfId="13489"/>
    <cellStyle name="20% - Accent3 107 5 4 2" xfId="13490"/>
    <cellStyle name="20% - Accent3 107 5 5" xfId="13491"/>
    <cellStyle name="20% - Accent3 107 5 6" xfId="13492"/>
    <cellStyle name="20% - Accent3 107 6" xfId="13493"/>
    <cellStyle name="20% - Accent3 107 6 2" xfId="13494"/>
    <cellStyle name="20% - Accent3 107 6 2 2" xfId="13495"/>
    <cellStyle name="20% - Accent3 107 6 2 2 2" xfId="13496"/>
    <cellStyle name="20% - Accent3 107 6 2 3" xfId="13497"/>
    <cellStyle name="20% - Accent3 107 6 3" xfId="13498"/>
    <cellStyle name="20% - Accent3 107 6 3 2" xfId="13499"/>
    <cellStyle name="20% - Accent3 107 6 4" xfId="13500"/>
    <cellStyle name="20% - Accent3 107 6 5" xfId="13501"/>
    <cellStyle name="20% - Accent3 107 7" xfId="13502"/>
    <cellStyle name="20% - Accent3 107 7 2" xfId="13503"/>
    <cellStyle name="20% - Accent3 107 7 2 2" xfId="13504"/>
    <cellStyle name="20% - Accent3 107 7 3" xfId="13505"/>
    <cellStyle name="20% - Accent3 107 8" xfId="13506"/>
    <cellStyle name="20% - Accent3 107 8 2" xfId="13507"/>
    <cellStyle name="20% - Accent3 107 9" xfId="13508"/>
    <cellStyle name="20% - Accent3 107 9 2" xfId="60643"/>
    <cellStyle name="20% - Accent3 108" xfId="893"/>
    <cellStyle name="20% - Accent3 108 10" xfId="13509"/>
    <cellStyle name="20% - Accent3 108 2" xfId="13510"/>
    <cellStyle name="20% - Accent3 108 2 2" xfId="13511"/>
    <cellStyle name="20% - Accent3 108 2 2 2" xfId="13512"/>
    <cellStyle name="20% - Accent3 108 2 2 2 2" xfId="13513"/>
    <cellStyle name="20% - Accent3 108 2 2 2 2 2" xfId="13514"/>
    <cellStyle name="20% - Accent3 108 2 2 2 2 2 2" xfId="13515"/>
    <cellStyle name="20% - Accent3 108 2 2 2 2 3" xfId="13516"/>
    <cellStyle name="20% - Accent3 108 2 2 2 3" xfId="13517"/>
    <cellStyle name="20% - Accent3 108 2 2 2 3 2" xfId="13518"/>
    <cellStyle name="20% - Accent3 108 2 2 2 4" xfId="13519"/>
    <cellStyle name="20% - Accent3 108 2 2 2 5" xfId="13520"/>
    <cellStyle name="20% - Accent3 108 2 2 3" xfId="13521"/>
    <cellStyle name="20% - Accent3 108 2 2 3 2" xfId="13522"/>
    <cellStyle name="20% - Accent3 108 2 2 3 2 2" xfId="13523"/>
    <cellStyle name="20% - Accent3 108 2 2 3 3" xfId="13524"/>
    <cellStyle name="20% - Accent3 108 2 2 4" xfId="13525"/>
    <cellStyle name="20% - Accent3 108 2 2 4 2" xfId="13526"/>
    <cellStyle name="20% - Accent3 108 2 2 5" xfId="13527"/>
    <cellStyle name="20% - Accent3 108 2 2 6" xfId="13528"/>
    <cellStyle name="20% - Accent3 108 2 3" xfId="13529"/>
    <cellStyle name="20% - Accent3 108 2 3 2" xfId="13530"/>
    <cellStyle name="20% - Accent3 108 2 3 2 2" xfId="13531"/>
    <cellStyle name="20% - Accent3 108 2 3 2 2 2" xfId="13532"/>
    <cellStyle name="20% - Accent3 108 2 3 2 3" xfId="13533"/>
    <cellStyle name="20% - Accent3 108 2 3 3" xfId="13534"/>
    <cellStyle name="20% - Accent3 108 2 3 3 2" xfId="13535"/>
    <cellStyle name="20% - Accent3 108 2 3 4" xfId="13536"/>
    <cellStyle name="20% - Accent3 108 2 3 5" xfId="13537"/>
    <cellStyle name="20% - Accent3 108 2 4" xfId="13538"/>
    <cellStyle name="20% - Accent3 108 2 4 2" xfId="13539"/>
    <cellStyle name="20% - Accent3 108 2 4 2 2" xfId="13540"/>
    <cellStyle name="20% - Accent3 108 2 4 3" xfId="13541"/>
    <cellStyle name="20% - Accent3 108 2 5" xfId="13542"/>
    <cellStyle name="20% - Accent3 108 2 5 2" xfId="13543"/>
    <cellStyle name="20% - Accent3 108 2 6" xfId="13544"/>
    <cellStyle name="20% - Accent3 108 2 7" xfId="13545"/>
    <cellStyle name="20% - Accent3 108 3" xfId="13546"/>
    <cellStyle name="20% - Accent3 108 3 2" xfId="13547"/>
    <cellStyle name="20% - Accent3 108 3 2 2" xfId="13548"/>
    <cellStyle name="20% - Accent3 108 3 2 2 2" xfId="13549"/>
    <cellStyle name="20% - Accent3 108 3 2 2 2 2" xfId="13550"/>
    <cellStyle name="20% - Accent3 108 3 2 2 2 2 2" xfId="13551"/>
    <cellStyle name="20% - Accent3 108 3 2 2 2 3" xfId="13552"/>
    <cellStyle name="20% - Accent3 108 3 2 2 3" xfId="13553"/>
    <cellStyle name="20% - Accent3 108 3 2 2 3 2" xfId="13554"/>
    <cellStyle name="20% - Accent3 108 3 2 2 4" xfId="13555"/>
    <cellStyle name="20% - Accent3 108 3 2 2 5" xfId="13556"/>
    <cellStyle name="20% - Accent3 108 3 2 3" xfId="13557"/>
    <cellStyle name="20% - Accent3 108 3 2 3 2" xfId="13558"/>
    <cellStyle name="20% - Accent3 108 3 2 3 2 2" xfId="13559"/>
    <cellStyle name="20% - Accent3 108 3 2 3 3" xfId="13560"/>
    <cellStyle name="20% - Accent3 108 3 2 4" xfId="13561"/>
    <cellStyle name="20% - Accent3 108 3 2 4 2" xfId="13562"/>
    <cellStyle name="20% - Accent3 108 3 2 5" xfId="13563"/>
    <cellStyle name="20% - Accent3 108 3 2 6" xfId="13564"/>
    <cellStyle name="20% - Accent3 108 3 3" xfId="13565"/>
    <cellStyle name="20% - Accent3 108 3 3 2" xfId="13566"/>
    <cellStyle name="20% - Accent3 108 3 3 2 2" xfId="13567"/>
    <cellStyle name="20% - Accent3 108 3 3 2 2 2" xfId="13568"/>
    <cellStyle name="20% - Accent3 108 3 3 2 3" xfId="13569"/>
    <cellStyle name="20% - Accent3 108 3 3 3" xfId="13570"/>
    <cellStyle name="20% - Accent3 108 3 3 3 2" xfId="13571"/>
    <cellStyle name="20% - Accent3 108 3 3 4" xfId="13572"/>
    <cellStyle name="20% - Accent3 108 3 3 5" xfId="13573"/>
    <cellStyle name="20% - Accent3 108 3 4" xfId="13574"/>
    <cellStyle name="20% - Accent3 108 3 4 2" xfId="13575"/>
    <cellStyle name="20% - Accent3 108 3 4 2 2" xfId="13576"/>
    <cellStyle name="20% - Accent3 108 3 4 3" xfId="13577"/>
    <cellStyle name="20% - Accent3 108 3 5" xfId="13578"/>
    <cellStyle name="20% - Accent3 108 3 5 2" xfId="13579"/>
    <cellStyle name="20% - Accent3 108 3 6" xfId="13580"/>
    <cellStyle name="20% - Accent3 108 3 7" xfId="13581"/>
    <cellStyle name="20% - Accent3 108 4" xfId="13582"/>
    <cellStyle name="20% - Accent3 108 4 2" xfId="13583"/>
    <cellStyle name="20% - Accent3 108 4 2 2" xfId="13584"/>
    <cellStyle name="20% - Accent3 108 4 2 2 2" xfId="13585"/>
    <cellStyle name="20% - Accent3 108 4 2 2 2 2" xfId="13586"/>
    <cellStyle name="20% - Accent3 108 4 2 2 3" xfId="13587"/>
    <cellStyle name="20% - Accent3 108 4 2 3" xfId="13588"/>
    <cellStyle name="20% - Accent3 108 4 2 3 2" xfId="13589"/>
    <cellStyle name="20% - Accent3 108 4 2 4" xfId="13590"/>
    <cellStyle name="20% - Accent3 108 4 2 5" xfId="13591"/>
    <cellStyle name="20% - Accent3 108 4 3" xfId="13592"/>
    <cellStyle name="20% - Accent3 108 4 3 2" xfId="13593"/>
    <cellStyle name="20% - Accent3 108 4 3 2 2" xfId="13594"/>
    <cellStyle name="20% - Accent3 108 4 3 3" xfId="13595"/>
    <cellStyle name="20% - Accent3 108 4 4" xfId="13596"/>
    <cellStyle name="20% - Accent3 108 4 4 2" xfId="13597"/>
    <cellStyle name="20% - Accent3 108 4 5" xfId="13598"/>
    <cellStyle name="20% - Accent3 108 4 6" xfId="13599"/>
    <cellStyle name="20% - Accent3 108 5" xfId="13600"/>
    <cellStyle name="20% - Accent3 108 5 2" xfId="13601"/>
    <cellStyle name="20% - Accent3 108 5 2 2" xfId="13602"/>
    <cellStyle name="20% - Accent3 108 5 2 2 2" xfId="13603"/>
    <cellStyle name="20% - Accent3 108 5 2 2 2 2" xfId="13604"/>
    <cellStyle name="20% - Accent3 108 5 2 2 3" xfId="13605"/>
    <cellStyle name="20% - Accent3 108 5 2 3" xfId="13606"/>
    <cellStyle name="20% - Accent3 108 5 2 3 2" xfId="13607"/>
    <cellStyle name="20% - Accent3 108 5 2 4" xfId="13608"/>
    <cellStyle name="20% - Accent3 108 5 2 5" xfId="13609"/>
    <cellStyle name="20% - Accent3 108 5 3" xfId="13610"/>
    <cellStyle name="20% - Accent3 108 5 3 2" xfId="13611"/>
    <cellStyle name="20% - Accent3 108 5 3 2 2" xfId="13612"/>
    <cellStyle name="20% - Accent3 108 5 3 3" xfId="13613"/>
    <cellStyle name="20% - Accent3 108 5 4" xfId="13614"/>
    <cellStyle name="20% - Accent3 108 5 4 2" xfId="13615"/>
    <cellStyle name="20% - Accent3 108 5 5" xfId="13616"/>
    <cellStyle name="20% - Accent3 108 5 6" xfId="13617"/>
    <cellStyle name="20% - Accent3 108 6" xfId="13618"/>
    <cellStyle name="20% - Accent3 108 6 2" xfId="13619"/>
    <cellStyle name="20% - Accent3 108 6 2 2" xfId="13620"/>
    <cellStyle name="20% - Accent3 108 6 2 2 2" xfId="13621"/>
    <cellStyle name="20% - Accent3 108 6 2 3" xfId="13622"/>
    <cellStyle name="20% - Accent3 108 6 3" xfId="13623"/>
    <cellStyle name="20% - Accent3 108 6 3 2" xfId="13624"/>
    <cellStyle name="20% - Accent3 108 6 4" xfId="13625"/>
    <cellStyle name="20% - Accent3 108 6 5" xfId="13626"/>
    <cellStyle name="20% - Accent3 108 7" xfId="13627"/>
    <cellStyle name="20% - Accent3 108 7 2" xfId="13628"/>
    <cellStyle name="20% - Accent3 108 7 2 2" xfId="13629"/>
    <cellStyle name="20% - Accent3 108 7 3" xfId="13630"/>
    <cellStyle name="20% - Accent3 108 8" xfId="13631"/>
    <cellStyle name="20% - Accent3 108 8 2" xfId="13632"/>
    <cellStyle name="20% - Accent3 108 9" xfId="13633"/>
    <cellStyle name="20% - Accent3 108 9 2" xfId="60644"/>
    <cellStyle name="20% - Accent3 109" xfId="894"/>
    <cellStyle name="20% - Accent3 109 10" xfId="13634"/>
    <cellStyle name="20% - Accent3 109 2" xfId="13635"/>
    <cellStyle name="20% - Accent3 109 2 2" xfId="13636"/>
    <cellStyle name="20% - Accent3 109 2 2 2" xfId="13637"/>
    <cellStyle name="20% - Accent3 109 2 2 2 2" xfId="13638"/>
    <cellStyle name="20% - Accent3 109 2 2 2 2 2" xfId="13639"/>
    <cellStyle name="20% - Accent3 109 2 2 2 2 2 2" xfId="13640"/>
    <cellStyle name="20% - Accent3 109 2 2 2 2 3" xfId="13641"/>
    <cellStyle name="20% - Accent3 109 2 2 2 3" xfId="13642"/>
    <cellStyle name="20% - Accent3 109 2 2 2 3 2" xfId="13643"/>
    <cellStyle name="20% - Accent3 109 2 2 2 4" xfId="13644"/>
    <cellStyle name="20% - Accent3 109 2 2 2 5" xfId="13645"/>
    <cellStyle name="20% - Accent3 109 2 2 3" xfId="13646"/>
    <cellStyle name="20% - Accent3 109 2 2 3 2" xfId="13647"/>
    <cellStyle name="20% - Accent3 109 2 2 3 2 2" xfId="13648"/>
    <cellStyle name="20% - Accent3 109 2 2 3 3" xfId="13649"/>
    <cellStyle name="20% - Accent3 109 2 2 4" xfId="13650"/>
    <cellStyle name="20% - Accent3 109 2 2 4 2" xfId="13651"/>
    <cellStyle name="20% - Accent3 109 2 2 5" xfId="13652"/>
    <cellStyle name="20% - Accent3 109 2 2 6" xfId="13653"/>
    <cellStyle name="20% - Accent3 109 2 3" xfId="13654"/>
    <cellStyle name="20% - Accent3 109 2 3 2" xfId="13655"/>
    <cellStyle name="20% - Accent3 109 2 3 2 2" xfId="13656"/>
    <cellStyle name="20% - Accent3 109 2 3 2 2 2" xfId="13657"/>
    <cellStyle name="20% - Accent3 109 2 3 2 3" xfId="13658"/>
    <cellStyle name="20% - Accent3 109 2 3 3" xfId="13659"/>
    <cellStyle name="20% - Accent3 109 2 3 3 2" xfId="13660"/>
    <cellStyle name="20% - Accent3 109 2 3 4" xfId="13661"/>
    <cellStyle name="20% - Accent3 109 2 3 5" xfId="13662"/>
    <cellStyle name="20% - Accent3 109 2 4" xfId="13663"/>
    <cellStyle name="20% - Accent3 109 2 4 2" xfId="13664"/>
    <cellStyle name="20% - Accent3 109 2 4 2 2" xfId="13665"/>
    <cellStyle name="20% - Accent3 109 2 4 3" xfId="13666"/>
    <cellStyle name="20% - Accent3 109 2 5" xfId="13667"/>
    <cellStyle name="20% - Accent3 109 2 5 2" xfId="13668"/>
    <cellStyle name="20% - Accent3 109 2 6" xfId="13669"/>
    <cellStyle name="20% - Accent3 109 2 7" xfId="13670"/>
    <cellStyle name="20% - Accent3 109 3" xfId="13671"/>
    <cellStyle name="20% - Accent3 109 3 2" xfId="13672"/>
    <cellStyle name="20% - Accent3 109 3 2 2" xfId="13673"/>
    <cellStyle name="20% - Accent3 109 3 2 2 2" xfId="13674"/>
    <cellStyle name="20% - Accent3 109 3 2 2 2 2" xfId="13675"/>
    <cellStyle name="20% - Accent3 109 3 2 2 2 2 2" xfId="13676"/>
    <cellStyle name="20% - Accent3 109 3 2 2 2 3" xfId="13677"/>
    <cellStyle name="20% - Accent3 109 3 2 2 3" xfId="13678"/>
    <cellStyle name="20% - Accent3 109 3 2 2 3 2" xfId="13679"/>
    <cellStyle name="20% - Accent3 109 3 2 2 4" xfId="13680"/>
    <cellStyle name="20% - Accent3 109 3 2 2 5" xfId="13681"/>
    <cellStyle name="20% - Accent3 109 3 2 3" xfId="13682"/>
    <cellStyle name="20% - Accent3 109 3 2 3 2" xfId="13683"/>
    <cellStyle name="20% - Accent3 109 3 2 3 2 2" xfId="13684"/>
    <cellStyle name="20% - Accent3 109 3 2 3 3" xfId="13685"/>
    <cellStyle name="20% - Accent3 109 3 2 4" xfId="13686"/>
    <cellStyle name="20% - Accent3 109 3 2 4 2" xfId="13687"/>
    <cellStyle name="20% - Accent3 109 3 2 5" xfId="13688"/>
    <cellStyle name="20% - Accent3 109 3 2 6" xfId="13689"/>
    <cellStyle name="20% - Accent3 109 3 3" xfId="13690"/>
    <cellStyle name="20% - Accent3 109 3 3 2" xfId="13691"/>
    <cellStyle name="20% - Accent3 109 3 3 2 2" xfId="13692"/>
    <cellStyle name="20% - Accent3 109 3 3 2 2 2" xfId="13693"/>
    <cellStyle name="20% - Accent3 109 3 3 2 3" xfId="13694"/>
    <cellStyle name="20% - Accent3 109 3 3 3" xfId="13695"/>
    <cellStyle name="20% - Accent3 109 3 3 3 2" xfId="13696"/>
    <cellStyle name="20% - Accent3 109 3 3 4" xfId="13697"/>
    <cellStyle name="20% - Accent3 109 3 3 5" xfId="13698"/>
    <cellStyle name="20% - Accent3 109 3 4" xfId="13699"/>
    <cellStyle name="20% - Accent3 109 3 4 2" xfId="13700"/>
    <cellStyle name="20% - Accent3 109 3 4 2 2" xfId="13701"/>
    <cellStyle name="20% - Accent3 109 3 4 3" xfId="13702"/>
    <cellStyle name="20% - Accent3 109 3 5" xfId="13703"/>
    <cellStyle name="20% - Accent3 109 3 5 2" xfId="13704"/>
    <cellStyle name="20% - Accent3 109 3 6" xfId="13705"/>
    <cellStyle name="20% - Accent3 109 3 7" xfId="13706"/>
    <cellStyle name="20% - Accent3 109 4" xfId="13707"/>
    <cellStyle name="20% - Accent3 109 4 2" xfId="13708"/>
    <cellStyle name="20% - Accent3 109 4 2 2" xfId="13709"/>
    <cellStyle name="20% - Accent3 109 4 2 2 2" xfId="13710"/>
    <cellStyle name="20% - Accent3 109 4 2 2 2 2" xfId="13711"/>
    <cellStyle name="20% - Accent3 109 4 2 2 3" xfId="13712"/>
    <cellStyle name="20% - Accent3 109 4 2 3" xfId="13713"/>
    <cellStyle name="20% - Accent3 109 4 2 3 2" xfId="13714"/>
    <cellStyle name="20% - Accent3 109 4 2 4" xfId="13715"/>
    <cellStyle name="20% - Accent3 109 4 2 5" xfId="13716"/>
    <cellStyle name="20% - Accent3 109 4 3" xfId="13717"/>
    <cellStyle name="20% - Accent3 109 4 3 2" xfId="13718"/>
    <cellStyle name="20% - Accent3 109 4 3 2 2" xfId="13719"/>
    <cellStyle name="20% - Accent3 109 4 3 3" xfId="13720"/>
    <cellStyle name="20% - Accent3 109 4 4" xfId="13721"/>
    <cellStyle name="20% - Accent3 109 4 4 2" xfId="13722"/>
    <cellStyle name="20% - Accent3 109 4 5" xfId="13723"/>
    <cellStyle name="20% - Accent3 109 4 6" xfId="13724"/>
    <cellStyle name="20% - Accent3 109 5" xfId="13725"/>
    <cellStyle name="20% - Accent3 109 5 2" xfId="13726"/>
    <cellStyle name="20% - Accent3 109 5 2 2" xfId="13727"/>
    <cellStyle name="20% - Accent3 109 5 2 2 2" xfId="13728"/>
    <cellStyle name="20% - Accent3 109 5 2 2 2 2" xfId="13729"/>
    <cellStyle name="20% - Accent3 109 5 2 2 3" xfId="13730"/>
    <cellStyle name="20% - Accent3 109 5 2 3" xfId="13731"/>
    <cellStyle name="20% - Accent3 109 5 2 3 2" xfId="13732"/>
    <cellStyle name="20% - Accent3 109 5 2 4" xfId="13733"/>
    <cellStyle name="20% - Accent3 109 5 2 5" xfId="13734"/>
    <cellStyle name="20% - Accent3 109 5 3" xfId="13735"/>
    <cellStyle name="20% - Accent3 109 5 3 2" xfId="13736"/>
    <cellStyle name="20% - Accent3 109 5 3 2 2" xfId="13737"/>
    <cellStyle name="20% - Accent3 109 5 3 3" xfId="13738"/>
    <cellStyle name="20% - Accent3 109 5 4" xfId="13739"/>
    <cellStyle name="20% - Accent3 109 5 4 2" xfId="13740"/>
    <cellStyle name="20% - Accent3 109 5 5" xfId="13741"/>
    <cellStyle name="20% - Accent3 109 5 6" xfId="13742"/>
    <cellStyle name="20% - Accent3 109 6" xfId="13743"/>
    <cellStyle name="20% - Accent3 109 6 2" xfId="13744"/>
    <cellStyle name="20% - Accent3 109 6 2 2" xfId="13745"/>
    <cellStyle name="20% - Accent3 109 6 2 2 2" xfId="13746"/>
    <cellStyle name="20% - Accent3 109 6 2 3" xfId="13747"/>
    <cellStyle name="20% - Accent3 109 6 3" xfId="13748"/>
    <cellStyle name="20% - Accent3 109 6 3 2" xfId="13749"/>
    <cellStyle name="20% - Accent3 109 6 4" xfId="13750"/>
    <cellStyle name="20% - Accent3 109 6 5" xfId="13751"/>
    <cellStyle name="20% - Accent3 109 7" xfId="13752"/>
    <cellStyle name="20% - Accent3 109 7 2" xfId="13753"/>
    <cellStyle name="20% - Accent3 109 7 2 2" xfId="13754"/>
    <cellStyle name="20% - Accent3 109 7 3" xfId="13755"/>
    <cellStyle name="20% - Accent3 109 8" xfId="13756"/>
    <cellStyle name="20% - Accent3 109 8 2" xfId="13757"/>
    <cellStyle name="20% - Accent3 109 9" xfId="13758"/>
    <cellStyle name="20% - Accent3 109 9 2" xfId="60645"/>
    <cellStyle name="20% - Accent3 11" xfId="895"/>
    <cellStyle name="20% - Accent3 11 2" xfId="896"/>
    <cellStyle name="20% - Accent3 11 3" xfId="60646"/>
    <cellStyle name="20% - Accent3 110" xfId="897"/>
    <cellStyle name="20% - Accent3 110 10" xfId="13759"/>
    <cellStyle name="20% - Accent3 110 2" xfId="13760"/>
    <cellStyle name="20% - Accent3 110 2 2" xfId="13761"/>
    <cellStyle name="20% - Accent3 110 2 2 2" xfId="13762"/>
    <cellStyle name="20% - Accent3 110 2 2 2 2" xfId="13763"/>
    <cellStyle name="20% - Accent3 110 2 2 2 2 2" xfId="13764"/>
    <cellStyle name="20% - Accent3 110 2 2 2 2 2 2" xfId="13765"/>
    <cellStyle name="20% - Accent3 110 2 2 2 2 3" xfId="13766"/>
    <cellStyle name="20% - Accent3 110 2 2 2 3" xfId="13767"/>
    <cellStyle name="20% - Accent3 110 2 2 2 3 2" xfId="13768"/>
    <cellStyle name="20% - Accent3 110 2 2 2 4" xfId="13769"/>
    <cellStyle name="20% - Accent3 110 2 2 2 5" xfId="13770"/>
    <cellStyle name="20% - Accent3 110 2 2 3" xfId="13771"/>
    <cellStyle name="20% - Accent3 110 2 2 3 2" xfId="13772"/>
    <cellStyle name="20% - Accent3 110 2 2 3 2 2" xfId="13773"/>
    <cellStyle name="20% - Accent3 110 2 2 3 3" xfId="13774"/>
    <cellStyle name="20% - Accent3 110 2 2 4" xfId="13775"/>
    <cellStyle name="20% - Accent3 110 2 2 4 2" xfId="13776"/>
    <cellStyle name="20% - Accent3 110 2 2 5" xfId="13777"/>
    <cellStyle name="20% - Accent3 110 2 2 6" xfId="13778"/>
    <cellStyle name="20% - Accent3 110 2 3" xfId="13779"/>
    <cellStyle name="20% - Accent3 110 2 3 2" xfId="13780"/>
    <cellStyle name="20% - Accent3 110 2 3 2 2" xfId="13781"/>
    <cellStyle name="20% - Accent3 110 2 3 2 2 2" xfId="13782"/>
    <cellStyle name="20% - Accent3 110 2 3 2 3" xfId="13783"/>
    <cellStyle name="20% - Accent3 110 2 3 3" xfId="13784"/>
    <cellStyle name="20% - Accent3 110 2 3 3 2" xfId="13785"/>
    <cellStyle name="20% - Accent3 110 2 3 4" xfId="13786"/>
    <cellStyle name="20% - Accent3 110 2 3 5" xfId="13787"/>
    <cellStyle name="20% - Accent3 110 2 4" xfId="13788"/>
    <cellStyle name="20% - Accent3 110 2 4 2" xfId="13789"/>
    <cellStyle name="20% - Accent3 110 2 4 2 2" xfId="13790"/>
    <cellStyle name="20% - Accent3 110 2 4 3" xfId="13791"/>
    <cellStyle name="20% - Accent3 110 2 5" xfId="13792"/>
    <cellStyle name="20% - Accent3 110 2 5 2" xfId="13793"/>
    <cellStyle name="20% - Accent3 110 2 6" xfId="13794"/>
    <cellStyle name="20% - Accent3 110 2 7" xfId="13795"/>
    <cellStyle name="20% - Accent3 110 3" xfId="13796"/>
    <cellStyle name="20% - Accent3 110 3 2" xfId="13797"/>
    <cellStyle name="20% - Accent3 110 3 2 2" xfId="13798"/>
    <cellStyle name="20% - Accent3 110 3 2 2 2" xfId="13799"/>
    <cellStyle name="20% - Accent3 110 3 2 2 2 2" xfId="13800"/>
    <cellStyle name="20% - Accent3 110 3 2 2 2 2 2" xfId="13801"/>
    <cellStyle name="20% - Accent3 110 3 2 2 2 3" xfId="13802"/>
    <cellStyle name="20% - Accent3 110 3 2 2 3" xfId="13803"/>
    <cellStyle name="20% - Accent3 110 3 2 2 3 2" xfId="13804"/>
    <cellStyle name="20% - Accent3 110 3 2 2 4" xfId="13805"/>
    <cellStyle name="20% - Accent3 110 3 2 2 5" xfId="13806"/>
    <cellStyle name="20% - Accent3 110 3 2 3" xfId="13807"/>
    <cellStyle name="20% - Accent3 110 3 2 3 2" xfId="13808"/>
    <cellStyle name="20% - Accent3 110 3 2 3 2 2" xfId="13809"/>
    <cellStyle name="20% - Accent3 110 3 2 3 3" xfId="13810"/>
    <cellStyle name="20% - Accent3 110 3 2 4" xfId="13811"/>
    <cellStyle name="20% - Accent3 110 3 2 4 2" xfId="13812"/>
    <cellStyle name="20% - Accent3 110 3 2 5" xfId="13813"/>
    <cellStyle name="20% - Accent3 110 3 2 6" xfId="13814"/>
    <cellStyle name="20% - Accent3 110 3 3" xfId="13815"/>
    <cellStyle name="20% - Accent3 110 3 3 2" xfId="13816"/>
    <cellStyle name="20% - Accent3 110 3 3 2 2" xfId="13817"/>
    <cellStyle name="20% - Accent3 110 3 3 2 2 2" xfId="13818"/>
    <cellStyle name="20% - Accent3 110 3 3 2 3" xfId="13819"/>
    <cellStyle name="20% - Accent3 110 3 3 3" xfId="13820"/>
    <cellStyle name="20% - Accent3 110 3 3 3 2" xfId="13821"/>
    <cellStyle name="20% - Accent3 110 3 3 4" xfId="13822"/>
    <cellStyle name="20% - Accent3 110 3 3 5" xfId="13823"/>
    <cellStyle name="20% - Accent3 110 3 4" xfId="13824"/>
    <cellStyle name="20% - Accent3 110 3 4 2" xfId="13825"/>
    <cellStyle name="20% - Accent3 110 3 4 2 2" xfId="13826"/>
    <cellStyle name="20% - Accent3 110 3 4 3" xfId="13827"/>
    <cellStyle name="20% - Accent3 110 3 5" xfId="13828"/>
    <cellStyle name="20% - Accent3 110 3 5 2" xfId="13829"/>
    <cellStyle name="20% - Accent3 110 3 6" xfId="13830"/>
    <cellStyle name="20% - Accent3 110 3 7" xfId="13831"/>
    <cellStyle name="20% - Accent3 110 4" xfId="13832"/>
    <cellStyle name="20% - Accent3 110 4 2" xfId="13833"/>
    <cellStyle name="20% - Accent3 110 4 2 2" xfId="13834"/>
    <cellStyle name="20% - Accent3 110 4 2 2 2" xfId="13835"/>
    <cellStyle name="20% - Accent3 110 4 2 2 2 2" xfId="13836"/>
    <cellStyle name="20% - Accent3 110 4 2 2 3" xfId="13837"/>
    <cellStyle name="20% - Accent3 110 4 2 3" xfId="13838"/>
    <cellStyle name="20% - Accent3 110 4 2 3 2" xfId="13839"/>
    <cellStyle name="20% - Accent3 110 4 2 4" xfId="13840"/>
    <cellStyle name="20% - Accent3 110 4 2 5" xfId="13841"/>
    <cellStyle name="20% - Accent3 110 4 3" xfId="13842"/>
    <cellStyle name="20% - Accent3 110 4 3 2" xfId="13843"/>
    <cellStyle name="20% - Accent3 110 4 3 2 2" xfId="13844"/>
    <cellStyle name="20% - Accent3 110 4 3 3" xfId="13845"/>
    <cellStyle name="20% - Accent3 110 4 4" xfId="13846"/>
    <cellStyle name="20% - Accent3 110 4 4 2" xfId="13847"/>
    <cellStyle name="20% - Accent3 110 4 5" xfId="13848"/>
    <cellStyle name="20% - Accent3 110 4 6" xfId="13849"/>
    <cellStyle name="20% - Accent3 110 5" xfId="13850"/>
    <cellStyle name="20% - Accent3 110 5 2" xfId="13851"/>
    <cellStyle name="20% - Accent3 110 5 2 2" xfId="13852"/>
    <cellStyle name="20% - Accent3 110 5 2 2 2" xfId="13853"/>
    <cellStyle name="20% - Accent3 110 5 2 2 2 2" xfId="13854"/>
    <cellStyle name="20% - Accent3 110 5 2 2 3" xfId="13855"/>
    <cellStyle name="20% - Accent3 110 5 2 3" xfId="13856"/>
    <cellStyle name="20% - Accent3 110 5 2 3 2" xfId="13857"/>
    <cellStyle name="20% - Accent3 110 5 2 4" xfId="13858"/>
    <cellStyle name="20% - Accent3 110 5 2 5" xfId="13859"/>
    <cellStyle name="20% - Accent3 110 5 3" xfId="13860"/>
    <cellStyle name="20% - Accent3 110 5 3 2" xfId="13861"/>
    <cellStyle name="20% - Accent3 110 5 3 2 2" xfId="13862"/>
    <cellStyle name="20% - Accent3 110 5 3 3" xfId="13863"/>
    <cellStyle name="20% - Accent3 110 5 4" xfId="13864"/>
    <cellStyle name="20% - Accent3 110 5 4 2" xfId="13865"/>
    <cellStyle name="20% - Accent3 110 5 5" xfId="13866"/>
    <cellStyle name="20% - Accent3 110 5 6" xfId="13867"/>
    <cellStyle name="20% - Accent3 110 6" xfId="13868"/>
    <cellStyle name="20% - Accent3 110 6 2" xfId="13869"/>
    <cellStyle name="20% - Accent3 110 6 2 2" xfId="13870"/>
    <cellStyle name="20% - Accent3 110 6 2 2 2" xfId="13871"/>
    <cellStyle name="20% - Accent3 110 6 2 3" xfId="13872"/>
    <cellStyle name="20% - Accent3 110 6 3" xfId="13873"/>
    <cellStyle name="20% - Accent3 110 6 3 2" xfId="13874"/>
    <cellStyle name="20% - Accent3 110 6 4" xfId="13875"/>
    <cellStyle name="20% - Accent3 110 6 5" xfId="13876"/>
    <cellStyle name="20% - Accent3 110 7" xfId="13877"/>
    <cellStyle name="20% - Accent3 110 7 2" xfId="13878"/>
    <cellStyle name="20% - Accent3 110 7 2 2" xfId="13879"/>
    <cellStyle name="20% - Accent3 110 7 3" xfId="13880"/>
    <cellStyle name="20% - Accent3 110 8" xfId="13881"/>
    <cellStyle name="20% - Accent3 110 8 2" xfId="13882"/>
    <cellStyle name="20% - Accent3 110 9" xfId="13883"/>
    <cellStyle name="20% - Accent3 110 9 2" xfId="60647"/>
    <cellStyle name="20% - Accent3 111" xfId="898"/>
    <cellStyle name="20% - Accent3 111 10" xfId="13884"/>
    <cellStyle name="20% - Accent3 111 2" xfId="13885"/>
    <cellStyle name="20% - Accent3 111 2 2" xfId="13886"/>
    <cellStyle name="20% - Accent3 111 2 2 2" xfId="13887"/>
    <cellStyle name="20% - Accent3 111 2 2 2 2" xfId="13888"/>
    <cellStyle name="20% - Accent3 111 2 2 2 2 2" xfId="13889"/>
    <cellStyle name="20% - Accent3 111 2 2 2 2 2 2" xfId="13890"/>
    <cellStyle name="20% - Accent3 111 2 2 2 2 3" xfId="13891"/>
    <cellStyle name="20% - Accent3 111 2 2 2 3" xfId="13892"/>
    <cellStyle name="20% - Accent3 111 2 2 2 3 2" xfId="13893"/>
    <cellStyle name="20% - Accent3 111 2 2 2 4" xfId="13894"/>
    <cellStyle name="20% - Accent3 111 2 2 2 5" xfId="13895"/>
    <cellStyle name="20% - Accent3 111 2 2 3" xfId="13896"/>
    <cellStyle name="20% - Accent3 111 2 2 3 2" xfId="13897"/>
    <cellStyle name="20% - Accent3 111 2 2 3 2 2" xfId="13898"/>
    <cellStyle name="20% - Accent3 111 2 2 3 3" xfId="13899"/>
    <cellStyle name="20% - Accent3 111 2 2 4" xfId="13900"/>
    <cellStyle name="20% - Accent3 111 2 2 4 2" xfId="13901"/>
    <cellStyle name="20% - Accent3 111 2 2 5" xfId="13902"/>
    <cellStyle name="20% - Accent3 111 2 2 6" xfId="13903"/>
    <cellStyle name="20% - Accent3 111 2 3" xfId="13904"/>
    <cellStyle name="20% - Accent3 111 2 3 2" xfId="13905"/>
    <cellStyle name="20% - Accent3 111 2 3 2 2" xfId="13906"/>
    <cellStyle name="20% - Accent3 111 2 3 2 2 2" xfId="13907"/>
    <cellStyle name="20% - Accent3 111 2 3 2 3" xfId="13908"/>
    <cellStyle name="20% - Accent3 111 2 3 3" xfId="13909"/>
    <cellStyle name="20% - Accent3 111 2 3 3 2" xfId="13910"/>
    <cellStyle name="20% - Accent3 111 2 3 4" xfId="13911"/>
    <cellStyle name="20% - Accent3 111 2 3 5" xfId="13912"/>
    <cellStyle name="20% - Accent3 111 2 4" xfId="13913"/>
    <cellStyle name="20% - Accent3 111 2 4 2" xfId="13914"/>
    <cellStyle name="20% - Accent3 111 2 4 2 2" xfId="13915"/>
    <cellStyle name="20% - Accent3 111 2 4 3" xfId="13916"/>
    <cellStyle name="20% - Accent3 111 2 5" xfId="13917"/>
    <cellStyle name="20% - Accent3 111 2 5 2" xfId="13918"/>
    <cellStyle name="20% - Accent3 111 2 6" xfId="13919"/>
    <cellStyle name="20% - Accent3 111 2 7" xfId="13920"/>
    <cellStyle name="20% - Accent3 111 3" xfId="13921"/>
    <cellStyle name="20% - Accent3 111 3 2" xfId="13922"/>
    <cellStyle name="20% - Accent3 111 3 2 2" xfId="13923"/>
    <cellStyle name="20% - Accent3 111 3 2 2 2" xfId="13924"/>
    <cellStyle name="20% - Accent3 111 3 2 2 2 2" xfId="13925"/>
    <cellStyle name="20% - Accent3 111 3 2 2 2 2 2" xfId="13926"/>
    <cellStyle name="20% - Accent3 111 3 2 2 2 3" xfId="13927"/>
    <cellStyle name="20% - Accent3 111 3 2 2 3" xfId="13928"/>
    <cellStyle name="20% - Accent3 111 3 2 2 3 2" xfId="13929"/>
    <cellStyle name="20% - Accent3 111 3 2 2 4" xfId="13930"/>
    <cellStyle name="20% - Accent3 111 3 2 2 5" xfId="13931"/>
    <cellStyle name="20% - Accent3 111 3 2 3" xfId="13932"/>
    <cellStyle name="20% - Accent3 111 3 2 3 2" xfId="13933"/>
    <cellStyle name="20% - Accent3 111 3 2 3 2 2" xfId="13934"/>
    <cellStyle name="20% - Accent3 111 3 2 3 3" xfId="13935"/>
    <cellStyle name="20% - Accent3 111 3 2 4" xfId="13936"/>
    <cellStyle name="20% - Accent3 111 3 2 4 2" xfId="13937"/>
    <cellStyle name="20% - Accent3 111 3 2 5" xfId="13938"/>
    <cellStyle name="20% - Accent3 111 3 2 6" xfId="13939"/>
    <cellStyle name="20% - Accent3 111 3 3" xfId="13940"/>
    <cellStyle name="20% - Accent3 111 3 3 2" xfId="13941"/>
    <cellStyle name="20% - Accent3 111 3 3 2 2" xfId="13942"/>
    <cellStyle name="20% - Accent3 111 3 3 2 2 2" xfId="13943"/>
    <cellStyle name="20% - Accent3 111 3 3 2 3" xfId="13944"/>
    <cellStyle name="20% - Accent3 111 3 3 3" xfId="13945"/>
    <cellStyle name="20% - Accent3 111 3 3 3 2" xfId="13946"/>
    <cellStyle name="20% - Accent3 111 3 3 4" xfId="13947"/>
    <cellStyle name="20% - Accent3 111 3 3 5" xfId="13948"/>
    <cellStyle name="20% - Accent3 111 3 4" xfId="13949"/>
    <cellStyle name="20% - Accent3 111 3 4 2" xfId="13950"/>
    <cellStyle name="20% - Accent3 111 3 4 2 2" xfId="13951"/>
    <cellStyle name="20% - Accent3 111 3 4 3" xfId="13952"/>
    <cellStyle name="20% - Accent3 111 3 5" xfId="13953"/>
    <cellStyle name="20% - Accent3 111 3 5 2" xfId="13954"/>
    <cellStyle name="20% - Accent3 111 3 6" xfId="13955"/>
    <cellStyle name="20% - Accent3 111 3 7" xfId="13956"/>
    <cellStyle name="20% - Accent3 111 4" xfId="13957"/>
    <cellStyle name="20% - Accent3 111 4 2" xfId="13958"/>
    <cellStyle name="20% - Accent3 111 4 2 2" xfId="13959"/>
    <cellStyle name="20% - Accent3 111 4 2 2 2" xfId="13960"/>
    <cellStyle name="20% - Accent3 111 4 2 2 2 2" xfId="13961"/>
    <cellStyle name="20% - Accent3 111 4 2 2 3" xfId="13962"/>
    <cellStyle name="20% - Accent3 111 4 2 3" xfId="13963"/>
    <cellStyle name="20% - Accent3 111 4 2 3 2" xfId="13964"/>
    <cellStyle name="20% - Accent3 111 4 2 4" xfId="13965"/>
    <cellStyle name="20% - Accent3 111 4 2 5" xfId="13966"/>
    <cellStyle name="20% - Accent3 111 4 3" xfId="13967"/>
    <cellStyle name="20% - Accent3 111 4 3 2" xfId="13968"/>
    <cellStyle name="20% - Accent3 111 4 3 2 2" xfId="13969"/>
    <cellStyle name="20% - Accent3 111 4 3 3" xfId="13970"/>
    <cellStyle name="20% - Accent3 111 4 4" xfId="13971"/>
    <cellStyle name="20% - Accent3 111 4 4 2" xfId="13972"/>
    <cellStyle name="20% - Accent3 111 4 5" xfId="13973"/>
    <cellStyle name="20% - Accent3 111 4 6" xfId="13974"/>
    <cellStyle name="20% - Accent3 111 5" xfId="13975"/>
    <cellStyle name="20% - Accent3 111 5 2" xfId="13976"/>
    <cellStyle name="20% - Accent3 111 5 2 2" xfId="13977"/>
    <cellStyle name="20% - Accent3 111 5 2 2 2" xfId="13978"/>
    <cellStyle name="20% - Accent3 111 5 2 2 2 2" xfId="13979"/>
    <cellStyle name="20% - Accent3 111 5 2 2 3" xfId="13980"/>
    <cellStyle name="20% - Accent3 111 5 2 3" xfId="13981"/>
    <cellStyle name="20% - Accent3 111 5 2 3 2" xfId="13982"/>
    <cellStyle name="20% - Accent3 111 5 2 4" xfId="13983"/>
    <cellStyle name="20% - Accent3 111 5 2 5" xfId="13984"/>
    <cellStyle name="20% - Accent3 111 5 3" xfId="13985"/>
    <cellStyle name="20% - Accent3 111 5 3 2" xfId="13986"/>
    <cellStyle name="20% - Accent3 111 5 3 2 2" xfId="13987"/>
    <cellStyle name="20% - Accent3 111 5 3 3" xfId="13988"/>
    <cellStyle name="20% - Accent3 111 5 4" xfId="13989"/>
    <cellStyle name="20% - Accent3 111 5 4 2" xfId="13990"/>
    <cellStyle name="20% - Accent3 111 5 5" xfId="13991"/>
    <cellStyle name="20% - Accent3 111 5 6" xfId="13992"/>
    <cellStyle name="20% - Accent3 111 6" xfId="13993"/>
    <cellStyle name="20% - Accent3 111 6 2" xfId="13994"/>
    <cellStyle name="20% - Accent3 111 6 2 2" xfId="13995"/>
    <cellStyle name="20% - Accent3 111 6 2 2 2" xfId="13996"/>
    <cellStyle name="20% - Accent3 111 6 2 3" xfId="13997"/>
    <cellStyle name="20% - Accent3 111 6 3" xfId="13998"/>
    <cellStyle name="20% - Accent3 111 6 3 2" xfId="13999"/>
    <cellStyle name="20% - Accent3 111 6 4" xfId="14000"/>
    <cellStyle name="20% - Accent3 111 6 5" xfId="14001"/>
    <cellStyle name="20% - Accent3 111 7" xfId="14002"/>
    <cellStyle name="20% - Accent3 111 7 2" xfId="14003"/>
    <cellStyle name="20% - Accent3 111 7 2 2" xfId="14004"/>
    <cellStyle name="20% - Accent3 111 7 3" xfId="14005"/>
    <cellStyle name="20% - Accent3 111 8" xfId="14006"/>
    <cellStyle name="20% - Accent3 111 8 2" xfId="14007"/>
    <cellStyle name="20% - Accent3 111 9" xfId="14008"/>
    <cellStyle name="20% - Accent3 111 9 2" xfId="60648"/>
    <cellStyle name="20% - Accent3 112" xfId="899"/>
    <cellStyle name="20% - Accent3 112 10" xfId="14009"/>
    <cellStyle name="20% - Accent3 112 2" xfId="14010"/>
    <cellStyle name="20% - Accent3 112 2 2" xfId="14011"/>
    <cellStyle name="20% - Accent3 112 2 2 2" xfId="14012"/>
    <cellStyle name="20% - Accent3 112 2 2 2 2" xfId="14013"/>
    <cellStyle name="20% - Accent3 112 2 2 2 2 2" xfId="14014"/>
    <cellStyle name="20% - Accent3 112 2 2 2 2 2 2" xfId="14015"/>
    <cellStyle name="20% - Accent3 112 2 2 2 2 3" xfId="14016"/>
    <cellStyle name="20% - Accent3 112 2 2 2 3" xfId="14017"/>
    <cellStyle name="20% - Accent3 112 2 2 2 3 2" xfId="14018"/>
    <cellStyle name="20% - Accent3 112 2 2 2 4" xfId="14019"/>
    <cellStyle name="20% - Accent3 112 2 2 2 5" xfId="14020"/>
    <cellStyle name="20% - Accent3 112 2 2 3" xfId="14021"/>
    <cellStyle name="20% - Accent3 112 2 2 3 2" xfId="14022"/>
    <cellStyle name="20% - Accent3 112 2 2 3 2 2" xfId="14023"/>
    <cellStyle name="20% - Accent3 112 2 2 3 3" xfId="14024"/>
    <cellStyle name="20% - Accent3 112 2 2 4" xfId="14025"/>
    <cellStyle name="20% - Accent3 112 2 2 4 2" xfId="14026"/>
    <cellStyle name="20% - Accent3 112 2 2 5" xfId="14027"/>
    <cellStyle name="20% - Accent3 112 2 2 6" xfId="14028"/>
    <cellStyle name="20% - Accent3 112 2 3" xfId="14029"/>
    <cellStyle name="20% - Accent3 112 2 3 2" xfId="14030"/>
    <cellStyle name="20% - Accent3 112 2 3 2 2" xfId="14031"/>
    <cellStyle name="20% - Accent3 112 2 3 2 2 2" xfId="14032"/>
    <cellStyle name="20% - Accent3 112 2 3 2 3" xfId="14033"/>
    <cellStyle name="20% - Accent3 112 2 3 3" xfId="14034"/>
    <cellStyle name="20% - Accent3 112 2 3 3 2" xfId="14035"/>
    <cellStyle name="20% - Accent3 112 2 3 4" xfId="14036"/>
    <cellStyle name="20% - Accent3 112 2 3 5" xfId="14037"/>
    <cellStyle name="20% - Accent3 112 2 4" xfId="14038"/>
    <cellStyle name="20% - Accent3 112 2 4 2" xfId="14039"/>
    <cellStyle name="20% - Accent3 112 2 4 2 2" xfId="14040"/>
    <cellStyle name="20% - Accent3 112 2 4 3" xfId="14041"/>
    <cellStyle name="20% - Accent3 112 2 5" xfId="14042"/>
    <cellStyle name="20% - Accent3 112 2 5 2" xfId="14043"/>
    <cellStyle name="20% - Accent3 112 2 6" xfId="14044"/>
    <cellStyle name="20% - Accent3 112 2 7" xfId="14045"/>
    <cellStyle name="20% - Accent3 112 3" xfId="14046"/>
    <cellStyle name="20% - Accent3 112 3 2" xfId="14047"/>
    <cellStyle name="20% - Accent3 112 3 2 2" xfId="14048"/>
    <cellStyle name="20% - Accent3 112 3 2 2 2" xfId="14049"/>
    <cellStyle name="20% - Accent3 112 3 2 2 2 2" xfId="14050"/>
    <cellStyle name="20% - Accent3 112 3 2 2 2 2 2" xfId="14051"/>
    <cellStyle name="20% - Accent3 112 3 2 2 2 3" xfId="14052"/>
    <cellStyle name="20% - Accent3 112 3 2 2 3" xfId="14053"/>
    <cellStyle name="20% - Accent3 112 3 2 2 3 2" xfId="14054"/>
    <cellStyle name="20% - Accent3 112 3 2 2 4" xfId="14055"/>
    <cellStyle name="20% - Accent3 112 3 2 2 5" xfId="14056"/>
    <cellStyle name="20% - Accent3 112 3 2 3" xfId="14057"/>
    <cellStyle name="20% - Accent3 112 3 2 3 2" xfId="14058"/>
    <cellStyle name="20% - Accent3 112 3 2 3 2 2" xfId="14059"/>
    <cellStyle name="20% - Accent3 112 3 2 3 3" xfId="14060"/>
    <cellStyle name="20% - Accent3 112 3 2 4" xfId="14061"/>
    <cellStyle name="20% - Accent3 112 3 2 4 2" xfId="14062"/>
    <cellStyle name="20% - Accent3 112 3 2 5" xfId="14063"/>
    <cellStyle name="20% - Accent3 112 3 2 6" xfId="14064"/>
    <cellStyle name="20% - Accent3 112 3 3" xfId="14065"/>
    <cellStyle name="20% - Accent3 112 3 3 2" xfId="14066"/>
    <cellStyle name="20% - Accent3 112 3 3 2 2" xfId="14067"/>
    <cellStyle name="20% - Accent3 112 3 3 2 2 2" xfId="14068"/>
    <cellStyle name="20% - Accent3 112 3 3 2 3" xfId="14069"/>
    <cellStyle name="20% - Accent3 112 3 3 3" xfId="4673"/>
    <cellStyle name="20% - Accent3 112 3 3 3 2" xfId="14070"/>
    <cellStyle name="20% - Accent3 112 3 3 3 3" xfId="14071"/>
    <cellStyle name="20% - Accent3 112 3 3 4" xfId="14072"/>
    <cellStyle name="20% - Accent3 112 3 3 5" xfId="14073"/>
    <cellStyle name="20% - Accent3 112 3 4" xfId="14074"/>
    <cellStyle name="20% - Accent3 112 3 4 2" xfId="14075"/>
    <cellStyle name="20% - Accent3 112 3 4 2 2" xfId="14076"/>
    <cellStyle name="20% - Accent3 112 3 4 3" xfId="14077"/>
    <cellStyle name="20% - Accent3 112 3 5" xfId="14078"/>
    <cellStyle name="20% - Accent3 112 3 5 2" xfId="14079"/>
    <cellStyle name="20% - Accent3 112 3 6" xfId="14080"/>
    <cellStyle name="20% - Accent3 112 3 7" xfId="14081"/>
    <cellStyle name="20% - Accent3 112 4" xfId="14082"/>
    <cellStyle name="20% - Accent3 112 4 2" xfId="14083"/>
    <cellStyle name="20% - Accent3 112 4 2 2" xfId="14084"/>
    <cellStyle name="20% - Accent3 112 4 2 2 2" xfId="14085"/>
    <cellStyle name="20% - Accent3 112 4 2 2 2 2" xfId="14086"/>
    <cellStyle name="20% - Accent3 112 4 2 2 3" xfId="14087"/>
    <cellStyle name="20% - Accent3 112 4 2 3" xfId="14088"/>
    <cellStyle name="20% - Accent3 112 4 2 3 2" xfId="14089"/>
    <cellStyle name="20% - Accent3 112 4 2 4" xfId="14090"/>
    <cellStyle name="20% - Accent3 112 4 2 5" xfId="14091"/>
    <cellStyle name="20% - Accent3 112 4 3" xfId="14092"/>
    <cellStyle name="20% - Accent3 112 4 3 2" xfId="14093"/>
    <cellStyle name="20% - Accent3 112 4 3 2 2" xfId="14094"/>
    <cellStyle name="20% - Accent3 112 4 3 3" xfId="14095"/>
    <cellStyle name="20% - Accent3 112 4 4" xfId="14096"/>
    <cellStyle name="20% - Accent3 112 4 4 2" xfId="14097"/>
    <cellStyle name="20% - Accent3 112 4 5" xfId="14098"/>
    <cellStyle name="20% - Accent3 112 4 6" xfId="14099"/>
    <cellStyle name="20% - Accent3 112 5" xfId="14100"/>
    <cellStyle name="20% - Accent3 112 5 2" xfId="14101"/>
    <cellStyle name="20% - Accent3 112 5 2 2" xfId="14102"/>
    <cellStyle name="20% - Accent3 112 5 2 2 2" xfId="14103"/>
    <cellStyle name="20% - Accent3 112 5 2 2 2 2" xfId="14104"/>
    <cellStyle name="20% - Accent3 112 5 2 2 3" xfId="14105"/>
    <cellStyle name="20% - Accent3 112 5 2 3" xfId="14106"/>
    <cellStyle name="20% - Accent3 112 5 2 3 2" xfId="14107"/>
    <cellStyle name="20% - Accent3 112 5 2 4" xfId="14108"/>
    <cellStyle name="20% - Accent3 112 5 2 5" xfId="14109"/>
    <cellStyle name="20% - Accent3 112 5 3" xfId="14110"/>
    <cellStyle name="20% - Accent3 112 5 3 2" xfId="14111"/>
    <cellStyle name="20% - Accent3 112 5 3 2 2" xfId="14112"/>
    <cellStyle name="20% - Accent3 112 5 3 3" xfId="14113"/>
    <cellStyle name="20% - Accent3 112 5 4" xfId="14114"/>
    <cellStyle name="20% - Accent3 112 5 4 2" xfId="14115"/>
    <cellStyle name="20% - Accent3 112 5 5" xfId="14116"/>
    <cellStyle name="20% - Accent3 112 5 6" xfId="14117"/>
    <cellStyle name="20% - Accent3 112 6" xfId="14118"/>
    <cellStyle name="20% - Accent3 112 6 2" xfId="14119"/>
    <cellStyle name="20% - Accent3 112 6 2 2" xfId="14120"/>
    <cellStyle name="20% - Accent3 112 6 2 2 2" xfId="14121"/>
    <cellStyle name="20% - Accent3 112 6 2 3" xfId="14122"/>
    <cellStyle name="20% - Accent3 112 6 3" xfId="14123"/>
    <cellStyle name="20% - Accent3 112 6 3 2" xfId="14124"/>
    <cellStyle name="20% - Accent3 112 6 4" xfId="14125"/>
    <cellStyle name="20% - Accent3 112 6 5" xfId="14126"/>
    <cellStyle name="20% - Accent3 112 7" xfId="14127"/>
    <cellStyle name="20% - Accent3 112 7 2" xfId="14128"/>
    <cellStyle name="20% - Accent3 112 7 2 2" xfId="14129"/>
    <cellStyle name="20% - Accent3 112 7 3" xfId="14130"/>
    <cellStyle name="20% - Accent3 112 8" xfId="14131"/>
    <cellStyle name="20% - Accent3 112 8 2" xfId="14132"/>
    <cellStyle name="20% - Accent3 112 9" xfId="14133"/>
    <cellStyle name="20% - Accent3 112 9 2" xfId="60649"/>
    <cellStyle name="20% - Accent3 113" xfId="900"/>
    <cellStyle name="20% - Accent3 113 10" xfId="14134"/>
    <cellStyle name="20% - Accent3 113 2" xfId="14135"/>
    <cellStyle name="20% - Accent3 113 2 2" xfId="14136"/>
    <cellStyle name="20% - Accent3 113 2 2 2" xfId="14137"/>
    <cellStyle name="20% - Accent3 113 2 2 2 2" xfId="14138"/>
    <cellStyle name="20% - Accent3 113 2 2 2 2 2" xfId="14139"/>
    <cellStyle name="20% - Accent3 113 2 2 2 2 2 2" xfId="14140"/>
    <cellStyle name="20% - Accent3 113 2 2 2 2 3" xfId="14141"/>
    <cellStyle name="20% - Accent3 113 2 2 2 3" xfId="14142"/>
    <cellStyle name="20% - Accent3 113 2 2 2 3 2" xfId="14143"/>
    <cellStyle name="20% - Accent3 113 2 2 2 4" xfId="14144"/>
    <cellStyle name="20% - Accent3 113 2 2 2 5" xfId="14145"/>
    <cellStyle name="20% - Accent3 113 2 2 3" xfId="14146"/>
    <cellStyle name="20% - Accent3 113 2 2 3 2" xfId="14147"/>
    <cellStyle name="20% - Accent3 113 2 2 3 2 2" xfId="14148"/>
    <cellStyle name="20% - Accent3 113 2 2 3 3" xfId="14149"/>
    <cellStyle name="20% - Accent3 113 2 2 4" xfId="14150"/>
    <cellStyle name="20% - Accent3 113 2 2 4 2" xfId="14151"/>
    <cellStyle name="20% - Accent3 113 2 2 5" xfId="14152"/>
    <cellStyle name="20% - Accent3 113 2 2 6" xfId="14153"/>
    <cellStyle name="20% - Accent3 113 2 3" xfId="14154"/>
    <cellStyle name="20% - Accent3 113 2 3 2" xfId="14155"/>
    <cellStyle name="20% - Accent3 113 2 3 2 2" xfId="14156"/>
    <cellStyle name="20% - Accent3 113 2 3 2 2 2" xfId="14157"/>
    <cellStyle name="20% - Accent3 113 2 3 2 3" xfId="14158"/>
    <cellStyle name="20% - Accent3 113 2 3 3" xfId="14159"/>
    <cellStyle name="20% - Accent3 113 2 3 3 2" xfId="14160"/>
    <cellStyle name="20% - Accent3 113 2 3 4" xfId="14161"/>
    <cellStyle name="20% - Accent3 113 2 3 5" xfId="14162"/>
    <cellStyle name="20% - Accent3 113 2 4" xfId="14163"/>
    <cellStyle name="20% - Accent3 113 2 4 2" xfId="14164"/>
    <cellStyle name="20% - Accent3 113 2 4 2 2" xfId="14165"/>
    <cellStyle name="20% - Accent3 113 2 4 3" xfId="14166"/>
    <cellStyle name="20% - Accent3 113 2 5" xfId="14167"/>
    <cellStyle name="20% - Accent3 113 2 5 2" xfId="14168"/>
    <cellStyle name="20% - Accent3 113 2 6" xfId="14169"/>
    <cellStyle name="20% - Accent3 113 2 7" xfId="14170"/>
    <cellStyle name="20% - Accent3 113 3" xfId="14171"/>
    <cellStyle name="20% - Accent3 113 3 2" xfId="14172"/>
    <cellStyle name="20% - Accent3 113 3 2 2" xfId="14173"/>
    <cellStyle name="20% - Accent3 113 3 2 2 2" xfId="14174"/>
    <cellStyle name="20% - Accent3 113 3 2 2 2 2" xfId="14175"/>
    <cellStyle name="20% - Accent3 113 3 2 2 2 2 2" xfId="14176"/>
    <cellStyle name="20% - Accent3 113 3 2 2 2 3" xfId="14177"/>
    <cellStyle name="20% - Accent3 113 3 2 2 3" xfId="14178"/>
    <cellStyle name="20% - Accent3 113 3 2 2 3 2" xfId="14179"/>
    <cellStyle name="20% - Accent3 113 3 2 2 4" xfId="14180"/>
    <cellStyle name="20% - Accent3 113 3 2 2 5" xfId="14181"/>
    <cellStyle name="20% - Accent3 113 3 2 3" xfId="14182"/>
    <cellStyle name="20% - Accent3 113 3 2 3 2" xfId="14183"/>
    <cellStyle name="20% - Accent3 113 3 2 3 2 2" xfId="14184"/>
    <cellStyle name="20% - Accent3 113 3 2 3 3" xfId="14185"/>
    <cellStyle name="20% - Accent3 113 3 2 4" xfId="14186"/>
    <cellStyle name="20% - Accent3 113 3 2 4 2" xfId="14187"/>
    <cellStyle name="20% - Accent3 113 3 2 5" xfId="14188"/>
    <cellStyle name="20% - Accent3 113 3 2 6" xfId="14189"/>
    <cellStyle name="20% - Accent3 113 3 3" xfId="14190"/>
    <cellStyle name="20% - Accent3 113 3 3 2" xfId="14191"/>
    <cellStyle name="20% - Accent3 113 3 3 2 2" xfId="14192"/>
    <cellStyle name="20% - Accent3 113 3 3 2 2 2" xfId="14193"/>
    <cellStyle name="20% - Accent3 113 3 3 2 3" xfId="14194"/>
    <cellStyle name="20% - Accent3 113 3 3 3" xfId="14195"/>
    <cellStyle name="20% - Accent3 113 3 3 3 2" xfId="14196"/>
    <cellStyle name="20% - Accent3 113 3 3 4" xfId="14197"/>
    <cellStyle name="20% - Accent3 113 3 3 5" xfId="14198"/>
    <cellStyle name="20% - Accent3 113 3 4" xfId="14199"/>
    <cellStyle name="20% - Accent3 113 3 4 2" xfId="14200"/>
    <cellStyle name="20% - Accent3 113 3 4 2 2" xfId="14201"/>
    <cellStyle name="20% - Accent3 113 3 4 3" xfId="14202"/>
    <cellStyle name="20% - Accent3 113 3 5" xfId="14203"/>
    <cellStyle name="20% - Accent3 113 3 5 2" xfId="14204"/>
    <cellStyle name="20% - Accent3 113 3 6" xfId="14205"/>
    <cellStyle name="20% - Accent3 113 3 7" xfId="14206"/>
    <cellStyle name="20% - Accent3 113 4" xfId="14207"/>
    <cellStyle name="20% - Accent3 113 4 2" xfId="14208"/>
    <cellStyle name="20% - Accent3 113 4 2 2" xfId="14209"/>
    <cellStyle name="20% - Accent3 113 4 2 2 2" xfId="14210"/>
    <cellStyle name="20% - Accent3 113 4 2 2 2 2" xfId="14211"/>
    <cellStyle name="20% - Accent3 113 4 2 2 3" xfId="14212"/>
    <cellStyle name="20% - Accent3 113 4 2 3" xfId="14213"/>
    <cellStyle name="20% - Accent3 113 4 2 3 2" xfId="14214"/>
    <cellStyle name="20% - Accent3 113 4 2 4" xfId="14215"/>
    <cellStyle name="20% - Accent3 113 4 2 5" xfId="14216"/>
    <cellStyle name="20% - Accent3 113 4 3" xfId="14217"/>
    <cellStyle name="20% - Accent3 113 4 3 2" xfId="14218"/>
    <cellStyle name="20% - Accent3 113 4 3 2 2" xfId="14219"/>
    <cellStyle name="20% - Accent3 113 4 3 3" xfId="14220"/>
    <cellStyle name="20% - Accent3 113 4 4" xfId="14221"/>
    <cellStyle name="20% - Accent3 113 4 4 2" xfId="14222"/>
    <cellStyle name="20% - Accent3 113 4 5" xfId="14223"/>
    <cellStyle name="20% - Accent3 113 4 6" xfId="14224"/>
    <cellStyle name="20% - Accent3 113 5" xfId="14225"/>
    <cellStyle name="20% - Accent3 113 5 2" xfId="14226"/>
    <cellStyle name="20% - Accent3 113 5 2 2" xfId="14227"/>
    <cellStyle name="20% - Accent3 113 5 2 2 2" xfId="14228"/>
    <cellStyle name="20% - Accent3 113 5 2 2 2 2" xfId="14229"/>
    <cellStyle name="20% - Accent3 113 5 2 2 3" xfId="14230"/>
    <cellStyle name="20% - Accent3 113 5 2 3" xfId="14231"/>
    <cellStyle name="20% - Accent3 113 5 2 3 2" xfId="14232"/>
    <cellStyle name="20% - Accent3 113 5 2 4" xfId="14233"/>
    <cellStyle name="20% - Accent3 113 5 2 5" xfId="14234"/>
    <cellStyle name="20% - Accent3 113 5 3" xfId="14235"/>
    <cellStyle name="20% - Accent3 113 5 3 2" xfId="14236"/>
    <cellStyle name="20% - Accent3 113 5 3 2 2" xfId="14237"/>
    <cellStyle name="20% - Accent3 113 5 3 3" xfId="14238"/>
    <cellStyle name="20% - Accent3 113 5 4" xfId="14239"/>
    <cellStyle name="20% - Accent3 113 5 4 2" xfId="14240"/>
    <cellStyle name="20% - Accent3 113 5 5" xfId="14241"/>
    <cellStyle name="20% - Accent3 113 5 6" xfId="14242"/>
    <cellStyle name="20% - Accent3 113 6" xfId="14243"/>
    <cellStyle name="20% - Accent3 113 6 2" xfId="14244"/>
    <cellStyle name="20% - Accent3 113 6 2 2" xfId="14245"/>
    <cellStyle name="20% - Accent3 113 6 2 2 2" xfId="14246"/>
    <cellStyle name="20% - Accent3 113 6 2 3" xfId="14247"/>
    <cellStyle name="20% - Accent3 113 6 3" xfId="14248"/>
    <cellStyle name="20% - Accent3 113 6 3 2" xfId="14249"/>
    <cellStyle name="20% - Accent3 113 6 4" xfId="14250"/>
    <cellStyle name="20% - Accent3 113 6 5" xfId="14251"/>
    <cellStyle name="20% - Accent3 113 7" xfId="14252"/>
    <cellStyle name="20% - Accent3 113 7 2" xfId="14253"/>
    <cellStyle name="20% - Accent3 113 7 2 2" xfId="14254"/>
    <cellStyle name="20% - Accent3 113 7 3" xfId="14255"/>
    <cellStyle name="20% - Accent3 113 8" xfId="14256"/>
    <cellStyle name="20% - Accent3 113 8 2" xfId="14257"/>
    <cellStyle name="20% - Accent3 113 9" xfId="14258"/>
    <cellStyle name="20% - Accent3 113 9 2" xfId="60650"/>
    <cellStyle name="20% - Accent3 114" xfId="901"/>
    <cellStyle name="20% - Accent3 114 2" xfId="14259"/>
    <cellStyle name="20% - Accent3 114 2 2" xfId="14260"/>
    <cellStyle name="20% - Accent3 114 2 2 2" xfId="14261"/>
    <cellStyle name="20% - Accent3 114 2 2 2 2" xfId="14262"/>
    <cellStyle name="20% - Accent3 114 2 2 2 2 2" xfId="14263"/>
    <cellStyle name="20% - Accent3 114 2 2 2 3" xfId="14264"/>
    <cellStyle name="20% - Accent3 114 2 2 3" xfId="14265"/>
    <cellStyle name="20% - Accent3 114 2 2 3 2" xfId="14266"/>
    <cellStyle name="20% - Accent3 114 2 2 4" xfId="14267"/>
    <cellStyle name="20% - Accent3 114 2 2 5" xfId="14268"/>
    <cellStyle name="20% - Accent3 114 2 3" xfId="14269"/>
    <cellStyle name="20% - Accent3 114 2 3 2" xfId="14270"/>
    <cellStyle name="20% - Accent3 114 2 3 2 2" xfId="14271"/>
    <cellStyle name="20% - Accent3 114 2 3 3" xfId="14272"/>
    <cellStyle name="20% - Accent3 114 2 4" xfId="14273"/>
    <cellStyle name="20% - Accent3 114 2 4 2" xfId="14274"/>
    <cellStyle name="20% - Accent3 114 2 5" xfId="14275"/>
    <cellStyle name="20% - Accent3 114 2 6" xfId="14276"/>
    <cellStyle name="20% - Accent3 114 3" xfId="14277"/>
    <cellStyle name="20% - Accent3 114 3 2" xfId="14278"/>
    <cellStyle name="20% - Accent3 114 3 2 2" xfId="14279"/>
    <cellStyle name="20% - Accent3 114 3 2 2 2" xfId="14280"/>
    <cellStyle name="20% - Accent3 114 3 2 3" xfId="14281"/>
    <cellStyle name="20% - Accent3 114 3 3" xfId="14282"/>
    <cellStyle name="20% - Accent3 114 3 3 2" xfId="14283"/>
    <cellStyle name="20% - Accent3 114 3 4" xfId="14284"/>
    <cellStyle name="20% - Accent3 114 3 5" xfId="14285"/>
    <cellStyle name="20% - Accent3 114 4" xfId="14286"/>
    <cellStyle name="20% - Accent3 114 4 2" xfId="14287"/>
    <cellStyle name="20% - Accent3 114 4 2 2" xfId="14288"/>
    <cellStyle name="20% - Accent3 114 4 3" xfId="14289"/>
    <cellStyle name="20% - Accent3 114 5" xfId="14290"/>
    <cellStyle name="20% - Accent3 114 5 2" xfId="14291"/>
    <cellStyle name="20% - Accent3 114 6" xfId="14292"/>
    <cellStyle name="20% - Accent3 114 7" xfId="14293"/>
    <cellStyle name="20% - Accent3 115" xfId="14294"/>
    <cellStyle name="20% - Accent3 115 2" xfId="14295"/>
    <cellStyle name="20% - Accent3 115 2 2" xfId="14296"/>
    <cellStyle name="20% - Accent3 115 2 2 2" xfId="14297"/>
    <cellStyle name="20% - Accent3 115 2 2 2 2" xfId="14298"/>
    <cellStyle name="20% - Accent3 115 2 2 2 2 2" xfId="14299"/>
    <cellStyle name="20% - Accent3 115 2 2 2 3" xfId="14300"/>
    <cellStyle name="20% - Accent3 115 2 2 3" xfId="14301"/>
    <cellStyle name="20% - Accent3 115 2 2 3 2" xfId="14302"/>
    <cellStyle name="20% - Accent3 115 2 2 4" xfId="14303"/>
    <cellStyle name="20% - Accent3 115 2 2 5" xfId="14304"/>
    <cellStyle name="20% - Accent3 115 2 3" xfId="14305"/>
    <cellStyle name="20% - Accent3 115 2 3 2" xfId="14306"/>
    <cellStyle name="20% - Accent3 115 2 3 2 2" xfId="14307"/>
    <cellStyle name="20% - Accent3 115 2 3 3" xfId="14308"/>
    <cellStyle name="20% - Accent3 115 2 4" xfId="14309"/>
    <cellStyle name="20% - Accent3 115 2 4 2" xfId="14310"/>
    <cellStyle name="20% - Accent3 115 2 5" xfId="14311"/>
    <cellStyle name="20% - Accent3 115 2 6" xfId="14312"/>
    <cellStyle name="20% - Accent3 115 3" xfId="14313"/>
    <cellStyle name="20% - Accent3 115 3 2" xfId="14314"/>
    <cellStyle name="20% - Accent3 115 3 2 2" xfId="14315"/>
    <cellStyle name="20% - Accent3 115 3 2 2 2" xfId="14316"/>
    <cellStyle name="20% - Accent3 115 3 2 3" xfId="14317"/>
    <cellStyle name="20% - Accent3 115 3 3" xfId="14318"/>
    <cellStyle name="20% - Accent3 115 3 3 2" xfId="14319"/>
    <cellStyle name="20% - Accent3 115 3 4" xfId="14320"/>
    <cellStyle name="20% - Accent3 115 3 5" xfId="14321"/>
    <cellStyle name="20% - Accent3 115 4" xfId="14322"/>
    <cellStyle name="20% - Accent3 115 4 2" xfId="14323"/>
    <cellStyle name="20% - Accent3 115 4 2 2" xfId="14324"/>
    <cellStyle name="20% - Accent3 115 4 3" xfId="14325"/>
    <cellStyle name="20% - Accent3 115 5" xfId="14326"/>
    <cellStyle name="20% - Accent3 115 5 2" xfId="14327"/>
    <cellStyle name="20% - Accent3 115 6" xfId="14328"/>
    <cellStyle name="20% - Accent3 115 7" xfId="14329"/>
    <cellStyle name="20% - Accent3 116" xfId="14330"/>
    <cellStyle name="20% - Accent3 116 2" xfId="14331"/>
    <cellStyle name="20% - Accent3 116 2 2" xfId="14332"/>
    <cellStyle name="20% - Accent3 116 2 2 2" xfId="14333"/>
    <cellStyle name="20% - Accent3 116 2 2 2 2" xfId="14334"/>
    <cellStyle name="20% - Accent3 116 2 2 2 2 2" xfId="14335"/>
    <cellStyle name="20% - Accent3 116 2 2 2 3" xfId="14336"/>
    <cellStyle name="20% - Accent3 116 2 2 3" xfId="14337"/>
    <cellStyle name="20% - Accent3 116 2 2 3 2" xfId="14338"/>
    <cellStyle name="20% - Accent3 116 2 2 4" xfId="14339"/>
    <cellStyle name="20% - Accent3 116 2 2 5" xfId="14340"/>
    <cellStyle name="20% - Accent3 116 2 3" xfId="14341"/>
    <cellStyle name="20% - Accent3 116 2 3 2" xfId="14342"/>
    <cellStyle name="20% - Accent3 116 2 3 2 2" xfId="14343"/>
    <cellStyle name="20% - Accent3 116 2 3 3" xfId="14344"/>
    <cellStyle name="20% - Accent3 116 2 4" xfId="14345"/>
    <cellStyle name="20% - Accent3 116 2 4 2" xfId="14346"/>
    <cellStyle name="20% - Accent3 116 2 5" xfId="14347"/>
    <cellStyle name="20% - Accent3 116 2 6" xfId="14348"/>
    <cellStyle name="20% - Accent3 116 3" xfId="14349"/>
    <cellStyle name="20% - Accent3 116 3 2" xfId="14350"/>
    <cellStyle name="20% - Accent3 116 3 2 2" xfId="14351"/>
    <cellStyle name="20% - Accent3 116 3 2 2 2" xfId="14352"/>
    <cellStyle name="20% - Accent3 116 3 2 3" xfId="14353"/>
    <cellStyle name="20% - Accent3 116 3 3" xfId="14354"/>
    <cellStyle name="20% - Accent3 116 3 3 2" xfId="14355"/>
    <cellStyle name="20% - Accent3 116 3 4" xfId="14356"/>
    <cellStyle name="20% - Accent3 116 3 5" xfId="14357"/>
    <cellStyle name="20% - Accent3 116 4" xfId="14358"/>
    <cellStyle name="20% - Accent3 116 4 2" xfId="14359"/>
    <cellStyle name="20% - Accent3 116 4 2 2" xfId="14360"/>
    <cellStyle name="20% - Accent3 116 4 3" xfId="14361"/>
    <cellStyle name="20% - Accent3 116 5" xfId="14362"/>
    <cellStyle name="20% - Accent3 116 5 2" xfId="14363"/>
    <cellStyle name="20% - Accent3 116 6" xfId="14364"/>
    <cellStyle name="20% - Accent3 116 7" xfId="14365"/>
    <cellStyle name="20% - Accent3 117" xfId="14366"/>
    <cellStyle name="20% - Accent3 117 2" xfId="14367"/>
    <cellStyle name="20% - Accent3 117 2 2" xfId="14368"/>
    <cellStyle name="20% - Accent3 117 2 2 2" xfId="14369"/>
    <cellStyle name="20% - Accent3 117 2 2 2 2" xfId="14370"/>
    <cellStyle name="20% - Accent3 117 2 2 2 2 2" xfId="14371"/>
    <cellStyle name="20% - Accent3 117 2 2 2 3" xfId="14372"/>
    <cellStyle name="20% - Accent3 117 2 2 3" xfId="14373"/>
    <cellStyle name="20% - Accent3 117 2 2 3 2" xfId="14374"/>
    <cellStyle name="20% - Accent3 117 2 2 4" xfId="14375"/>
    <cellStyle name="20% - Accent3 117 2 2 5" xfId="14376"/>
    <cellStyle name="20% - Accent3 117 2 3" xfId="14377"/>
    <cellStyle name="20% - Accent3 117 2 3 2" xfId="14378"/>
    <cellStyle name="20% - Accent3 117 2 3 2 2" xfId="14379"/>
    <cellStyle name="20% - Accent3 117 2 3 3" xfId="14380"/>
    <cellStyle name="20% - Accent3 117 2 4" xfId="14381"/>
    <cellStyle name="20% - Accent3 117 2 4 2" xfId="14382"/>
    <cellStyle name="20% - Accent3 117 2 5" xfId="14383"/>
    <cellStyle name="20% - Accent3 117 2 6" xfId="14384"/>
    <cellStyle name="20% - Accent3 117 3" xfId="14385"/>
    <cellStyle name="20% - Accent3 117 3 2" xfId="14386"/>
    <cellStyle name="20% - Accent3 117 3 2 2" xfId="14387"/>
    <cellStyle name="20% - Accent3 117 3 2 2 2" xfId="14388"/>
    <cellStyle name="20% - Accent3 117 3 2 3" xfId="14389"/>
    <cellStyle name="20% - Accent3 117 3 3" xfId="14390"/>
    <cellStyle name="20% - Accent3 117 3 3 2" xfId="14391"/>
    <cellStyle name="20% - Accent3 117 3 4" xfId="14392"/>
    <cellStyle name="20% - Accent3 117 3 5" xfId="14393"/>
    <cellStyle name="20% - Accent3 117 4" xfId="14394"/>
    <cellStyle name="20% - Accent3 117 4 2" xfId="14395"/>
    <cellStyle name="20% - Accent3 117 4 2 2" xfId="14396"/>
    <cellStyle name="20% - Accent3 117 4 3" xfId="14397"/>
    <cellStyle name="20% - Accent3 117 5" xfId="14398"/>
    <cellStyle name="20% - Accent3 117 5 2" xfId="14399"/>
    <cellStyle name="20% - Accent3 117 6" xfId="14400"/>
    <cellStyle name="20% - Accent3 117 7" xfId="14401"/>
    <cellStyle name="20% - Accent3 118" xfId="14402"/>
    <cellStyle name="20% - Accent3 118 2" xfId="14403"/>
    <cellStyle name="20% - Accent3 118 2 2" xfId="14404"/>
    <cellStyle name="20% - Accent3 118 2 2 2" xfId="14405"/>
    <cellStyle name="20% - Accent3 118 2 2 2 2" xfId="14406"/>
    <cellStyle name="20% - Accent3 118 2 2 2 2 2" xfId="14407"/>
    <cellStyle name="20% - Accent3 118 2 2 2 3" xfId="14408"/>
    <cellStyle name="20% - Accent3 118 2 2 3" xfId="14409"/>
    <cellStyle name="20% - Accent3 118 2 2 3 2" xfId="14410"/>
    <cellStyle name="20% - Accent3 118 2 2 4" xfId="14411"/>
    <cellStyle name="20% - Accent3 118 2 2 5" xfId="14412"/>
    <cellStyle name="20% - Accent3 118 2 3" xfId="14413"/>
    <cellStyle name="20% - Accent3 118 2 3 2" xfId="14414"/>
    <cellStyle name="20% - Accent3 118 2 3 2 2" xfId="14415"/>
    <cellStyle name="20% - Accent3 118 2 3 3" xfId="14416"/>
    <cellStyle name="20% - Accent3 118 2 4" xfId="14417"/>
    <cellStyle name="20% - Accent3 118 2 4 2" xfId="14418"/>
    <cellStyle name="20% - Accent3 118 2 5" xfId="14419"/>
    <cellStyle name="20% - Accent3 118 2 6" xfId="14420"/>
    <cellStyle name="20% - Accent3 118 3" xfId="14421"/>
    <cellStyle name="20% - Accent3 118 3 2" xfId="14422"/>
    <cellStyle name="20% - Accent3 118 3 2 2" xfId="14423"/>
    <cellStyle name="20% - Accent3 118 3 2 2 2" xfId="14424"/>
    <cellStyle name="20% - Accent3 118 3 2 3" xfId="14425"/>
    <cellStyle name="20% - Accent3 118 3 3" xfId="14426"/>
    <cellStyle name="20% - Accent3 118 3 3 2" xfId="14427"/>
    <cellStyle name="20% - Accent3 118 3 4" xfId="14428"/>
    <cellStyle name="20% - Accent3 118 3 5" xfId="14429"/>
    <cellStyle name="20% - Accent3 118 4" xfId="14430"/>
    <cellStyle name="20% - Accent3 118 4 2" xfId="14431"/>
    <cellStyle name="20% - Accent3 118 4 2 2" xfId="14432"/>
    <cellStyle name="20% - Accent3 118 4 3" xfId="14433"/>
    <cellStyle name="20% - Accent3 118 5" xfId="14434"/>
    <cellStyle name="20% - Accent3 118 5 2" xfId="14435"/>
    <cellStyle name="20% - Accent3 118 6" xfId="14436"/>
    <cellStyle name="20% - Accent3 118 7" xfId="14437"/>
    <cellStyle name="20% - Accent3 119" xfId="14438"/>
    <cellStyle name="20% - Accent3 119 2" xfId="14439"/>
    <cellStyle name="20% - Accent3 119 2 2" xfId="14440"/>
    <cellStyle name="20% - Accent3 119 2 2 2" xfId="14441"/>
    <cellStyle name="20% - Accent3 119 2 2 2 2" xfId="14442"/>
    <cellStyle name="20% - Accent3 119 2 2 2 2 2" xfId="14443"/>
    <cellStyle name="20% - Accent3 119 2 2 2 3" xfId="14444"/>
    <cellStyle name="20% - Accent3 119 2 2 3" xfId="14445"/>
    <cellStyle name="20% - Accent3 119 2 2 3 2" xfId="14446"/>
    <cellStyle name="20% - Accent3 119 2 2 4" xfId="14447"/>
    <cellStyle name="20% - Accent3 119 2 2 5" xfId="14448"/>
    <cellStyle name="20% - Accent3 119 2 3" xfId="14449"/>
    <cellStyle name="20% - Accent3 119 2 3 2" xfId="14450"/>
    <cellStyle name="20% - Accent3 119 2 3 2 2" xfId="14451"/>
    <cellStyle name="20% - Accent3 119 2 3 3" xfId="14452"/>
    <cellStyle name="20% - Accent3 119 2 4" xfId="14453"/>
    <cellStyle name="20% - Accent3 119 2 4 2" xfId="14454"/>
    <cellStyle name="20% - Accent3 119 2 5" xfId="14455"/>
    <cellStyle name="20% - Accent3 119 2 6" xfId="14456"/>
    <cellStyle name="20% - Accent3 119 3" xfId="14457"/>
    <cellStyle name="20% - Accent3 119 3 2" xfId="14458"/>
    <cellStyle name="20% - Accent3 119 3 2 2" xfId="14459"/>
    <cellStyle name="20% - Accent3 119 3 2 2 2" xfId="14460"/>
    <cellStyle name="20% - Accent3 119 3 2 3" xfId="14461"/>
    <cellStyle name="20% - Accent3 119 3 3" xfId="14462"/>
    <cellStyle name="20% - Accent3 119 3 3 2" xfId="14463"/>
    <cellStyle name="20% - Accent3 119 3 4" xfId="14464"/>
    <cellStyle name="20% - Accent3 119 3 5" xfId="14465"/>
    <cellStyle name="20% - Accent3 119 4" xfId="14466"/>
    <cellStyle name="20% - Accent3 119 4 2" xfId="14467"/>
    <cellStyle name="20% - Accent3 119 4 2 2" xfId="14468"/>
    <cellStyle name="20% - Accent3 119 4 3" xfId="14469"/>
    <cellStyle name="20% - Accent3 119 5" xfId="14470"/>
    <cellStyle name="20% - Accent3 119 5 2" xfId="14471"/>
    <cellStyle name="20% - Accent3 119 6" xfId="14472"/>
    <cellStyle name="20% - Accent3 119 7" xfId="14473"/>
    <cellStyle name="20% - Accent3 12" xfId="902"/>
    <cellStyle name="20% - Accent3 12 2" xfId="903"/>
    <cellStyle name="20% - Accent3 12 3" xfId="60651"/>
    <cellStyle name="20% - Accent3 120" xfId="14474"/>
    <cellStyle name="20% - Accent3 120 2" xfId="14475"/>
    <cellStyle name="20% - Accent3 120 2 2" xfId="14476"/>
    <cellStyle name="20% - Accent3 120 2 2 2" xfId="14477"/>
    <cellStyle name="20% - Accent3 120 2 2 2 2" xfId="14478"/>
    <cellStyle name="20% - Accent3 120 2 2 3" xfId="14479"/>
    <cellStyle name="20% - Accent3 120 2 3" xfId="14480"/>
    <cellStyle name="20% - Accent3 120 2 3 2" xfId="14481"/>
    <cellStyle name="20% - Accent3 120 2 4" xfId="14482"/>
    <cellStyle name="20% - Accent3 120 2 5" xfId="14483"/>
    <cellStyle name="20% - Accent3 120 3" xfId="14484"/>
    <cellStyle name="20% - Accent3 120 3 2" xfId="14485"/>
    <cellStyle name="20% - Accent3 120 3 2 2" xfId="14486"/>
    <cellStyle name="20% - Accent3 120 3 3" xfId="14487"/>
    <cellStyle name="20% - Accent3 120 4" xfId="14488"/>
    <cellStyle name="20% - Accent3 120 4 2" xfId="14489"/>
    <cellStyle name="20% - Accent3 120 5" xfId="14490"/>
    <cellStyle name="20% - Accent3 120 6" xfId="14491"/>
    <cellStyle name="20% - Accent3 121" xfId="14492"/>
    <cellStyle name="20% - Accent3 121 2" xfId="14493"/>
    <cellStyle name="20% - Accent3 121 2 2" xfId="14494"/>
    <cellStyle name="20% - Accent3 121 2 2 2" xfId="14495"/>
    <cellStyle name="20% - Accent3 121 2 2 2 2" xfId="14496"/>
    <cellStyle name="20% - Accent3 121 2 2 3" xfId="14497"/>
    <cellStyle name="20% - Accent3 121 2 3" xfId="14498"/>
    <cellStyle name="20% - Accent3 121 2 3 2" xfId="14499"/>
    <cellStyle name="20% - Accent3 121 2 4" xfId="14500"/>
    <cellStyle name="20% - Accent3 121 2 5" xfId="14501"/>
    <cellStyle name="20% - Accent3 121 3" xfId="14502"/>
    <cellStyle name="20% - Accent3 121 3 2" xfId="14503"/>
    <cellStyle name="20% - Accent3 121 3 2 2" xfId="14504"/>
    <cellStyle name="20% - Accent3 121 3 3" xfId="14505"/>
    <cellStyle name="20% - Accent3 121 4" xfId="14506"/>
    <cellStyle name="20% - Accent3 121 4 2" xfId="14507"/>
    <cellStyle name="20% - Accent3 121 5" xfId="14508"/>
    <cellStyle name="20% - Accent3 121 6" xfId="14509"/>
    <cellStyle name="20% - Accent3 122" xfId="14510"/>
    <cellStyle name="20% - Accent3 122 2" xfId="60652"/>
    <cellStyle name="20% - Accent3 122 2 2" xfId="60653"/>
    <cellStyle name="20% - Accent3 122 3" xfId="60654"/>
    <cellStyle name="20% - Accent3 123" xfId="14511"/>
    <cellStyle name="20% - Accent3 123 2" xfId="60655"/>
    <cellStyle name="20% - Accent3 124" xfId="14512"/>
    <cellStyle name="20% - Accent3 124 2" xfId="60656"/>
    <cellStyle name="20% - Accent3 125" xfId="14513"/>
    <cellStyle name="20% - Accent3 125 2" xfId="60657"/>
    <cellStyle name="20% - Accent3 126" xfId="14514"/>
    <cellStyle name="20% - Accent3 126 2" xfId="60658"/>
    <cellStyle name="20% - Accent3 127" xfId="14515"/>
    <cellStyle name="20% - Accent3 127 2" xfId="60659"/>
    <cellStyle name="20% - Accent3 128" xfId="14516"/>
    <cellStyle name="20% - Accent3 128 2" xfId="60660"/>
    <cellStyle name="20% - Accent3 129" xfId="14517"/>
    <cellStyle name="20% - Accent3 129 2" xfId="60661"/>
    <cellStyle name="20% - Accent3 13" xfId="904"/>
    <cellStyle name="20% - Accent3 13 2" xfId="905"/>
    <cellStyle name="20% - Accent3 13 3" xfId="60662"/>
    <cellStyle name="20% - Accent3 130" xfId="14518"/>
    <cellStyle name="20% - Accent3 131" xfId="14519"/>
    <cellStyle name="20% - Accent3 132" xfId="14520"/>
    <cellStyle name="20% - Accent3 133" xfId="14521"/>
    <cellStyle name="20% - Accent3 134" xfId="14522"/>
    <cellStyle name="20% - Accent3 135" xfId="14523"/>
    <cellStyle name="20% - Accent3 136" xfId="14524"/>
    <cellStyle name="20% - Accent3 137" xfId="14525"/>
    <cellStyle name="20% - Accent3 138" xfId="14526"/>
    <cellStyle name="20% - Accent3 139" xfId="14527"/>
    <cellStyle name="20% - Accent3 14" xfId="906"/>
    <cellStyle name="20% - Accent3 14 2" xfId="907"/>
    <cellStyle name="20% - Accent3 14 3" xfId="60663"/>
    <cellStyle name="20% - Accent3 140" xfId="14528"/>
    <cellStyle name="20% - Accent3 141" xfId="14529"/>
    <cellStyle name="20% - Accent3 142" xfId="14530"/>
    <cellStyle name="20% - Accent3 143" xfId="14531"/>
    <cellStyle name="20% - Accent3 144" xfId="14532"/>
    <cellStyle name="20% - Accent3 145" xfId="14533"/>
    <cellStyle name="20% - Accent3 146" xfId="14534"/>
    <cellStyle name="20% - Accent3 147" xfId="14535"/>
    <cellStyle name="20% - Accent3 148" xfId="14536"/>
    <cellStyle name="20% - Accent3 149" xfId="14537"/>
    <cellStyle name="20% - Accent3 15" xfId="908"/>
    <cellStyle name="20% - Accent3 15 2" xfId="909"/>
    <cellStyle name="20% - Accent3 15 3" xfId="60664"/>
    <cellStyle name="20% - Accent3 150" xfId="14538"/>
    <cellStyle name="20% - Accent3 151" xfId="14539"/>
    <cellStyle name="20% - Accent3 152" xfId="14540"/>
    <cellStyle name="20% - Accent3 153" xfId="14541"/>
    <cellStyle name="20% - Accent3 154" xfId="14542"/>
    <cellStyle name="20% - Accent3 155" xfId="14543"/>
    <cellStyle name="20% - Accent3 156" xfId="14544"/>
    <cellStyle name="20% - Accent3 157" xfId="14545"/>
    <cellStyle name="20% - Accent3 158" xfId="14546"/>
    <cellStyle name="20% - Accent3 159" xfId="14547"/>
    <cellStyle name="20% - Accent3 16" xfId="910"/>
    <cellStyle name="20% - Accent3 16 2" xfId="911"/>
    <cellStyle name="20% - Accent3 16 3" xfId="60665"/>
    <cellStyle name="20% - Accent3 160" xfId="14548"/>
    <cellStyle name="20% - Accent3 161" xfId="14549"/>
    <cellStyle name="20% - Accent3 162" xfId="14550"/>
    <cellStyle name="20% - Accent3 163" xfId="14551"/>
    <cellStyle name="20% - Accent3 164" xfId="14552"/>
    <cellStyle name="20% - Accent3 165" xfId="14553"/>
    <cellStyle name="20% - Accent3 166" xfId="14554"/>
    <cellStyle name="20% - Accent3 167" xfId="14555"/>
    <cellStyle name="20% - Accent3 168" xfId="14556"/>
    <cellStyle name="20% - Accent3 169" xfId="14557"/>
    <cellStyle name="20% - Accent3 17" xfId="912"/>
    <cellStyle name="20% - Accent3 17 2" xfId="913"/>
    <cellStyle name="20% - Accent3 17 3" xfId="60666"/>
    <cellStyle name="20% - Accent3 170" xfId="14558"/>
    <cellStyle name="20% - Accent3 171" xfId="14559"/>
    <cellStyle name="20% - Accent3 172" xfId="14560"/>
    <cellStyle name="20% - Accent3 173" xfId="14561"/>
    <cellStyle name="20% - Accent3 174" xfId="14562"/>
    <cellStyle name="20% - Accent3 175" xfId="14563"/>
    <cellStyle name="20% - Accent3 176" xfId="14564"/>
    <cellStyle name="20% - Accent3 177" xfId="14565"/>
    <cellStyle name="20% - Accent3 178" xfId="14566"/>
    <cellStyle name="20% - Accent3 179" xfId="14567"/>
    <cellStyle name="20% - Accent3 18" xfId="914"/>
    <cellStyle name="20% - Accent3 18 2" xfId="915"/>
    <cellStyle name="20% - Accent3 18 3" xfId="60667"/>
    <cellStyle name="20% - Accent3 180" xfId="14568"/>
    <cellStyle name="20% - Accent3 181" xfId="14569"/>
    <cellStyle name="20% - Accent3 182" xfId="14570"/>
    <cellStyle name="20% - Accent3 19" xfId="916"/>
    <cellStyle name="20% - Accent3 19 2" xfId="917"/>
    <cellStyle name="20% - Accent3 19 3" xfId="60668"/>
    <cellStyle name="20% - Accent3 2" xfId="32"/>
    <cellStyle name="20% - Accent3 2 2" xfId="918"/>
    <cellStyle name="20% - Accent3 2 2 2" xfId="60669"/>
    <cellStyle name="20% - Accent3 2 2 3" xfId="60670"/>
    <cellStyle name="20% - Accent3 2 2 4" xfId="60671"/>
    <cellStyle name="20% - Accent3 2 2 5" xfId="60672"/>
    <cellStyle name="20% - Accent3 2 3" xfId="14571"/>
    <cellStyle name="20% - Accent3 2 3 2" xfId="14572"/>
    <cellStyle name="20% - Accent3 2 3 2 2" xfId="14573"/>
    <cellStyle name="20% - Accent3 2 3 2 2 2" xfId="14574"/>
    <cellStyle name="20% - Accent3 2 3 2 3" xfId="14575"/>
    <cellStyle name="20% - Accent3 2 3 3" xfId="14576"/>
    <cellStyle name="20% - Accent3 2 3 3 2" xfId="14577"/>
    <cellStyle name="20% - Accent3 2 3 4" xfId="14578"/>
    <cellStyle name="20% - Accent3 2 3 5" xfId="14579"/>
    <cellStyle name="20% - Accent3 2 4" xfId="14580"/>
    <cellStyle name="20% - Accent3 2 4 2" xfId="14581"/>
    <cellStyle name="20% - Accent3 2 4 2 2" xfId="14582"/>
    <cellStyle name="20% - Accent3 2 4 3" xfId="14583"/>
    <cellStyle name="20% - Accent3 2 4 4" xfId="60673"/>
    <cellStyle name="20% - Accent3 2 4 5" xfId="60674"/>
    <cellStyle name="20% - Accent3 2 5" xfId="14584"/>
    <cellStyle name="20% - Accent3 2 5 2" xfId="14585"/>
    <cellStyle name="20% - Accent3 2 6" xfId="14586"/>
    <cellStyle name="20% - Accent3 2 7" xfId="14587"/>
    <cellStyle name="20% - Accent3 20" xfId="919"/>
    <cellStyle name="20% - Accent3 20 2" xfId="920"/>
    <cellStyle name="20% - Accent3 20 3" xfId="60675"/>
    <cellStyle name="20% - Accent3 21" xfId="921"/>
    <cellStyle name="20% - Accent3 21 2" xfId="922"/>
    <cellStyle name="20% - Accent3 21 3" xfId="60676"/>
    <cellStyle name="20% - Accent3 22" xfId="923"/>
    <cellStyle name="20% - Accent3 22 2" xfId="924"/>
    <cellStyle name="20% - Accent3 22 3" xfId="60677"/>
    <cellStyle name="20% - Accent3 23" xfId="925"/>
    <cellStyle name="20% - Accent3 23 2" xfId="926"/>
    <cellStyle name="20% - Accent3 23 3" xfId="60678"/>
    <cellStyle name="20% - Accent3 24" xfId="927"/>
    <cellStyle name="20% - Accent3 24 2" xfId="928"/>
    <cellStyle name="20% - Accent3 24 3" xfId="60679"/>
    <cellStyle name="20% - Accent3 25" xfId="929"/>
    <cellStyle name="20% - Accent3 25 2" xfId="930"/>
    <cellStyle name="20% - Accent3 25 3" xfId="60680"/>
    <cellStyle name="20% - Accent3 26" xfId="931"/>
    <cellStyle name="20% - Accent3 26 2" xfId="932"/>
    <cellStyle name="20% - Accent3 26 3" xfId="60681"/>
    <cellStyle name="20% - Accent3 27" xfId="933"/>
    <cellStyle name="20% - Accent3 27 2" xfId="934"/>
    <cellStyle name="20% - Accent3 27 3" xfId="60682"/>
    <cellStyle name="20% - Accent3 28" xfId="935"/>
    <cellStyle name="20% - Accent3 28 2" xfId="936"/>
    <cellStyle name="20% - Accent3 28 3" xfId="60683"/>
    <cellStyle name="20% - Accent3 29" xfId="937"/>
    <cellStyle name="20% - Accent3 29 2" xfId="938"/>
    <cellStyle name="20% - Accent3 29 3" xfId="60684"/>
    <cellStyle name="20% - Accent3 3" xfId="33"/>
    <cellStyle name="20% - Accent3 3 2" xfId="939"/>
    <cellStyle name="20% - Accent3 3 2 2" xfId="60685"/>
    <cellStyle name="20% - Accent3 3 3" xfId="14588"/>
    <cellStyle name="20% - Accent3 3 3 2" xfId="14589"/>
    <cellStyle name="20% - Accent3 3 3 2 2" xfId="14590"/>
    <cellStyle name="20% - Accent3 3 3 2 2 2" xfId="14591"/>
    <cellStyle name="20% - Accent3 3 3 2 3" xfId="14592"/>
    <cellStyle name="20% - Accent3 3 3 3" xfId="14593"/>
    <cellStyle name="20% - Accent3 3 3 3 2" xfId="14594"/>
    <cellStyle name="20% - Accent3 3 3 4" xfId="14595"/>
    <cellStyle name="20% - Accent3 3 3 5" xfId="14596"/>
    <cellStyle name="20% - Accent3 3 4" xfId="14597"/>
    <cellStyle name="20% - Accent3 3 4 2" xfId="60686"/>
    <cellStyle name="20% - Accent3 3 5" xfId="14598"/>
    <cellStyle name="20% - Accent3 3 5 2" xfId="14599"/>
    <cellStyle name="20% - Accent3 3 5 2 2" xfId="14600"/>
    <cellStyle name="20% - Accent3 3 5 3" xfId="14601"/>
    <cellStyle name="20% - Accent3 3 6" xfId="14602"/>
    <cellStyle name="20% - Accent3 3 6 2" xfId="14603"/>
    <cellStyle name="20% - Accent3 3 7" xfId="14604"/>
    <cellStyle name="20% - Accent3 30" xfId="940"/>
    <cellStyle name="20% - Accent3 30 2" xfId="941"/>
    <cellStyle name="20% - Accent3 30 3" xfId="60687"/>
    <cellStyle name="20% - Accent3 31" xfId="942"/>
    <cellStyle name="20% - Accent3 31 2" xfId="943"/>
    <cellStyle name="20% - Accent3 31 3" xfId="60688"/>
    <cellStyle name="20% - Accent3 32" xfId="944"/>
    <cellStyle name="20% - Accent3 32 2" xfId="945"/>
    <cellStyle name="20% - Accent3 32 3" xfId="60689"/>
    <cellStyle name="20% - Accent3 33" xfId="946"/>
    <cellStyle name="20% - Accent3 33 2" xfId="947"/>
    <cellStyle name="20% - Accent3 33 3" xfId="60690"/>
    <cellStyle name="20% - Accent3 34" xfId="948"/>
    <cellStyle name="20% - Accent3 34 2" xfId="949"/>
    <cellStyle name="20% - Accent3 34 3" xfId="60691"/>
    <cellStyle name="20% - Accent3 35" xfId="950"/>
    <cellStyle name="20% - Accent3 35 2" xfId="951"/>
    <cellStyle name="20% - Accent3 35 3" xfId="60692"/>
    <cellStyle name="20% - Accent3 36" xfId="952"/>
    <cellStyle name="20% - Accent3 36 2" xfId="953"/>
    <cellStyle name="20% - Accent3 36 3" xfId="60693"/>
    <cellStyle name="20% - Accent3 37" xfId="954"/>
    <cellStyle name="20% - Accent3 37 2" xfId="955"/>
    <cellStyle name="20% - Accent3 37 3" xfId="60694"/>
    <cellStyle name="20% - Accent3 38" xfId="956"/>
    <cellStyle name="20% - Accent3 38 2" xfId="957"/>
    <cellStyle name="20% - Accent3 38 3" xfId="60695"/>
    <cellStyle name="20% - Accent3 39" xfId="958"/>
    <cellStyle name="20% - Accent3 39 2" xfId="959"/>
    <cellStyle name="20% - Accent3 39 3" xfId="60696"/>
    <cellStyle name="20% - Accent3 4" xfId="960"/>
    <cellStyle name="20% - Accent3 4 2" xfId="961"/>
    <cellStyle name="20% - Accent3 4 2 2" xfId="60697"/>
    <cellStyle name="20% - Accent3 4 3" xfId="14605"/>
    <cellStyle name="20% - Accent3 4 3 2" xfId="14606"/>
    <cellStyle name="20% - Accent3 4 3 2 2" xfId="14607"/>
    <cellStyle name="20% - Accent3 4 3 2 2 2" xfId="14608"/>
    <cellStyle name="20% - Accent3 4 3 2 3" xfId="14609"/>
    <cellStyle name="20% - Accent3 4 3 3" xfId="14610"/>
    <cellStyle name="20% - Accent3 4 3 3 2" xfId="14611"/>
    <cellStyle name="20% - Accent3 4 3 4" xfId="14612"/>
    <cellStyle name="20% - Accent3 4 3 5" xfId="14613"/>
    <cellStyle name="20% - Accent3 4 4" xfId="14614"/>
    <cellStyle name="20% - Accent3 4 5" xfId="14615"/>
    <cellStyle name="20% - Accent3 4 5 2" xfId="14616"/>
    <cellStyle name="20% - Accent3 4 5 2 2" xfId="14617"/>
    <cellStyle name="20% - Accent3 4 5 3" xfId="14618"/>
    <cellStyle name="20% - Accent3 4 6" xfId="14619"/>
    <cellStyle name="20% - Accent3 4 6 2" xfId="14620"/>
    <cellStyle name="20% - Accent3 4 7" xfId="14621"/>
    <cellStyle name="20% - Accent3 40" xfId="962"/>
    <cellStyle name="20% - Accent3 40 2" xfId="963"/>
    <cellStyle name="20% - Accent3 40 3" xfId="60698"/>
    <cellStyle name="20% - Accent3 41" xfId="964"/>
    <cellStyle name="20% - Accent3 41 2" xfId="965"/>
    <cellStyle name="20% - Accent3 41 3" xfId="60699"/>
    <cellStyle name="20% - Accent3 42" xfId="966"/>
    <cellStyle name="20% - Accent3 42 2" xfId="967"/>
    <cellStyle name="20% - Accent3 42 3" xfId="60700"/>
    <cellStyle name="20% - Accent3 43" xfId="968"/>
    <cellStyle name="20% - Accent3 43 2" xfId="969"/>
    <cellStyle name="20% - Accent3 43 3" xfId="60701"/>
    <cellStyle name="20% - Accent3 44" xfId="970"/>
    <cellStyle name="20% - Accent3 44 2" xfId="971"/>
    <cellStyle name="20% - Accent3 44 3" xfId="60702"/>
    <cellStyle name="20% - Accent3 45" xfId="972"/>
    <cellStyle name="20% - Accent3 45 2" xfId="973"/>
    <cellStyle name="20% - Accent3 45 3" xfId="60703"/>
    <cellStyle name="20% - Accent3 46" xfId="974"/>
    <cellStyle name="20% - Accent3 46 2" xfId="975"/>
    <cellStyle name="20% - Accent3 46 3" xfId="60704"/>
    <cellStyle name="20% - Accent3 47" xfId="976"/>
    <cellStyle name="20% - Accent3 47 2" xfId="977"/>
    <cellStyle name="20% - Accent3 47 3" xfId="60705"/>
    <cellStyle name="20% - Accent3 48" xfId="978"/>
    <cellStyle name="20% - Accent3 48 2" xfId="979"/>
    <cellStyle name="20% - Accent3 48 3" xfId="60706"/>
    <cellStyle name="20% - Accent3 49" xfId="980"/>
    <cellStyle name="20% - Accent3 49 2" xfId="981"/>
    <cellStyle name="20% - Accent3 49 3" xfId="60707"/>
    <cellStyle name="20% - Accent3 5" xfId="982"/>
    <cellStyle name="20% - Accent3 5 2" xfId="983"/>
    <cellStyle name="20% - Accent3 5 2 2" xfId="60708"/>
    <cellStyle name="20% - Accent3 5 3" xfId="60709"/>
    <cellStyle name="20% - Accent3 50" xfId="984"/>
    <cellStyle name="20% - Accent3 50 2" xfId="985"/>
    <cellStyle name="20% - Accent3 50 3" xfId="60710"/>
    <cellStyle name="20% - Accent3 51" xfId="986"/>
    <cellStyle name="20% - Accent3 51 2" xfId="987"/>
    <cellStyle name="20% - Accent3 51 3" xfId="60711"/>
    <cellStyle name="20% - Accent3 52" xfId="988"/>
    <cellStyle name="20% - Accent3 52 2" xfId="989"/>
    <cellStyle name="20% - Accent3 52 3" xfId="60712"/>
    <cellStyle name="20% - Accent3 53" xfId="990"/>
    <cellStyle name="20% - Accent3 53 2" xfId="991"/>
    <cellStyle name="20% - Accent3 53 3" xfId="60713"/>
    <cellStyle name="20% - Accent3 54" xfId="992"/>
    <cellStyle name="20% - Accent3 54 2" xfId="993"/>
    <cellStyle name="20% - Accent3 54 3" xfId="60714"/>
    <cellStyle name="20% - Accent3 55" xfId="994"/>
    <cellStyle name="20% - Accent3 55 2" xfId="995"/>
    <cellStyle name="20% - Accent3 55 3" xfId="60715"/>
    <cellStyle name="20% - Accent3 56" xfId="996"/>
    <cellStyle name="20% - Accent3 56 2" xfId="997"/>
    <cellStyle name="20% - Accent3 56 3" xfId="60716"/>
    <cellStyle name="20% - Accent3 57" xfId="998"/>
    <cellStyle name="20% - Accent3 57 2" xfId="14622"/>
    <cellStyle name="20% - Accent3 57 3" xfId="60717"/>
    <cellStyle name="20% - Accent3 57 4" xfId="60718"/>
    <cellStyle name="20% - Accent3 58" xfId="999"/>
    <cellStyle name="20% - Accent3 58 2" xfId="14623"/>
    <cellStyle name="20% - Accent3 58 3" xfId="60719"/>
    <cellStyle name="20% - Accent3 58 4" xfId="60720"/>
    <cellStyle name="20% - Accent3 59" xfId="1000"/>
    <cellStyle name="20% - Accent3 59 2" xfId="14624"/>
    <cellStyle name="20% - Accent3 59 3" xfId="60721"/>
    <cellStyle name="20% - Accent3 59 4" xfId="60722"/>
    <cellStyle name="20% - Accent3 6" xfId="1001"/>
    <cellStyle name="20% - Accent3 6 2" xfId="1002"/>
    <cellStyle name="20% - Accent3 6 3" xfId="60723"/>
    <cellStyle name="20% - Accent3 60" xfId="1003"/>
    <cellStyle name="20% - Accent3 60 2" xfId="14625"/>
    <cellStyle name="20% - Accent3 60 3" xfId="60724"/>
    <cellStyle name="20% - Accent3 61" xfId="1004"/>
    <cellStyle name="20% - Accent3 61 2" xfId="14626"/>
    <cellStyle name="20% - Accent3 61 3" xfId="14627"/>
    <cellStyle name="20% - Accent3 61 3 2" xfId="14628"/>
    <cellStyle name="20% - Accent3 61 3 2 2" xfId="14629"/>
    <cellStyle name="20% - Accent3 61 3 2 2 2" xfId="14630"/>
    <cellStyle name="20% - Accent3 61 3 2 3" xfId="14631"/>
    <cellStyle name="20% - Accent3 61 3 3" xfId="14632"/>
    <cellStyle name="20% - Accent3 61 3 3 2" xfId="14633"/>
    <cellStyle name="20% - Accent3 61 3 4" xfId="14634"/>
    <cellStyle name="20% - Accent3 61 3 5" xfId="14635"/>
    <cellStyle name="20% - Accent3 61 4" xfId="14636"/>
    <cellStyle name="20% - Accent3 61 4 2" xfId="14637"/>
    <cellStyle name="20% - Accent3 61 4 2 2" xfId="14638"/>
    <cellStyle name="20% - Accent3 61 4 3" xfId="14639"/>
    <cellStyle name="20% - Accent3 61 5" xfId="14640"/>
    <cellStyle name="20% - Accent3 61 5 2" xfId="14641"/>
    <cellStyle name="20% - Accent3 61 6" xfId="14642"/>
    <cellStyle name="20% - Accent3 62" xfId="1005"/>
    <cellStyle name="20% - Accent3 62 2" xfId="14643"/>
    <cellStyle name="20% - Accent3 62 3" xfId="14644"/>
    <cellStyle name="20% - Accent3 62 3 2" xfId="14645"/>
    <cellStyle name="20% - Accent3 62 3 2 2" xfId="14646"/>
    <cellStyle name="20% - Accent3 62 3 2 2 2" xfId="14647"/>
    <cellStyle name="20% - Accent3 62 3 2 3" xfId="14648"/>
    <cellStyle name="20% - Accent3 62 3 3" xfId="14649"/>
    <cellStyle name="20% - Accent3 62 3 3 2" xfId="14650"/>
    <cellStyle name="20% - Accent3 62 3 4" xfId="14651"/>
    <cellStyle name="20% - Accent3 62 3 5" xfId="14652"/>
    <cellStyle name="20% - Accent3 62 4" xfId="14653"/>
    <cellStyle name="20% - Accent3 62 4 2" xfId="14654"/>
    <cellStyle name="20% - Accent3 62 4 2 2" xfId="14655"/>
    <cellStyle name="20% - Accent3 62 4 3" xfId="14656"/>
    <cellStyle name="20% - Accent3 62 5" xfId="14657"/>
    <cellStyle name="20% - Accent3 62 5 2" xfId="14658"/>
    <cellStyle name="20% - Accent3 62 6" xfId="14659"/>
    <cellStyle name="20% - Accent3 63" xfId="1006"/>
    <cellStyle name="20% - Accent3 63 2" xfId="14660"/>
    <cellStyle name="20% - Accent3 64" xfId="1007"/>
    <cellStyle name="20% - Accent3 64 2" xfId="14661"/>
    <cellStyle name="20% - Accent3 65" xfId="1008"/>
    <cellStyle name="20% - Accent3 65 2" xfId="14662"/>
    <cellStyle name="20% - Accent3 66" xfId="1009"/>
    <cellStyle name="20% - Accent3 66 2" xfId="14663"/>
    <cellStyle name="20% - Accent3 67" xfId="1010"/>
    <cellStyle name="20% - Accent3 67 2" xfId="14664"/>
    <cellStyle name="20% - Accent3 68" xfId="1011"/>
    <cellStyle name="20% - Accent3 68 2" xfId="14665"/>
    <cellStyle name="20% - Accent3 69" xfId="1012"/>
    <cellStyle name="20% - Accent3 69 2" xfId="14666"/>
    <cellStyle name="20% - Accent3 7" xfId="1013"/>
    <cellStyle name="20% - Accent3 7 2" xfId="1014"/>
    <cellStyle name="20% - Accent3 7 3" xfId="60725"/>
    <cellStyle name="20% - Accent3 70" xfId="1015"/>
    <cellStyle name="20% - Accent3 70 2" xfId="14667"/>
    <cellStyle name="20% - Accent3 71" xfId="1016"/>
    <cellStyle name="20% - Accent3 71 2" xfId="14668"/>
    <cellStyle name="20% - Accent3 72" xfId="1017"/>
    <cellStyle name="20% - Accent3 72 2" xfId="14669"/>
    <cellStyle name="20% - Accent3 73" xfId="1018"/>
    <cellStyle name="20% - Accent3 73 2" xfId="14670"/>
    <cellStyle name="20% - Accent3 74" xfId="1019"/>
    <cellStyle name="20% - Accent3 74 2" xfId="14671"/>
    <cellStyle name="20% - Accent3 75" xfId="1020"/>
    <cellStyle name="20% - Accent3 75 2" xfId="14672"/>
    <cellStyle name="20% - Accent3 76" xfId="1021"/>
    <cellStyle name="20% - Accent3 76 2" xfId="14673"/>
    <cellStyle name="20% - Accent3 77" xfId="1022"/>
    <cellStyle name="20% - Accent3 77 2" xfId="14674"/>
    <cellStyle name="20% - Accent3 78" xfId="1023"/>
    <cellStyle name="20% - Accent3 78 2" xfId="14675"/>
    <cellStyle name="20% - Accent3 79" xfId="1024"/>
    <cellStyle name="20% - Accent3 8" xfId="1025"/>
    <cellStyle name="20% - Accent3 8 2" xfId="1026"/>
    <cellStyle name="20% - Accent3 8 3" xfId="60726"/>
    <cellStyle name="20% - Accent3 80" xfId="1027"/>
    <cellStyle name="20% - Accent3 81" xfId="1028"/>
    <cellStyle name="20% - Accent3 82" xfId="1029"/>
    <cellStyle name="20% - Accent3 83" xfId="1030"/>
    <cellStyle name="20% - Accent3 84" xfId="1031"/>
    <cellStyle name="20% - Accent3 85" xfId="1032"/>
    <cellStyle name="20% - Accent3 86" xfId="1033"/>
    <cellStyle name="20% - Accent3 86 10" xfId="14676"/>
    <cellStyle name="20% - Accent3 86 2" xfId="14677"/>
    <cellStyle name="20% - Accent3 86 2 2" xfId="14678"/>
    <cellStyle name="20% - Accent3 86 2 2 2" xfId="14679"/>
    <cellStyle name="20% - Accent3 86 2 2 2 2" xfId="14680"/>
    <cellStyle name="20% - Accent3 86 2 2 2 2 2" xfId="14681"/>
    <cellStyle name="20% - Accent3 86 2 2 2 2 2 2" xfId="14682"/>
    <cellStyle name="20% - Accent3 86 2 2 2 2 3" xfId="14683"/>
    <cellStyle name="20% - Accent3 86 2 2 2 3" xfId="14684"/>
    <cellStyle name="20% - Accent3 86 2 2 2 3 2" xfId="14685"/>
    <cellStyle name="20% - Accent3 86 2 2 2 4" xfId="14686"/>
    <cellStyle name="20% - Accent3 86 2 2 2 5" xfId="14687"/>
    <cellStyle name="20% - Accent3 86 2 2 3" xfId="14688"/>
    <cellStyle name="20% - Accent3 86 2 2 3 2" xfId="14689"/>
    <cellStyle name="20% - Accent3 86 2 2 3 2 2" xfId="14690"/>
    <cellStyle name="20% - Accent3 86 2 2 3 3" xfId="14691"/>
    <cellStyle name="20% - Accent3 86 2 2 4" xfId="14692"/>
    <cellStyle name="20% - Accent3 86 2 2 4 2" xfId="14693"/>
    <cellStyle name="20% - Accent3 86 2 2 5" xfId="14694"/>
    <cellStyle name="20% - Accent3 86 2 2 6" xfId="14695"/>
    <cellStyle name="20% - Accent3 86 2 3" xfId="14696"/>
    <cellStyle name="20% - Accent3 86 2 3 2" xfId="14697"/>
    <cellStyle name="20% - Accent3 86 2 3 2 2" xfId="14698"/>
    <cellStyle name="20% - Accent3 86 2 3 2 2 2" xfId="14699"/>
    <cellStyle name="20% - Accent3 86 2 3 2 3" xfId="14700"/>
    <cellStyle name="20% - Accent3 86 2 3 3" xfId="14701"/>
    <cellStyle name="20% - Accent3 86 2 3 3 2" xfId="14702"/>
    <cellStyle name="20% - Accent3 86 2 3 4" xfId="14703"/>
    <cellStyle name="20% - Accent3 86 2 3 5" xfId="14704"/>
    <cellStyle name="20% - Accent3 86 2 4" xfId="14705"/>
    <cellStyle name="20% - Accent3 86 2 4 2" xfId="14706"/>
    <cellStyle name="20% - Accent3 86 2 4 2 2" xfId="14707"/>
    <cellStyle name="20% - Accent3 86 2 4 3" xfId="14708"/>
    <cellStyle name="20% - Accent3 86 2 5" xfId="14709"/>
    <cellStyle name="20% - Accent3 86 2 5 2" xfId="14710"/>
    <cellStyle name="20% - Accent3 86 2 6" xfId="14711"/>
    <cellStyle name="20% - Accent3 86 2 7" xfId="14712"/>
    <cellStyle name="20% - Accent3 86 3" xfId="14713"/>
    <cellStyle name="20% - Accent3 86 3 2" xfId="14714"/>
    <cellStyle name="20% - Accent3 86 3 2 2" xfId="14715"/>
    <cellStyle name="20% - Accent3 86 3 2 2 2" xfId="14716"/>
    <cellStyle name="20% - Accent3 86 3 2 2 2 2" xfId="14717"/>
    <cellStyle name="20% - Accent3 86 3 2 2 2 2 2" xfId="14718"/>
    <cellStyle name="20% - Accent3 86 3 2 2 2 3" xfId="14719"/>
    <cellStyle name="20% - Accent3 86 3 2 2 3" xfId="14720"/>
    <cellStyle name="20% - Accent3 86 3 2 2 3 2" xfId="14721"/>
    <cellStyle name="20% - Accent3 86 3 2 2 4" xfId="14722"/>
    <cellStyle name="20% - Accent3 86 3 2 2 5" xfId="14723"/>
    <cellStyle name="20% - Accent3 86 3 2 3" xfId="14724"/>
    <cellStyle name="20% - Accent3 86 3 2 3 2" xfId="14725"/>
    <cellStyle name="20% - Accent3 86 3 2 3 2 2" xfId="14726"/>
    <cellStyle name="20% - Accent3 86 3 2 3 3" xfId="14727"/>
    <cellStyle name="20% - Accent3 86 3 2 4" xfId="14728"/>
    <cellStyle name="20% - Accent3 86 3 2 4 2" xfId="14729"/>
    <cellStyle name="20% - Accent3 86 3 2 5" xfId="14730"/>
    <cellStyle name="20% - Accent3 86 3 2 6" xfId="14731"/>
    <cellStyle name="20% - Accent3 86 3 3" xfId="14732"/>
    <cellStyle name="20% - Accent3 86 3 3 2" xfId="14733"/>
    <cellStyle name="20% - Accent3 86 3 3 2 2" xfId="14734"/>
    <cellStyle name="20% - Accent3 86 3 3 2 2 2" xfId="14735"/>
    <cellStyle name="20% - Accent3 86 3 3 2 3" xfId="14736"/>
    <cellStyle name="20% - Accent3 86 3 3 3" xfId="14737"/>
    <cellStyle name="20% - Accent3 86 3 3 3 2" xfId="14738"/>
    <cellStyle name="20% - Accent3 86 3 3 4" xfId="14739"/>
    <cellStyle name="20% - Accent3 86 3 3 5" xfId="14740"/>
    <cellStyle name="20% - Accent3 86 3 4" xfId="14741"/>
    <cellStyle name="20% - Accent3 86 3 4 2" xfId="14742"/>
    <cellStyle name="20% - Accent3 86 3 4 2 2" xfId="14743"/>
    <cellStyle name="20% - Accent3 86 3 4 3" xfId="14744"/>
    <cellStyle name="20% - Accent3 86 3 5" xfId="14745"/>
    <cellStyle name="20% - Accent3 86 3 5 2" xfId="14746"/>
    <cellStyle name="20% - Accent3 86 3 6" xfId="14747"/>
    <cellStyle name="20% - Accent3 86 3 7" xfId="14748"/>
    <cellStyle name="20% - Accent3 86 4" xfId="14749"/>
    <cellStyle name="20% - Accent3 86 4 2" xfId="14750"/>
    <cellStyle name="20% - Accent3 86 4 2 2" xfId="14751"/>
    <cellStyle name="20% - Accent3 86 4 2 2 2" xfId="14752"/>
    <cellStyle name="20% - Accent3 86 4 2 2 2 2" xfId="14753"/>
    <cellStyle name="20% - Accent3 86 4 2 2 3" xfId="14754"/>
    <cellStyle name="20% - Accent3 86 4 2 3" xfId="14755"/>
    <cellStyle name="20% - Accent3 86 4 2 3 2" xfId="14756"/>
    <cellStyle name="20% - Accent3 86 4 2 4" xfId="14757"/>
    <cellStyle name="20% - Accent3 86 4 2 5" xfId="14758"/>
    <cellStyle name="20% - Accent3 86 4 3" xfId="14759"/>
    <cellStyle name="20% - Accent3 86 4 3 2" xfId="14760"/>
    <cellStyle name="20% - Accent3 86 4 3 2 2" xfId="14761"/>
    <cellStyle name="20% - Accent3 86 4 3 3" xfId="14762"/>
    <cellStyle name="20% - Accent3 86 4 4" xfId="14763"/>
    <cellStyle name="20% - Accent3 86 4 4 2" xfId="14764"/>
    <cellStyle name="20% - Accent3 86 4 5" xfId="14765"/>
    <cellStyle name="20% - Accent3 86 4 6" xfId="14766"/>
    <cellStyle name="20% - Accent3 86 5" xfId="14767"/>
    <cellStyle name="20% - Accent3 86 5 2" xfId="14768"/>
    <cellStyle name="20% - Accent3 86 5 2 2" xfId="14769"/>
    <cellStyle name="20% - Accent3 86 5 2 2 2" xfId="14770"/>
    <cellStyle name="20% - Accent3 86 5 2 2 2 2" xfId="14771"/>
    <cellStyle name="20% - Accent3 86 5 2 2 3" xfId="14772"/>
    <cellStyle name="20% - Accent3 86 5 2 3" xfId="14773"/>
    <cellStyle name="20% - Accent3 86 5 2 3 2" xfId="14774"/>
    <cellStyle name="20% - Accent3 86 5 2 4" xfId="14775"/>
    <cellStyle name="20% - Accent3 86 5 2 5" xfId="14776"/>
    <cellStyle name="20% - Accent3 86 5 3" xfId="14777"/>
    <cellStyle name="20% - Accent3 86 5 3 2" xfId="14778"/>
    <cellStyle name="20% - Accent3 86 5 3 2 2" xfId="14779"/>
    <cellStyle name="20% - Accent3 86 5 3 3" xfId="14780"/>
    <cellStyle name="20% - Accent3 86 5 4" xfId="14781"/>
    <cellStyle name="20% - Accent3 86 5 4 2" xfId="14782"/>
    <cellStyle name="20% - Accent3 86 5 5" xfId="14783"/>
    <cellStyle name="20% - Accent3 86 5 6" xfId="14784"/>
    <cellStyle name="20% - Accent3 86 6" xfId="14785"/>
    <cellStyle name="20% - Accent3 86 6 2" xfId="14786"/>
    <cellStyle name="20% - Accent3 86 6 2 2" xfId="14787"/>
    <cellStyle name="20% - Accent3 86 6 2 2 2" xfId="14788"/>
    <cellStyle name="20% - Accent3 86 6 2 3" xfId="14789"/>
    <cellStyle name="20% - Accent3 86 6 3" xfId="14790"/>
    <cellStyle name="20% - Accent3 86 6 3 2" xfId="14791"/>
    <cellStyle name="20% - Accent3 86 6 4" xfId="14792"/>
    <cellStyle name="20% - Accent3 86 6 5" xfId="14793"/>
    <cellStyle name="20% - Accent3 86 7" xfId="14794"/>
    <cellStyle name="20% - Accent3 86 7 2" xfId="14795"/>
    <cellStyle name="20% - Accent3 86 7 2 2" xfId="14796"/>
    <cellStyle name="20% - Accent3 86 7 3" xfId="14797"/>
    <cellStyle name="20% - Accent3 86 8" xfId="14798"/>
    <cellStyle name="20% - Accent3 86 8 2" xfId="14799"/>
    <cellStyle name="20% - Accent3 86 9" xfId="14800"/>
    <cellStyle name="20% - Accent3 86 9 2" xfId="60727"/>
    <cellStyle name="20% - Accent3 87" xfId="1034"/>
    <cellStyle name="20% - Accent3 87 10" xfId="14801"/>
    <cellStyle name="20% - Accent3 87 2" xfId="14802"/>
    <cellStyle name="20% - Accent3 87 2 2" xfId="14803"/>
    <cellStyle name="20% - Accent3 87 2 2 2" xfId="14804"/>
    <cellStyle name="20% - Accent3 87 2 2 2 2" xfId="14805"/>
    <cellStyle name="20% - Accent3 87 2 2 2 2 2" xfId="14806"/>
    <cellStyle name="20% - Accent3 87 2 2 2 2 2 2" xfId="14807"/>
    <cellStyle name="20% - Accent3 87 2 2 2 2 3" xfId="14808"/>
    <cellStyle name="20% - Accent3 87 2 2 2 3" xfId="14809"/>
    <cellStyle name="20% - Accent3 87 2 2 2 3 2" xfId="14810"/>
    <cellStyle name="20% - Accent3 87 2 2 2 4" xfId="14811"/>
    <cellStyle name="20% - Accent3 87 2 2 2 5" xfId="14812"/>
    <cellStyle name="20% - Accent3 87 2 2 3" xfId="14813"/>
    <cellStyle name="20% - Accent3 87 2 2 3 2" xfId="14814"/>
    <cellStyle name="20% - Accent3 87 2 2 3 2 2" xfId="14815"/>
    <cellStyle name="20% - Accent3 87 2 2 3 3" xfId="14816"/>
    <cellStyle name="20% - Accent3 87 2 2 4" xfId="14817"/>
    <cellStyle name="20% - Accent3 87 2 2 4 2" xfId="14818"/>
    <cellStyle name="20% - Accent3 87 2 2 5" xfId="14819"/>
    <cellStyle name="20% - Accent3 87 2 2 6" xfId="14820"/>
    <cellStyle name="20% - Accent3 87 2 3" xfId="14821"/>
    <cellStyle name="20% - Accent3 87 2 3 2" xfId="14822"/>
    <cellStyle name="20% - Accent3 87 2 3 2 2" xfId="14823"/>
    <cellStyle name="20% - Accent3 87 2 3 2 2 2" xfId="14824"/>
    <cellStyle name="20% - Accent3 87 2 3 2 3" xfId="14825"/>
    <cellStyle name="20% - Accent3 87 2 3 3" xfId="14826"/>
    <cellStyle name="20% - Accent3 87 2 3 3 2" xfId="14827"/>
    <cellStyle name="20% - Accent3 87 2 3 4" xfId="14828"/>
    <cellStyle name="20% - Accent3 87 2 3 5" xfId="14829"/>
    <cellStyle name="20% - Accent3 87 2 4" xfId="14830"/>
    <cellStyle name="20% - Accent3 87 2 4 2" xfId="14831"/>
    <cellStyle name="20% - Accent3 87 2 4 2 2" xfId="14832"/>
    <cellStyle name="20% - Accent3 87 2 4 3" xfId="14833"/>
    <cellStyle name="20% - Accent3 87 2 5" xfId="14834"/>
    <cellStyle name="20% - Accent3 87 2 5 2" xfId="14835"/>
    <cellStyle name="20% - Accent3 87 2 6" xfId="14836"/>
    <cellStyle name="20% - Accent3 87 2 7" xfId="14837"/>
    <cellStyle name="20% - Accent3 87 3" xfId="14838"/>
    <cellStyle name="20% - Accent3 87 3 2" xfId="14839"/>
    <cellStyle name="20% - Accent3 87 3 2 2" xfId="14840"/>
    <cellStyle name="20% - Accent3 87 3 2 2 2" xfId="14841"/>
    <cellStyle name="20% - Accent3 87 3 2 2 2 2" xfId="14842"/>
    <cellStyle name="20% - Accent3 87 3 2 2 2 2 2" xfId="14843"/>
    <cellStyle name="20% - Accent3 87 3 2 2 2 3" xfId="14844"/>
    <cellStyle name="20% - Accent3 87 3 2 2 3" xfId="14845"/>
    <cellStyle name="20% - Accent3 87 3 2 2 3 2" xfId="14846"/>
    <cellStyle name="20% - Accent3 87 3 2 2 4" xfId="14847"/>
    <cellStyle name="20% - Accent3 87 3 2 2 5" xfId="14848"/>
    <cellStyle name="20% - Accent3 87 3 2 3" xfId="14849"/>
    <cellStyle name="20% - Accent3 87 3 2 3 2" xfId="14850"/>
    <cellStyle name="20% - Accent3 87 3 2 3 2 2" xfId="14851"/>
    <cellStyle name="20% - Accent3 87 3 2 3 3" xfId="14852"/>
    <cellStyle name="20% - Accent3 87 3 2 4" xfId="14853"/>
    <cellStyle name="20% - Accent3 87 3 2 4 2" xfId="14854"/>
    <cellStyle name="20% - Accent3 87 3 2 5" xfId="14855"/>
    <cellStyle name="20% - Accent3 87 3 2 6" xfId="14856"/>
    <cellStyle name="20% - Accent3 87 3 3" xfId="14857"/>
    <cellStyle name="20% - Accent3 87 3 3 2" xfId="14858"/>
    <cellStyle name="20% - Accent3 87 3 3 2 2" xfId="14859"/>
    <cellStyle name="20% - Accent3 87 3 3 2 2 2" xfId="14860"/>
    <cellStyle name="20% - Accent3 87 3 3 2 3" xfId="14861"/>
    <cellStyle name="20% - Accent3 87 3 3 3" xfId="14862"/>
    <cellStyle name="20% - Accent3 87 3 3 3 2" xfId="14863"/>
    <cellStyle name="20% - Accent3 87 3 3 4" xfId="14864"/>
    <cellStyle name="20% - Accent3 87 3 3 5" xfId="14865"/>
    <cellStyle name="20% - Accent3 87 3 4" xfId="14866"/>
    <cellStyle name="20% - Accent3 87 3 4 2" xfId="14867"/>
    <cellStyle name="20% - Accent3 87 3 4 2 2" xfId="14868"/>
    <cellStyle name="20% - Accent3 87 3 4 3" xfId="14869"/>
    <cellStyle name="20% - Accent3 87 3 5" xfId="14870"/>
    <cellStyle name="20% - Accent3 87 3 5 2" xfId="14871"/>
    <cellStyle name="20% - Accent3 87 3 6" xfId="14872"/>
    <cellStyle name="20% - Accent3 87 3 7" xfId="14873"/>
    <cellStyle name="20% - Accent3 87 4" xfId="14874"/>
    <cellStyle name="20% - Accent3 87 4 2" xfId="14875"/>
    <cellStyle name="20% - Accent3 87 4 2 2" xfId="14876"/>
    <cellStyle name="20% - Accent3 87 4 2 2 2" xfId="14877"/>
    <cellStyle name="20% - Accent3 87 4 2 2 2 2" xfId="14878"/>
    <cellStyle name="20% - Accent3 87 4 2 2 3" xfId="14879"/>
    <cellStyle name="20% - Accent3 87 4 2 3" xfId="14880"/>
    <cellStyle name="20% - Accent3 87 4 2 3 2" xfId="14881"/>
    <cellStyle name="20% - Accent3 87 4 2 4" xfId="14882"/>
    <cellStyle name="20% - Accent3 87 4 2 5" xfId="14883"/>
    <cellStyle name="20% - Accent3 87 4 3" xfId="14884"/>
    <cellStyle name="20% - Accent3 87 4 3 2" xfId="14885"/>
    <cellStyle name="20% - Accent3 87 4 3 2 2" xfId="14886"/>
    <cellStyle name="20% - Accent3 87 4 3 3" xfId="14887"/>
    <cellStyle name="20% - Accent3 87 4 4" xfId="14888"/>
    <cellStyle name="20% - Accent3 87 4 4 2" xfId="14889"/>
    <cellStyle name="20% - Accent3 87 4 5" xfId="14890"/>
    <cellStyle name="20% - Accent3 87 4 6" xfId="14891"/>
    <cellStyle name="20% - Accent3 87 5" xfId="14892"/>
    <cellStyle name="20% - Accent3 87 5 2" xfId="14893"/>
    <cellStyle name="20% - Accent3 87 5 2 2" xfId="14894"/>
    <cellStyle name="20% - Accent3 87 5 2 2 2" xfId="14895"/>
    <cellStyle name="20% - Accent3 87 5 2 2 2 2" xfId="14896"/>
    <cellStyle name="20% - Accent3 87 5 2 2 3" xfId="14897"/>
    <cellStyle name="20% - Accent3 87 5 2 3" xfId="14898"/>
    <cellStyle name="20% - Accent3 87 5 2 3 2" xfId="14899"/>
    <cellStyle name="20% - Accent3 87 5 2 4" xfId="14900"/>
    <cellStyle name="20% - Accent3 87 5 2 5" xfId="14901"/>
    <cellStyle name="20% - Accent3 87 5 3" xfId="14902"/>
    <cellStyle name="20% - Accent3 87 5 3 2" xfId="14903"/>
    <cellStyle name="20% - Accent3 87 5 3 2 2" xfId="14904"/>
    <cellStyle name="20% - Accent3 87 5 3 3" xfId="14905"/>
    <cellStyle name="20% - Accent3 87 5 4" xfId="14906"/>
    <cellStyle name="20% - Accent3 87 5 4 2" xfId="14907"/>
    <cellStyle name="20% - Accent3 87 5 5" xfId="14908"/>
    <cellStyle name="20% - Accent3 87 5 6" xfId="14909"/>
    <cellStyle name="20% - Accent3 87 6" xfId="14910"/>
    <cellStyle name="20% - Accent3 87 6 2" xfId="14911"/>
    <cellStyle name="20% - Accent3 87 6 2 2" xfId="14912"/>
    <cellStyle name="20% - Accent3 87 6 2 2 2" xfId="14913"/>
    <cellStyle name="20% - Accent3 87 6 2 3" xfId="14914"/>
    <cellStyle name="20% - Accent3 87 6 3" xfId="14915"/>
    <cellStyle name="20% - Accent3 87 6 3 2" xfId="14916"/>
    <cellStyle name="20% - Accent3 87 6 4" xfId="14917"/>
    <cellStyle name="20% - Accent3 87 6 5" xfId="14918"/>
    <cellStyle name="20% - Accent3 87 7" xfId="14919"/>
    <cellStyle name="20% - Accent3 87 7 2" xfId="14920"/>
    <cellStyle name="20% - Accent3 87 7 2 2" xfId="14921"/>
    <cellStyle name="20% - Accent3 87 7 3" xfId="14922"/>
    <cellStyle name="20% - Accent3 87 8" xfId="14923"/>
    <cellStyle name="20% - Accent3 87 8 2" xfId="14924"/>
    <cellStyle name="20% - Accent3 87 9" xfId="14925"/>
    <cellStyle name="20% - Accent3 87 9 2" xfId="60728"/>
    <cellStyle name="20% - Accent3 88" xfId="1035"/>
    <cellStyle name="20% - Accent3 88 10" xfId="14926"/>
    <cellStyle name="20% - Accent3 88 2" xfId="14927"/>
    <cellStyle name="20% - Accent3 88 2 2" xfId="14928"/>
    <cellStyle name="20% - Accent3 88 2 2 2" xfId="14929"/>
    <cellStyle name="20% - Accent3 88 2 2 2 2" xfId="14930"/>
    <cellStyle name="20% - Accent3 88 2 2 2 2 2" xfId="14931"/>
    <cellStyle name="20% - Accent3 88 2 2 2 2 2 2" xfId="14932"/>
    <cellStyle name="20% - Accent3 88 2 2 2 2 3" xfId="14933"/>
    <cellStyle name="20% - Accent3 88 2 2 2 3" xfId="14934"/>
    <cellStyle name="20% - Accent3 88 2 2 2 3 2" xfId="14935"/>
    <cellStyle name="20% - Accent3 88 2 2 2 4" xfId="14936"/>
    <cellStyle name="20% - Accent3 88 2 2 2 5" xfId="14937"/>
    <cellStyle name="20% - Accent3 88 2 2 3" xfId="14938"/>
    <cellStyle name="20% - Accent3 88 2 2 3 2" xfId="14939"/>
    <cellStyle name="20% - Accent3 88 2 2 3 2 2" xfId="14940"/>
    <cellStyle name="20% - Accent3 88 2 2 3 3" xfId="14941"/>
    <cellStyle name="20% - Accent3 88 2 2 4" xfId="14942"/>
    <cellStyle name="20% - Accent3 88 2 2 4 2" xfId="14943"/>
    <cellStyle name="20% - Accent3 88 2 2 5" xfId="14944"/>
    <cellStyle name="20% - Accent3 88 2 2 6" xfId="14945"/>
    <cellStyle name="20% - Accent3 88 2 3" xfId="14946"/>
    <cellStyle name="20% - Accent3 88 2 3 2" xfId="14947"/>
    <cellStyle name="20% - Accent3 88 2 3 2 2" xfId="14948"/>
    <cellStyle name="20% - Accent3 88 2 3 2 2 2" xfId="14949"/>
    <cellStyle name="20% - Accent3 88 2 3 2 3" xfId="14950"/>
    <cellStyle name="20% - Accent3 88 2 3 3" xfId="14951"/>
    <cellStyle name="20% - Accent3 88 2 3 3 2" xfId="14952"/>
    <cellStyle name="20% - Accent3 88 2 3 4" xfId="14953"/>
    <cellStyle name="20% - Accent3 88 2 3 5" xfId="14954"/>
    <cellStyle name="20% - Accent3 88 2 4" xfId="14955"/>
    <cellStyle name="20% - Accent3 88 2 4 2" xfId="14956"/>
    <cellStyle name="20% - Accent3 88 2 4 2 2" xfId="14957"/>
    <cellStyle name="20% - Accent3 88 2 4 3" xfId="14958"/>
    <cellStyle name="20% - Accent3 88 2 5" xfId="14959"/>
    <cellStyle name="20% - Accent3 88 2 5 2" xfId="14960"/>
    <cellStyle name="20% - Accent3 88 2 6" xfId="14961"/>
    <cellStyle name="20% - Accent3 88 2 7" xfId="14962"/>
    <cellStyle name="20% - Accent3 88 3" xfId="14963"/>
    <cellStyle name="20% - Accent3 88 3 2" xfId="14964"/>
    <cellStyle name="20% - Accent3 88 3 2 2" xfId="14965"/>
    <cellStyle name="20% - Accent3 88 3 2 2 2" xfId="14966"/>
    <cellStyle name="20% - Accent3 88 3 2 2 2 2" xfId="14967"/>
    <cellStyle name="20% - Accent3 88 3 2 2 2 2 2" xfId="14968"/>
    <cellStyle name="20% - Accent3 88 3 2 2 2 3" xfId="14969"/>
    <cellStyle name="20% - Accent3 88 3 2 2 3" xfId="14970"/>
    <cellStyle name="20% - Accent3 88 3 2 2 3 2" xfId="14971"/>
    <cellStyle name="20% - Accent3 88 3 2 2 4" xfId="14972"/>
    <cellStyle name="20% - Accent3 88 3 2 2 5" xfId="14973"/>
    <cellStyle name="20% - Accent3 88 3 2 3" xfId="14974"/>
    <cellStyle name="20% - Accent3 88 3 2 3 2" xfId="14975"/>
    <cellStyle name="20% - Accent3 88 3 2 3 2 2" xfId="14976"/>
    <cellStyle name="20% - Accent3 88 3 2 3 3" xfId="14977"/>
    <cellStyle name="20% - Accent3 88 3 2 4" xfId="14978"/>
    <cellStyle name="20% - Accent3 88 3 2 4 2" xfId="14979"/>
    <cellStyle name="20% - Accent3 88 3 2 5" xfId="14980"/>
    <cellStyle name="20% - Accent3 88 3 2 6" xfId="14981"/>
    <cellStyle name="20% - Accent3 88 3 3" xfId="14982"/>
    <cellStyle name="20% - Accent3 88 3 3 2" xfId="14983"/>
    <cellStyle name="20% - Accent3 88 3 3 2 2" xfId="14984"/>
    <cellStyle name="20% - Accent3 88 3 3 2 2 2" xfId="14985"/>
    <cellStyle name="20% - Accent3 88 3 3 2 3" xfId="14986"/>
    <cellStyle name="20% - Accent3 88 3 3 3" xfId="14987"/>
    <cellStyle name="20% - Accent3 88 3 3 3 2" xfId="14988"/>
    <cellStyle name="20% - Accent3 88 3 3 4" xfId="14989"/>
    <cellStyle name="20% - Accent3 88 3 3 5" xfId="14990"/>
    <cellStyle name="20% - Accent3 88 3 4" xfId="14991"/>
    <cellStyle name="20% - Accent3 88 3 4 2" xfId="14992"/>
    <cellStyle name="20% - Accent3 88 3 4 2 2" xfId="14993"/>
    <cellStyle name="20% - Accent3 88 3 4 3" xfId="14994"/>
    <cellStyle name="20% - Accent3 88 3 5" xfId="14995"/>
    <cellStyle name="20% - Accent3 88 3 5 2" xfId="14996"/>
    <cellStyle name="20% - Accent3 88 3 6" xfId="14997"/>
    <cellStyle name="20% - Accent3 88 3 7" xfId="14998"/>
    <cellStyle name="20% - Accent3 88 4" xfId="14999"/>
    <cellStyle name="20% - Accent3 88 4 2" xfId="15000"/>
    <cellStyle name="20% - Accent3 88 4 2 2" xfId="15001"/>
    <cellStyle name="20% - Accent3 88 4 2 2 2" xfId="15002"/>
    <cellStyle name="20% - Accent3 88 4 2 2 2 2" xfId="15003"/>
    <cellStyle name="20% - Accent3 88 4 2 2 3" xfId="15004"/>
    <cellStyle name="20% - Accent3 88 4 2 3" xfId="15005"/>
    <cellStyle name="20% - Accent3 88 4 2 3 2" xfId="15006"/>
    <cellStyle name="20% - Accent3 88 4 2 4" xfId="15007"/>
    <cellStyle name="20% - Accent3 88 4 2 5" xfId="15008"/>
    <cellStyle name="20% - Accent3 88 4 3" xfId="15009"/>
    <cellStyle name="20% - Accent3 88 4 3 2" xfId="15010"/>
    <cellStyle name="20% - Accent3 88 4 3 2 2" xfId="15011"/>
    <cellStyle name="20% - Accent3 88 4 3 3" xfId="15012"/>
    <cellStyle name="20% - Accent3 88 4 4" xfId="15013"/>
    <cellStyle name="20% - Accent3 88 4 4 2" xfId="15014"/>
    <cellStyle name="20% - Accent3 88 4 5" xfId="15015"/>
    <cellStyle name="20% - Accent3 88 4 6" xfId="15016"/>
    <cellStyle name="20% - Accent3 88 5" xfId="15017"/>
    <cellStyle name="20% - Accent3 88 5 2" xfId="15018"/>
    <cellStyle name="20% - Accent3 88 5 2 2" xfId="15019"/>
    <cellStyle name="20% - Accent3 88 5 2 2 2" xfId="15020"/>
    <cellStyle name="20% - Accent3 88 5 2 2 2 2" xfId="15021"/>
    <cellStyle name="20% - Accent3 88 5 2 2 3" xfId="15022"/>
    <cellStyle name="20% - Accent3 88 5 2 3" xfId="15023"/>
    <cellStyle name="20% - Accent3 88 5 2 3 2" xfId="15024"/>
    <cellStyle name="20% - Accent3 88 5 2 4" xfId="15025"/>
    <cellStyle name="20% - Accent3 88 5 2 5" xfId="15026"/>
    <cellStyle name="20% - Accent3 88 5 3" xfId="15027"/>
    <cellStyle name="20% - Accent3 88 5 3 2" xfId="15028"/>
    <cellStyle name="20% - Accent3 88 5 3 2 2" xfId="15029"/>
    <cellStyle name="20% - Accent3 88 5 3 3" xfId="15030"/>
    <cellStyle name="20% - Accent3 88 5 4" xfId="15031"/>
    <cellStyle name="20% - Accent3 88 5 4 2" xfId="15032"/>
    <cellStyle name="20% - Accent3 88 5 5" xfId="15033"/>
    <cellStyle name="20% - Accent3 88 5 6" xfId="15034"/>
    <cellStyle name="20% - Accent3 88 6" xfId="15035"/>
    <cellStyle name="20% - Accent3 88 6 2" xfId="15036"/>
    <cellStyle name="20% - Accent3 88 6 2 2" xfId="15037"/>
    <cellStyle name="20% - Accent3 88 6 2 2 2" xfId="15038"/>
    <cellStyle name="20% - Accent3 88 6 2 3" xfId="15039"/>
    <cellStyle name="20% - Accent3 88 6 3" xfId="15040"/>
    <cellStyle name="20% - Accent3 88 6 3 2" xfId="15041"/>
    <cellStyle name="20% - Accent3 88 6 4" xfId="15042"/>
    <cellStyle name="20% - Accent3 88 6 5" xfId="15043"/>
    <cellStyle name="20% - Accent3 88 7" xfId="15044"/>
    <cellStyle name="20% - Accent3 88 7 2" xfId="15045"/>
    <cellStyle name="20% - Accent3 88 7 2 2" xfId="15046"/>
    <cellStyle name="20% - Accent3 88 7 3" xfId="15047"/>
    <cellStyle name="20% - Accent3 88 8" xfId="15048"/>
    <cellStyle name="20% - Accent3 88 8 2" xfId="15049"/>
    <cellStyle name="20% - Accent3 88 9" xfId="15050"/>
    <cellStyle name="20% - Accent3 88 9 2" xfId="60729"/>
    <cellStyle name="20% - Accent3 89" xfId="1036"/>
    <cellStyle name="20% - Accent3 89 10" xfId="15051"/>
    <cellStyle name="20% - Accent3 89 2" xfId="15052"/>
    <cellStyle name="20% - Accent3 89 2 2" xfId="15053"/>
    <cellStyle name="20% - Accent3 89 2 2 2" xfId="15054"/>
    <cellStyle name="20% - Accent3 89 2 2 2 2" xfId="15055"/>
    <cellStyle name="20% - Accent3 89 2 2 2 2 2" xfId="15056"/>
    <cellStyle name="20% - Accent3 89 2 2 2 2 2 2" xfId="15057"/>
    <cellStyle name="20% - Accent3 89 2 2 2 2 3" xfId="15058"/>
    <cellStyle name="20% - Accent3 89 2 2 2 3" xfId="15059"/>
    <cellStyle name="20% - Accent3 89 2 2 2 3 2" xfId="15060"/>
    <cellStyle name="20% - Accent3 89 2 2 2 4" xfId="15061"/>
    <cellStyle name="20% - Accent3 89 2 2 2 5" xfId="15062"/>
    <cellStyle name="20% - Accent3 89 2 2 3" xfId="15063"/>
    <cellStyle name="20% - Accent3 89 2 2 3 2" xfId="15064"/>
    <cellStyle name="20% - Accent3 89 2 2 3 2 2" xfId="15065"/>
    <cellStyle name="20% - Accent3 89 2 2 3 3" xfId="15066"/>
    <cellStyle name="20% - Accent3 89 2 2 4" xfId="15067"/>
    <cellStyle name="20% - Accent3 89 2 2 4 2" xfId="15068"/>
    <cellStyle name="20% - Accent3 89 2 2 5" xfId="15069"/>
    <cellStyle name="20% - Accent3 89 2 2 6" xfId="15070"/>
    <cellStyle name="20% - Accent3 89 2 3" xfId="15071"/>
    <cellStyle name="20% - Accent3 89 2 3 2" xfId="15072"/>
    <cellStyle name="20% - Accent3 89 2 3 2 2" xfId="15073"/>
    <cellStyle name="20% - Accent3 89 2 3 2 2 2" xfId="15074"/>
    <cellStyle name="20% - Accent3 89 2 3 2 3" xfId="15075"/>
    <cellStyle name="20% - Accent3 89 2 3 3" xfId="15076"/>
    <cellStyle name="20% - Accent3 89 2 3 3 2" xfId="15077"/>
    <cellStyle name="20% - Accent3 89 2 3 4" xfId="15078"/>
    <cellStyle name="20% - Accent3 89 2 3 5" xfId="15079"/>
    <cellStyle name="20% - Accent3 89 2 4" xfId="15080"/>
    <cellStyle name="20% - Accent3 89 2 4 2" xfId="15081"/>
    <cellStyle name="20% - Accent3 89 2 4 2 2" xfId="15082"/>
    <cellStyle name="20% - Accent3 89 2 4 3" xfId="15083"/>
    <cellStyle name="20% - Accent3 89 2 5" xfId="15084"/>
    <cellStyle name="20% - Accent3 89 2 5 2" xfId="15085"/>
    <cellStyle name="20% - Accent3 89 2 6" xfId="15086"/>
    <cellStyle name="20% - Accent3 89 2 7" xfId="15087"/>
    <cellStyle name="20% - Accent3 89 3" xfId="15088"/>
    <cellStyle name="20% - Accent3 89 3 2" xfId="15089"/>
    <cellStyle name="20% - Accent3 89 3 2 2" xfId="15090"/>
    <cellStyle name="20% - Accent3 89 3 2 2 2" xfId="15091"/>
    <cellStyle name="20% - Accent3 89 3 2 2 2 2" xfId="15092"/>
    <cellStyle name="20% - Accent3 89 3 2 2 2 2 2" xfId="15093"/>
    <cellStyle name="20% - Accent3 89 3 2 2 2 3" xfId="15094"/>
    <cellStyle name="20% - Accent3 89 3 2 2 3" xfId="15095"/>
    <cellStyle name="20% - Accent3 89 3 2 2 3 2" xfId="15096"/>
    <cellStyle name="20% - Accent3 89 3 2 2 4" xfId="15097"/>
    <cellStyle name="20% - Accent3 89 3 2 2 5" xfId="15098"/>
    <cellStyle name="20% - Accent3 89 3 2 3" xfId="15099"/>
    <cellStyle name="20% - Accent3 89 3 2 3 2" xfId="15100"/>
    <cellStyle name="20% - Accent3 89 3 2 3 2 2" xfId="15101"/>
    <cellStyle name="20% - Accent3 89 3 2 3 3" xfId="15102"/>
    <cellStyle name="20% - Accent3 89 3 2 4" xfId="15103"/>
    <cellStyle name="20% - Accent3 89 3 2 4 2" xfId="15104"/>
    <cellStyle name="20% - Accent3 89 3 2 5" xfId="15105"/>
    <cellStyle name="20% - Accent3 89 3 2 6" xfId="15106"/>
    <cellStyle name="20% - Accent3 89 3 3" xfId="15107"/>
    <cellStyle name="20% - Accent3 89 3 3 2" xfId="15108"/>
    <cellStyle name="20% - Accent3 89 3 3 2 2" xfId="15109"/>
    <cellStyle name="20% - Accent3 89 3 3 2 2 2" xfId="15110"/>
    <cellStyle name="20% - Accent3 89 3 3 2 3" xfId="15111"/>
    <cellStyle name="20% - Accent3 89 3 3 3" xfId="15112"/>
    <cellStyle name="20% - Accent3 89 3 3 3 2" xfId="15113"/>
    <cellStyle name="20% - Accent3 89 3 3 4" xfId="15114"/>
    <cellStyle name="20% - Accent3 89 3 3 5" xfId="15115"/>
    <cellStyle name="20% - Accent3 89 3 4" xfId="15116"/>
    <cellStyle name="20% - Accent3 89 3 4 2" xfId="15117"/>
    <cellStyle name="20% - Accent3 89 3 4 2 2" xfId="15118"/>
    <cellStyle name="20% - Accent3 89 3 4 3" xfId="15119"/>
    <cellStyle name="20% - Accent3 89 3 5" xfId="15120"/>
    <cellStyle name="20% - Accent3 89 3 5 2" xfId="15121"/>
    <cellStyle name="20% - Accent3 89 3 6" xfId="15122"/>
    <cellStyle name="20% - Accent3 89 3 7" xfId="15123"/>
    <cellStyle name="20% - Accent3 89 4" xfId="15124"/>
    <cellStyle name="20% - Accent3 89 4 2" xfId="15125"/>
    <cellStyle name="20% - Accent3 89 4 2 2" xfId="15126"/>
    <cellStyle name="20% - Accent3 89 4 2 2 2" xfId="15127"/>
    <cellStyle name="20% - Accent3 89 4 2 2 2 2" xfId="15128"/>
    <cellStyle name="20% - Accent3 89 4 2 2 3" xfId="15129"/>
    <cellStyle name="20% - Accent3 89 4 2 3" xfId="15130"/>
    <cellStyle name="20% - Accent3 89 4 2 3 2" xfId="15131"/>
    <cellStyle name="20% - Accent3 89 4 2 4" xfId="15132"/>
    <cellStyle name="20% - Accent3 89 4 2 5" xfId="15133"/>
    <cellStyle name="20% - Accent3 89 4 3" xfId="15134"/>
    <cellStyle name="20% - Accent3 89 4 3 2" xfId="15135"/>
    <cellStyle name="20% - Accent3 89 4 3 2 2" xfId="15136"/>
    <cellStyle name="20% - Accent3 89 4 3 3" xfId="15137"/>
    <cellStyle name="20% - Accent3 89 4 4" xfId="15138"/>
    <cellStyle name="20% - Accent3 89 4 4 2" xfId="15139"/>
    <cellStyle name="20% - Accent3 89 4 5" xfId="15140"/>
    <cellStyle name="20% - Accent3 89 4 6" xfId="15141"/>
    <cellStyle name="20% - Accent3 89 5" xfId="15142"/>
    <cellStyle name="20% - Accent3 89 5 2" xfId="15143"/>
    <cellStyle name="20% - Accent3 89 5 2 2" xfId="15144"/>
    <cellStyle name="20% - Accent3 89 5 2 2 2" xfId="15145"/>
    <cellStyle name="20% - Accent3 89 5 2 2 2 2" xfId="15146"/>
    <cellStyle name="20% - Accent3 89 5 2 2 3" xfId="15147"/>
    <cellStyle name="20% - Accent3 89 5 2 3" xfId="15148"/>
    <cellStyle name="20% - Accent3 89 5 2 3 2" xfId="15149"/>
    <cellStyle name="20% - Accent3 89 5 2 4" xfId="15150"/>
    <cellStyle name="20% - Accent3 89 5 2 5" xfId="15151"/>
    <cellStyle name="20% - Accent3 89 5 3" xfId="15152"/>
    <cellStyle name="20% - Accent3 89 5 3 2" xfId="15153"/>
    <cellStyle name="20% - Accent3 89 5 3 2 2" xfId="15154"/>
    <cellStyle name="20% - Accent3 89 5 3 3" xfId="15155"/>
    <cellStyle name="20% - Accent3 89 5 4" xfId="15156"/>
    <cellStyle name="20% - Accent3 89 5 4 2" xfId="15157"/>
    <cellStyle name="20% - Accent3 89 5 5" xfId="15158"/>
    <cellStyle name="20% - Accent3 89 5 6" xfId="15159"/>
    <cellStyle name="20% - Accent3 89 6" xfId="15160"/>
    <cellStyle name="20% - Accent3 89 6 2" xfId="15161"/>
    <cellStyle name="20% - Accent3 89 6 2 2" xfId="15162"/>
    <cellStyle name="20% - Accent3 89 6 2 2 2" xfId="15163"/>
    <cellStyle name="20% - Accent3 89 6 2 3" xfId="15164"/>
    <cellStyle name="20% - Accent3 89 6 3" xfId="15165"/>
    <cellStyle name="20% - Accent3 89 6 3 2" xfId="15166"/>
    <cellStyle name="20% - Accent3 89 6 4" xfId="15167"/>
    <cellStyle name="20% - Accent3 89 6 5" xfId="15168"/>
    <cellStyle name="20% - Accent3 89 7" xfId="15169"/>
    <cellStyle name="20% - Accent3 89 7 2" xfId="15170"/>
    <cellStyle name="20% - Accent3 89 7 2 2" xfId="15171"/>
    <cellStyle name="20% - Accent3 89 7 3" xfId="15172"/>
    <cellStyle name="20% - Accent3 89 8" xfId="15173"/>
    <cellStyle name="20% - Accent3 89 8 2" xfId="15174"/>
    <cellStyle name="20% - Accent3 89 9" xfId="15175"/>
    <cellStyle name="20% - Accent3 89 9 2" xfId="60730"/>
    <cellStyle name="20% - Accent3 9" xfId="1037"/>
    <cellStyle name="20% - Accent3 9 2" xfId="1038"/>
    <cellStyle name="20% - Accent3 9 3" xfId="60731"/>
    <cellStyle name="20% - Accent3 90" xfId="1039"/>
    <cellStyle name="20% - Accent3 90 10" xfId="15176"/>
    <cellStyle name="20% - Accent3 90 2" xfId="15177"/>
    <cellStyle name="20% - Accent3 90 2 2" xfId="15178"/>
    <cellStyle name="20% - Accent3 90 2 2 2" xfId="15179"/>
    <cellStyle name="20% - Accent3 90 2 2 2 2" xfId="15180"/>
    <cellStyle name="20% - Accent3 90 2 2 2 2 2" xfId="15181"/>
    <cellStyle name="20% - Accent3 90 2 2 2 2 2 2" xfId="15182"/>
    <cellStyle name="20% - Accent3 90 2 2 2 2 3" xfId="15183"/>
    <cellStyle name="20% - Accent3 90 2 2 2 3" xfId="15184"/>
    <cellStyle name="20% - Accent3 90 2 2 2 3 2" xfId="15185"/>
    <cellStyle name="20% - Accent3 90 2 2 2 4" xfId="15186"/>
    <cellStyle name="20% - Accent3 90 2 2 2 5" xfId="15187"/>
    <cellStyle name="20% - Accent3 90 2 2 3" xfId="15188"/>
    <cellStyle name="20% - Accent3 90 2 2 3 2" xfId="15189"/>
    <cellStyle name="20% - Accent3 90 2 2 3 2 2" xfId="15190"/>
    <cellStyle name="20% - Accent3 90 2 2 3 3" xfId="15191"/>
    <cellStyle name="20% - Accent3 90 2 2 4" xfId="15192"/>
    <cellStyle name="20% - Accent3 90 2 2 4 2" xfId="15193"/>
    <cellStyle name="20% - Accent3 90 2 2 5" xfId="15194"/>
    <cellStyle name="20% - Accent3 90 2 2 6" xfId="15195"/>
    <cellStyle name="20% - Accent3 90 2 3" xfId="15196"/>
    <cellStyle name="20% - Accent3 90 2 3 2" xfId="15197"/>
    <cellStyle name="20% - Accent3 90 2 3 2 2" xfId="15198"/>
    <cellStyle name="20% - Accent3 90 2 3 2 2 2" xfId="15199"/>
    <cellStyle name="20% - Accent3 90 2 3 2 3" xfId="15200"/>
    <cellStyle name="20% - Accent3 90 2 3 3" xfId="15201"/>
    <cellStyle name="20% - Accent3 90 2 3 3 2" xfId="15202"/>
    <cellStyle name="20% - Accent3 90 2 3 4" xfId="15203"/>
    <cellStyle name="20% - Accent3 90 2 3 5" xfId="15204"/>
    <cellStyle name="20% - Accent3 90 2 4" xfId="15205"/>
    <cellStyle name="20% - Accent3 90 2 4 2" xfId="15206"/>
    <cellStyle name="20% - Accent3 90 2 4 2 2" xfId="15207"/>
    <cellStyle name="20% - Accent3 90 2 4 3" xfId="15208"/>
    <cellStyle name="20% - Accent3 90 2 5" xfId="15209"/>
    <cellStyle name="20% - Accent3 90 2 5 2" xfId="15210"/>
    <cellStyle name="20% - Accent3 90 2 6" xfId="15211"/>
    <cellStyle name="20% - Accent3 90 2 7" xfId="15212"/>
    <cellStyle name="20% - Accent3 90 3" xfId="15213"/>
    <cellStyle name="20% - Accent3 90 3 2" xfId="15214"/>
    <cellStyle name="20% - Accent3 90 3 2 2" xfId="15215"/>
    <cellStyle name="20% - Accent3 90 3 2 2 2" xfId="15216"/>
    <cellStyle name="20% - Accent3 90 3 2 2 2 2" xfId="15217"/>
    <cellStyle name="20% - Accent3 90 3 2 2 2 2 2" xfId="15218"/>
    <cellStyle name="20% - Accent3 90 3 2 2 2 3" xfId="15219"/>
    <cellStyle name="20% - Accent3 90 3 2 2 3" xfId="15220"/>
    <cellStyle name="20% - Accent3 90 3 2 2 3 2" xfId="15221"/>
    <cellStyle name="20% - Accent3 90 3 2 2 4" xfId="15222"/>
    <cellStyle name="20% - Accent3 90 3 2 2 5" xfId="15223"/>
    <cellStyle name="20% - Accent3 90 3 2 3" xfId="15224"/>
    <cellStyle name="20% - Accent3 90 3 2 3 2" xfId="15225"/>
    <cellStyle name="20% - Accent3 90 3 2 3 2 2" xfId="15226"/>
    <cellStyle name="20% - Accent3 90 3 2 3 3" xfId="15227"/>
    <cellStyle name="20% - Accent3 90 3 2 4" xfId="15228"/>
    <cellStyle name="20% - Accent3 90 3 2 4 2" xfId="15229"/>
    <cellStyle name="20% - Accent3 90 3 2 5" xfId="15230"/>
    <cellStyle name="20% - Accent3 90 3 2 6" xfId="15231"/>
    <cellStyle name="20% - Accent3 90 3 3" xfId="15232"/>
    <cellStyle name="20% - Accent3 90 3 3 2" xfId="15233"/>
    <cellStyle name="20% - Accent3 90 3 3 2 2" xfId="15234"/>
    <cellStyle name="20% - Accent3 90 3 3 2 2 2" xfId="15235"/>
    <cellStyle name="20% - Accent3 90 3 3 2 3" xfId="15236"/>
    <cellStyle name="20% - Accent3 90 3 3 3" xfId="15237"/>
    <cellStyle name="20% - Accent3 90 3 3 3 2" xfId="15238"/>
    <cellStyle name="20% - Accent3 90 3 3 4" xfId="15239"/>
    <cellStyle name="20% - Accent3 90 3 3 5" xfId="15240"/>
    <cellStyle name="20% - Accent3 90 3 4" xfId="15241"/>
    <cellStyle name="20% - Accent3 90 3 4 2" xfId="15242"/>
    <cellStyle name="20% - Accent3 90 3 4 2 2" xfId="15243"/>
    <cellStyle name="20% - Accent3 90 3 4 3" xfId="15244"/>
    <cellStyle name="20% - Accent3 90 3 5" xfId="15245"/>
    <cellStyle name="20% - Accent3 90 3 5 2" xfId="15246"/>
    <cellStyle name="20% - Accent3 90 3 6" xfId="15247"/>
    <cellStyle name="20% - Accent3 90 3 7" xfId="15248"/>
    <cellStyle name="20% - Accent3 90 4" xfId="15249"/>
    <cellStyle name="20% - Accent3 90 4 2" xfId="15250"/>
    <cellStyle name="20% - Accent3 90 4 2 2" xfId="15251"/>
    <cellStyle name="20% - Accent3 90 4 2 2 2" xfId="15252"/>
    <cellStyle name="20% - Accent3 90 4 2 2 2 2" xfId="15253"/>
    <cellStyle name="20% - Accent3 90 4 2 2 3" xfId="15254"/>
    <cellStyle name="20% - Accent3 90 4 2 3" xfId="15255"/>
    <cellStyle name="20% - Accent3 90 4 2 3 2" xfId="15256"/>
    <cellStyle name="20% - Accent3 90 4 2 4" xfId="15257"/>
    <cellStyle name="20% - Accent3 90 4 2 5" xfId="15258"/>
    <cellStyle name="20% - Accent3 90 4 3" xfId="15259"/>
    <cellStyle name="20% - Accent3 90 4 3 2" xfId="15260"/>
    <cellStyle name="20% - Accent3 90 4 3 2 2" xfId="15261"/>
    <cellStyle name="20% - Accent3 90 4 3 3" xfId="15262"/>
    <cellStyle name="20% - Accent3 90 4 4" xfId="15263"/>
    <cellStyle name="20% - Accent3 90 4 4 2" xfId="15264"/>
    <cellStyle name="20% - Accent3 90 4 5" xfId="15265"/>
    <cellStyle name="20% - Accent3 90 4 6" xfId="15266"/>
    <cellStyle name="20% - Accent3 90 5" xfId="15267"/>
    <cellStyle name="20% - Accent3 90 5 2" xfId="15268"/>
    <cellStyle name="20% - Accent3 90 5 2 2" xfId="15269"/>
    <cellStyle name="20% - Accent3 90 5 2 2 2" xfId="15270"/>
    <cellStyle name="20% - Accent3 90 5 2 2 2 2" xfId="15271"/>
    <cellStyle name="20% - Accent3 90 5 2 2 3" xfId="15272"/>
    <cellStyle name="20% - Accent3 90 5 2 3" xfId="15273"/>
    <cellStyle name="20% - Accent3 90 5 2 3 2" xfId="15274"/>
    <cellStyle name="20% - Accent3 90 5 2 4" xfId="15275"/>
    <cellStyle name="20% - Accent3 90 5 2 5" xfId="15276"/>
    <cellStyle name="20% - Accent3 90 5 3" xfId="15277"/>
    <cellStyle name="20% - Accent3 90 5 3 2" xfId="15278"/>
    <cellStyle name="20% - Accent3 90 5 3 2 2" xfId="15279"/>
    <cellStyle name="20% - Accent3 90 5 3 3" xfId="15280"/>
    <cellStyle name="20% - Accent3 90 5 4" xfId="15281"/>
    <cellStyle name="20% - Accent3 90 5 4 2" xfId="15282"/>
    <cellStyle name="20% - Accent3 90 5 5" xfId="15283"/>
    <cellStyle name="20% - Accent3 90 5 6" xfId="15284"/>
    <cellStyle name="20% - Accent3 90 6" xfId="15285"/>
    <cellStyle name="20% - Accent3 90 6 2" xfId="15286"/>
    <cellStyle name="20% - Accent3 90 6 2 2" xfId="15287"/>
    <cellStyle name="20% - Accent3 90 6 2 2 2" xfId="15288"/>
    <cellStyle name="20% - Accent3 90 6 2 3" xfId="15289"/>
    <cellStyle name="20% - Accent3 90 6 3" xfId="15290"/>
    <cellStyle name="20% - Accent3 90 6 3 2" xfId="15291"/>
    <cellStyle name="20% - Accent3 90 6 4" xfId="15292"/>
    <cellStyle name="20% - Accent3 90 6 5" xfId="15293"/>
    <cellStyle name="20% - Accent3 90 7" xfId="15294"/>
    <cellStyle name="20% - Accent3 90 7 2" xfId="15295"/>
    <cellStyle name="20% - Accent3 90 7 2 2" xfId="15296"/>
    <cellStyle name="20% - Accent3 90 7 3" xfId="15297"/>
    <cellStyle name="20% - Accent3 90 8" xfId="15298"/>
    <cellStyle name="20% - Accent3 90 8 2" xfId="15299"/>
    <cellStyle name="20% - Accent3 90 9" xfId="15300"/>
    <cellStyle name="20% - Accent3 90 9 2" xfId="60732"/>
    <cellStyle name="20% - Accent3 91" xfId="1040"/>
    <cellStyle name="20% - Accent3 91 10" xfId="15301"/>
    <cellStyle name="20% - Accent3 91 2" xfId="15302"/>
    <cellStyle name="20% - Accent3 91 2 2" xfId="15303"/>
    <cellStyle name="20% - Accent3 91 2 2 2" xfId="15304"/>
    <cellStyle name="20% - Accent3 91 2 2 2 2" xfId="15305"/>
    <cellStyle name="20% - Accent3 91 2 2 2 2 2" xfId="15306"/>
    <cellStyle name="20% - Accent3 91 2 2 2 2 2 2" xfId="15307"/>
    <cellStyle name="20% - Accent3 91 2 2 2 2 3" xfId="15308"/>
    <cellStyle name="20% - Accent3 91 2 2 2 3" xfId="15309"/>
    <cellStyle name="20% - Accent3 91 2 2 2 3 2" xfId="15310"/>
    <cellStyle name="20% - Accent3 91 2 2 2 4" xfId="15311"/>
    <cellStyle name="20% - Accent3 91 2 2 2 5" xfId="15312"/>
    <cellStyle name="20% - Accent3 91 2 2 3" xfId="15313"/>
    <cellStyle name="20% - Accent3 91 2 2 3 2" xfId="15314"/>
    <cellStyle name="20% - Accent3 91 2 2 3 2 2" xfId="15315"/>
    <cellStyle name="20% - Accent3 91 2 2 3 3" xfId="15316"/>
    <cellStyle name="20% - Accent3 91 2 2 4" xfId="15317"/>
    <cellStyle name="20% - Accent3 91 2 2 4 2" xfId="15318"/>
    <cellStyle name="20% - Accent3 91 2 2 5" xfId="15319"/>
    <cellStyle name="20% - Accent3 91 2 2 6" xfId="15320"/>
    <cellStyle name="20% - Accent3 91 2 3" xfId="15321"/>
    <cellStyle name="20% - Accent3 91 2 3 2" xfId="15322"/>
    <cellStyle name="20% - Accent3 91 2 3 2 2" xfId="15323"/>
    <cellStyle name="20% - Accent3 91 2 3 2 2 2" xfId="15324"/>
    <cellStyle name="20% - Accent3 91 2 3 2 3" xfId="15325"/>
    <cellStyle name="20% - Accent3 91 2 3 3" xfId="15326"/>
    <cellStyle name="20% - Accent3 91 2 3 3 2" xfId="15327"/>
    <cellStyle name="20% - Accent3 91 2 3 4" xfId="15328"/>
    <cellStyle name="20% - Accent3 91 2 3 5" xfId="15329"/>
    <cellStyle name="20% - Accent3 91 2 4" xfId="15330"/>
    <cellStyle name="20% - Accent3 91 2 4 2" xfId="15331"/>
    <cellStyle name="20% - Accent3 91 2 4 2 2" xfId="15332"/>
    <cellStyle name="20% - Accent3 91 2 4 3" xfId="15333"/>
    <cellStyle name="20% - Accent3 91 2 5" xfId="15334"/>
    <cellStyle name="20% - Accent3 91 2 5 2" xfId="15335"/>
    <cellStyle name="20% - Accent3 91 2 6" xfId="15336"/>
    <cellStyle name="20% - Accent3 91 2 7" xfId="15337"/>
    <cellStyle name="20% - Accent3 91 3" xfId="15338"/>
    <cellStyle name="20% - Accent3 91 3 2" xfId="15339"/>
    <cellStyle name="20% - Accent3 91 3 2 2" xfId="15340"/>
    <cellStyle name="20% - Accent3 91 3 2 2 2" xfId="15341"/>
    <cellStyle name="20% - Accent3 91 3 2 2 2 2" xfId="15342"/>
    <cellStyle name="20% - Accent3 91 3 2 2 2 2 2" xfId="15343"/>
    <cellStyle name="20% - Accent3 91 3 2 2 2 3" xfId="15344"/>
    <cellStyle name="20% - Accent3 91 3 2 2 3" xfId="15345"/>
    <cellStyle name="20% - Accent3 91 3 2 2 3 2" xfId="15346"/>
    <cellStyle name="20% - Accent3 91 3 2 2 4" xfId="15347"/>
    <cellStyle name="20% - Accent3 91 3 2 2 5" xfId="15348"/>
    <cellStyle name="20% - Accent3 91 3 2 3" xfId="15349"/>
    <cellStyle name="20% - Accent3 91 3 2 3 2" xfId="15350"/>
    <cellStyle name="20% - Accent3 91 3 2 3 2 2" xfId="15351"/>
    <cellStyle name="20% - Accent3 91 3 2 3 3" xfId="15352"/>
    <cellStyle name="20% - Accent3 91 3 2 4" xfId="15353"/>
    <cellStyle name="20% - Accent3 91 3 2 4 2" xfId="15354"/>
    <cellStyle name="20% - Accent3 91 3 2 5" xfId="15355"/>
    <cellStyle name="20% - Accent3 91 3 2 6" xfId="15356"/>
    <cellStyle name="20% - Accent3 91 3 3" xfId="15357"/>
    <cellStyle name="20% - Accent3 91 3 3 2" xfId="15358"/>
    <cellStyle name="20% - Accent3 91 3 3 2 2" xfId="15359"/>
    <cellStyle name="20% - Accent3 91 3 3 2 2 2" xfId="15360"/>
    <cellStyle name="20% - Accent3 91 3 3 2 3" xfId="15361"/>
    <cellStyle name="20% - Accent3 91 3 3 3" xfId="15362"/>
    <cellStyle name="20% - Accent3 91 3 3 3 2" xfId="15363"/>
    <cellStyle name="20% - Accent3 91 3 3 4" xfId="15364"/>
    <cellStyle name="20% - Accent3 91 3 3 5" xfId="15365"/>
    <cellStyle name="20% - Accent3 91 3 4" xfId="15366"/>
    <cellStyle name="20% - Accent3 91 3 4 2" xfId="15367"/>
    <cellStyle name="20% - Accent3 91 3 4 2 2" xfId="15368"/>
    <cellStyle name="20% - Accent3 91 3 4 3" xfId="15369"/>
    <cellStyle name="20% - Accent3 91 3 5" xfId="15370"/>
    <cellStyle name="20% - Accent3 91 3 5 2" xfId="15371"/>
    <cellStyle name="20% - Accent3 91 3 6" xfId="15372"/>
    <cellStyle name="20% - Accent3 91 3 7" xfId="15373"/>
    <cellStyle name="20% - Accent3 91 4" xfId="15374"/>
    <cellStyle name="20% - Accent3 91 4 2" xfId="15375"/>
    <cellStyle name="20% - Accent3 91 4 2 2" xfId="15376"/>
    <cellStyle name="20% - Accent3 91 4 2 2 2" xfId="15377"/>
    <cellStyle name="20% - Accent3 91 4 2 2 2 2" xfId="15378"/>
    <cellStyle name="20% - Accent3 91 4 2 2 3" xfId="15379"/>
    <cellStyle name="20% - Accent3 91 4 2 3" xfId="15380"/>
    <cellStyle name="20% - Accent3 91 4 2 3 2" xfId="15381"/>
    <cellStyle name="20% - Accent3 91 4 2 4" xfId="15382"/>
    <cellStyle name="20% - Accent3 91 4 2 5" xfId="15383"/>
    <cellStyle name="20% - Accent3 91 4 3" xfId="15384"/>
    <cellStyle name="20% - Accent3 91 4 3 2" xfId="15385"/>
    <cellStyle name="20% - Accent3 91 4 3 2 2" xfId="15386"/>
    <cellStyle name="20% - Accent3 91 4 3 3" xfId="15387"/>
    <cellStyle name="20% - Accent3 91 4 4" xfId="15388"/>
    <cellStyle name="20% - Accent3 91 4 4 2" xfId="15389"/>
    <cellStyle name="20% - Accent3 91 4 5" xfId="15390"/>
    <cellStyle name="20% - Accent3 91 4 6" xfId="15391"/>
    <cellStyle name="20% - Accent3 91 5" xfId="15392"/>
    <cellStyle name="20% - Accent3 91 5 2" xfId="15393"/>
    <cellStyle name="20% - Accent3 91 5 2 2" xfId="15394"/>
    <cellStyle name="20% - Accent3 91 5 2 2 2" xfId="15395"/>
    <cellStyle name="20% - Accent3 91 5 2 2 2 2" xfId="15396"/>
    <cellStyle name="20% - Accent3 91 5 2 2 3" xfId="15397"/>
    <cellStyle name="20% - Accent3 91 5 2 3" xfId="15398"/>
    <cellStyle name="20% - Accent3 91 5 2 3 2" xfId="15399"/>
    <cellStyle name="20% - Accent3 91 5 2 4" xfId="15400"/>
    <cellStyle name="20% - Accent3 91 5 2 5" xfId="15401"/>
    <cellStyle name="20% - Accent3 91 5 3" xfId="15402"/>
    <cellStyle name="20% - Accent3 91 5 3 2" xfId="15403"/>
    <cellStyle name="20% - Accent3 91 5 3 2 2" xfId="15404"/>
    <cellStyle name="20% - Accent3 91 5 3 3" xfId="15405"/>
    <cellStyle name="20% - Accent3 91 5 4" xfId="15406"/>
    <cellStyle name="20% - Accent3 91 5 4 2" xfId="15407"/>
    <cellStyle name="20% - Accent3 91 5 5" xfId="15408"/>
    <cellStyle name="20% - Accent3 91 5 6" xfId="15409"/>
    <cellStyle name="20% - Accent3 91 6" xfId="15410"/>
    <cellStyle name="20% - Accent3 91 6 2" xfId="15411"/>
    <cellStyle name="20% - Accent3 91 6 2 2" xfId="15412"/>
    <cellStyle name="20% - Accent3 91 6 2 2 2" xfId="15413"/>
    <cellStyle name="20% - Accent3 91 6 2 3" xfId="15414"/>
    <cellStyle name="20% - Accent3 91 6 3" xfId="15415"/>
    <cellStyle name="20% - Accent3 91 6 3 2" xfId="15416"/>
    <cellStyle name="20% - Accent3 91 6 4" xfId="15417"/>
    <cellStyle name="20% - Accent3 91 6 5" xfId="15418"/>
    <cellStyle name="20% - Accent3 91 7" xfId="15419"/>
    <cellStyle name="20% - Accent3 91 7 2" xfId="15420"/>
    <cellStyle name="20% - Accent3 91 7 2 2" xfId="15421"/>
    <cellStyle name="20% - Accent3 91 7 3" xfId="15422"/>
    <cellStyle name="20% - Accent3 91 8" xfId="15423"/>
    <cellStyle name="20% - Accent3 91 8 2" xfId="15424"/>
    <cellStyle name="20% - Accent3 91 9" xfId="15425"/>
    <cellStyle name="20% - Accent3 91 9 2" xfId="60733"/>
    <cellStyle name="20% - Accent3 92" xfId="1041"/>
    <cellStyle name="20% - Accent3 92 10" xfId="15426"/>
    <cellStyle name="20% - Accent3 92 2" xfId="15427"/>
    <cellStyle name="20% - Accent3 92 2 2" xfId="15428"/>
    <cellStyle name="20% - Accent3 92 2 2 2" xfId="15429"/>
    <cellStyle name="20% - Accent3 92 2 2 2 2" xfId="15430"/>
    <cellStyle name="20% - Accent3 92 2 2 2 2 2" xfId="15431"/>
    <cellStyle name="20% - Accent3 92 2 2 2 2 2 2" xfId="15432"/>
    <cellStyle name="20% - Accent3 92 2 2 2 2 3" xfId="15433"/>
    <cellStyle name="20% - Accent3 92 2 2 2 3" xfId="15434"/>
    <cellStyle name="20% - Accent3 92 2 2 2 3 2" xfId="15435"/>
    <cellStyle name="20% - Accent3 92 2 2 2 4" xfId="15436"/>
    <cellStyle name="20% - Accent3 92 2 2 2 5" xfId="15437"/>
    <cellStyle name="20% - Accent3 92 2 2 3" xfId="15438"/>
    <cellStyle name="20% - Accent3 92 2 2 3 2" xfId="15439"/>
    <cellStyle name="20% - Accent3 92 2 2 3 2 2" xfId="15440"/>
    <cellStyle name="20% - Accent3 92 2 2 3 3" xfId="15441"/>
    <cellStyle name="20% - Accent3 92 2 2 4" xfId="15442"/>
    <cellStyle name="20% - Accent3 92 2 2 4 2" xfId="15443"/>
    <cellStyle name="20% - Accent3 92 2 2 5" xfId="15444"/>
    <cellStyle name="20% - Accent3 92 2 2 6" xfId="15445"/>
    <cellStyle name="20% - Accent3 92 2 3" xfId="15446"/>
    <cellStyle name="20% - Accent3 92 2 3 2" xfId="15447"/>
    <cellStyle name="20% - Accent3 92 2 3 2 2" xfId="15448"/>
    <cellStyle name="20% - Accent3 92 2 3 2 2 2" xfId="15449"/>
    <cellStyle name="20% - Accent3 92 2 3 2 3" xfId="15450"/>
    <cellStyle name="20% - Accent3 92 2 3 3" xfId="15451"/>
    <cellStyle name="20% - Accent3 92 2 3 3 2" xfId="15452"/>
    <cellStyle name="20% - Accent3 92 2 3 4" xfId="15453"/>
    <cellStyle name="20% - Accent3 92 2 3 5" xfId="15454"/>
    <cellStyle name="20% - Accent3 92 2 4" xfId="15455"/>
    <cellStyle name="20% - Accent3 92 2 4 2" xfId="15456"/>
    <cellStyle name="20% - Accent3 92 2 4 2 2" xfId="15457"/>
    <cellStyle name="20% - Accent3 92 2 4 3" xfId="15458"/>
    <cellStyle name="20% - Accent3 92 2 5" xfId="15459"/>
    <cellStyle name="20% - Accent3 92 2 5 2" xfId="15460"/>
    <cellStyle name="20% - Accent3 92 2 6" xfId="15461"/>
    <cellStyle name="20% - Accent3 92 2 7" xfId="15462"/>
    <cellStyle name="20% - Accent3 92 3" xfId="15463"/>
    <cellStyle name="20% - Accent3 92 3 2" xfId="15464"/>
    <cellStyle name="20% - Accent3 92 3 2 2" xfId="15465"/>
    <cellStyle name="20% - Accent3 92 3 2 2 2" xfId="15466"/>
    <cellStyle name="20% - Accent3 92 3 2 2 2 2" xfId="15467"/>
    <cellStyle name="20% - Accent3 92 3 2 2 2 2 2" xfId="15468"/>
    <cellStyle name="20% - Accent3 92 3 2 2 2 3" xfId="15469"/>
    <cellStyle name="20% - Accent3 92 3 2 2 3" xfId="15470"/>
    <cellStyle name="20% - Accent3 92 3 2 2 3 2" xfId="15471"/>
    <cellStyle name="20% - Accent3 92 3 2 2 4" xfId="15472"/>
    <cellStyle name="20% - Accent3 92 3 2 2 5" xfId="15473"/>
    <cellStyle name="20% - Accent3 92 3 2 3" xfId="15474"/>
    <cellStyle name="20% - Accent3 92 3 2 3 2" xfId="15475"/>
    <cellStyle name="20% - Accent3 92 3 2 3 2 2" xfId="15476"/>
    <cellStyle name="20% - Accent3 92 3 2 3 3" xfId="15477"/>
    <cellStyle name="20% - Accent3 92 3 2 4" xfId="15478"/>
    <cellStyle name="20% - Accent3 92 3 2 4 2" xfId="15479"/>
    <cellStyle name="20% - Accent3 92 3 2 5" xfId="15480"/>
    <cellStyle name="20% - Accent3 92 3 2 6" xfId="15481"/>
    <cellStyle name="20% - Accent3 92 3 3" xfId="15482"/>
    <cellStyle name="20% - Accent3 92 3 3 2" xfId="15483"/>
    <cellStyle name="20% - Accent3 92 3 3 2 2" xfId="15484"/>
    <cellStyle name="20% - Accent3 92 3 3 2 2 2" xfId="15485"/>
    <cellStyle name="20% - Accent3 92 3 3 2 3" xfId="15486"/>
    <cellStyle name="20% - Accent3 92 3 3 3" xfId="15487"/>
    <cellStyle name="20% - Accent3 92 3 3 3 2" xfId="15488"/>
    <cellStyle name="20% - Accent3 92 3 3 4" xfId="15489"/>
    <cellStyle name="20% - Accent3 92 3 3 5" xfId="15490"/>
    <cellStyle name="20% - Accent3 92 3 4" xfId="15491"/>
    <cellStyle name="20% - Accent3 92 3 4 2" xfId="15492"/>
    <cellStyle name="20% - Accent3 92 3 4 2 2" xfId="15493"/>
    <cellStyle name="20% - Accent3 92 3 4 3" xfId="15494"/>
    <cellStyle name="20% - Accent3 92 3 5" xfId="15495"/>
    <cellStyle name="20% - Accent3 92 3 5 2" xfId="15496"/>
    <cellStyle name="20% - Accent3 92 3 6" xfId="15497"/>
    <cellStyle name="20% - Accent3 92 3 7" xfId="15498"/>
    <cellStyle name="20% - Accent3 92 4" xfId="15499"/>
    <cellStyle name="20% - Accent3 92 4 2" xfId="15500"/>
    <cellStyle name="20% - Accent3 92 4 2 2" xfId="15501"/>
    <cellStyle name="20% - Accent3 92 4 2 2 2" xfId="15502"/>
    <cellStyle name="20% - Accent3 92 4 2 2 2 2" xfId="15503"/>
    <cellStyle name="20% - Accent3 92 4 2 2 3" xfId="15504"/>
    <cellStyle name="20% - Accent3 92 4 2 3" xfId="15505"/>
    <cellStyle name="20% - Accent3 92 4 2 3 2" xfId="15506"/>
    <cellStyle name="20% - Accent3 92 4 2 4" xfId="15507"/>
    <cellStyle name="20% - Accent3 92 4 2 5" xfId="15508"/>
    <cellStyle name="20% - Accent3 92 4 3" xfId="15509"/>
    <cellStyle name="20% - Accent3 92 4 3 2" xfId="15510"/>
    <cellStyle name="20% - Accent3 92 4 3 2 2" xfId="15511"/>
    <cellStyle name="20% - Accent3 92 4 3 3" xfId="15512"/>
    <cellStyle name="20% - Accent3 92 4 4" xfId="15513"/>
    <cellStyle name="20% - Accent3 92 4 4 2" xfId="15514"/>
    <cellStyle name="20% - Accent3 92 4 5" xfId="15515"/>
    <cellStyle name="20% - Accent3 92 4 6" xfId="15516"/>
    <cellStyle name="20% - Accent3 92 5" xfId="15517"/>
    <cellStyle name="20% - Accent3 92 5 2" xfId="15518"/>
    <cellStyle name="20% - Accent3 92 5 2 2" xfId="15519"/>
    <cellStyle name="20% - Accent3 92 5 2 2 2" xfId="15520"/>
    <cellStyle name="20% - Accent3 92 5 2 2 2 2" xfId="15521"/>
    <cellStyle name="20% - Accent3 92 5 2 2 3" xfId="15522"/>
    <cellStyle name="20% - Accent3 92 5 2 3" xfId="15523"/>
    <cellStyle name="20% - Accent3 92 5 2 3 2" xfId="15524"/>
    <cellStyle name="20% - Accent3 92 5 2 4" xfId="15525"/>
    <cellStyle name="20% - Accent3 92 5 2 5" xfId="15526"/>
    <cellStyle name="20% - Accent3 92 5 3" xfId="15527"/>
    <cellStyle name="20% - Accent3 92 5 3 2" xfId="15528"/>
    <cellStyle name="20% - Accent3 92 5 3 2 2" xfId="15529"/>
    <cellStyle name="20% - Accent3 92 5 3 3" xfId="15530"/>
    <cellStyle name="20% - Accent3 92 5 4" xfId="15531"/>
    <cellStyle name="20% - Accent3 92 5 4 2" xfId="15532"/>
    <cellStyle name="20% - Accent3 92 5 5" xfId="15533"/>
    <cellStyle name="20% - Accent3 92 5 6" xfId="15534"/>
    <cellStyle name="20% - Accent3 92 6" xfId="15535"/>
    <cellStyle name="20% - Accent3 92 6 2" xfId="15536"/>
    <cellStyle name="20% - Accent3 92 6 2 2" xfId="15537"/>
    <cellStyle name="20% - Accent3 92 6 2 2 2" xfId="15538"/>
    <cellStyle name="20% - Accent3 92 6 2 3" xfId="15539"/>
    <cellStyle name="20% - Accent3 92 6 3" xfId="15540"/>
    <cellStyle name="20% - Accent3 92 6 3 2" xfId="15541"/>
    <cellStyle name="20% - Accent3 92 6 4" xfId="15542"/>
    <cellStyle name="20% - Accent3 92 6 5" xfId="15543"/>
    <cellStyle name="20% - Accent3 92 7" xfId="15544"/>
    <cellStyle name="20% - Accent3 92 7 2" xfId="15545"/>
    <cellStyle name="20% - Accent3 92 7 2 2" xfId="15546"/>
    <cellStyle name="20% - Accent3 92 7 3" xfId="15547"/>
    <cellStyle name="20% - Accent3 92 8" xfId="15548"/>
    <cellStyle name="20% - Accent3 92 8 2" xfId="15549"/>
    <cellStyle name="20% - Accent3 92 9" xfId="15550"/>
    <cellStyle name="20% - Accent3 92 9 2" xfId="60734"/>
    <cellStyle name="20% - Accent3 93" xfId="1042"/>
    <cellStyle name="20% - Accent3 93 10" xfId="15551"/>
    <cellStyle name="20% - Accent3 93 2" xfId="15552"/>
    <cellStyle name="20% - Accent3 93 2 2" xfId="15553"/>
    <cellStyle name="20% - Accent3 93 2 2 2" xfId="15554"/>
    <cellStyle name="20% - Accent3 93 2 2 2 2" xfId="15555"/>
    <cellStyle name="20% - Accent3 93 2 2 2 2 2" xfId="15556"/>
    <cellStyle name="20% - Accent3 93 2 2 2 2 2 2" xfId="15557"/>
    <cellStyle name="20% - Accent3 93 2 2 2 2 3" xfId="15558"/>
    <cellStyle name="20% - Accent3 93 2 2 2 3" xfId="15559"/>
    <cellStyle name="20% - Accent3 93 2 2 2 3 2" xfId="15560"/>
    <cellStyle name="20% - Accent3 93 2 2 2 4" xfId="15561"/>
    <cellStyle name="20% - Accent3 93 2 2 2 5" xfId="15562"/>
    <cellStyle name="20% - Accent3 93 2 2 3" xfId="15563"/>
    <cellStyle name="20% - Accent3 93 2 2 3 2" xfId="15564"/>
    <cellStyle name="20% - Accent3 93 2 2 3 2 2" xfId="15565"/>
    <cellStyle name="20% - Accent3 93 2 2 3 3" xfId="15566"/>
    <cellStyle name="20% - Accent3 93 2 2 4" xfId="15567"/>
    <cellStyle name="20% - Accent3 93 2 2 4 2" xfId="15568"/>
    <cellStyle name="20% - Accent3 93 2 2 5" xfId="15569"/>
    <cellStyle name="20% - Accent3 93 2 2 6" xfId="15570"/>
    <cellStyle name="20% - Accent3 93 2 3" xfId="15571"/>
    <cellStyle name="20% - Accent3 93 2 3 2" xfId="15572"/>
    <cellStyle name="20% - Accent3 93 2 3 2 2" xfId="15573"/>
    <cellStyle name="20% - Accent3 93 2 3 2 2 2" xfId="15574"/>
    <cellStyle name="20% - Accent3 93 2 3 2 3" xfId="15575"/>
    <cellStyle name="20% - Accent3 93 2 3 3" xfId="15576"/>
    <cellStyle name="20% - Accent3 93 2 3 3 2" xfId="15577"/>
    <cellStyle name="20% - Accent3 93 2 3 4" xfId="15578"/>
    <cellStyle name="20% - Accent3 93 2 3 5" xfId="15579"/>
    <cellStyle name="20% - Accent3 93 2 4" xfId="15580"/>
    <cellStyle name="20% - Accent3 93 2 4 2" xfId="15581"/>
    <cellStyle name="20% - Accent3 93 2 4 2 2" xfId="15582"/>
    <cellStyle name="20% - Accent3 93 2 4 3" xfId="15583"/>
    <cellStyle name="20% - Accent3 93 2 5" xfId="15584"/>
    <cellStyle name="20% - Accent3 93 2 5 2" xfId="15585"/>
    <cellStyle name="20% - Accent3 93 2 6" xfId="15586"/>
    <cellStyle name="20% - Accent3 93 2 7" xfId="15587"/>
    <cellStyle name="20% - Accent3 93 3" xfId="15588"/>
    <cellStyle name="20% - Accent3 93 3 2" xfId="15589"/>
    <cellStyle name="20% - Accent3 93 3 2 2" xfId="15590"/>
    <cellStyle name="20% - Accent3 93 3 2 2 2" xfId="15591"/>
    <cellStyle name="20% - Accent3 93 3 2 2 2 2" xfId="15592"/>
    <cellStyle name="20% - Accent3 93 3 2 2 2 2 2" xfId="15593"/>
    <cellStyle name="20% - Accent3 93 3 2 2 2 3" xfId="15594"/>
    <cellStyle name="20% - Accent3 93 3 2 2 3" xfId="15595"/>
    <cellStyle name="20% - Accent3 93 3 2 2 3 2" xfId="15596"/>
    <cellStyle name="20% - Accent3 93 3 2 2 4" xfId="15597"/>
    <cellStyle name="20% - Accent3 93 3 2 2 5" xfId="15598"/>
    <cellStyle name="20% - Accent3 93 3 2 3" xfId="15599"/>
    <cellStyle name="20% - Accent3 93 3 2 3 2" xfId="15600"/>
    <cellStyle name="20% - Accent3 93 3 2 3 2 2" xfId="15601"/>
    <cellStyle name="20% - Accent3 93 3 2 3 3" xfId="15602"/>
    <cellStyle name="20% - Accent3 93 3 2 4" xfId="15603"/>
    <cellStyle name="20% - Accent3 93 3 2 4 2" xfId="15604"/>
    <cellStyle name="20% - Accent3 93 3 2 5" xfId="15605"/>
    <cellStyle name="20% - Accent3 93 3 2 6" xfId="15606"/>
    <cellStyle name="20% - Accent3 93 3 3" xfId="15607"/>
    <cellStyle name="20% - Accent3 93 3 3 2" xfId="15608"/>
    <cellStyle name="20% - Accent3 93 3 3 2 2" xfId="15609"/>
    <cellStyle name="20% - Accent3 93 3 3 2 2 2" xfId="15610"/>
    <cellStyle name="20% - Accent3 93 3 3 2 3" xfId="15611"/>
    <cellStyle name="20% - Accent3 93 3 3 3" xfId="15612"/>
    <cellStyle name="20% - Accent3 93 3 3 3 2" xfId="15613"/>
    <cellStyle name="20% - Accent3 93 3 3 4" xfId="15614"/>
    <cellStyle name="20% - Accent3 93 3 3 5" xfId="15615"/>
    <cellStyle name="20% - Accent3 93 3 4" xfId="15616"/>
    <cellStyle name="20% - Accent3 93 3 4 2" xfId="15617"/>
    <cellStyle name="20% - Accent3 93 3 4 2 2" xfId="15618"/>
    <cellStyle name="20% - Accent3 93 3 4 3" xfId="15619"/>
    <cellStyle name="20% - Accent3 93 3 5" xfId="15620"/>
    <cellStyle name="20% - Accent3 93 3 5 2" xfId="15621"/>
    <cellStyle name="20% - Accent3 93 3 6" xfId="15622"/>
    <cellStyle name="20% - Accent3 93 3 7" xfId="15623"/>
    <cellStyle name="20% - Accent3 93 4" xfId="15624"/>
    <cellStyle name="20% - Accent3 93 4 2" xfId="15625"/>
    <cellStyle name="20% - Accent3 93 4 2 2" xfId="15626"/>
    <cellStyle name="20% - Accent3 93 4 2 2 2" xfId="15627"/>
    <cellStyle name="20% - Accent3 93 4 2 2 2 2" xfId="15628"/>
    <cellStyle name="20% - Accent3 93 4 2 2 3" xfId="15629"/>
    <cellStyle name="20% - Accent3 93 4 2 3" xfId="15630"/>
    <cellStyle name="20% - Accent3 93 4 2 3 2" xfId="15631"/>
    <cellStyle name="20% - Accent3 93 4 2 4" xfId="15632"/>
    <cellStyle name="20% - Accent3 93 4 2 5" xfId="15633"/>
    <cellStyle name="20% - Accent3 93 4 3" xfId="15634"/>
    <cellStyle name="20% - Accent3 93 4 3 2" xfId="15635"/>
    <cellStyle name="20% - Accent3 93 4 3 2 2" xfId="15636"/>
    <cellStyle name="20% - Accent3 93 4 3 3" xfId="15637"/>
    <cellStyle name="20% - Accent3 93 4 4" xfId="15638"/>
    <cellStyle name="20% - Accent3 93 4 4 2" xfId="15639"/>
    <cellStyle name="20% - Accent3 93 4 5" xfId="15640"/>
    <cellStyle name="20% - Accent3 93 4 6" xfId="15641"/>
    <cellStyle name="20% - Accent3 93 5" xfId="15642"/>
    <cellStyle name="20% - Accent3 93 5 2" xfId="15643"/>
    <cellStyle name="20% - Accent3 93 5 2 2" xfId="15644"/>
    <cellStyle name="20% - Accent3 93 5 2 2 2" xfId="15645"/>
    <cellStyle name="20% - Accent3 93 5 2 2 2 2" xfId="15646"/>
    <cellStyle name="20% - Accent3 93 5 2 2 3" xfId="15647"/>
    <cellStyle name="20% - Accent3 93 5 2 3" xfId="15648"/>
    <cellStyle name="20% - Accent3 93 5 2 3 2" xfId="15649"/>
    <cellStyle name="20% - Accent3 93 5 2 4" xfId="15650"/>
    <cellStyle name="20% - Accent3 93 5 2 5" xfId="15651"/>
    <cellStyle name="20% - Accent3 93 5 3" xfId="15652"/>
    <cellStyle name="20% - Accent3 93 5 3 2" xfId="15653"/>
    <cellStyle name="20% - Accent3 93 5 3 2 2" xfId="15654"/>
    <cellStyle name="20% - Accent3 93 5 3 3" xfId="15655"/>
    <cellStyle name="20% - Accent3 93 5 4" xfId="15656"/>
    <cellStyle name="20% - Accent3 93 5 4 2" xfId="15657"/>
    <cellStyle name="20% - Accent3 93 5 5" xfId="15658"/>
    <cellStyle name="20% - Accent3 93 5 6" xfId="15659"/>
    <cellStyle name="20% - Accent3 93 6" xfId="15660"/>
    <cellStyle name="20% - Accent3 93 6 2" xfId="15661"/>
    <cellStyle name="20% - Accent3 93 6 2 2" xfId="15662"/>
    <cellStyle name="20% - Accent3 93 6 2 2 2" xfId="15663"/>
    <cellStyle name="20% - Accent3 93 6 2 3" xfId="15664"/>
    <cellStyle name="20% - Accent3 93 6 3" xfId="15665"/>
    <cellStyle name="20% - Accent3 93 6 3 2" xfId="15666"/>
    <cellStyle name="20% - Accent3 93 6 4" xfId="15667"/>
    <cellStyle name="20% - Accent3 93 6 5" xfId="15668"/>
    <cellStyle name="20% - Accent3 93 7" xfId="15669"/>
    <cellStyle name="20% - Accent3 93 7 2" xfId="15670"/>
    <cellStyle name="20% - Accent3 93 7 2 2" xfId="15671"/>
    <cellStyle name="20% - Accent3 93 7 3" xfId="15672"/>
    <cellStyle name="20% - Accent3 93 8" xfId="15673"/>
    <cellStyle name="20% - Accent3 93 8 2" xfId="15674"/>
    <cellStyle name="20% - Accent3 93 9" xfId="15675"/>
    <cellStyle name="20% - Accent3 93 9 2" xfId="60735"/>
    <cellStyle name="20% - Accent3 94" xfId="1043"/>
    <cellStyle name="20% - Accent3 94 10" xfId="15676"/>
    <cellStyle name="20% - Accent3 94 2" xfId="15677"/>
    <cellStyle name="20% - Accent3 94 2 2" xfId="15678"/>
    <cellStyle name="20% - Accent3 94 2 2 2" xfId="15679"/>
    <cellStyle name="20% - Accent3 94 2 2 2 2" xfId="15680"/>
    <cellStyle name="20% - Accent3 94 2 2 2 2 2" xfId="15681"/>
    <cellStyle name="20% - Accent3 94 2 2 2 2 2 2" xfId="15682"/>
    <cellStyle name="20% - Accent3 94 2 2 2 2 3" xfId="15683"/>
    <cellStyle name="20% - Accent3 94 2 2 2 3" xfId="15684"/>
    <cellStyle name="20% - Accent3 94 2 2 2 3 2" xfId="15685"/>
    <cellStyle name="20% - Accent3 94 2 2 2 4" xfId="15686"/>
    <cellStyle name="20% - Accent3 94 2 2 2 5" xfId="15687"/>
    <cellStyle name="20% - Accent3 94 2 2 3" xfId="15688"/>
    <cellStyle name="20% - Accent3 94 2 2 3 2" xfId="15689"/>
    <cellStyle name="20% - Accent3 94 2 2 3 2 2" xfId="15690"/>
    <cellStyle name="20% - Accent3 94 2 2 3 3" xfId="15691"/>
    <cellStyle name="20% - Accent3 94 2 2 4" xfId="15692"/>
    <cellStyle name="20% - Accent3 94 2 2 4 2" xfId="15693"/>
    <cellStyle name="20% - Accent3 94 2 2 5" xfId="15694"/>
    <cellStyle name="20% - Accent3 94 2 2 6" xfId="15695"/>
    <cellStyle name="20% - Accent3 94 2 3" xfId="15696"/>
    <cellStyle name="20% - Accent3 94 2 3 2" xfId="15697"/>
    <cellStyle name="20% - Accent3 94 2 3 2 2" xfId="15698"/>
    <cellStyle name="20% - Accent3 94 2 3 2 2 2" xfId="15699"/>
    <cellStyle name="20% - Accent3 94 2 3 2 3" xfId="15700"/>
    <cellStyle name="20% - Accent3 94 2 3 3" xfId="15701"/>
    <cellStyle name="20% - Accent3 94 2 3 3 2" xfId="15702"/>
    <cellStyle name="20% - Accent3 94 2 3 4" xfId="15703"/>
    <cellStyle name="20% - Accent3 94 2 3 5" xfId="15704"/>
    <cellStyle name="20% - Accent3 94 2 4" xfId="15705"/>
    <cellStyle name="20% - Accent3 94 2 4 2" xfId="15706"/>
    <cellStyle name="20% - Accent3 94 2 4 2 2" xfId="15707"/>
    <cellStyle name="20% - Accent3 94 2 4 3" xfId="15708"/>
    <cellStyle name="20% - Accent3 94 2 5" xfId="15709"/>
    <cellStyle name="20% - Accent3 94 2 5 2" xfId="15710"/>
    <cellStyle name="20% - Accent3 94 2 6" xfId="15711"/>
    <cellStyle name="20% - Accent3 94 2 7" xfId="15712"/>
    <cellStyle name="20% - Accent3 94 3" xfId="15713"/>
    <cellStyle name="20% - Accent3 94 3 2" xfId="15714"/>
    <cellStyle name="20% - Accent3 94 3 2 2" xfId="15715"/>
    <cellStyle name="20% - Accent3 94 3 2 2 2" xfId="15716"/>
    <cellStyle name="20% - Accent3 94 3 2 2 2 2" xfId="15717"/>
    <cellStyle name="20% - Accent3 94 3 2 2 2 2 2" xfId="15718"/>
    <cellStyle name="20% - Accent3 94 3 2 2 2 3" xfId="15719"/>
    <cellStyle name="20% - Accent3 94 3 2 2 3" xfId="15720"/>
    <cellStyle name="20% - Accent3 94 3 2 2 3 2" xfId="15721"/>
    <cellStyle name="20% - Accent3 94 3 2 2 4" xfId="15722"/>
    <cellStyle name="20% - Accent3 94 3 2 2 5" xfId="15723"/>
    <cellStyle name="20% - Accent3 94 3 2 3" xfId="15724"/>
    <cellStyle name="20% - Accent3 94 3 2 3 2" xfId="15725"/>
    <cellStyle name="20% - Accent3 94 3 2 3 2 2" xfId="15726"/>
    <cellStyle name="20% - Accent3 94 3 2 3 3" xfId="15727"/>
    <cellStyle name="20% - Accent3 94 3 2 4" xfId="15728"/>
    <cellStyle name="20% - Accent3 94 3 2 4 2" xfId="15729"/>
    <cellStyle name="20% - Accent3 94 3 2 5" xfId="15730"/>
    <cellStyle name="20% - Accent3 94 3 2 6" xfId="15731"/>
    <cellStyle name="20% - Accent3 94 3 3" xfId="15732"/>
    <cellStyle name="20% - Accent3 94 3 3 2" xfId="15733"/>
    <cellStyle name="20% - Accent3 94 3 3 2 2" xfId="15734"/>
    <cellStyle name="20% - Accent3 94 3 3 2 2 2" xfId="15735"/>
    <cellStyle name="20% - Accent3 94 3 3 2 3" xfId="15736"/>
    <cellStyle name="20% - Accent3 94 3 3 3" xfId="15737"/>
    <cellStyle name="20% - Accent3 94 3 3 3 2" xfId="15738"/>
    <cellStyle name="20% - Accent3 94 3 3 4" xfId="15739"/>
    <cellStyle name="20% - Accent3 94 3 3 5" xfId="15740"/>
    <cellStyle name="20% - Accent3 94 3 4" xfId="15741"/>
    <cellStyle name="20% - Accent3 94 3 4 2" xfId="15742"/>
    <cellStyle name="20% - Accent3 94 3 4 2 2" xfId="15743"/>
    <cellStyle name="20% - Accent3 94 3 4 3" xfId="15744"/>
    <cellStyle name="20% - Accent3 94 3 5" xfId="15745"/>
    <cellStyle name="20% - Accent3 94 3 5 2" xfId="15746"/>
    <cellStyle name="20% - Accent3 94 3 6" xfId="15747"/>
    <cellStyle name="20% - Accent3 94 3 7" xfId="15748"/>
    <cellStyle name="20% - Accent3 94 4" xfId="15749"/>
    <cellStyle name="20% - Accent3 94 4 2" xfId="15750"/>
    <cellStyle name="20% - Accent3 94 4 2 2" xfId="15751"/>
    <cellStyle name="20% - Accent3 94 4 2 2 2" xfId="15752"/>
    <cellStyle name="20% - Accent3 94 4 2 2 2 2" xfId="15753"/>
    <cellStyle name="20% - Accent3 94 4 2 2 3" xfId="15754"/>
    <cellStyle name="20% - Accent3 94 4 2 3" xfId="15755"/>
    <cellStyle name="20% - Accent3 94 4 2 3 2" xfId="15756"/>
    <cellStyle name="20% - Accent3 94 4 2 4" xfId="15757"/>
    <cellStyle name="20% - Accent3 94 4 2 5" xfId="15758"/>
    <cellStyle name="20% - Accent3 94 4 3" xfId="15759"/>
    <cellStyle name="20% - Accent3 94 4 3 2" xfId="15760"/>
    <cellStyle name="20% - Accent3 94 4 3 2 2" xfId="15761"/>
    <cellStyle name="20% - Accent3 94 4 3 3" xfId="15762"/>
    <cellStyle name="20% - Accent3 94 4 4" xfId="15763"/>
    <cellStyle name="20% - Accent3 94 4 4 2" xfId="15764"/>
    <cellStyle name="20% - Accent3 94 4 5" xfId="15765"/>
    <cellStyle name="20% - Accent3 94 4 6" xfId="15766"/>
    <cellStyle name="20% - Accent3 94 5" xfId="15767"/>
    <cellStyle name="20% - Accent3 94 5 2" xfId="15768"/>
    <cellStyle name="20% - Accent3 94 5 2 2" xfId="15769"/>
    <cellStyle name="20% - Accent3 94 5 2 2 2" xfId="15770"/>
    <cellStyle name="20% - Accent3 94 5 2 2 2 2" xfId="15771"/>
    <cellStyle name="20% - Accent3 94 5 2 2 3" xfId="15772"/>
    <cellStyle name="20% - Accent3 94 5 2 3" xfId="15773"/>
    <cellStyle name="20% - Accent3 94 5 2 3 2" xfId="15774"/>
    <cellStyle name="20% - Accent3 94 5 2 4" xfId="15775"/>
    <cellStyle name="20% - Accent3 94 5 2 5" xfId="15776"/>
    <cellStyle name="20% - Accent3 94 5 3" xfId="15777"/>
    <cellStyle name="20% - Accent3 94 5 3 2" xfId="15778"/>
    <cellStyle name="20% - Accent3 94 5 3 2 2" xfId="15779"/>
    <cellStyle name="20% - Accent3 94 5 3 3" xfId="15780"/>
    <cellStyle name="20% - Accent3 94 5 4" xfId="15781"/>
    <cellStyle name="20% - Accent3 94 5 4 2" xfId="15782"/>
    <cellStyle name="20% - Accent3 94 5 5" xfId="15783"/>
    <cellStyle name="20% - Accent3 94 5 6" xfId="15784"/>
    <cellStyle name="20% - Accent3 94 6" xfId="15785"/>
    <cellStyle name="20% - Accent3 94 6 2" xfId="15786"/>
    <cellStyle name="20% - Accent3 94 6 2 2" xfId="15787"/>
    <cellStyle name="20% - Accent3 94 6 2 2 2" xfId="15788"/>
    <cellStyle name="20% - Accent3 94 6 2 3" xfId="15789"/>
    <cellStyle name="20% - Accent3 94 6 3" xfId="15790"/>
    <cellStyle name="20% - Accent3 94 6 3 2" xfId="15791"/>
    <cellStyle name="20% - Accent3 94 6 4" xfId="15792"/>
    <cellStyle name="20% - Accent3 94 6 5" xfId="15793"/>
    <cellStyle name="20% - Accent3 94 7" xfId="15794"/>
    <cellStyle name="20% - Accent3 94 7 2" xfId="15795"/>
    <cellStyle name="20% - Accent3 94 7 2 2" xfId="15796"/>
    <cellStyle name="20% - Accent3 94 7 3" xfId="15797"/>
    <cellStyle name="20% - Accent3 94 8" xfId="15798"/>
    <cellStyle name="20% - Accent3 94 8 2" xfId="15799"/>
    <cellStyle name="20% - Accent3 94 9" xfId="15800"/>
    <cellStyle name="20% - Accent3 94 9 2" xfId="60736"/>
    <cellStyle name="20% - Accent3 95" xfId="1044"/>
    <cellStyle name="20% - Accent3 95 10" xfId="15801"/>
    <cellStyle name="20% - Accent3 95 2" xfId="15802"/>
    <cellStyle name="20% - Accent3 95 2 2" xfId="15803"/>
    <cellStyle name="20% - Accent3 95 2 2 2" xfId="15804"/>
    <cellStyle name="20% - Accent3 95 2 2 2 2" xfId="15805"/>
    <cellStyle name="20% - Accent3 95 2 2 2 2 2" xfId="15806"/>
    <cellStyle name="20% - Accent3 95 2 2 2 2 2 2" xfId="15807"/>
    <cellStyle name="20% - Accent3 95 2 2 2 2 3" xfId="15808"/>
    <cellStyle name="20% - Accent3 95 2 2 2 3" xfId="15809"/>
    <cellStyle name="20% - Accent3 95 2 2 2 3 2" xfId="15810"/>
    <cellStyle name="20% - Accent3 95 2 2 2 4" xfId="15811"/>
    <cellStyle name="20% - Accent3 95 2 2 2 5" xfId="15812"/>
    <cellStyle name="20% - Accent3 95 2 2 3" xfId="15813"/>
    <cellStyle name="20% - Accent3 95 2 2 3 2" xfId="15814"/>
    <cellStyle name="20% - Accent3 95 2 2 3 2 2" xfId="15815"/>
    <cellStyle name="20% - Accent3 95 2 2 3 3" xfId="15816"/>
    <cellStyle name="20% - Accent3 95 2 2 4" xfId="15817"/>
    <cellStyle name="20% - Accent3 95 2 2 4 2" xfId="15818"/>
    <cellStyle name="20% - Accent3 95 2 2 5" xfId="15819"/>
    <cellStyle name="20% - Accent3 95 2 2 6" xfId="15820"/>
    <cellStyle name="20% - Accent3 95 2 3" xfId="15821"/>
    <cellStyle name="20% - Accent3 95 2 3 2" xfId="15822"/>
    <cellStyle name="20% - Accent3 95 2 3 2 2" xfId="15823"/>
    <cellStyle name="20% - Accent3 95 2 3 2 2 2" xfId="15824"/>
    <cellStyle name="20% - Accent3 95 2 3 2 3" xfId="15825"/>
    <cellStyle name="20% - Accent3 95 2 3 3" xfId="15826"/>
    <cellStyle name="20% - Accent3 95 2 3 3 2" xfId="15827"/>
    <cellStyle name="20% - Accent3 95 2 3 4" xfId="15828"/>
    <cellStyle name="20% - Accent3 95 2 3 5" xfId="15829"/>
    <cellStyle name="20% - Accent3 95 2 4" xfId="15830"/>
    <cellStyle name="20% - Accent3 95 2 4 2" xfId="15831"/>
    <cellStyle name="20% - Accent3 95 2 4 2 2" xfId="15832"/>
    <cellStyle name="20% - Accent3 95 2 4 3" xfId="15833"/>
    <cellStyle name="20% - Accent3 95 2 5" xfId="15834"/>
    <cellStyle name="20% - Accent3 95 2 5 2" xfId="15835"/>
    <cellStyle name="20% - Accent3 95 2 6" xfId="15836"/>
    <cellStyle name="20% - Accent3 95 2 7" xfId="15837"/>
    <cellStyle name="20% - Accent3 95 3" xfId="15838"/>
    <cellStyle name="20% - Accent3 95 3 2" xfId="15839"/>
    <cellStyle name="20% - Accent3 95 3 2 2" xfId="15840"/>
    <cellStyle name="20% - Accent3 95 3 2 2 2" xfId="15841"/>
    <cellStyle name="20% - Accent3 95 3 2 2 2 2" xfId="15842"/>
    <cellStyle name="20% - Accent3 95 3 2 2 2 2 2" xfId="15843"/>
    <cellStyle name="20% - Accent3 95 3 2 2 2 3" xfId="15844"/>
    <cellStyle name="20% - Accent3 95 3 2 2 3" xfId="15845"/>
    <cellStyle name="20% - Accent3 95 3 2 2 3 2" xfId="15846"/>
    <cellStyle name="20% - Accent3 95 3 2 2 4" xfId="15847"/>
    <cellStyle name="20% - Accent3 95 3 2 2 5" xfId="15848"/>
    <cellStyle name="20% - Accent3 95 3 2 3" xfId="15849"/>
    <cellStyle name="20% - Accent3 95 3 2 3 2" xfId="15850"/>
    <cellStyle name="20% - Accent3 95 3 2 3 2 2" xfId="15851"/>
    <cellStyle name="20% - Accent3 95 3 2 3 3" xfId="15852"/>
    <cellStyle name="20% - Accent3 95 3 2 4" xfId="15853"/>
    <cellStyle name="20% - Accent3 95 3 2 4 2" xfId="15854"/>
    <cellStyle name="20% - Accent3 95 3 2 5" xfId="15855"/>
    <cellStyle name="20% - Accent3 95 3 2 6" xfId="15856"/>
    <cellStyle name="20% - Accent3 95 3 3" xfId="15857"/>
    <cellStyle name="20% - Accent3 95 3 3 2" xfId="15858"/>
    <cellStyle name="20% - Accent3 95 3 3 2 2" xfId="15859"/>
    <cellStyle name="20% - Accent3 95 3 3 2 2 2" xfId="15860"/>
    <cellStyle name="20% - Accent3 95 3 3 2 3" xfId="15861"/>
    <cellStyle name="20% - Accent3 95 3 3 3" xfId="15862"/>
    <cellStyle name="20% - Accent3 95 3 3 3 2" xfId="15863"/>
    <cellStyle name="20% - Accent3 95 3 3 4" xfId="15864"/>
    <cellStyle name="20% - Accent3 95 3 3 5" xfId="15865"/>
    <cellStyle name="20% - Accent3 95 3 4" xfId="15866"/>
    <cellStyle name="20% - Accent3 95 3 4 2" xfId="15867"/>
    <cellStyle name="20% - Accent3 95 3 4 2 2" xfId="15868"/>
    <cellStyle name="20% - Accent3 95 3 4 3" xfId="15869"/>
    <cellStyle name="20% - Accent3 95 3 5" xfId="15870"/>
    <cellStyle name="20% - Accent3 95 3 5 2" xfId="15871"/>
    <cellStyle name="20% - Accent3 95 3 6" xfId="15872"/>
    <cellStyle name="20% - Accent3 95 3 7" xfId="15873"/>
    <cellStyle name="20% - Accent3 95 4" xfId="15874"/>
    <cellStyle name="20% - Accent3 95 4 2" xfId="15875"/>
    <cellStyle name="20% - Accent3 95 4 2 2" xfId="15876"/>
    <cellStyle name="20% - Accent3 95 4 2 2 2" xfId="15877"/>
    <cellStyle name="20% - Accent3 95 4 2 2 2 2" xfId="15878"/>
    <cellStyle name="20% - Accent3 95 4 2 2 3" xfId="15879"/>
    <cellStyle name="20% - Accent3 95 4 2 3" xfId="15880"/>
    <cellStyle name="20% - Accent3 95 4 2 3 2" xfId="15881"/>
    <cellStyle name="20% - Accent3 95 4 2 4" xfId="15882"/>
    <cellStyle name="20% - Accent3 95 4 2 5" xfId="15883"/>
    <cellStyle name="20% - Accent3 95 4 3" xfId="15884"/>
    <cellStyle name="20% - Accent3 95 4 3 2" xfId="15885"/>
    <cellStyle name="20% - Accent3 95 4 3 2 2" xfId="15886"/>
    <cellStyle name="20% - Accent3 95 4 3 3" xfId="15887"/>
    <cellStyle name="20% - Accent3 95 4 4" xfId="15888"/>
    <cellStyle name="20% - Accent3 95 4 4 2" xfId="15889"/>
    <cellStyle name="20% - Accent3 95 4 5" xfId="15890"/>
    <cellStyle name="20% - Accent3 95 4 6" xfId="15891"/>
    <cellStyle name="20% - Accent3 95 5" xfId="15892"/>
    <cellStyle name="20% - Accent3 95 5 2" xfId="15893"/>
    <cellStyle name="20% - Accent3 95 5 2 2" xfId="15894"/>
    <cellStyle name="20% - Accent3 95 5 2 2 2" xfId="15895"/>
    <cellStyle name="20% - Accent3 95 5 2 2 2 2" xfId="15896"/>
    <cellStyle name="20% - Accent3 95 5 2 2 3" xfId="15897"/>
    <cellStyle name="20% - Accent3 95 5 2 3" xfId="15898"/>
    <cellStyle name="20% - Accent3 95 5 2 3 2" xfId="15899"/>
    <cellStyle name="20% - Accent3 95 5 2 4" xfId="15900"/>
    <cellStyle name="20% - Accent3 95 5 2 5" xfId="15901"/>
    <cellStyle name="20% - Accent3 95 5 3" xfId="15902"/>
    <cellStyle name="20% - Accent3 95 5 3 2" xfId="15903"/>
    <cellStyle name="20% - Accent3 95 5 3 2 2" xfId="15904"/>
    <cellStyle name="20% - Accent3 95 5 3 3" xfId="15905"/>
    <cellStyle name="20% - Accent3 95 5 4" xfId="15906"/>
    <cellStyle name="20% - Accent3 95 5 4 2" xfId="15907"/>
    <cellStyle name="20% - Accent3 95 5 5" xfId="15908"/>
    <cellStyle name="20% - Accent3 95 5 6" xfId="15909"/>
    <cellStyle name="20% - Accent3 95 6" xfId="15910"/>
    <cellStyle name="20% - Accent3 95 6 2" xfId="15911"/>
    <cellStyle name="20% - Accent3 95 6 2 2" xfId="15912"/>
    <cellStyle name="20% - Accent3 95 6 2 2 2" xfId="15913"/>
    <cellStyle name="20% - Accent3 95 6 2 3" xfId="15914"/>
    <cellStyle name="20% - Accent3 95 6 3" xfId="15915"/>
    <cellStyle name="20% - Accent3 95 6 3 2" xfId="15916"/>
    <cellStyle name="20% - Accent3 95 6 4" xfId="15917"/>
    <cellStyle name="20% - Accent3 95 6 5" xfId="15918"/>
    <cellStyle name="20% - Accent3 95 7" xfId="15919"/>
    <cellStyle name="20% - Accent3 95 7 2" xfId="15920"/>
    <cellStyle name="20% - Accent3 95 7 2 2" xfId="15921"/>
    <cellStyle name="20% - Accent3 95 7 3" xfId="15922"/>
    <cellStyle name="20% - Accent3 95 8" xfId="15923"/>
    <cellStyle name="20% - Accent3 95 8 2" xfId="15924"/>
    <cellStyle name="20% - Accent3 95 9" xfId="15925"/>
    <cellStyle name="20% - Accent3 95 9 2" xfId="60737"/>
    <cellStyle name="20% - Accent3 96" xfId="1045"/>
    <cellStyle name="20% - Accent3 96 10" xfId="15926"/>
    <cellStyle name="20% - Accent3 96 2" xfId="15927"/>
    <cellStyle name="20% - Accent3 96 2 2" xfId="15928"/>
    <cellStyle name="20% - Accent3 96 2 2 2" xfId="15929"/>
    <cellStyle name="20% - Accent3 96 2 2 2 2" xfId="15930"/>
    <cellStyle name="20% - Accent3 96 2 2 2 2 2" xfId="15931"/>
    <cellStyle name="20% - Accent3 96 2 2 2 2 2 2" xfId="15932"/>
    <cellStyle name="20% - Accent3 96 2 2 2 2 3" xfId="15933"/>
    <cellStyle name="20% - Accent3 96 2 2 2 3" xfId="15934"/>
    <cellStyle name="20% - Accent3 96 2 2 2 3 2" xfId="15935"/>
    <cellStyle name="20% - Accent3 96 2 2 2 4" xfId="15936"/>
    <cellStyle name="20% - Accent3 96 2 2 2 5" xfId="15937"/>
    <cellStyle name="20% - Accent3 96 2 2 3" xfId="15938"/>
    <cellStyle name="20% - Accent3 96 2 2 3 2" xfId="15939"/>
    <cellStyle name="20% - Accent3 96 2 2 3 2 2" xfId="15940"/>
    <cellStyle name="20% - Accent3 96 2 2 3 3" xfId="15941"/>
    <cellStyle name="20% - Accent3 96 2 2 4" xfId="15942"/>
    <cellStyle name="20% - Accent3 96 2 2 4 2" xfId="15943"/>
    <cellStyle name="20% - Accent3 96 2 2 5" xfId="15944"/>
    <cellStyle name="20% - Accent3 96 2 2 6" xfId="15945"/>
    <cellStyle name="20% - Accent3 96 2 3" xfId="15946"/>
    <cellStyle name="20% - Accent3 96 2 3 2" xfId="15947"/>
    <cellStyle name="20% - Accent3 96 2 3 2 2" xfId="15948"/>
    <cellStyle name="20% - Accent3 96 2 3 2 2 2" xfId="15949"/>
    <cellStyle name="20% - Accent3 96 2 3 2 3" xfId="15950"/>
    <cellStyle name="20% - Accent3 96 2 3 3" xfId="15951"/>
    <cellStyle name="20% - Accent3 96 2 3 3 2" xfId="15952"/>
    <cellStyle name="20% - Accent3 96 2 3 4" xfId="15953"/>
    <cellStyle name="20% - Accent3 96 2 3 5" xfId="15954"/>
    <cellStyle name="20% - Accent3 96 2 4" xfId="15955"/>
    <cellStyle name="20% - Accent3 96 2 4 2" xfId="15956"/>
    <cellStyle name="20% - Accent3 96 2 4 2 2" xfId="15957"/>
    <cellStyle name="20% - Accent3 96 2 4 3" xfId="15958"/>
    <cellStyle name="20% - Accent3 96 2 5" xfId="15959"/>
    <cellStyle name="20% - Accent3 96 2 5 2" xfId="15960"/>
    <cellStyle name="20% - Accent3 96 2 6" xfId="15961"/>
    <cellStyle name="20% - Accent3 96 2 7" xfId="15962"/>
    <cellStyle name="20% - Accent3 96 3" xfId="15963"/>
    <cellStyle name="20% - Accent3 96 3 2" xfId="15964"/>
    <cellStyle name="20% - Accent3 96 3 2 2" xfId="15965"/>
    <cellStyle name="20% - Accent3 96 3 2 2 2" xfId="15966"/>
    <cellStyle name="20% - Accent3 96 3 2 2 2 2" xfId="15967"/>
    <cellStyle name="20% - Accent3 96 3 2 2 2 2 2" xfId="15968"/>
    <cellStyle name="20% - Accent3 96 3 2 2 2 3" xfId="15969"/>
    <cellStyle name="20% - Accent3 96 3 2 2 3" xfId="15970"/>
    <cellStyle name="20% - Accent3 96 3 2 2 3 2" xfId="15971"/>
    <cellStyle name="20% - Accent3 96 3 2 2 4" xfId="15972"/>
    <cellStyle name="20% - Accent3 96 3 2 2 5" xfId="15973"/>
    <cellStyle name="20% - Accent3 96 3 2 3" xfId="15974"/>
    <cellStyle name="20% - Accent3 96 3 2 3 2" xfId="15975"/>
    <cellStyle name="20% - Accent3 96 3 2 3 2 2" xfId="15976"/>
    <cellStyle name="20% - Accent3 96 3 2 3 3" xfId="15977"/>
    <cellStyle name="20% - Accent3 96 3 2 4" xfId="15978"/>
    <cellStyle name="20% - Accent3 96 3 2 4 2" xfId="15979"/>
    <cellStyle name="20% - Accent3 96 3 2 5" xfId="15980"/>
    <cellStyle name="20% - Accent3 96 3 2 6" xfId="15981"/>
    <cellStyle name="20% - Accent3 96 3 3" xfId="15982"/>
    <cellStyle name="20% - Accent3 96 3 3 2" xfId="15983"/>
    <cellStyle name="20% - Accent3 96 3 3 2 2" xfId="15984"/>
    <cellStyle name="20% - Accent3 96 3 3 2 2 2" xfId="15985"/>
    <cellStyle name="20% - Accent3 96 3 3 2 3" xfId="15986"/>
    <cellStyle name="20% - Accent3 96 3 3 3" xfId="15987"/>
    <cellStyle name="20% - Accent3 96 3 3 3 2" xfId="15988"/>
    <cellStyle name="20% - Accent3 96 3 3 4" xfId="15989"/>
    <cellStyle name="20% - Accent3 96 3 3 5" xfId="15990"/>
    <cellStyle name="20% - Accent3 96 3 4" xfId="15991"/>
    <cellStyle name="20% - Accent3 96 3 4 2" xfId="15992"/>
    <cellStyle name="20% - Accent3 96 3 4 2 2" xfId="15993"/>
    <cellStyle name="20% - Accent3 96 3 4 3" xfId="15994"/>
    <cellStyle name="20% - Accent3 96 3 5" xfId="15995"/>
    <cellStyle name="20% - Accent3 96 3 5 2" xfId="15996"/>
    <cellStyle name="20% - Accent3 96 3 6" xfId="15997"/>
    <cellStyle name="20% - Accent3 96 3 7" xfId="15998"/>
    <cellStyle name="20% - Accent3 96 4" xfId="15999"/>
    <cellStyle name="20% - Accent3 96 4 2" xfId="16000"/>
    <cellStyle name="20% - Accent3 96 4 2 2" xfId="16001"/>
    <cellStyle name="20% - Accent3 96 4 2 2 2" xfId="16002"/>
    <cellStyle name="20% - Accent3 96 4 2 2 2 2" xfId="16003"/>
    <cellStyle name="20% - Accent3 96 4 2 2 3" xfId="16004"/>
    <cellStyle name="20% - Accent3 96 4 2 3" xfId="16005"/>
    <cellStyle name="20% - Accent3 96 4 2 3 2" xfId="16006"/>
    <cellStyle name="20% - Accent3 96 4 2 4" xfId="16007"/>
    <cellStyle name="20% - Accent3 96 4 2 5" xfId="16008"/>
    <cellStyle name="20% - Accent3 96 4 3" xfId="16009"/>
    <cellStyle name="20% - Accent3 96 4 3 2" xfId="16010"/>
    <cellStyle name="20% - Accent3 96 4 3 2 2" xfId="16011"/>
    <cellStyle name="20% - Accent3 96 4 3 3" xfId="16012"/>
    <cellStyle name="20% - Accent3 96 4 4" xfId="16013"/>
    <cellStyle name="20% - Accent3 96 4 4 2" xfId="16014"/>
    <cellStyle name="20% - Accent3 96 4 5" xfId="16015"/>
    <cellStyle name="20% - Accent3 96 4 6" xfId="16016"/>
    <cellStyle name="20% - Accent3 96 5" xfId="16017"/>
    <cellStyle name="20% - Accent3 96 5 2" xfId="16018"/>
    <cellStyle name="20% - Accent3 96 5 2 2" xfId="16019"/>
    <cellStyle name="20% - Accent3 96 5 2 2 2" xfId="16020"/>
    <cellStyle name="20% - Accent3 96 5 2 2 2 2" xfId="16021"/>
    <cellStyle name="20% - Accent3 96 5 2 2 3" xfId="16022"/>
    <cellStyle name="20% - Accent3 96 5 2 3" xfId="16023"/>
    <cellStyle name="20% - Accent3 96 5 2 3 2" xfId="16024"/>
    <cellStyle name="20% - Accent3 96 5 2 4" xfId="16025"/>
    <cellStyle name="20% - Accent3 96 5 2 5" xfId="16026"/>
    <cellStyle name="20% - Accent3 96 5 3" xfId="16027"/>
    <cellStyle name="20% - Accent3 96 5 3 2" xfId="16028"/>
    <cellStyle name="20% - Accent3 96 5 3 2 2" xfId="16029"/>
    <cellStyle name="20% - Accent3 96 5 3 3" xfId="16030"/>
    <cellStyle name="20% - Accent3 96 5 4" xfId="16031"/>
    <cellStyle name="20% - Accent3 96 5 4 2" xfId="16032"/>
    <cellStyle name="20% - Accent3 96 5 5" xfId="16033"/>
    <cellStyle name="20% - Accent3 96 5 6" xfId="16034"/>
    <cellStyle name="20% - Accent3 96 6" xfId="16035"/>
    <cellStyle name="20% - Accent3 96 6 2" xfId="16036"/>
    <cellStyle name="20% - Accent3 96 6 2 2" xfId="16037"/>
    <cellStyle name="20% - Accent3 96 6 2 2 2" xfId="16038"/>
    <cellStyle name="20% - Accent3 96 6 2 3" xfId="16039"/>
    <cellStyle name="20% - Accent3 96 6 3" xfId="16040"/>
    <cellStyle name="20% - Accent3 96 6 3 2" xfId="16041"/>
    <cellStyle name="20% - Accent3 96 6 4" xfId="16042"/>
    <cellStyle name="20% - Accent3 96 6 5" xfId="16043"/>
    <cellStyle name="20% - Accent3 96 7" xfId="16044"/>
    <cellStyle name="20% - Accent3 96 7 2" xfId="16045"/>
    <cellStyle name="20% - Accent3 96 7 2 2" xfId="16046"/>
    <cellStyle name="20% - Accent3 96 7 3" xfId="16047"/>
    <cellStyle name="20% - Accent3 96 8" xfId="16048"/>
    <cellStyle name="20% - Accent3 96 8 2" xfId="16049"/>
    <cellStyle name="20% - Accent3 96 9" xfId="16050"/>
    <cellStyle name="20% - Accent3 96 9 2" xfId="60738"/>
    <cellStyle name="20% - Accent3 97" xfId="1046"/>
    <cellStyle name="20% - Accent3 97 10" xfId="16051"/>
    <cellStyle name="20% - Accent3 97 2" xfId="16052"/>
    <cellStyle name="20% - Accent3 97 2 2" xfId="16053"/>
    <cellStyle name="20% - Accent3 97 2 2 2" xfId="16054"/>
    <cellStyle name="20% - Accent3 97 2 2 2 2" xfId="16055"/>
    <cellStyle name="20% - Accent3 97 2 2 2 2 2" xfId="16056"/>
    <cellStyle name="20% - Accent3 97 2 2 2 2 2 2" xfId="16057"/>
    <cellStyle name="20% - Accent3 97 2 2 2 2 3" xfId="16058"/>
    <cellStyle name="20% - Accent3 97 2 2 2 3" xfId="16059"/>
    <cellStyle name="20% - Accent3 97 2 2 2 3 2" xfId="16060"/>
    <cellStyle name="20% - Accent3 97 2 2 2 4" xfId="16061"/>
    <cellStyle name="20% - Accent3 97 2 2 2 5" xfId="16062"/>
    <cellStyle name="20% - Accent3 97 2 2 3" xfId="16063"/>
    <cellStyle name="20% - Accent3 97 2 2 3 2" xfId="16064"/>
    <cellStyle name="20% - Accent3 97 2 2 3 2 2" xfId="16065"/>
    <cellStyle name="20% - Accent3 97 2 2 3 3" xfId="16066"/>
    <cellStyle name="20% - Accent3 97 2 2 4" xfId="16067"/>
    <cellStyle name="20% - Accent3 97 2 2 4 2" xfId="16068"/>
    <cellStyle name="20% - Accent3 97 2 2 5" xfId="16069"/>
    <cellStyle name="20% - Accent3 97 2 2 6" xfId="16070"/>
    <cellStyle name="20% - Accent3 97 2 3" xfId="16071"/>
    <cellStyle name="20% - Accent3 97 2 3 2" xfId="16072"/>
    <cellStyle name="20% - Accent3 97 2 3 2 2" xfId="16073"/>
    <cellStyle name="20% - Accent3 97 2 3 2 2 2" xfId="16074"/>
    <cellStyle name="20% - Accent3 97 2 3 2 3" xfId="16075"/>
    <cellStyle name="20% - Accent3 97 2 3 3" xfId="16076"/>
    <cellStyle name="20% - Accent3 97 2 3 3 2" xfId="16077"/>
    <cellStyle name="20% - Accent3 97 2 3 4" xfId="16078"/>
    <cellStyle name="20% - Accent3 97 2 3 5" xfId="16079"/>
    <cellStyle name="20% - Accent3 97 2 4" xfId="16080"/>
    <cellStyle name="20% - Accent3 97 2 4 2" xfId="16081"/>
    <cellStyle name="20% - Accent3 97 2 4 2 2" xfId="16082"/>
    <cellStyle name="20% - Accent3 97 2 4 3" xfId="16083"/>
    <cellStyle name="20% - Accent3 97 2 5" xfId="16084"/>
    <cellStyle name="20% - Accent3 97 2 5 2" xfId="16085"/>
    <cellStyle name="20% - Accent3 97 2 6" xfId="16086"/>
    <cellStyle name="20% - Accent3 97 2 7" xfId="16087"/>
    <cellStyle name="20% - Accent3 97 3" xfId="16088"/>
    <cellStyle name="20% - Accent3 97 3 2" xfId="16089"/>
    <cellStyle name="20% - Accent3 97 3 2 2" xfId="16090"/>
    <cellStyle name="20% - Accent3 97 3 2 2 2" xfId="16091"/>
    <cellStyle name="20% - Accent3 97 3 2 2 2 2" xfId="16092"/>
    <cellStyle name="20% - Accent3 97 3 2 2 2 2 2" xfId="16093"/>
    <cellStyle name="20% - Accent3 97 3 2 2 2 3" xfId="16094"/>
    <cellStyle name="20% - Accent3 97 3 2 2 3" xfId="16095"/>
    <cellStyle name="20% - Accent3 97 3 2 2 3 2" xfId="16096"/>
    <cellStyle name="20% - Accent3 97 3 2 2 4" xfId="16097"/>
    <cellStyle name="20% - Accent3 97 3 2 2 5" xfId="16098"/>
    <cellStyle name="20% - Accent3 97 3 2 3" xfId="16099"/>
    <cellStyle name="20% - Accent3 97 3 2 3 2" xfId="16100"/>
    <cellStyle name="20% - Accent3 97 3 2 3 2 2" xfId="16101"/>
    <cellStyle name="20% - Accent3 97 3 2 3 3" xfId="16102"/>
    <cellStyle name="20% - Accent3 97 3 2 4" xfId="16103"/>
    <cellStyle name="20% - Accent3 97 3 2 4 2" xfId="16104"/>
    <cellStyle name="20% - Accent3 97 3 2 5" xfId="16105"/>
    <cellStyle name="20% - Accent3 97 3 2 6" xfId="16106"/>
    <cellStyle name="20% - Accent3 97 3 3" xfId="16107"/>
    <cellStyle name="20% - Accent3 97 3 3 2" xfId="16108"/>
    <cellStyle name="20% - Accent3 97 3 3 2 2" xfId="16109"/>
    <cellStyle name="20% - Accent3 97 3 3 2 2 2" xfId="16110"/>
    <cellStyle name="20% - Accent3 97 3 3 2 3" xfId="16111"/>
    <cellStyle name="20% - Accent3 97 3 3 3" xfId="16112"/>
    <cellStyle name="20% - Accent3 97 3 3 3 2" xfId="16113"/>
    <cellStyle name="20% - Accent3 97 3 3 4" xfId="16114"/>
    <cellStyle name="20% - Accent3 97 3 3 5" xfId="16115"/>
    <cellStyle name="20% - Accent3 97 3 4" xfId="16116"/>
    <cellStyle name="20% - Accent3 97 3 4 2" xfId="16117"/>
    <cellStyle name="20% - Accent3 97 3 4 2 2" xfId="16118"/>
    <cellStyle name="20% - Accent3 97 3 4 3" xfId="16119"/>
    <cellStyle name="20% - Accent3 97 3 5" xfId="16120"/>
    <cellStyle name="20% - Accent3 97 3 5 2" xfId="16121"/>
    <cellStyle name="20% - Accent3 97 3 6" xfId="16122"/>
    <cellStyle name="20% - Accent3 97 3 7" xfId="16123"/>
    <cellStyle name="20% - Accent3 97 4" xfId="16124"/>
    <cellStyle name="20% - Accent3 97 4 2" xfId="16125"/>
    <cellStyle name="20% - Accent3 97 4 2 2" xfId="16126"/>
    <cellStyle name="20% - Accent3 97 4 2 2 2" xfId="16127"/>
    <cellStyle name="20% - Accent3 97 4 2 2 2 2" xfId="16128"/>
    <cellStyle name="20% - Accent3 97 4 2 2 3" xfId="16129"/>
    <cellStyle name="20% - Accent3 97 4 2 3" xfId="16130"/>
    <cellStyle name="20% - Accent3 97 4 2 3 2" xfId="16131"/>
    <cellStyle name="20% - Accent3 97 4 2 4" xfId="16132"/>
    <cellStyle name="20% - Accent3 97 4 2 5" xfId="16133"/>
    <cellStyle name="20% - Accent3 97 4 3" xfId="16134"/>
    <cellStyle name="20% - Accent3 97 4 3 2" xfId="16135"/>
    <cellStyle name="20% - Accent3 97 4 3 2 2" xfId="16136"/>
    <cellStyle name="20% - Accent3 97 4 3 3" xfId="16137"/>
    <cellStyle name="20% - Accent3 97 4 4" xfId="16138"/>
    <cellStyle name="20% - Accent3 97 4 4 2" xfId="16139"/>
    <cellStyle name="20% - Accent3 97 4 5" xfId="16140"/>
    <cellStyle name="20% - Accent3 97 4 6" xfId="16141"/>
    <cellStyle name="20% - Accent3 97 5" xfId="16142"/>
    <cellStyle name="20% - Accent3 97 5 2" xfId="16143"/>
    <cellStyle name="20% - Accent3 97 5 2 2" xfId="16144"/>
    <cellStyle name="20% - Accent3 97 5 2 2 2" xfId="16145"/>
    <cellStyle name="20% - Accent3 97 5 2 2 2 2" xfId="16146"/>
    <cellStyle name="20% - Accent3 97 5 2 2 3" xfId="16147"/>
    <cellStyle name="20% - Accent3 97 5 2 3" xfId="16148"/>
    <cellStyle name="20% - Accent3 97 5 2 3 2" xfId="16149"/>
    <cellStyle name="20% - Accent3 97 5 2 4" xfId="16150"/>
    <cellStyle name="20% - Accent3 97 5 2 5" xfId="16151"/>
    <cellStyle name="20% - Accent3 97 5 3" xfId="16152"/>
    <cellStyle name="20% - Accent3 97 5 3 2" xfId="16153"/>
    <cellStyle name="20% - Accent3 97 5 3 2 2" xfId="16154"/>
    <cellStyle name="20% - Accent3 97 5 3 3" xfId="16155"/>
    <cellStyle name="20% - Accent3 97 5 4" xfId="16156"/>
    <cellStyle name="20% - Accent3 97 5 4 2" xfId="16157"/>
    <cellStyle name="20% - Accent3 97 5 5" xfId="16158"/>
    <cellStyle name="20% - Accent3 97 5 6" xfId="16159"/>
    <cellStyle name="20% - Accent3 97 6" xfId="16160"/>
    <cellStyle name="20% - Accent3 97 6 2" xfId="16161"/>
    <cellStyle name="20% - Accent3 97 6 2 2" xfId="16162"/>
    <cellStyle name="20% - Accent3 97 6 2 2 2" xfId="16163"/>
    <cellStyle name="20% - Accent3 97 6 2 3" xfId="16164"/>
    <cellStyle name="20% - Accent3 97 6 3" xfId="16165"/>
    <cellStyle name="20% - Accent3 97 6 3 2" xfId="16166"/>
    <cellStyle name="20% - Accent3 97 6 4" xfId="16167"/>
    <cellStyle name="20% - Accent3 97 6 5" xfId="16168"/>
    <cellStyle name="20% - Accent3 97 7" xfId="16169"/>
    <cellStyle name="20% - Accent3 97 7 2" xfId="16170"/>
    <cellStyle name="20% - Accent3 97 7 2 2" xfId="16171"/>
    <cellStyle name="20% - Accent3 97 7 3" xfId="16172"/>
    <cellStyle name="20% - Accent3 97 8" xfId="16173"/>
    <cellStyle name="20% - Accent3 97 8 2" xfId="16174"/>
    <cellStyle name="20% - Accent3 97 9" xfId="16175"/>
    <cellStyle name="20% - Accent3 97 9 2" xfId="60739"/>
    <cellStyle name="20% - Accent3 98" xfId="1047"/>
    <cellStyle name="20% - Accent3 98 10" xfId="16176"/>
    <cellStyle name="20% - Accent3 98 2" xfId="16177"/>
    <cellStyle name="20% - Accent3 98 2 2" xfId="16178"/>
    <cellStyle name="20% - Accent3 98 2 2 2" xfId="16179"/>
    <cellStyle name="20% - Accent3 98 2 2 2 2" xfId="16180"/>
    <cellStyle name="20% - Accent3 98 2 2 2 2 2" xfId="16181"/>
    <cellStyle name="20% - Accent3 98 2 2 2 2 2 2" xfId="16182"/>
    <cellStyle name="20% - Accent3 98 2 2 2 2 3" xfId="16183"/>
    <cellStyle name="20% - Accent3 98 2 2 2 3" xfId="16184"/>
    <cellStyle name="20% - Accent3 98 2 2 2 3 2" xfId="16185"/>
    <cellStyle name="20% - Accent3 98 2 2 2 4" xfId="16186"/>
    <cellStyle name="20% - Accent3 98 2 2 2 5" xfId="16187"/>
    <cellStyle name="20% - Accent3 98 2 2 3" xfId="16188"/>
    <cellStyle name="20% - Accent3 98 2 2 3 2" xfId="16189"/>
    <cellStyle name="20% - Accent3 98 2 2 3 2 2" xfId="16190"/>
    <cellStyle name="20% - Accent3 98 2 2 3 3" xfId="16191"/>
    <cellStyle name="20% - Accent3 98 2 2 4" xfId="16192"/>
    <cellStyle name="20% - Accent3 98 2 2 4 2" xfId="16193"/>
    <cellStyle name="20% - Accent3 98 2 2 5" xfId="16194"/>
    <cellStyle name="20% - Accent3 98 2 2 6" xfId="16195"/>
    <cellStyle name="20% - Accent3 98 2 3" xfId="16196"/>
    <cellStyle name="20% - Accent3 98 2 3 2" xfId="16197"/>
    <cellStyle name="20% - Accent3 98 2 3 2 2" xfId="16198"/>
    <cellStyle name="20% - Accent3 98 2 3 2 2 2" xfId="16199"/>
    <cellStyle name="20% - Accent3 98 2 3 2 3" xfId="16200"/>
    <cellStyle name="20% - Accent3 98 2 3 3" xfId="16201"/>
    <cellStyle name="20% - Accent3 98 2 3 3 2" xfId="16202"/>
    <cellStyle name="20% - Accent3 98 2 3 4" xfId="16203"/>
    <cellStyle name="20% - Accent3 98 2 3 5" xfId="16204"/>
    <cellStyle name="20% - Accent3 98 2 4" xfId="16205"/>
    <cellStyle name="20% - Accent3 98 2 4 2" xfId="16206"/>
    <cellStyle name="20% - Accent3 98 2 4 2 2" xfId="16207"/>
    <cellStyle name="20% - Accent3 98 2 4 3" xfId="16208"/>
    <cellStyle name="20% - Accent3 98 2 5" xfId="16209"/>
    <cellStyle name="20% - Accent3 98 2 5 2" xfId="16210"/>
    <cellStyle name="20% - Accent3 98 2 6" xfId="16211"/>
    <cellStyle name="20% - Accent3 98 2 7" xfId="16212"/>
    <cellStyle name="20% - Accent3 98 3" xfId="16213"/>
    <cellStyle name="20% - Accent3 98 3 2" xfId="16214"/>
    <cellStyle name="20% - Accent3 98 3 2 2" xfId="16215"/>
    <cellStyle name="20% - Accent3 98 3 2 2 2" xfId="16216"/>
    <cellStyle name="20% - Accent3 98 3 2 2 2 2" xfId="16217"/>
    <cellStyle name="20% - Accent3 98 3 2 2 2 2 2" xfId="16218"/>
    <cellStyle name="20% - Accent3 98 3 2 2 2 3" xfId="16219"/>
    <cellStyle name="20% - Accent3 98 3 2 2 3" xfId="16220"/>
    <cellStyle name="20% - Accent3 98 3 2 2 3 2" xfId="16221"/>
    <cellStyle name="20% - Accent3 98 3 2 2 4" xfId="16222"/>
    <cellStyle name="20% - Accent3 98 3 2 2 5" xfId="16223"/>
    <cellStyle name="20% - Accent3 98 3 2 3" xfId="16224"/>
    <cellStyle name="20% - Accent3 98 3 2 3 2" xfId="16225"/>
    <cellStyle name="20% - Accent3 98 3 2 3 2 2" xfId="16226"/>
    <cellStyle name="20% - Accent3 98 3 2 3 3" xfId="16227"/>
    <cellStyle name="20% - Accent3 98 3 2 4" xfId="16228"/>
    <cellStyle name="20% - Accent3 98 3 2 4 2" xfId="16229"/>
    <cellStyle name="20% - Accent3 98 3 2 5" xfId="16230"/>
    <cellStyle name="20% - Accent3 98 3 2 6" xfId="16231"/>
    <cellStyle name="20% - Accent3 98 3 3" xfId="16232"/>
    <cellStyle name="20% - Accent3 98 3 3 2" xfId="16233"/>
    <cellStyle name="20% - Accent3 98 3 3 2 2" xfId="16234"/>
    <cellStyle name="20% - Accent3 98 3 3 2 2 2" xfId="16235"/>
    <cellStyle name="20% - Accent3 98 3 3 2 3" xfId="16236"/>
    <cellStyle name="20% - Accent3 98 3 3 3" xfId="16237"/>
    <cellStyle name="20% - Accent3 98 3 3 3 2" xfId="16238"/>
    <cellStyle name="20% - Accent3 98 3 3 4" xfId="16239"/>
    <cellStyle name="20% - Accent3 98 3 3 5" xfId="16240"/>
    <cellStyle name="20% - Accent3 98 3 4" xfId="16241"/>
    <cellStyle name="20% - Accent3 98 3 4 2" xfId="16242"/>
    <cellStyle name="20% - Accent3 98 3 4 2 2" xfId="16243"/>
    <cellStyle name="20% - Accent3 98 3 4 3" xfId="16244"/>
    <cellStyle name="20% - Accent3 98 3 5" xfId="16245"/>
    <cellStyle name="20% - Accent3 98 3 5 2" xfId="16246"/>
    <cellStyle name="20% - Accent3 98 3 6" xfId="16247"/>
    <cellStyle name="20% - Accent3 98 3 7" xfId="16248"/>
    <cellStyle name="20% - Accent3 98 4" xfId="16249"/>
    <cellStyle name="20% - Accent3 98 4 2" xfId="16250"/>
    <cellStyle name="20% - Accent3 98 4 2 2" xfId="16251"/>
    <cellStyle name="20% - Accent3 98 4 2 2 2" xfId="16252"/>
    <cellStyle name="20% - Accent3 98 4 2 2 2 2" xfId="16253"/>
    <cellStyle name="20% - Accent3 98 4 2 2 3" xfId="16254"/>
    <cellStyle name="20% - Accent3 98 4 2 3" xfId="16255"/>
    <cellStyle name="20% - Accent3 98 4 2 3 2" xfId="16256"/>
    <cellStyle name="20% - Accent3 98 4 2 4" xfId="16257"/>
    <cellStyle name="20% - Accent3 98 4 2 5" xfId="16258"/>
    <cellStyle name="20% - Accent3 98 4 3" xfId="16259"/>
    <cellStyle name="20% - Accent3 98 4 3 2" xfId="16260"/>
    <cellStyle name="20% - Accent3 98 4 3 2 2" xfId="16261"/>
    <cellStyle name="20% - Accent3 98 4 3 3" xfId="16262"/>
    <cellStyle name="20% - Accent3 98 4 4" xfId="16263"/>
    <cellStyle name="20% - Accent3 98 4 4 2" xfId="16264"/>
    <cellStyle name="20% - Accent3 98 4 5" xfId="16265"/>
    <cellStyle name="20% - Accent3 98 4 6" xfId="16266"/>
    <cellStyle name="20% - Accent3 98 5" xfId="16267"/>
    <cellStyle name="20% - Accent3 98 5 2" xfId="16268"/>
    <cellStyle name="20% - Accent3 98 5 2 2" xfId="16269"/>
    <cellStyle name="20% - Accent3 98 5 2 2 2" xfId="16270"/>
    <cellStyle name="20% - Accent3 98 5 2 2 2 2" xfId="16271"/>
    <cellStyle name="20% - Accent3 98 5 2 2 3" xfId="16272"/>
    <cellStyle name="20% - Accent3 98 5 2 3" xfId="16273"/>
    <cellStyle name="20% - Accent3 98 5 2 3 2" xfId="16274"/>
    <cellStyle name="20% - Accent3 98 5 2 4" xfId="16275"/>
    <cellStyle name="20% - Accent3 98 5 2 5" xfId="16276"/>
    <cellStyle name="20% - Accent3 98 5 3" xfId="16277"/>
    <cellStyle name="20% - Accent3 98 5 3 2" xfId="16278"/>
    <cellStyle name="20% - Accent3 98 5 3 2 2" xfId="16279"/>
    <cellStyle name="20% - Accent3 98 5 3 3" xfId="16280"/>
    <cellStyle name="20% - Accent3 98 5 4" xfId="16281"/>
    <cellStyle name="20% - Accent3 98 5 4 2" xfId="16282"/>
    <cellStyle name="20% - Accent3 98 5 5" xfId="16283"/>
    <cellStyle name="20% - Accent3 98 5 6" xfId="16284"/>
    <cellStyle name="20% - Accent3 98 6" xfId="16285"/>
    <cellStyle name="20% - Accent3 98 6 2" xfId="16286"/>
    <cellStyle name="20% - Accent3 98 6 2 2" xfId="16287"/>
    <cellStyle name="20% - Accent3 98 6 2 2 2" xfId="16288"/>
    <cellStyle name="20% - Accent3 98 6 2 3" xfId="16289"/>
    <cellStyle name="20% - Accent3 98 6 3" xfId="16290"/>
    <cellStyle name="20% - Accent3 98 6 3 2" xfId="16291"/>
    <cellStyle name="20% - Accent3 98 6 4" xfId="16292"/>
    <cellStyle name="20% - Accent3 98 6 5" xfId="16293"/>
    <cellStyle name="20% - Accent3 98 7" xfId="16294"/>
    <cellStyle name="20% - Accent3 98 7 2" xfId="16295"/>
    <cellStyle name="20% - Accent3 98 7 2 2" xfId="16296"/>
    <cellStyle name="20% - Accent3 98 7 3" xfId="16297"/>
    <cellStyle name="20% - Accent3 98 8" xfId="16298"/>
    <cellStyle name="20% - Accent3 98 8 2" xfId="16299"/>
    <cellStyle name="20% - Accent3 98 9" xfId="16300"/>
    <cellStyle name="20% - Accent3 98 9 2" xfId="60740"/>
    <cellStyle name="20% - Accent3 99" xfId="1048"/>
    <cellStyle name="20% - Accent3 99 10" xfId="16301"/>
    <cellStyle name="20% - Accent3 99 2" xfId="16302"/>
    <cellStyle name="20% - Accent3 99 2 2" xfId="16303"/>
    <cellStyle name="20% - Accent3 99 2 2 2" xfId="16304"/>
    <cellStyle name="20% - Accent3 99 2 2 2 2" xfId="16305"/>
    <cellStyle name="20% - Accent3 99 2 2 2 2 2" xfId="16306"/>
    <cellStyle name="20% - Accent3 99 2 2 2 2 2 2" xfId="16307"/>
    <cellStyle name="20% - Accent3 99 2 2 2 2 3" xfId="16308"/>
    <cellStyle name="20% - Accent3 99 2 2 2 3" xfId="16309"/>
    <cellStyle name="20% - Accent3 99 2 2 2 3 2" xfId="16310"/>
    <cellStyle name="20% - Accent3 99 2 2 2 4" xfId="16311"/>
    <cellStyle name="20% - Accent3 99 2 2 2 5" xfId="16312"/>
    <cellStyle name="20% - Accent3 99 2 2 3" xfId="16313"/>
    <cellStyle name="20% - Accent3 99 2 2 3 2" xfId="16314"/>
    <cellStyle name="20% - Accent3 99 2 2 3 2 2" xfId="16315"/>
    <cellStyle name="20% - Accent3 99 2 2 3 3" xfId="16316"/>
    <cellStyle name="20% - Accent3 99 2 2 4" xfId="16317"/>
    <cellStyle name="20% - Accent3 99 2 2 4 2" xfId="16318"/>
    <cellStyle name="20% - Accent3 99 2 2 5" xfId="16319"/>
    <cellStyle name="20% - Accent3 99 2 2 6" xfId="16320"/>
    <cellStyle name="20% - Accent3 99 2 3" xfId="16321"/>
    <cellStyle name="20% - Accent3 99 2 3 2" xfId="16322"/>
    <cellStyle name="20% - Accent3 99 2 3 2 2" xfId="16323"/>
    <cellStyle name="20% - Accent3 99 2 3 2 2 2" xfId="16324"/>
    <cellStyle name="20% - Accent3 99 2 3 2 3" xfId="16325"/>
    <cellStyle name="20% - Accent3 99 2 3 3" xfId="16326"/>
    <cellStyle name="20% - Accent3 99 2 3 3 2" xfId="16327"/>
    <cellStyle name="20% - Accent3 99 2 3 4" xfId="16328"/>
    <cellStyle name="20% - Accent3 99 2 3 5" xfId="16329"/>
    <cellStyle name="20% - Accent3 99 2 4" xfId="16330"/>
    <cellStyle name="20% - Accent3 99 2 4 2" xfId="16331"/>
    <cellStyle name="20% - Accent3 99 2 4 2 2" xfId="16332"/>
    <cellStyle name="20% - Accent3 99 2 4 3" xfId="16333"/>
    <cellStyle name="20% - Accent3 99 2 5" xfId="16334"/>
    <cellStyle name="20% - Accent3 99 2 5 2" xfId="16335"/>
    <cellStyle name="20% - Accent3 99 2 6" xfId="16336"/>
    <cellStyle name="20% - Accent3 99 2 7" xfId="16337"/>
    <cellStyle name="20% - Accent3 99 3" xfId="16338"/>
    <cellStyle name="20% - Accent3 99 3 2" xfId="16339"/>
    <cellStyle name="20% - Accent3 99 3 2 2" xfId="16340"/>
    <cellStyle name="20% - Accent3 99 3 2 2 2" xfId="16341"/>
    <cellStyle name="20% - Accent3 99 3 2 2 2 2" xfId="16342"/>
    <cellStyle name="20% - Accent3 99 3 2 2 2 2 2" xfId="16343"/>
    <cellStyle name="20% - Accent3 99 3 2 2 2 3" xfId="16344"/>
    <cellStyle name="20% - Accent3 99 3 2 2 3" xfId="16345"/>
    <cellStyle name="20% - Accent3 99 3 2 2 3 2" xfId="16346"/>
    <cellStyle name="20% - Accent3 99 3 2 2 4" xfId="16347"/>
    <cellStyle name="20% - Accent3 99 3 2 2 5" xfId="16348"/>
    <cellStyle name="20% - Accent3 99 3 2 3" xfId="16349"/>
    <cellStyle name="20% - Accent3 99 3 2 3 2" xfId="16350"/>
    <cellStyle name="20% - Accent3 99 3 2 3 2 2" xfId="16351"/>
    <cellStyle name="20% - Accent3 99 3 2 3 3" xfId="16352"/>
    <cellStyle name="20% - Accent3 99 3 2 4" xfId="16353"/>
    <cellStyle name="20% - Accent3 99 3 2 4 2" xfId="16354"/>
    <cellStyle name="20% - Accent3 99 3 2 5" xfId="16355"/>
    <cellStyle name="20% - Accent3 99 3 2 6" xfId="16356"/>
    <cellStyle name="20% - Accent3 99 3 3" xfId="16357"/>
    <cellStyle name="20% - Accent3 99 3 3 2" xfId="16358"/>
    <cellStyle name="20% - Accent3 99 3 3 2 2" xfId="16359"/>
    <cellStyle name="20% - Accent3 99 3 3 2 2 2" xfId="16360"/>
    <cellStyle name="20% - Accent3 99 3 3 2 3" xfId="16361"/>
    <cellStyle name="20% - Accent3 99 3 3 3" xfId="16362"/>
    <cellStyle name="20% - Accent3 99 3 3 3 2" xfId="16363"/>
    <cellStyle name="20% - Accent3 99 3 3 4" xfId="16364"/>
    <cellStyle name="20% - Accent3 99 3 3 5" xfId="16365"/>
    <cellStyle name="20% - Accent3 99 3 4" xfId="16366"/>
    <cellStyle name="20% - Accent3 99 3 4 2" xfId="16367"/>
    <cellStyle name="20% - Accent3 99 3 4 2 2" xfId="16368"/>
    <cellStyle name="20% - Accent3 99 3 4 3" xfId="16369"/>
    <cellStyle name="20% - Accent3 99 3 5" xfId="16370"/>
    <cellStyle name="20% - Accent3 99 3 5 2" xfId="16371"/>
    <cellStyle name="20% - Accent3 99 3 6" xfId="16372"/>
    <cellStyle name="20% - Accent3 99 3 7" xfId="16373"/>
    <cellStyle name="20% - Accent3 99 4" xfId="16374"/>
    <cellStyle name="20% - Accent3 99 4 2" xfId="16375"/>
    <cellStyle name="20% - Accent3 99 4 2 2" xfId="16376"/>
    <cellStyle name="20% - Accent3 99 4 2 2 2" xfId="16377"/>
    <cellStyle name="20% - Accent3 99 4 2 2 2 2" xfId="16378"/>
    <cellStyle name="20% - Accent3 99 4 2 2 3" xfId="16379"/>
    <cellStyle name="20% - Accent3 99 4 2 3" xfId="16380"/>
    <cellStyle name="20% - Accent3 99 4 2 3 2" xfId="16381"/>
    <cellStyle name="20% - Accent3 99 4 2 4" xfId="16382"/>
    <cellStyle name="20% - Accent3 99 4 2 5" xfId="16383"/>
    <cellStyle name="20% - Accent3 99 4 3" xfId="16384"/>
    <cellStyle name="20% - Accent3 99 4 3 2" xfId="16385"/>
    <cellStyle name="20% - Accent3 99 4 3 2 2" xfId="16386"/>
    <cellStyle name="20% - Accent3 99 4 3 3" xfId="16387"/>
    <cellStyle name="20% - Accent3 99 4 4" xfId="16388"/>
    <cellStyle name="20% - Accent3 99 4 4 2" xfId="16389"/>
    <cellStyle name="20% - Accent3 99 4 5" xfId="16390"/>
    <cellStyle name="20% - Accent3 99 4 6" xfId="16391"/>
    <cellStyle name="20% - Accent3 99 5" xfId="16392"/>
    <cellStyle name="20% - Accent3 99 5 2" xfId="16393"/>
    <cellStyle name="20% - Accent3 99 5 2 2" xfId="16394"/>
    <cellStyle name="20% - Accent3 99 5 2 2 2" xfId="16395"/>
    <cellStyle name="20% - Accent3 99 5 2 2 2 2" xfId="16396"/>
    <cellStyle name="20% - Accent3 99 5 2 2 3" xfId="16397"/>
    <cellStyle name="20% - Accent3 99 5 2 3" xfId="16398"/>
    <cellStyle name="20% - Accent3 99 5 2 3 2" xfId="16399"/>
    <cellStyle name="20% - Accent3 99 5 2 4" xfId="16400"/>
    <cellStyle name="20% - Accent3 99 5 2 5" xfId="16401"/>
    <cellStyle name="20% - Accent3 99 5 3" xfId="16402"/>
    <cellStyle name="20% - Accent3 99 5 3 2" xfId="16403"/>
    <cellStyle name="20% - Accent3 99 5 3 2 2" xfId="16404"/>
    <cellStyle name="20% - Accent3 99 5 3 3" xfId="16405"/>
    <cellStyle name="20% - Accent3 99 5 4" xfId="16406"/>
    <cellStyle name="20% - Accent3 99 5 4 2" xfId="16407"/>
    <cellStyle name="20% - Accent3 99 5 5" xfId="16408"/>
    <cellStyle name="20% - Accent3 99 5 6" xfId="16409"/>
    <cellStyle name="20% - Accent3 99 6" xfId="16410"/>
    <cellStyle name="20% - Accent3 99 6 2" xfId="16411"/>
    <cellStyle name="20% - Accent3 99 6 2 2" xfId="16412"/>
    <cellStyle name="20% - Accent3 99 6 2 2 2" xfId="16413"/>
    <cellStyle name="20% - Accent3 99 6 2 3" xfId="16414"/>
    <cellStyle name="20% - Accent3 99 6 3" xfId="16415"/>
    <cellStyle name="20% - Accent3 99 6 3 2" xfId="16416"/>
    <cellStyle name="20% - Accent3 99 6 4" xfId="16417"/>
    <cellStyle name="20% - Accent3 99 6 5" xfId="16418"/>
    <cellStyle name="20% - Accent3 99 7" xfId="16419"/>
    <cellStyle name="20% - Accent3 99 7 2" xfId="16420"/>
    <cellStyle name="20% - Accent3 99 7 2 2" xfId="16421"/>
    <cellStyle name="20% - Accent3 99 7 3" xfId="16422"/>
    <cellStyle name="20% - Accent3 99 8" xfId="16423"/>
    <cellStyle name="20% - Accent3 99 8 2" xfId="16424"/>
    <cellStyle name="20% - Accent3 99 9" xfId="16425"/>
    <cellStyle name="20% - Accent3 99 9 2" xfId="60741"/>
    <cellStyle name="20% - Accent4 10" xfId="1049"/>
    <cellStyle name="20% - Accent4 10 2" xfId="1050"/>
    <cellStyle name="20% - Accent4 10 3" xfId="60742"/>
    <cellStyle name="20% - Accent4 100" xfId="1051"/>
    <cellStyle name="20% - Accent4 100 10" xfId="16426"/>
    <cellStyle name="20% - Accent4 100 2" xfId="16427"/>
    <cellStyle name="20% - Accent4 100 2 2" xfId="16428"/>
    <cellStyle name="20% - Accent4 100 2 2 2" xfId="16429"/>
    <cellStyle name="20% - Accent4 100 2 2 2 2" xfId="16430"/>
    <cellStyle name="20% - Accent4 100 2 2 2 2 2" xfId="16431"/>
    <cellStyle name="20% - Accent4 100 2 2 2 2 2 2" xfId="16432"/>
    <cellStyle name="20% - Accent4 100 2 2 2 2 3" xfId="16433"/>
    <cellStyle name="20% - Accent4 100 2 2 2 3" xfId="16434"/>
    <cellStyle name="20% - Accent4 100 2 2 2 3 2" xfId="16435"/>
    <cellStyle name="20% - Accent4 100 2 2 2 4" xfId="16436"/>
    <cellStyle name="20% - Accent4 100 2 2 2 5" xfId="16437"/>
    <cellStyle name="20% - Accent4 100 2 2 3" xfId="16438"/>
    <cellStyle name="20% - Accent4 100 2 2 3 2" xfId="16439"/>
    <cellStyle name="20% - Accent4 100 2 2 3 2 2" xfId="16440"/>
    <cellStyle name="20% - Accent4 100 2 2 3 3" xfId="16441"/>
    <cellStyle name="20% - Accent4 100 2 2 4" xfId="16442"/>
    <cellStyle name="20% - Accent4 100 2 2 4 2" xfId="16443"/>
    <cellStyle name="20% - Accent4 100 2 2 5" xfId="16444"/>
    <cellStyle name="20% - Accent4 100 2 2 6" xfId="16445"/>
    <cellStyle name="20% - Accent4 100 2 3" xfId="16446"/>
    <cellStyle name="20% - Accent4 100 2 3 2" xfId="16447"/>
    <cellStyle name="20% - Accent4 100 2 3 2 2" xfId="16448"/>
    <cellStyle name="20% - Accent4 100 2 3 2 2 2" xfId="16449"/>
    <cellStyle name="20% - Accent4 100 2 3 2 3" xfId="16450"/>
    <cellStyle name="20% - Accent4 100 2 3 3" xfId="16451"/>
    <cellStyle name="20% - Accent4 100 2 3 3 2" xfId="16452"/>
    <cellStyle name="20% - Accent4 100 2 3 4" xfId="16453"/>
    <cellStyle name="20% - Accent4 100 2 3 5" xfId="16454"/>
    <cellStyle name="20% - Accent4 100 2 4" xfId="16455"/>
    <cellStyle name="20% - Accent4 100 2 4 2" xfId="16456"/>
    <cellStyle name="20% - Accent4 100 2 4 2 2" xfId="16457"/>
    <cellStyle name="20% - Accent4 100 2 4 3" xfId="16458"/>
    <cellStyle name="20% - Accent4 100 2 5" xfId="16459"/>
    <cellStyle name="20% - Accent4 100 2 5 2" xfId="16460"/>
    <cellStyle name="20% - Accent4 100 2 6" xfId="16461"/>
    <cellStyle name="20% - Accent4 100 2 7" xfId="16462"/>
    <cellStyle name="20% - Accent4 100 3" xfId="16463"/>
    <cellStyle name="20% - Accent4 100 3 2" xfId="16464"/>
    <cellStyle name="20% - Accent4 100 3 2 2" xfId="16465"/>
    <cellStyle name="20% - Accent4 100 3 2 2 2" xfId="16466"/>
    <cellStyle name="20% - Accent4 100 3 2 2 2 2" xfId="16467"/>
    <cellStyle name="20% - Accent4 100 3 2 2 2 2 2" xfId="16468"/>
    <cellStyle name="20% - Accent4 100 3 2 2 2 3" xfId="16469"/>
    <cellStyle name="20% - Accent4 100 3 2 2 3" xfId="16470"/>
    <cellStyle name="20% - Accent4 100 3 2 2 3 2" xfId="16471"/>
    <cellStyle name="20% - Accent4 100 3 2 2 4" xfId="16472"/>
    <cellStyle name="20% - Accent4 100 3 2 2 5" xfId="16473"/>
    <cellStyle name="20% - Accent4 100 3 2 3" xfId="16474"/>
    <cellStyle name="20% - Accent4 100 3 2 3 2" xfId="16475"/>
    <cellStyle name="20% - Accent4 100 3 2 3 2 2" xfId="16476"/>
    <cellStyle name="20% - Accent4 100 3 2 3 3" xfId="16477"/>
    <cellStyle name="20% - Accent4 100 3 2 4" xfId="16478"/>
    <cellStyle name="20% - Accent4 100 3 2 4 2" xfId="16479"/>
    <cellStyle name="20% - Accent4 100 3 2 5" xfId="16480"/>
    <cellStyle name="20% - Accent4 100 3 2 6" xfId="16481"/>
    <cellStyle name="20% - Accent4 100 3 3" xfId="16482"/>
    <cellStyle name="20% - Accent4 100 3 3 2" xfId="16483"/>
    <cellStyle name="20% - Accent4 100 3 3 2 2" xfId="16484"/>
    <cellStyle name="20% - Accent4 100 3 3 2 2 2" xfId="16485"/>
    <cellStyle name="20% - Accent4 100 3 3 2 3" xfId="16486"/>
    <cellStyle name="20% - Accent4 100 3 3 3" xfId="16487"/>
    <cellStyle name="20% - Accent4 100 3 3 3 2" xfId="16488"/>
    <cellStyle name="20% - Accent4 100 3 3 4" xfId="16489"/>
    <cellStyle name="20% - Accent4 100 3 3 5" xfId="16490"/>
    <cellStyle name="20% - Accent4 100 3 4" xfId="16491"/>
    <cellStyle name="20% - Accent4 100 3 4 2" xfId="16492"/>
    <cellStyle name="20% - Accent4 100 3 4 2 2" xfId="16493"/>
    <cellStyle name="20% - Accent4 100 3 4 3" xfId="16494"/>
    <cellStyle name="20% - Accent4 100 3 5" xfId="16495"/>
    <cellStyle name="20% - Accent4 100 3 5 2" xfId="16496"/>
    <cellStyle name="20% - Accent4 100 3 6" xfId="16497"/>
    <cellStyle name="20% - Accent4 100 3 7" xfId="16498"/>
    <cellStyle name="20% - Accent4 100 4" xfId="16499"/>
    <cellStyle name="20% - Accent4 100 4 2" xfId="16500"/>
    <cellStyle name="20% - Accent4 100 4 2 2" xfId="16501"/>
    <cellStyle name="20% - Accent4 100 4 2 2 2" xfId="16502"/>
    <cellStyle name="20% - Accent4 100 4 2 2 2 2" xfId="16503"/>
    <cellStyle name="20% - Accent4 100 4 2 2 3" xfId="16504"/>
    <cellStyle name="20% - Accent4 100 4 2 3" xfId="16505"/>
    <cellStyle name="20% - Accent4 100 4 2 3 2" xfId="16506"/>
    <cellStyle name="20% - Accent4 100 4 2 4" xfId="16507"/>
    <cellStyle name="20% - Accent4 100 4 2 5" xfId="16508"/>
    <cellStyle name="20% - Accent4 100 4 3" xfId="16509"/>
    <cellStyle name="20% - Accent4 100 4 3 2" xfId="16510"/>
    <cellStyle name="20% - Accent4 100 4 3 2 2" xfId="16511"/>
    <cellStyle name="20% - Accent4 100 4 3 3" xfId="16512"/>
    <cellStyle name="20% - Accent4 100 4 4" xfId="16513"/>
    <cellStyle name="20% - Accent4 100 4 4 2" xfId="16514"/>
    <cellStyle name="20% - Accent4 100 4 5" xfId="16515"/>
    <cellStyle name="20% - Accent4 100 4 6" xfId="16516"/>
    <cellStyle name="20% - Accent4 100 5" xfId="16517"/>
    <cellStyle name="20% - Accent4 100 5 2" xfId="16518"/>
    <cellStyle name="20% - Accent4 100 5 2 2" xfId="16519"/>
    <cellStyle name="20% - Accent4 100 5 2 2 2" xfId="16520"/>
    <cellStyle name="20% - Accent4 100 5 2 2 2 2" xfId="16521"/>
    <cellStyle name="20% - Accent4 100 5 2 2 3" xfId="16522"/>
    <cellStyle name="20% - Accent4 100 5 2 3" xfId="16523"/>
    <cellStyle name="20% - Accent4 100 5 2 3 2" xfId="16524"/>
    <cellStyle name="20% - Accent4 100 5 2 4" xfId="16525"/>
    <cellStyle name="20% - Accent4 100 5 2 5" xfId="16526"/>
    <cellStyle name="20% - Accent4 100 5 3" xfId="16527"/>
    <cellStyle name="20% - Accent4 100 5 3 2" xfId="16528"/>
    <cellStyle name="20% - Accent4 100 5 3 2 2" xfId="16529"/>
    <cellStyle name="20% - Accent4 100 5 3 3" xfId="16530"/>
    <cellStyle name="20% - Accent4 100 5 4" xfId="16531"/>
    <cellStyle name="20% - Accent4 100 5 4 2" xfId="16532"/>
    <cellStyle name="20% - Accent4 100 5 5" xfId="16533"/>
    <cellStyle name="20% - Accent4 100 5 6" xfId="16534"/>
    <cellStyle name="20% - Accent4 100 6" xfId="16535"/>
    <cellStyle name="20% - Accent4 100 6 2" xfId="16536"/>
    <cellStyle name="20% - Accent4 100 6 2 2" xfId="16537"/>
    <cellStyle name="20% - Accent4 100 6 2 2 2" xfId="16538"/>
    <cellStyle name="20% - Accent4 100 6 2 3" xfId="16539"/>
    <cellStyle name="20% - Accent4 100 6 3" xfId="16540"/>
    <cellStyle name="20% - Accent4 100 6 3 2" xfId="16541"/>
    <cellStyle name="20% - Accent4 100 6 4" xfId="16542"/>
    <cellStyle name="20% - Accent4 100 6 5" xfId="16543"/>
    <cellStyle name="20% - Accent4 100 7" xfId="16544"/>
    <cellStyle name="20% - Accent4 100 7 2" xfId="16545"/>
    <cellStyle name="20% - Accent4 100 7 2 2" xfId="16546"/>
    <cellStyle name="20% - Accent4 100 7 3" xfId="16547"/>
    <cellStyle name="20% - Accent4 100 8" xfId="16548"/>
    <cellStyle name="20% - Accent4 100 8 2" xfId="16549"/>
    <cellStyle name="20% - Accent4 100 9" xfId="16550"/>
    <cellStyle name="20% - Accent4 100 9 2" xfId="60743"/>
    <cellStyle name="20% - Accent4 101" xfId="1052"/>
    <cellStyle name="20% - Accent4 101 10" xfId="16551"/>
    <cellStyle name="20% - Accent4 101 2" xfId="16552"/>
    <cellStyle name="20% - Accent4 101 2 2" xfId="16553"/>
    <cellStyle name="20% - Accent4 101 2 2 2" xfId="16554"/>
    <cellStyle name="20% - Accent4 101 2 2 2 2" xfId="16555"/>
    <cellStyle name="20% - Accent4 101 2 2 2 2 2" xfId="16556"/>
    <cellStyle name="20% - Accent4 101 2 2 2 2 2 2" xfId="16557"/>
    <cellStyle name="20% - Accent4 101 2 2 2 2 3" xfId="16558"/>
    <cellStyle name="20% - Accent4 101 2 2 2 3" xfId="16559"/>
    <cellStyle name="20% - Accent4 101 2 2 2 3 2" xfId="16560"/>
    <cellStyle name="20% - Accent4 101 2 2 2 4" xfId="16561"/>
    <cellStyle name="20% - Accent4 101 2 2 2 5" xfId="16562"/>
    <cellStyle name="20% - Accent4 101 2 2 3" xfId="16563"/>
    <cellStyle name="20% - Accent4 101 2 2 3 2" xfId="16564"/>
    <cellStyle name="20% - Accent4 101 2 2 3 2 2" xfId="16565"/>
    <cellStyle name="20% - Accent4 101 2 2 3 3" xfId="16566"/>
    <cellStyle name="20% - Accent4 101 2 2 4" xfId="16567"/>
    <cellStyle name="20% - Accent4 101 2 2 4 2" xfId="16568"/>
    <cellStyle name="20% - Accent4 101 2 2 5" xfId="16569"/>
    <cellStyle name="20% - Accent4 101 2 2 6" xfId="16570"/>
    <cellStyle name="20% - Accent4 101 2 3" xfId="16571"/>
    <cellStyle name="20% - Accent4 101 2 3 2" xfId="16572"/>
    <cellStyle name="20% - Accent4 101 2 3 2 2" xfId="16573"/>
    <cellStyle name="20% - Accent4 101 2 3 2 2 2" xfId="16574"/>
    <cellStyle name="20% - Accent4 101 2 3 2 3" xfId="16575"/>
    <cellStyle name="20% - Accent4 101 2 3 3" xfId="16576"/>
    <cellStyle name="20% - Accent4 101 2 3 3 2" xfId="16577"/>
    <cellStyle name="20% - Accent4 101 2 3 4" xfId="16578"/>
    <cellStyle name="20% - Accent4 101 2 3 5" xfId="16579"/>
    <cellStyle name="20% - Accent4 101 2 4" xfId="16580"/>
    <cellStyle name="20% - Accent4 101 2 4 2" xfId="16581"/>
    <cellStyle name="20% - Accent4 101 2 4 2 2" xfId="16582"/>
    <cellStyle name="20% - Accent4 101 2 4 3" xfId="16583"/>
    <cellStyle name="20% - Accent4 101 2 5" xfId="16584"/>
    <cellStyle name="20% - Accent4 101 2 5 2" xfId="16585"/>
    <cellStyle name="20% - Accent4 101 2 6" xfId="16586"/>
    <cellStyle name="20% - Accent4 101 2 7" xfId="16587"/>
    <cellStyle name="20% - Accent4 101 3" xfId="16588"/>
    <cellStyle name="20% - Accent4 101 3 2" xfId="16589"/>
    <cellStyle name="20% - Accent4 101 3 2 2" xfId="16590"/>
    <cellStyle name="20% - Accent4 101 3 2 2 2" xfId="16591"/>
    <cellStyle name="20% - Accent4 101 3 2 2 2 2" xfId="16592"/>
    <cellStyle name="20% - Accent4 101 3 2 2 2 2 2" xfId="16593"/>
    <cellStyle name="20% - Accent4 101 3 2 2 2 3" xfId="16594"/>
    <cellStyle name="20% - Accent4 101 3 2 2 3" xfId="16595"/>
    <cellStyle name="20% - Accent4 101 3 2 2 3 2" xfId="16596"/>
    <cellStyle name="20% - Accent4 101 3 2 2 4" xfId="16597"/>
    <cellStyle name="20% - Accent4 101 3 2 2 5" xfId="16598"/>
    <cellStyle name="20% - Accent4 101 3 2 3" xfId="16599"/>
    <cellStyle name="20% - Accent4 101 3 2 3 2" xfId="16600"/>
    <cellStyle name="20% - Accent4 101 3 2 3 2 2" xfId="16601"/>
    <cellStyle name="20% - Accent4 101 3 2 3 3" xfId="16602"/>
    <cellStyle name="20% - Accent4 101 3 2 4" xfId="16603"/>
    <cellStyle name="20% - Accent4 101 3 2 4 2" xfId="16604"/>
    <cellStyle name="20% - Accent4 101 3 2 5" xfId="16605"/>
    <cellStyle name="20% - Accent4 101 3 2 6" xfId="16606"/>
    <cellStyle name="20% - Accent4 101 3 3" xfId="16607"/>
    <cellStyle name="20% - Accent4 101 3 3 2" xfId="16608"/>
    <cellStyle name="20% - Accent4 101 3 3 2 2" xfId="16609"/>
    <cellStyle name="20% - Accent4 101 3 3 2 2 2" xfId="16610"/>
    <cellStyle name="20% - Accent4 101 3 3 2 3" xfId="16611"/>
    <cellStyle name="20% - Accent4 101 3 3 3" xfId="16612"/>
    <cellStyle name="20% - Accent4 101 3 3 3 2" xfId="16613"/>
    <cellStyle name="20% - Accent4 101 3 3 4" xfId="16614"/>
    <cellStyle name="20% - Accent4 101 3 3 5" xfId="16615"/>
    <cellStyle name="20% - Accent4 101 3 4" xfId="16616"/>
    <cellStyle name="20% - Accent4 101 3 4 2" xfId="16617"/>
    <cellStyle name="20% - Accent4 101 3 4 2 2" xfId="16618"/>
    <cellStyle name="20% - Accent4 101 3 4 3" xfId="16619"/>
    <cellStyle name="20% - Accent4 101 3 5" xfId="16620"/>
    <cellStyle name="20% - Accent4 101 3 5 2" xfId="16621"/>
    <cellStyle name="20% - Accent4 101 3 6" xfId="16622"/>
    <cellStyle name="20% - Accent4 101 3 7" xfId="16623"/>
    <cellStyle name="20% - Accent4 101 4" xfId="16624"/>
    <cellStyle name="20% - Accent4 101 4 2" xfId="16625"/>
    <cellStyle name="20% - Accent4 101 4 2 2" xfId="16626"/>
    <cellStyle name="20% - Accent4 101 4 2 2 2" xfId="16627"/>
    <cellStyle name="20% - Accent4 101 4 2 2 2 2" xfId="16628"/>
    <cellStyle name="20% - Accent4 101 4 2 2 3" xfId="16629"/>
    <cellStyle name="20% - Accent4 101 4 2 3" xfId="16630"/>
    <cellStyle name="20% - Accent4 101 4 2 3 2" xfId="16631"/>
    <cellStyle name="20% - Accent4 101 4 2 4" xfId="16632"/>
    <cellStyle name="20% - Accent4 101 4 2 5" xfId="16633"/>
    <cellStyle name="20% - Accent4 101 4 3" xfId="16634"/>
    <cellStyle name="20% - Accent4 101 4 3 2" xfId="16635"/>
    <cellStyle name="20% - Accent4 101 4 3 2 2" xfId="16636"/>
    <cellStyle name="20% - Accent4 101 4 3 3" xfId="16637"/>
    <cellStyle name="20% - Accent4 101 4 4" xfId="16638"/>
    <cellStyle name="20% - Accent4 101 4 4 2" xfId="16639"/>
    <cellStyle name="20% - Accent4 101 4 5" xfId="16640"/>
    <cellStyle name="20% - Accent4 101 4 6" xfId="16641"/>
    <cellStyle name="20% - Accent4 101 5" xfId="16642"/>
    <cellStyle name="20% - Accent4 101 5 2" xfId="16643"/>
    <cellStyle name="20% - Accent4 101 5 2 2" xfId="16644"/>
    <cellStyle name="20% - Accent4 101 5 2 2 2" xfId="16645"/>
    <cellStyle name="20% - Accent4 101 5 2 2 2 2" xfId="16646"/>
    <cellStyle name="20% - Accent4 101 5 2 2 3" xfId="16647"/>
    <cellStyle name="20% - Accent4 101 5 2 3" xfId="16648"/>
    <cellStyle name="20% - Accent4 101 5 2 3 2" xfId="16649"/>
    <cellStyle name="20% - Accent4 101 5 2 4" xfId="16650"/>
    <cellStyle name="20% - Accent4 101 5 2 5" xfId="16651"/>
    <cellStyle name="20% - Accent4 101 5 3" xfId="16652"/>
    <cellStyle name="20% - Accent4 101 5 3 2" xfId="16653"/>
    <cellStyle name="20% - Accent4 101 5 3 2 2" xfId="16654"/>
    <cellStyle name="20% - Accent4 101 5 3 3" xfId="16655"/>
    <cellStyle name="20% - Accent4 101 5 4" xfId="16656"/>
    <cellStyle name="20% - Accent4 101 5 4 2" xfId="16657"/>
    <cellStyle name="20% - Accent4 101 5 5" xfId="16658"/>
    <cellStyle name="20% - Accent4 101 5 6" xfId="16659"/>
    <cellStyle name="20% - Accent4 101 6" xfId="16660"/>
    <cellStyle name="20% - Accent4 101 6 2" xfId="16661"/>
    <cellStyle name="20% - Accent4 101 6 2 2" xfId="16662"/>
    <cellStyle name="20% - Accent4 101 6 2 2 2" xfId="16663"/>
    <cellStyle name="20% - Accent4 101 6 2 3" xfId="16664"/>
    <cellStyle name="20% - Accent4 101 6 3" xfId="16665"/>
    <cellStyle name="20% - Accent4 101 6 3 2" xfId="16666"/>
    <cellStyle name="20% - Accent4 101 6 4" xfId="16667"/>
    <cellStyle name="20% - Accent4 101 6 5" xfId="16668"/>
    <cellStyle name="20% - Accent4 101 7" xfId="16669"/>
    <cellStyle name="20% - Accent4 101 7 2" xfId="16670"/>
    <cellStyle name="20% - Accent4 101 7 2 2" xfId="16671"/>
    <cellStyle name="20% - Accent4 101 7 3" xfId="16672"/>
    <cellStyle name="20% - Accent4 101 8" xfId="16673"/>
    <cellStyle name="20% - Accent4 101 8 2" xfId="16674"/>
    <cellStyle name="20% - Accent4 101 9" xfId="16675"/>
    <cellStyle name="20% - Accent4 101 9 2" xfId="60744"/>
    <cellStyle name="20% - Accent4 102" xfId="1053"/>
    <cellStyle name="20% - Accent4 102 10" xfId="16676"/>
    <cellStyle name="20% - Accent4 102 2" xfId="16677"/>
    <cellStyle name="20% - Accent4 102 2 2" xfId="16678"/>
    <cellStyle name="20% - Accent4 102 2 2 2" xfId="16679"/>
    <cellStyle name="20% - Accent4 102 2 2 2 2" xfId="16680"/>
    <cellStyle name="20% - Accent4 102 2 2 2 2 2" xfId="16681"/>
    <cellStyle name="20% - Accent4 102 2 2 2 2 2 2" xfId="16682"/>
    <cellStyle name="20% - Accent4 102 2 2 2 2 3" xfId="16683"/>
    <cellStyle name="20% - Accent4 102 2 2 2 3" xfId="16684"/>
    <cellStyle name="20% - Accent4 102 2 2 2 3 2" xfId="16685"/>
    <cellStyle name="20% - Accent4 102 2 2 2 4" xfId="16686"/>
    <cellStyle name="20% - Accent4 102 2 2 2 5" xfId="16687"/>
    <cellStyle name="20% - Accent4 102 2 2 3" xfId="16688"/>
    <cellStyle name="20% - Accent4 102 2 2 3 2" xfId="16689"/>
    <cellStyle name="20% - Accent4 102 2 2 3 2 2" xfId="16690"/>
    <cellStyle name="20% - Accent4 102 2 2 3 3" xfId="16691"/>
    <cellStyle name="20% - Accent4 102 2 2 4" xfId="16692"/>
    <cellStyle name="20% - Accent4 102 2 2 4 2" xfId="16693"/>
    <cellStyle name="20% - Accent4 102 2 2 5" xfId="16694"/>
    <cellStyle name="20% - Accent4 102 2 2 6" xfId="16695"/>
    <cellStyle name="20% - Accent4 102 2 3" xfId="16696"/>
    <cellStyle name="20% - Accent4 102 2 3 2" xfId="16697"/>
    <cellStyle name="20% - Accent4 102 2 3 2 2" xfId="16698"/>
    <cellStyle name="20% - Accent4 102 2 3 2 2 2" xfId="16699"/>
    <cellStyle name="20% - Accent4 102 2 3 2 3" xfId="16700"/>
    <cellStyle name="20% - Accent4 102 2 3 3" xfId="16701"/>
    <cellStyle name="20% - Accent4 102 2 3 3 2" xfId="16702"/>
    <cellStyle name="20% - Accent4 102 2 3 4" xfId="16703"/>
    <cellStyle name="20% - Accent4 102 2 3 5" xfId="16704"/>
    <cellStyle name="20% - Accent4 102 2 4" xfId="16705"/>
    <cellStyle name="20% - Accent4 102 2 4 2" xfId="16706"/>
    <cellStyle name="20% - Accent4 102 2 4 2 2" xfId="16707"/>
    <cellStyle name="20% - Accent4 102 2 4 3" xfId="16708"/>
    <cellStyle name="20% - Accent4 102 2 5" xfId="16709"/>
    <cellStyle name="20% - Accent4 102 2 5 2" xfId="16710"/>
    <cellStyle name="20% - Accent4 102 2 6" xfId="16711"/>
    <cellStyle name="20% - Accent4 102 2 7" xfId="16712"/>
    <cellStyle name="20% - Accent4 102 3" xfId="16713"/>
    <cellStyle name="20% - Accent4 102 3 2" xfId="16714"/>
    <cellStyle name="20% - Accent4 102 3 2 2" xfId="16715"/>
    <cellStyle name="20% - Accent4 102 3 2 2 2" xfId="16716"/>
    <cellStyle name="20% - Accent4 102 3 2 2 2 2" xfId="16717"/>
    <cellStyle name="20% - Accent4 102 3 2 2 2 2 2" xfId="16718"/>
    <cellStyle name="20% - Accent4 102 3 2 2 2 3" xfId="16719"/>
    <cellStyle name="20% - Accent4 102 3 2 2 3" xfId="16720"/>
    <cellStyle name="20% - Accent4 102 3 2 2 3 2" xfId="16721"/>
    <cellStyle name="20% - Accent4 102 3 2 2 4" xfId="16722"/>
    <cellStyle name="20% - Accent4 102 3 2 2 5" xfId="16723"/>
    <cellStyle name="20% - Accent4 102 3 2 3" xfId="16724"/>
    <cellStyle name="20% - Accent4 102 3 2 3 2" xfId="16725"/>
    <cellStyle name="20% - Accent4 102 3 2 3 2 2" xfId="16726"/>
    <cellStyle name="20% - Accent4 102 3 2 3 3" xfId="16727"/>
    <cellStyle name="20% - Accent4 102 3 2 4" xfId="16728"/>
    <cellStyle name="20% - Accent4 102 3 2 4 2" xfId="16729"/>
    <cellStyle name="20% - Accent4 102 3 2 5" xfId="16730"/>
    <cellStyle name="20% - Accent4 102 3 2 6" xfId="16731"/>
    <cellStyle name="20% - Accent4 102 3 3" xfId="16732"/>
    <cellStyle name="20% - Accent4 102 3 3 2" xfId="16733"/>
    <cellStyle name="20% - Accent4 102 3 3 2 2" xfId="16734"/>
    <cellStyle name="20% - Accent4 102 3 3 2 2 2" xfId="16735"/>
    <cellStyle name="20% - Accent4 102 3 3 2 3" xfId="16736"/>
    <cellStyle name="20% - Accent4 102 3 3 3" xfId="16737"/>
    <cellStyle name="20% - Accent4 102 3 3 3 2" xfId="16738"/>
    <cellStyle name="20% - Accent4 102 3 3 4" xfId="16739"/>
    <cellStyle name="20% - Accent4 102 3 3 5" xfId="16740"/>
    <cellStyle name="20% - Accent4 102 3 4" xfId="16741"/>
    <cellStyle name="20% - Accent4 102 3 4 2" xfId="16742"/>
    <cellStyle name="20% - Accent4 102 3 4 2 2" xfId="16743"/>
    <cellStyle name="20% - Accent4 102 3 4 3" xfId="16744"/>
    <cellStyle name="20% - Accent4 102 3 5" xfId="16745"/>
    <cellStyle name="20% - Accent4 102 3 5 2" xfId="16746"/>
    <cellStyle name="20% - Accent4 102 3 6" xfId="16747"/>
    <cellStyle name="20% - Accent4 102 3 7" xfId="16748"/>
    <cellStyle name="20% - Accent4 102 4" xfId="16749"/>
    <cellStyle name="20% - Accent4 102 4 2" xfId="16750"/>
    <cellStyle name="20% - Accent4 102 4 2 2" xfId="16751"/>
    <cellStyle name="20% - Accent4 102 4 2 2 2" xfId="16752"/>
    <cellStyle name="20% - Accent4 102 4 2 2 2 2" xfId="16753"/>
    <cellStyle name="20% - Accent4 102 4 2 2 3" xfId="16754"/>
    <cellStyle name="20% - Accent4 102 4 2 3" xfId="16755"/>
    <cellStyle name="20% - Accent4 102 4 2 3 2" xfId="16756"/>
    <cellStyle name="20% - Accent4 102 4 2 4" xfId="16757"/>
    <cellStyle name="20% - Accent4 102 4 2 5" xfId="16758"/>
    <cellStyle name="20% - Accent4 102 4 3" xfId="16759"/>
    <cellStyle name="20% - Accent4 102 4 3 2" xfId="16760"/>
    <cellStyle name="20% - Accent4 102 4 3 2 2" xfId="16761"/>
    <cellStyle name="20% - Accent4 102 4 3 3" xfId="16762"/>
    <cellStyle name="20% - Accent4 102 4 4" xfId="16763"/>
    <cellStyle name="20% - Accent4 102 4 4 2" xfId="16764"/>
    <cellStyle name="20% - Accent4 102 4 5" xfId="16765"/>
    <cellStyle name="20% - Accent4 102 4 6" xfId="16766"/>
    <cellStyle name="20% - Accent4 102 5" xfId="16767"/>
    <cellStyle name="20% - Accent4 102 5 2" xfId="16768"/>
    <cellStyle name="20% - Accent4 102 5 2 2" xfId="16769"/>
    <cellStyle name="20% - Accent4 102 5 2 2 2" xfId="16770"/>
    <cellStyle name="20% - Accent4 102 5 2 2 2 2" xfId="16771"/>
    <cellStyle name="20% - Accent4 102 5 2 2 3" xfId="16772"/>
    <cellStyle name="20% - Accent4 102 5 2 3" xfId="16773"/>
    <cellStyle name="20% - Accent4 102 5 2 3 2" xfId="16774"/>
    <cellStyle name="20% - Accent4 102 5 2 4" xfId="16775"/>
    <cellStyle name="20% - Accent4 102 5 2 5" xfId="16776"/>
    <cellStyle name="20% - Accent4 102 5 3" xfId="16777"/>
    <cellStyle name="20% - Accent4 102 5 3 2" xfId="16778"/>
    <cellStyle name="20% - Accent4 102 5 3 2 2" xfId="16779"/>
    <cellStyle name="20% - Accent4 102 5 3 3" xfId="16780"/>
    <cellStyle name="20% - Accent4 102 5 4" xfId="16781"/>
    <cellStyle name="20% - Accent4 102 5 4 2" xfId="16782"/>
    <cellStyle name="20% - Accent4 102 5 5" xfId="16783"/>
    <cellStyle name="20% - Accent4 102 5 6" xfId="16784"/>
    <cellStyle name="20% - Accent4 102 6" xfId="16785"/>
    <cellStyle name="20% - Accent4 102 6 2" xfId="16786"/>
    <cellStyle name="20% - Accent4 102 6 2 2" xfId="16787"/>
    <cellStyle name="20% - Accent4 102 6 2 2 2" xfId="16788"/>
    <cellStyle name="20% - Accent4 102 6 2 3" xfId="16789"/>
    <cellStyle name="20% - Accent4 102 6 3" xfId="16790"/>
    <cellStyle name="20% - Accent4 102 6 3 2" xfId="16791"/>
    <cellStyle name="20% - Accent4 102 6 4" xfId="16792"/>
    <cellStyle name="20% - Accent4 102 6 5" xfId="16793"/>
    <cellStyle name="20% - Accent4 102 7" xfId="16794"/>
    <cellStyle name="20% - Accent4 102 7 2" xfId="16795"/>
    <cellStyle name="20% - Accent4 102 7 2 2" xfId="16796"/>
    <cellStyle name="20% - Accent4 102 7 3" xfId="16797"/>
    <cellStyle name="20% - Accent4 102 8" xfId="16798"/>
    <cellStyle name="20% - Accent4 102 8 2" xfId="16799"/>
    <cellStyle name="20% - Accent4 102 9" xfId="16800"/>
    <cellStyle name="20% - Accent4 102 9 2" xfId="60745"/>
    <cellStyle name="20% - Accent4 103" xfId="1054"/>
    <cellStyle name="20% - Accent4 103 10" xfId="16801"/>
    <cellStyle name="20% - Accent4 103 2" xfId="16802"/>
    <cellStyle name="20% - Accent4 103 2 2" xfId="16803"/>
    <cellStyle name="20% - Accent4 103 2 2 2" xfId="16804"/>
    <cellStyle name="20% - Accent4 103 2 2 2 2" xfId="16805"/>
    <cellStyle name="20% - Accent4 103 2 2 2 2 2" xfId="16806"/>
    <cellStyle name="20% - Accent4 103 2 2 2 2 2 2" xfId="16807"/>
    <cellStyle name="20% - Accent4 103 2 2 2 2 3" xfId="16808"/>
    <cellStyle name="20% - Accent4 103 2 2 2 3" xfId="16809"/>
    <cellStyle name="20% - Accent4 103 2 2 2 3 2" xfId="16810"/>
    <cellStyle name="20% - Accent4 103 2 2 2 4" xfId="16811"/>
    <cellStyle name="20% - Accent4 103 2 2 2 5" xfId="16812"/>
    <cellStyle name="20% - Accent4 103 2 2 3" xfId="16813"/>
    <cellStyle name="20% - Accent4 103 2 2 3 2" xfId="16814"/>
    <cellStyle name="20% - Accent4 103 2 2 3 2 2" xfId="16815"/>
    <cellStyle name="20% - Accent4 103 2 2 3 3" xfId="16816"/>
    <cellStyle name="20% - Accent4 103 2 2 4" xfId="16817"/>
    <cellStyle name="20% - Accent4 103 2 2 4 2" xfId="16818"/>
    <cellStyle name="20% - Accent4 103 2 2 5" xfId="16819"/>
    <cellStyle name="20% - Accent4 103 2 2 6" xfId="16820"/>
    <cellStyle name="20% - Accent4 103 2 3" xfId="16821"/>
    <cellStyle name="20% - Accent4 103 2 3 2" xfId="16822"/>
    <cellStyle name="20% - Accent4 103 2 3 2 2" xfId="16823"/>
    <cellStyle name="20% - Accent4 103 2 3 2 2 2" xfId="16824"/>
    <cellStyle name="20% - Accent4 103 2 3 2 3" xfId="16825"/>
    <cellStyle name="20% - Accent4 103 2 3 3" xfId="16826"/>
    <cellStyle name="20% - Accent4 103 2 3 3 2" xfId="16827"/>
    <cellStyle name="20% - Accent4 103 2 3 4" xfId="16828"/>
    <cellStyle name="20% - Accent4 103 2 3 5" xfId="16829"/>
    <cellStyle name="20% - Accent4 103 2 4" xfId="16830"/>
    <cellStyle name="20% - Accent4 103 2 4 2" xfId="16831"/>
    <cellStyle name="20% - Accent4 103 2 4 2 2" xfId="16832"/>
    <cellStyle name="20% - Accent4 103 2 4 3" xfId="16833"/>
    <cellStyle name="20% - Accent4 103 2 5" xfId="16834"/>
    <cellStyle name="20% - Accent4 103 2 5 2" xfId="16835"/>
    <cellStyle name="20% - Accent4 103 2 6" xfId="16836"/>
    <cellStyle name="20% - Accent4 103 2 7" xfId="16837"/>
    <cellStyle name="20% - Accent4 103 3" xfId="16838"/>
    <cellStyle name="20% - Accent4 103 3 2" xfId="16839"/>
    <cellStyle name="20% - Accent4 103 3 2 2" xfId="16840"/>
    <cellStyle name="20% - Accent4 103 3 2 2 2" xfId="16841"/>
    <cellStyle name="20% - Accent4 103 3 2 2 2 2" xfId="16842"/>
    <cellStyle name="20% - Accent4 103 3 2 2 2 2 2" xfId="16843"/>
    <cellStyle name="20% - Accent4 103 3 2 2 2 3" xfId="16844"/>
    <cellStyle name="20% - Accent4 103 3 2 2 3" xfId="16845"/>
    <cellStyle name="20% - Accent4 103 3 2 2 3 2" xfId="16846"/>
    <cellStyle name="20% - Accent4 103 3 2 2 4" xfId="16847"/>
    <cellStyle name="20% - Accent4 103 3 2 2 5" xfId="16848"/>
    <cellStyle name="20% - Accent4 103 3 2 3" xfId="16849"/>
    <cellStyle name="20% - Accent4 103 3 2 3 2" xfId="16850"/>
    <cellStyle name="20% - Accent4 103 3 2 3 2 2" xfId="16851"/>
    <cellStyle name="20% - Accent4 103 3 2 3 3" xfId="16852"/>
    <cellStyle name="20% - Accent4 103 3 2 4" xfId="16853"/>
    <cellStyle name="20% - Accent4 103 3 2 4 2" xfId="16854"/>
    <cellStyle name="20% - Accent4 103 3 2 5" xfId="16855"/>
    <cellStyle name="20% - Accent4 103 3 2 6" xfId="16856"/>
    <cellStyle name="20% - Accent4 103 3 3" xfId="16857"/>
    <cellStyle name="20% - Accent4 103 3 3 2" xfId="16858"/>
    <cellStyle name="20% - Accent4 103 3 3 2 2" xfId="16859"/>
    <cellStyle name="20% - Accent4 103 3 3 2 2 2" xfId="16860"/>
    <cellStyle name="20% - Accent4 103 3 3 2 3" xfId="16861"/>
    <cellStyle name="20% - Accent4 103 3 3 3" xfId="16862"/>
    <cellStyle name="20% - Accent4 103 3 3 3 2" xfId="16863"/>
    <cellStyle name="20% - Accent4 103 3 3 4" xfId="16864"/>
    <cellStyle name="20% - Accent4 103 3 3 5" xfId="16865"/>
    <cellStyle name="20% - Accent4 103 3 4" xfId="16866"/>
    <cellStyle name="20% - Accent4 103 3 4 2" xfId="16867"/>
    <cellStyle name="20% - Accent4 103 3 4 2 2" xfId="16868"/>
    <cellStyle name="20% - Accent4 103 3 4 3" xfId="16869"/>
    <cellStyle name="20% - Accent4 103 3 5" xfId="16870"/>
    <cellStyle name="20% - Accent4 103 3 5 2" xfId="16871"/>
    <cellStyle name="20% - Accent4 103 3 6" xfId="16872"/>
    <cellStyle name="20% - Accent4 103 3 7" xfId="16873"/>
    <cellStyle name="20% - Accent4 103 4" xfId="16874"/>
    <cellStyle name="20% - Accent4 103 4 2" xfId="16875"/>
    <cellStyle name="20% - Accent4 103 4 2 2" xfId="16876"/>
    <cellStyle name="20% - Accent4 103 4 2 2 2" xfId="16877"/>
    <cellStyle name="20% - Accent4 103 4 2 2 2 2" xfId="16878"/>
    <cellStyle name="20% - Accent4 103 4 2 2 3" xfId="16879"/>
    <cellStyle name="20% - Accent4 103 4 2 3" xfId="16880"/>
    <cellStyle name="20% - Accent4 103 4 2 3 2" xfId="16881"/>
    <cellStyle name="20% - Accent4 103 4 2 4" xfId="16882"/>
    <cellStyle name="20% - Accent4 103 4 2 5" xfId="16883"/>
    <cellStyle name="20% - Accent4 103 4 3" xfId="16884"/>
    <cellStyle name="20% - Accent4 103 4 3 2" xfId="16885"/>
    <cellStyle name="20% - Accent4 103 4 3 2 2" xfId="16886"/>
    <cellStyle name="20% - Accent4 103 4 3 3" xfId="16887"/>
    <cellStyle name="20% - Accent4 103 4 4" xfId="16888"/>
    <cellStyle name="20% - Accent4 103 4 4 2" xfId="16889"/>
    <cellStyle name="20% - Accent4 103 4 5" xfId="16890"/>
    <cellStyle name="20% - Accent4 103 4 6" xfId="16891"/>
    <cellStyle name="20% - Accent4 103 5" xfId="16892"/>
    <cellStyle name="20% - Accent4 103 5 2" xfId="16893"/>
    <cellStyle name="20% - Accent4 103 5 2 2" xfId="16894"/>
    <cellStyle name="20% - Accent4 103 5 2 2 2" xfId="16895"/>
    <cellStyle name="20% - Accent4 103 5 2 2 2 2" xfId="16896"/>
    <cellStyle name="20% - Accent4 103 5 2 2 3" xfId="16897"/>
    <cellStyle name="20% - Accent4 103 5 2 3" xfId="16898"/>
    <cellStyle name="20% - Accent4 103 5 2 3 2" xfId="16899"/>
    <cellStyle name="20% - Accent4 103 5 2 4" xfId="16900"/>
    <cellStyle name="20% - Accent4 103 5 2 5" xfId="16901"/>
    <cellStyle name="20% - Accent4 103 5 3" xfId="16902"/>
    <cellStyle name="20% - Accent4 103 5 3 2" xfId="16903"/>
    <cellStyle name="20% - Accent4 103 5 3 2 2" xfId="16904"/>
    <cellStyle name="20% - Accent4 103 5 3 3" xfId="16905"/>
    <cellStyle name="20% - Accent4 103 5 4" xfId="16906"/>
    <cellStyle name="20% - Accent4 103 5 4 2" xfId="16907"/>
    <cellStyle name="20% - Accent4 103 5 5" xfId="16908"/>
    <cellStyle name="20% - Accent4 103 5 6" xfId="16909"/>
    <cellStyle name="20% - Accent4 103 6" xfId="16910"/>
    <cellStyle name="20% - Accent4 103 6 2" xfId="16911"/>
    <cellStyle name="20% - Accent4 103 6 2 2" xfId="16912"/>
    <cellStyle name="20% - Accent4 103 6 2 2 2" xfId="16913"/>
    <cellStyle name="20% - Accent4 103 6 2 3" xfId="16914"/>
    <cellStyle name="20% - Accent4 103 6 3" xfId="16915"/>
    <cellStyle name="20% - Accent4 103 6 3 2" xfId="16916"/>
    <cellStyle name="20% - Accent4 103 6 4" xfId="16917"/>
    <cellStyle name="20% - Accent4 103 6 5" xfId="16918"/>
    <cellStyle name="20% - Accent4 103 7" xfId="16919"/>
    <cellStyle name="20% - Accent4 103 7 2" xfId="16920"/>
    <cellStyle name="20% - Accent4 103 7 2 2" xfId="16921"/>
    <cellStyle name="20% - Accent4 103 7 3" xfId="16922"/>
    <cellStyle name="20% - Accent4 103 8" xfId="16923"/>
    <cellStyle name="20% - Accent4 103 8 2" xfId="16924"/>
    <cellStyle name="20% - Accent4 103 9" xfId="16925"/>
    <cellStyle name="20% - Accent4 103 9 2" xfId="60746"/>
    <cellStyle name="20% - Accent4 104" xfId="1055"/>
    <cellStyle name="20% - Accent4 104 10" xfId="16926"/>
    <cellStyle name="20% - Accent4 104 2" xfId="16927"/>
    <cellStyle name="20% - Accent4 104 2 2" xfId="16928"/>
    <cellStyle name="20% - Accent4 104 2 2 2" xfId="16929"/>
    <cellStyle name="20% - Accent4 104 2 2 2 2" xfId="16930"/>
    <cellStyle name="20% - Accent4 104 2 2 2 2 2" xfId="16931"/>
    <cellStyle name="20% - Accent4 104 2 2 2 2 2 2" xfId="16932"/>
    <cellStyle name="20% - Accent4 104 2 2 2 2 3" xfId="16933"/>
    <cellStyle name="20% - Accent4 104 2 2 2 3" xfId="16934"/>
    <cellStyle name="20% - Accent4 104 2 2 2 3 2" xfId="16935"/>
    <cellStyle name="20% - Accent4 104 2 2 2 4" xfId="16936"/>
    <cellStyle name="20% - Accent4 104 2 2 2 5" xfId="16937"/>
    <cellStyle name="20% - Accent4 104 2 2 3" xfId="16938"/>
    <cellStyle name="20% - Accent4 104 2 2 3 2" xfId="16939"/>
    <cellStyle name="20% - Accent4 104 2 2 3 2 2" xfId="16940"/>
    <cellStyle name="20% - Accent4 104 2 2 3 3" xfId="16941"/>
    <cellStyle name="20% - Accent4 104 2 2 4" xfId="16942"/>
    <cellStyle name="20% - Accent4 104 2 2 4 2" xfId="16943"/>
    <cellStyle name="20% - Accent4 104 2 2 5" xfId="16944"/>
    <cellStyle name="20% - Accent4 104 2 2 6" xfId="16945"/>
    <cellStyle name="20% - Accent4 104 2 3" xfId="16946"/>
    <cellStyle name="20% - Accent4 104 2 3 2" xfId="16947"/>
    <cellStyle name="20% - Accent4 104 2 3 2 2" xfId="16948"/>
    <cellStyle name="20% - Accent4 104 2 3 2 2 2" xfId="16949"/>
    <cellStyle name="20% - Accent4 104 2 3 2 3" xfId="16950"/>
    <cellStyle name="20% - Accent4 104 2 3 3" xfId="16951"/>
    <cellStyle name="20% - Accent4 104 2 3 3 2" xfId="16952"/>
    <cellStyle name="20% - Accent4 104 2 3 4" xfId="16953"/>
    <cellStyle name="20% - Accent4 104 2 3 5" xfId="16954"/>
    <cellStyle name="20% - Accent4 104 2 4" xfId="16955"/>
    <cellStyle name="20% - Accent4 104 2 4 2" xfId="16956"/>
    <cellStyle name="20% - Accent4 104 2 4 2 2" xfId="16957"/>
    <cellStyle name="20% - Accent4 104 2 4 3" xfId="16958"/>
    <cellStyle name="20% - Accent4 104 2 5" xfId="16959"/>
    <cellStyle name="20% - Accent4 104 2 5 2" xfId="16960"/>
    <cellStyle name="20% - Accent4 104 2 6" xfId="16961"/>
    <cellStyle name="20% - Accent4 104 2 7" xfId="16962"/>
    <cellStyle name="20% - Accent4 104 3" xfId="16963"/>
    <cellStyle name="20% - Accent4 104 3 2" xfId="16964"/>
    <cellStyle name="20% - Accent4 104 3 2 2" xfId="16965"/>
    <cellStyle name="20% - Accent4 104 3 2 2 2" xfId="16966"/>
    <cellStyle name="20% - Accent4 104 3 2 2 2 2" xfId="16967"/>
    <cellStyle name="20% - Accent4 104 3 2 2 2 2 2" xfId="16968"/>
    <cellStyle name="20% - Accent4 104 3 2 2 2 3" xfId="16969"/>
    <cellStyle name="20% - Accent4 104 3 2 2 3" xfId="16970"/>
    <cellStyle name="20% - Accent4 104 3 2 2 3 2" xfId="16971"/>
    <cellStyle name="20% - Accent4 104 3 2 2 4" xfId="16972"/>
    <cellStyle name="20% - Accent4 104 3 2 2 5" xfId="16973"/>
    <cellStyle name="20% - Accent4 104 3 2 3" xfId="16974"/>
    <cellStyle name="20% - Accent4 104 3 2 3 2" xfId="16975"/>
    <cellStyle name="20% - Accent4 104 3 2 3 2 2" xfId="16976"/>
    <cellStyle name="20% - Accent4 104 3 2 3 3" xfId="16977"/>
    <cellStyle name="20% - Accent4 104 3 2 4" xfId="16978"/>
    <cellStyle name="20% - Accent4 104 3 2 4 2" xfId="16979"/>
    <cellStyle name="20% - Accent4 104 3 2 5" xfId="16980"/>
    <cellStyle name="20% - Accent4 104 3 2 6" xfId="16981"/>
    <cellStyle name="20% - Accent4 104 3 3" xfId="16982"/>
    <cellStyle name="20% - Accent4 104 3 3 2" xfId="16983"/>
    <cellStyle name="20% - Accent4 104 3 3 2 2" xfId="16984"/>
    <cellStyle name="20% - Accent4 104 3 3 2 2 2" xfId="16985"/>
    <cellStyle name="20% - Accent4 104 3 3 2 3" xfId="16986"/>
    <cellStyle name="20% - Accent4 104 3 3 3" xfId="16987"/>
    <cellStyle name="20% - Accent4 104 3 3 3 2" xfId="16988"/>
    <cellStyle name="20% - Accent4 104 3 3 4" xfId="16989"/>
    <cellStyle name="20% - Accent4 104 3 3 5" xfId="16990"/>
    <cellStyle name="20% - Accent4 104 3 4" xfId="16991"/>
    <cellStyle name="20% - Accent4 104 3 4 2" xfId="16992"/>
    <cellStyle name="20% - Accent4 104 3 4 2 2" xfId="16993"/>
    <cellStyle name="20% - Accent4 104 3 4 3" xfId="16994"/>
    <cellStyle name="20% - Accent4 104 3 5" xfId="16995"/>
    <cellStyle name="20% - Accent4 104 3 5 2" xfId="16996"/>
    <cellStyle name="20% - Accent4 104 3 6" xfId="16997"/>
    <cellStyle name="20% - Accent4 104 3 7" xfId="16998"/>
    <cellStyle name="20% - Accent4 104 4" xfId="16999"/>
    <cellStyle name="20% - Accent4 104 4 2" xfId="17000"/>
    <cellStyle name="20% - Accent4 104 4 2 2" xfId="17001"/>
    <cellStyle name="20% - Accent4 104 4 2 2 2" xfId="17002"/>
    <cellStyle name="20% - Accent4 104 4 2 2 2 2" xfId="17003"/>
    <cellStyle name="20% - Accent4 104 4 2 2 3" xfId="17004"/>
    <cellStyle name="20% - Accent4 104 4 2 3" xfId="17005"/>
    <cellStyle name="20% - Accent4 104 4 2 3 2" xfId="17006"/>
    <cellStyle name="20% - Accent4 104 4 2 4" xfId="17007"/>
    <cellStyle name="20% - Accent4 104 4 2 5" xfId="17008"/>
    <cellStyle name="20% - Accent4 104 4 3" xfId="17009"/>
    <cellStyle name="20% - Accent4 104 4 3 2" xfId="17010"/>
    <cellStyle name="20% - Accent4 104 4 3 2 2" xfId="17011"/>
    <cellStyle name="20% - Accent4 104 4 3 3" xfId="17012"/>
    <cellStyle name="20% - Accent4 104 4 4" xfId="17013"/>
    <cellStyle name="20% - Accent4 104 4 4 2" xfId="17014"/>
    <cellStyle name="20% - Accent4 104 4 5" xfId="17015"/>
    <cellStyle name="20% - Accent4 104 4 6" xfId="17016"/>
    <cellStyle name="20% - Accent4 104 5" xfId="17017"/>
    <cellStyle name="20% - Accent4 104 5 2" xfId="17018"/>
    <cellStyle name="20% - Accent4 104 5 2 2" xfId="17019"/>
    <cellStyle name="20% - Accent4 104 5 2 2 2" xfId="17020"/>
    <cellStyle name="20% - Accent4 104 5 2 2 2 2" xfId="17021"/>
    <cellStyle name="20% - Accent4 104 5 2 2 3" xfId="17022"/>
    <cellStyle name="20% - Accent4 104 5 2 3" xfId="17023"/>
    <cellStyle name="20% - Accent4 104 5 2 3 2" xfId="17024"/>
    <cellStyle name="20% - Accent4 104 5 2 4" xfId="17025"/>
    <cellStyle name="20% - Accent4 104 5 2 5" xfId="17026"/>
    <cellStyle name="20% - Accent4 104 5 3" xfId="17027"/>
    <cellStyle name="20% - Accent4 104 5 3 2" xfId="17028"/>
    <cellStyle name="20% - Accent4 104 5 3 2 2" xfId="17029"/>
    <cellStyle name="20% - Accent4 104 5 3 3" xfId="17030"/>
    <cellStyle name="20% - Accent4 104 5 4" xfId="17031"/>
    <cellStyle name="20% - Accent4 104 5 4 2" xfId="17032"/>
    <cellStyle name="20% - Accent4 104 5 5" xfId="17033"/>
    <cellStyle name="20% - Accent4 104 5 6" xfId="17034"/>
    <cellStyle name="20% - Accent4 104 6" xfId="17035"/>
    <cellStyle name="20% - Accent4 104 6 2" xfId="17036"/>
    <cellStyle name="20% - Accent4 104 6 2 2" xfId="17037"/>
    <cellStyle name="20% - Accent4 104 6 2 2 2" xfId="17038"/>
    <cellStyle name="20% - Accent4 104 6 2 3" xfId="17039"/>
    <cellStyle name="20% - Accent4 104 6 3" xfId="17040"/>
    <cellStyle name="20% - Accent4 104 6 3 2" xfId="17041"/>
    <cellStyle name="20% - Accent4 104 6 4" xfId="17042"/>
    <cellStyle name="20% - Accent4 104 6 5" xfId="17043"/>
    <cellStyle name="20% - Accent4 104 7" xfId="17044"/>
    <cellStyle name="20% - Accent4 104 7 2" xfId="17045"/>
    <cellStyle name="20% - Accent4 104 7 2 2" xfId="17046"/>
    <cellStyle name="20% - Accent4 104 7 3" xfId="17047"/>
    <cellStyle name="20% - Accent4 104 8" xfId="17048"/>
    <cellStyle name="20% - Accent4 104 8 2" xfId="17049"/>
    <cellStyle name="20% - Accent4 104 9" xfId="17050"/>
    <cellStyle name="20% - Accent4 104 9 2" xfId="60747"/>
    <cellStyle name="20% - Accent4 105" xfId="1056"/>
    <cellStyle name="20% - Accent4 105 10" xfId="17051"/>
    <cellStyle name="20% - Accent4 105 2" xfId="17052"/>
    <cellStyle name="20% - Accent4 105 2 2" xfId="17053"/>
    <cellStyle name="20% - Accent4 105 2 2 2" xfId="17054"/>
    <cellStyle name="20% - Accent4 105 2 2 2 2" xfId="17055"/>
    <cellStyle name="20% - Accent4 105 2 2 2 2 2" xfId="17056"/>
    <cellStyle name="20% - Accent4 105 2 2 2 2 2 2" xfId="17057"/>
    <cellStyle name="20% - Accent4 105 2 2 2 2 3" xfId="17058"/>
    <cellStyle name="20% - Accent4 105 2 2 2 3" xfId="17059"/>
    <cellStyle name="20% - Accent4 105 2 2 2 3 2" xfId="17060"/>
    <cellStyle name="20% - Accent4 105 2 2 2 4" xfId="17061"/>
    <cellStyle name="20% - Accent4 105 2 2 2 5" xfId="17062"/>
    <cellStyle name="20% - Accent4 105 2 2 3" xfId="17063"/>
    <cellStyle name="20% - Accent4 105 2 2 3 2" xfId="17064"/>
    <cellStyle name="20% - Accent4 105 2 2 3 2 2" xfId="17065"/>
    <cellStyle name="20% - Accent4 105 2 2 3 3" xfId="17066"/>
    <cellStyle name="20% - Accent4 105 2 2 4" xfId="17067"/>
    <cellStyle name="20% - Accent4 105 2 2 4 2" xfId="17068"/>
    <cellStyle name="20% - Accent4 105 2 2 5" xfId="17069"/>
    <cellStyle name="20% - Accent4 105 2 2 6" xfId="17070"/>
    <cellStyle name="20% - Accent4 105 2 3" xfId="17071"/>
    <cellStyle name="20% - Accent4 105 2 3 2" xfId="17072"/>
    <cellStyle name="20% - Accent4 105 2 3 2 2" xfId="17073"/>
    <cellStyle name="20% - Accent4 105 2 3 2 2 2" xfId="17074"/>
    <cellStyle name="20% - Accent4 105 2 3 2 3" xfId="17075"/>
    <cellStyle name="20% - Accent4 105 2 3 3" xfId="17076"/>
    <cellStyle name="20% - Accent4 105 2 3 3 2" xfId="17077"/>
    <cellStyle name="20% - Accent4 105 2 3 4" xfId="17078"/>
    <cellStyle name="20% - Accent4 105 2 3 5" xfId="17079"/>
    <cellStyle name="20% - Accent4 105 2 4" xfId="17080"/>
    <cellStyle name="20% - Accent4 105 2 4 2" xfId="17081"/>
    <cellStyle name="20% - Accent4 105 2 4 2 2" xfId="17082"/>
    <cellStyle name="20% - Accent4 105 2 4 3" xfId="17083"/>
    <cellStyle name="20% - Accent4 105 2 5" xfId="17084"/>
    <cellStyle name="20% - Accent4 105 2 5 2" xfId="17085"/>
    <cellStyle name="20% - Accent4 105 2 6" xfId="17086"/>
    <cellStyle name="20% - Accent4 105 2 7" xfId="17087"/>
    <cellStyle name="20% - Accent4 105 3" xfId="17088"/>
    <cellStyle name="20% - Accent4 105 3 2" xfId="17089"/>
    <cellStyle name="20% - Accent4 105 3 2 2" xfId="17090"/>
    <cellStyle name="20% - Accent4 105 3 2 2 2" xfId="17091"/>
    <cellStyle name="20% - Accent4 105 3 2 2 2 2" xfId="17092"/>
    <cellStyle name="20% - Accent4 105 3 2 2 2 2 2" xfId="17093"/>
    <cellStyle name="20% - Accent4 105 3 2 2 2 3" xfId="17094"/>
    <cellStyle name="20% - Accent4 105 3 2 2 3" xfId="17095"/>
    <cellStyle name="20% - Accent4 105 3 2 2 3 2" xfId="17096"/>
    <cellStyle name="20% - Accent4 105 3 2 2 4" xfId="17097"/>
    <cellStyle name="20% - Accent4 105 3 2 2 5" xfId="17098"/>
    <cellStyle name="20% - Accent4 105 3 2 3" xfId="17099"/>
    <cellStyle name="20% - Accent4 105 3 2 3 2" xfId="17100"/>
    <cellStyle name="20% - Accent4 105 3 2 3 2 2" xfId="17101"/>
    <cellStyle name="20% - Accent4 105 3 2 3 3" xfId="17102"/>
    <cellStyle name="20% - Accent4 105 3 2 4" xfId="17103"/>
    <cellStyle name="20% - Accent4 105 3 2 4 2" xfId="17104"/>
    <cellStyle name="20% - Accent4 105 3 2 5" xfId="17105"/>
    <cellStyle name="20% - Accent4 105 3 2 6" xfId="17106"/>
    <cellStyle name="20% - Accent4 105 3 3" xfId="17107"/>
    <cellStyle name="20% - Accent4 105 3 3 2" xfId="17108"/>
    <cellStyle name="20% - Accent4 105 3 3 2 2" xfId="17109"/>
    <cellStyle name="20% - Accent4 105 3 3 2 2 2" xfId="17110"/>
    <cellStyle name="20% - Accent4 105 3 3 2 3" xfId="17111"/>
    <cellStyle name="20% - Accent4 105 3 3 3" xfId="17112"/>
    <cellStyle name="20% - Accent4 105 3 3 3 2" xfId="17113"/>
    <cellStyle name="20% - Accent4 105 3 3 4" xfId="17114"/>
    <cellStyle name="20% - Accent4 105 3 3 5" xfId="17115"/>
    <cellStyle name="20% - Accent4 105 3 4" xfId="17116"/>
    <cellStyle name="20% - Accent4 105 3 4 2" xfId="17117"/>
    <cellStyle name="20% - Accent4 105 3 4 2 2" xfId="17118"/>
    <cellStyle name="20% - Accent4 105 3 4 3" xfId="17119"/>
    <cellStyle name="20% - Accent4 105 3 5" xfId="17120"/>
    <cellStyle name="20% - Accent4 105 3 5 2" xfId="17121"/>
    <cellStyle name="20% - Accent4 105 3 6" xfId="17122"/>
    <cellStyle name="20% - Accent4 105 3 7" xfId="17123"/>
    <cellStyle name="20% - Accent4 105 4" xfId="17124"/>
    <cellStyle name="20% - Accent4 105 4 2" xfId="17125"/>
    <cellStyle name="20% - Accent4 105 4 2 2" xfId="17126"/>
    <cellStyle name="20% - Accent4 105 4 2 2 2" xfId="17127"/>
    <cellStyle name="20% - Accent4 105 4 2 2 2 2" xfId="17128"/>
    <cellStyle name="20% - Accent4 105 4 2 2 3" xfId="17129"/>
    <cellStyle name="20% - Accent4 105 4 2 3" xfId="17130"/>
    <cellStyle name="20% - Accent4 105 4 2 3 2" xfId="17131"/>
    <cellStyle name="20% - Accent4 105 4 2 4" xfId="17132"/>
    <cellStyle name="20% - Accent4 105 4 2 5" xfId="17133"/>
    <cellStyle name="20% - Accent4 105 4 3" xfId="17134"/>
    <cellStyle name="20% - Accent4 105 4 3 2" xfId="17135"/>
    <cellStyle name="20% - Accent4 105 4 3 2 2" xfId="17136"/>
    <cellStyle name="20% - Accent4 105 4 3 3" xfId="17137"/>
    <cellStyle name="20% - Accent4 105 4 4" xfId="17138"/>
    <cellStyle name="20% - Accent4 105 4 4 2" xfId="17139"/>
    <cellStyle name="20% - Accent4 105 4 5" xfId="17140"/>
    <cellStyle name="20% - Accent4 105 4 6" xfId="17141"/>
    <cellStyle name="20% - Accent4 105 5" xfId="17142"/>
    <cellStyle name="20% - Accent4 105 5 2" xfId="17143"/>
    <cellStyle name="20% - Accent4 105 5 2 2" xfId="17144"/>
    <cellStyle name="20% - Accent4 105 5 2 2 2" xfId="17145"/>
    <cellStyle name="20% - Accent4 105 5 2 2 2 2" xfId="17146"/>
    <cellStyle name="20% - Accent4 105 5 2 2 3" xfId="17147"/>
    <cellStyle name="20% - Accent4 105 5 2 3" xfId="17148"/>
    <cellStyle name="20% - Accent4 105 5 2 3 2" xfId="17149"/>
    <cellStyle name="20% - Accent4 105 5 2 4" xfId="17150"/>
    <cellStyle name="20% - Accent4 105 5 2 5" xfId="17151"/>
    <cellStyle name="20% - Accent4 105 5 3" xfId="17152"/>
    <cellStyle name="20% - Accent4 105 5 3 2" xfId="17153"/>
    <cellStyle name="20% - Accent4 105 5 3 2 2" xfId="17154"/>
    <cellStyle name="20% - Accent4 105 5 3 3" xfId="17155"/>
    <cellStyle name="20% - Accent4 105 5 4" xfId="17156"/>
    <cellStyle name="20% - Accent4 105 5 4 2" xfId="17157"/>
    <cellStyle name="20% - Accent4 105 5 5" xfId="17158"/>
    <cellStyle name="20% - Accent4 105 5 6" xfId="17159"/>
    <cellStyle name="20% - Accent4 105 6" xfId="17160"/>
    <cellStyle name="20% - Accent4 105 6 2" xfId="17161"/>
    <cellStyle name="20% - Accent4 105 6 2 2" xfId="17162"/>
    <cellStyle name="20% - Accent4 105 6 2 2 2" xfId="17163"/>
    <cellStyle name="20% - Accent4 105 6 2 3" xfId="17164"/>
    <cellStyle name="20% - Accent4 105 6 3" xfId="17165"/>
    <cellStyle name="20% - Accent4 105 6 3 2" xfId="17166"/>
    <cellStyle name="20% - Accent4 105 6 4" xfId="17167"/>
    <cellStyle name="20% - Accent4 105 6 5" xfId="17168"/>
    <cellStyle name="20% - Accent4 105 7" xfId="17169"/>
    <cellStyle name="20% - Accent4 105 7 2" xfId="17170"/>
    <cellStyle name="20% - Accent4 105 7 2 2" xfId="17171"/>
    <cellStyle name="20% - Accent4 105 7 3" xfId="17172"/>
    <cellStyle name="20% - Accent4 105 8" xfId="17173"/>
    <cellStyle name="20% - Accent4 105 8 2" xfId="17174"/>
    <cellStyle name="20% - Accent4 105 9" xfId="17175"/>
    <cellStyle name="20% - Accent4 105 9 2" xfId="60748"/>
    <cellStyle name="20% - Accent4 106" xfId="1057"/>
    <cellStyle name="20% - Accent4 106 10" xfId="17176"/>
    <cellStyle name="20% - Accent4 106 2" xfId="17177"/>
    <cellStyle name="20% - Accent4 106 2 2" xfId="17178"/>
    <cellStyle name="20% - Accent4 106 2 2 2" xfId="17179"/>
    <cellStyle name="20% - Accent4 106 2 2 2 2" xfId="17180"/>
    <cellStyle name="20% - Accent4 106 2 2 2 2 2" xfId="17181"/>
    <cellStyle name="20% - Accent4 106 2 2 2 2 2 2" xfId="17182"/>
    <cellStyle name="20% - Accent4 106 2 2 2 2 3" xfId="17183"/>
    <cellStyle name="20% - Accent4 106 2 2 2 3" xfId="17184"/>
    <cellStyle name="20% - Accent4 106 2 2 2 3 2" xfId="17185"/>
    <cellStyle name="20% - Accent4 106 2 2 2 4" xfId="17186"/>
    <cellStyle name="20% - Accent4 106 2 2 2 5" xfId="17187"/>
    <cellStyle name="20% - Accent4 106 2 2 3" xfId="17188"/>
    <cellStyle name="20% - Accent4 106 2 2 3 2" xfId="17189"/>
    <cellStyle name="20% - Accent4 106 2 2 3 2 2" xfId="17190"/>
    <cellStyle name="20% - Accent4 106 2 2 3 3" xfId="17191"/>
    <cellStyle name="20% - Accent4 106 2 2 4" xfId="17192"/>
    <cellStyle name="20% - Accent4 106 2 2 4 2" xfId="17193"/>
    <cellStyle name="20% - Accent4 106 2 2 5" xfId="17194"/>
    <cellStyle name="20% - Accent4 106 2 2 6" xfId="17195"/>
    <cellStyle name="20% - Accent4 106 2 3" xfId="17196"/>
    <cellStyle name="20% - Accent4 106 2 3 2" xfId="17197"/>
    <cellStyle name="20% - Accent4 106 2 3 2 2" xfId="17198"/>
    <cellStyle name="20% - Accent4 106 2 3 2 2 2" xfId="17199"/>
    <cellStyle name="20% - Accent4 106 2 3 2 3" xfId="17200"/>
    <cellStyle name="20% - Accent4 106 2 3 3" xfId="17201"/>
    <cellStyle name="20% - Accent4 106 2 3 3 2" xfId="17202"/>
    <cellStyle name="20% - Accent4 106 2 3 4" xfId="17203"/>
    <cellStyle name="20% - Accent4 106 2 3 5" xfId="17204"/>
    <cellStyle name="20% - Accent4 106 2 4" xfId="17205"/>
    <cellStyle name="20% - Accent4 106 2 4 2" xfId="17206"/>
    <cellStyle name="20% - Accent4 106 2 4 2 2" xfId="17207"/>
    <cellStyle name="20% - Accent4 106 2 4 3" xfId="17208"/>
    <cellStyle name="20% - Accent4 106 2 5" xfId="17209"/>
    <cellStyle name="20% - Accent4 106 2 5 2" xfId="17210"/>
    <cellStyle name="20% - Accent4 106 2 6" xfId="17211"/>
    <cellStyle name="20% - Accent4 106 2 7" xfId="17212"/>
    <cellStyle name="20% - Accent4 106 3" xfId="17213"/>
    <cellStyle name="20% - Accent4 106 3 2" xfId="17214"/>
    <cellStyle name="20% - Accent4 106 3 2 2" xfId="17215"/>
    <cellStyle name="20% - Accent4 106 3 2 2 2" xfId="17216"/>
    <cellStyle name="20% - Accent4 106 3 2 2 2 2" xfId="17217"/>
    <cellStyle name="20% - Accent4 106 3 2 2 2 2 2" xfId="17218"/>
    <cellStyle name="20% - Accent4 106 3 2 2 2 3" xfId="17219"/>
    <cellStyle name="20% - Accent4 106 3 2 2 3" xfId="17220"/>
    <cellStyle name="20% - Accent4 106 3 2 2 3 2" xfId="17221"/>
    <cellStyle name="20% - Accent4 106 3 2 2 4" xfId="17222"/>
    <cellStyle name="20% - Accent4 106 3 2 2 5" xfId="17223"/>
    <cellStyle name="20% - Accent4 106 3 2 3" xfId="17224"/>
    <cellStyle name="20% - Accent4 106 3 2 3 2" xfId="17225"/>
    <cellStyle name="20% - Accent4 106 3 2 3 2 2" xfId="17226"/>
    <cellStyle name="20% - Accent4 106 3 2 3 3" xfId="17227"/>
    <cellStyle name="20% - Accent4 106 3 2 4" xfId="17228"/>
    <cellStyle name="20% - Accent4 106 3 2 4 2" xfId="17229"/>
    <cellStyle name="20% - Accent4 106 3 2 5" xfId="17230"/>
    <cellStyle name="20% - Accent4 106 3 2 6" xfId="17231"/>
    <cellStyle name="20% - Accent4 106 3 3" xfId="17232"/>
    <cellStyle name="20% - Accent4 106 3 3 2" xfId="17233"/>
    <cellStyle name="20% - Accent4 106 3 3 2 2" xfId="17234"/>
    <cellStyle name="20% - Accent4 106 3 3 2 2 2" xfId="17235"/>
    <cellStyle name="20% - Accent4 106 3 3 2 3" xfId="17236"/>
    <cellStyle name="20% - Accent4 106 3 3 3" xfId="17237"/>
    <cellStyle name="20% - Accent4 106 3 3 3 2" xfId="17238"/>
    <cellStyle name="20% - Accent4 106 3 3 4" xfId="17239"/>
    <cellStyle name="20% - Accent4 106 3 3 5" xfId="17240"/>
    <cellStyle name="20% - Accent4 106 3 4" xfId="17241"/>
    <cellStyle name="20% - Accent4 106 3 4 2" xfId="17242"/>
    <cellStyle name="20% - Accent4 106 3 4 2 2" xfId="17243"/>
    <cellStyle name="20% - Accent4 106 3 4 3" xfId="17244"/>
    <cellStyle name="20% - Accent4 106 3 5" xfId="17245"/>
    <cellStyle name="20% - Accent4 106 3 5 2" xfId="17246"/>
    <cellStyle name="20% - Accent4 106 3 6" xfId="17247"/>
    <cellStyle name="20% - Accent4 106 3 7" xfId="17248"/>
    <cellStyle name="20% - Accent4 106 4" xfId="17249"/>
    <cellStyle name="20% - Accent4 106 4 2" xfId="17250"/>
    <cellStyle name="20% - Accent4 106 4 2 2" xfId="17251"/>
    <cellStyle name="20% - Accent4 106 4 2 2 2" xfId="17252"/>
    <cellStyle name="20% - Accent4 106 4 2 2 2 2" xfId="17253"/>
    <cellStyle name="20% - Accent4 106 4 2 2 3" xfId="17254"/>
    <cellStyle name="20% - Accent4 106 4 2 3" xfId="17255"/>
    <cellStyle name="20% - Accent4 106 4 2 3 2" xfId="17256"/>
    <cellStyle name="20% - Accent4 106 4 2 4" xfId="17257"/>
    <cellStyle name="20% - Accent4 106 4 2 5" xfId="17258"/>
    <cellStyle name="20% - Accent4 106 4 3" xfId="17259"/>
    <cellStyle name="20% - Accent4 106 4 3 2" xfId="17260"/>
    <cellStyle name="20% - Accent4 106 4 3 2 2" xfId="17261"/>
    <cellStyle name="20% - Accent4 106 4 3 3" xfId="17262"/>
    <cellStyle name="20% - Accent4 106 4 4" xfId="17263"/>
    <cellStyle name="20% - Accent4 106 4 4 2" xfId="17264"/>
    <cellStyle name="20% - Accent4 106 4 5" xfId="17265"/>
    <cellStyle name="20% - Accent4 106 4 6" xfId="17266"/>
    <cellStyle name="20% - Accent4 106 5" xfId="17267"/>
    <cellStyle name="20% - Accent4 106 5 2" xfId="17268"/>
    <cellStyle name="20% - Accent4 106 5 2 2" xfId="17269"/>
    <cellStyle name="20% - Accent4 106 5 2 2 2" xfId="17270"/>
    <cellStyle name="20% - Accent4 106 5 2 2 2 2" xfId="17271"/>
    <cellStyle name="20% - Accent4 106 5 2 2 3" xfId="17272"/>
    <cellStyle name="20% - Accent4 106 5 2 3" xfId="17273"/>
    <cellStyle name="20% - Accent4 106 5 2 3 2" xfId="17274"/>
    <cellStyle name="20% - Accent4 106 5 2 4" xfId="17275"/>
    <cellStyle name="20% - Accent4 106 5 2 5" xfId="17276"/>
    <cellStyle name="20% - Accent4 106 5 3" xfId="17277"/>
    <cellStyle name="20% - Accent4 106 5 3 2" xfId="17278"/>
    <cellStyle name="20% - Accent4 106 5 3 2 2" xfId="17279"/>
    <cellStyle name="20% - Accent4 106 5 3 3" xfId="17280"/>
    <cellStyle name="20% - Accent4 106 5 4" xfId="17281"/>
    <cellStyle name="20% - Accent4 106 5 4 2" xfId="17282"/>
    <cellStyle name="20% - Accent4 106 5 5" xfId="17283"/>
    <cellStyle name="20% - Accent4 106 5 6" xfId="17284"/>
    <cellStyle name="20% - Accent4 106 6" xfId="17285"/>
    <cellStyle name="20% - Accent4 106 6 2" xfId="17286"/>
    <cellStyle name="20% - Accent4 106 6 2 2" xfId="17287"/>
    <cellStyle name="20% - Accent4 106 6 2 2 2" xfId="17288"/>
    <cellStyle name="20% - Accent4 106 6 2 3" xfId="17289"/>
    <cellStyle name="20% - Accent4 106 6 3" xfId="17290"/>
    <cellStyle name="20% - Accent4 106 6 3 2" xfId="17291"/>
    <cellStyle name="20% - Accent4 106 6 4" xfId="17292"/>
    <cellStyle name="20% - Accent4 106 6 5" xfId="17293"/>
    <cellStyle name="20% - Accent4 106 7" xfId="17294"/>
    <cellStyle name="20% - Accent4 106 7 2" xfId="17295"/>
    <cellStyle name="20% - Accent4 106 7 2 2" xfId="17296"/>
    <cellStyle name="20% - Accent4 106 7 3" xfId="17297"/>
    <cellStyle name="20% - Accent4 106 8" xfId="17298"/>
    <cellStyle name="20% - Accent4 106 8 2" xfId="17299"/>
    <cellStyle name="20% - Accent4 106 9" xfId="17300"/>
    <cellStyle name="20% - Accent4 106 9 2" xfId="60749"/>
    <cellStyle name="20% - Accent4 107" xfId="1058"/>
    <cellStyle name="20% - Accent4 107 10" xfId="17301"/>
    <cellStyle name="20% - Accent4 107 2" xfId="17302"/>
    <cellStyle name="20% - Accent4 107 2 2" xfId="17303"/>
    <cellStyle name="20% - Accent4 107 2 2 2" xfId="17304"/>
    <cellStyle name="20% - Accent4 107 2 2 2 2" xfId="17305"/>
    <cellStyle name="20% - Accent4 107 2 2 2 2 2" xfId="17306"/>
    <cellStyle name="20% - Accent4 107 2 2 2 2 2 2" xfId="17307"/>
    <cellStyle name="20% - Accent4 107 2 2 2 2 3" xfId="17308"/>
    <cellStyle name="20% - Accent4 107 2 2 2 3" xfId="17309"/>
    <cellStyle name="20% - Accent4 107 2 2 2 3 2" xfId="17310"/>
    <cellStyle name="20% - Accent4 107 2 2 2 4" xfId="17311"/>
    <cellStyle name="20% - Accent4 107 2 2 2 5" xfId="17312"/>
    <cellStyle name="20% - Accent4 107 2 2 3" xfId="17313"/>
    <cellStyle name="20% - Accent4 107 2 2 3 2" xfId="17314"/>
    <cellStyle name="20% - Accent4 107 2 2 3 2 2" xfId="17315"/>
    <cellStyle name="20% - Accent4 107 2 2 3 3" xfId="17316"/>
    <cellStyle name="20% - Accent4 107 2 2 4" xfId="17317"/>
    <cellStyle name="20% - Accent4 107 2 2 4 2" xfId="17318"/>
    <cellStyle name="20% - Accent4 107 2 2 5" xfId="17319"/>
    <cellStyle name="20% - Accent4 107 2 2 6" xfId="17320"/>
    <cellStyle name="20% - Accent4 107 2 3" xfId="17321"/>
    <cellStyle name="20% - Accent4 107 2 3 2" xfId="17322"/>
    <cellStyle name="20% - Accent4 107 2 3 2 2" xfId="17323"/>
    <cellStyle name="20% - Accent4 107 2 3 2 2 2" xfId="17324"/>
    <cellStyle name="20% - Accent4 107 2 3 2 3" xfId="17325"/>
    <cellStyle name="20% - Accent4 107 2 3 3" xfId="17326"/>
    <cellStyle name="20% - Accent4 107 2 3 3 2" xfId="17327"/>
    <cellStyle name="20% - Accent4 107 2 3 4" xfId="17328"/>
    <cellStyle name="20% - Accent4 107 2 3 5" xfId="17329"/>
    <cellStyle name="20% - Accent4 107 2 4" xfId="17330"/>
    <cellStyle name="20% - Accent4 107 2 4 2" xfId="17331"/>
    <cellStyle name="20% - Accent4 107 2 4 2 2" xfId="17332"/>
    <cellStyle name="20% - Accent4 107 2 4 3" xfId="17333"/>
    <cellStyle name="20% - Accent4 107 2 5" xfId="17334"/>
    <cellStyle name="20% - Accent4 107 2 5 2" xfId="17335"/>
    <cellStyle name="20% - Accent4 107 2 6" xfId="17336"/>
    <cellStyle name="20% - Accent4 107 2 7" xfId="17337"/>
    <cellStyle name="20% - Accent4 107 3" xfId="17338"/>
    <cellStyle name="20% - Accent4 107 3 2" xfId="17339"/>
    <cellStyle name="20% - Accent4 107 3 2 2" xfId="17340"/>
    <cellStyle name="20% - Accent4 107 3 2 2 2" xfId="17341"/>
    <cellStyle name="20% - Accent4 107 3 2 2 2 2" xfId="17342"/>
    <cellStyle name="20% - Accent4 107 3 2 2 2 2 2" xfId="17343"/>
    <cellStyle name="20% - Accent4 107 3 2 2 2 3" xfId="17344"/>
    <cellStyle name="20% - Accent4 107 3 2 2 3" xfId="17345"/>
    <cellStyle name="20% - Accent4 107 3 2 2 3 2" xfId="17346"/>
    <cellStyle name="20% - Accent4 107 3 2 2 4" xfId="17347"/>
    <cellStyle name="20% - Accent4 107 3 2 2 5" xfId="17348"/>
    <cellStyle name="20% - Accent4 107 3 2 3" xfId="17349"/>
    <cellStyle name="20% - Accent4 107 3 2 3 2" xfId="17350"/>
    <cellStyle name="20% - Accent4 107 3 2 3 2 2" xfId="17351"/>
    <cellStyle name="20% - Accent4 107 3 2 3 3" xfId="17352"/>
    <cellStyle name="20% - Accent4 107 3 2 4" xfId="17353"/>
    <cellStyle name="20% - Accent4 107 3 2 4 2" xfId="17354"/>
    <cellStyle name="20% - Accent4 107 3 2 5" xfId="17355"/>
    <cellStyle name="20% - Accent4 107 3 2 6" xfId="17356"/>
    <cellStyle name="20% - Accent4 107 3 3" xfId="17357"/>
    <cellStyle name="20% - Accent4 107 3 3 2" xfId="17358"/>
    <cellStyle name="20% - Accent4 107 3 3 2 2" xfId="17359"/>
    <cellStyle name="20% - Accent4 107 3 3 2 2 2" xfId="17360"/>
    <cellStyle name="20% - Accent4 107 3 3 2 3" xfId="17361"/>
    <cellStyle name="20% - Accent4 107 3 3 3" xfId="17362"/>
    <cellStyle name="20% - Accent4 107 3 3 3 2" xfId="17363"/>
    <cellStyle name="20% - Accent4 107 3 3 4" xfId="17364"/>
    <cellStyle name="20% - Accent4 107 3 3 5" xfId="17365"/>
    <cellStyle name="20% - Accent4 107 3 4" xfId="17366"/>
    <cellStyle name="20% - Accent4 107 3 4 2" xfId="17367"/>
    <cellStyle name="20% - Accent4 107 3 4 2 2" xfId="17368"/>
    <cellStyle name="20% - Accent4 107 3 4 3" xfId="17369"/>
    <cellStyle name="20% - Accent4 107 3 5" xfId="17370"/>
    <cellStyle name="20% - Accent4 107 3 5 2" xfId="17371"/>
    <cellStyle name="20% - Accent4 107 3 6" xfId="17372"/>
    <cellStyle name="20% - Accent4 107 3 7" xfId="17373"/>
    <cellStyle name="20% - Accent4 107 4" xfId="17374"/>
    <cellStyle name="20% - Accent4 107 4 2" xfId="17375"/>
    <cellStyle name="20% - Accent4 107 4 2 2" xfId="17376"/>
    <cellStyle name="20% - Accent4 107 4 2 2 2" xfId="17377"/>
    <cellStyle name="20% - Accent4 107 4 2 2 2 2" xfId="17378"/>
    <cellStyle name="20% - Accent4 107 4 2 2 3" xfId="17379"/>
    <cellStyle name="20% - Accent4 107 4 2 3" xfId="17380"/>
    <cellStyle name="20% - Accent4 107 4 2 3 2" xfId="17381"/>
    <cellStyle name="20% - Accent4 107 4 2 4" xfId="17382"/>
    <cellStyle name="20% - Accent4 107 4 2 5" xfId="17383"/>
    <cellStyle name="20% - Accent4 107 4 3" xfId="17384"/>
    <cellStyle name="20% - Accent4 107 4 3 2" xfId="17385"/>
    <cellStyle name="20% - Accent4 107 4 3 2 2" xfId="17386"/>
    <cellStyle name="20% - Accent4 107 4 3 3" xfId="17387"/>
    <cellStyle name="20% - Accent4 107 4 4" xfId="17388"/>
    <cellStyle name="20% - Accent4 107 4 4 2" xfId="17389"/>
    <cellStyle name="20% - Accent4 107 4 5" xfId="17390"/>
    <cellStyle name="20% - Accent4 107 4 6" xfId="17391"/>
    <cellStyle name="20% - Accent4 107 5" xfId="17392"/>
    <cellStyle name="20% - Accent4 107 5 2" xfId="17393"/>
    <cellStyle name="20% - Accent4 107 5 2 2" xfId="17394"/>
    <cellStyle name="20% - Accent4 107 5 2 2 2" xfId="17395"/>
    <cellStyle name="20% - Accent4 107 5 2 2 2 2" xfId="17396"/>
    <cellStyle name="20% - Accent4 107 5 2 2 3" xfId="17397"/>
    <cellStyle name="20% - Accent4 107 5 2 3" xfId="17398"/>
    <cellStyle name="20% - Accent4 107 5 2 3 2" xfId="17399"/>
    <cellStyle name="20% - Accent4 107 5 2 4" xfId="17400"/>
    <cellStyle name="20% - Accent4 107 5 2 5" xfId="17401"/>
    <cellStyle name="20% - Accent4 107 5 3" xfId="17402"/>
    <cellStyle name="20% - Accent4 107 5 3 2" xfId="17403"/>
    <cellStyle name="20% - Accent4 107 5 3 2 2" xfId="17404"/>
    <cellStyle name="20% - Accent4 107 5 3 3" xfId="17405"/>
    <cellStyle name="20% - Accent4 107 5 4" xfId="17406"/>
    <cellStyle name="20% - Accent4 107 5 4 2" xfId="17407"/>
    <cellStyle name="20% - Accent4 107 5 5" xfId="17408"/>
    <cellStyle name="20% - Accent4 107 5 6" xfId="17409"/>
    <cellStyle name="20% - Accent4 107 6" xfId="17410"/>
    <cellStyle name="20% - Accent4 107 6 2" xfId="17411"/>
    <cellStyle name="20% - Accent4 107 6 2 2" xfId="17412"/>
    <cellStyle name="20% - Accent4 107 6 2 2 2" xfId="17413"/>
    <cellStyle name="20% - Accent4 107 6 2 3" xfId="17414"/>
    <cellStyle name="20% - Accent4 107 6 3" xfId="17415"/>
    <cellStyle name="20% - Accent4 107 6 3 2" xfId="17416"/>
    <cellStyle name="20% - Accent4 107 6 4" xfId="17417"/>
    <cellStyle name="20% - Accent4 107 6 5" xfId="17418"/>
    <cellStyle name="20% - Accent4 107 7" xfId="17419"/>
    <cellStyle name="20% - Accent4 107 7 2" xfId="17420"/>
    <cellStyle name="20% - Accent4 107 7 2 2" xfId="17421"/>
    <cellStyle name="20% - Accent4 107 7 3" xfId="17422"/>
    <cellStyle name="20% - Accent4 107 8" xfId="17423"/>
    <cellStyle name="20% - Accent4 107 8 2" xfId="17424"/>
    <cellStyle name="20% - Accent4 107 9" xfId="17425"/>
    <cellStyle name="20% - Accent4 107 9 2" xfId="60750"/>
    <cellStyle name="20% - Accent4 108" xfId="1059"/>
    <cellStyle name="20% - Accent4 108 10" xfId="17426"/>
    <cellStyle name="20% - Accent4 108 2" xfId="17427"/>
    <cellStyle name="20% - Accent4 108 2 2" xfId="17428"/>
    <cellStyle name="20% - Accent4 108 2 2 2" xfId="17429"/>
    <cellStyle name="20% - Accent4 108 2 2 2 2" xfId="17430"/>
    <cellStyle name="20% - Accent4 108 2 2 2 2 2" xfId="17431"/>
    <cellStyle name="20% - Accent4 108 2 2 2 2 2 2" xfId="17432"/>
    <cellStyle name="20% - Accent4 108 2 2 2 2 3" xfId="17433"/>
    <cellStyle name="20% - Accent4 108 2 2 2 3" xfId="17434"/>
    <cellStyle name="20% - Accent4 108 2 2 2 3 2" xfId="17435"/>
    <cellStyle name="20% - Accent4 108 2 2 2 4" xfId="17436"/>
    <cellStyle name="20% - Accent4 108 2 2 2 5" xfId="17437"/>
    <cellStyle name="20% - Accent4 108 2 2 3" xfId="17438"/>
    <cellStyle name="20% - Accent4 108 2 2 3 2" xfId="17439"/>
    <cellStyle name="20% - Accent4 108 2 2 3 2 2" xfId="17440"/>
    <cellStyle name="20% - Accent4 108 2 2 3 3" xfId="17441"/>
    <cellStyle name="20% - Accent4 108 2 2 4" xfId="17442"/>
    <cellStyle name="20% - Accent4 108 2 2 4 2" xfId="17443"/>
    <cellStyle name="20% - Accent4 108 2 2 5" xfId="17444"/>
    <cellStyle name="20% - Accent4 108 2 2 6" xfId="17445"/>
    <cellStyle name="20% - Accent4 108 2 3" xfId="17446"/>
    <cellStyle name="20% - Accent4 108 2 3 2" xfId="17447"/>
    <cellStyle name="20% - Accent4 108 2 3 2 2" xfId="17448"/>
    <cellStyle name="20% - Accent4 108 2 3 2 2 2" xfId="17449"/>
    <cellStyle name="20% - Accent4 108 2 3 2 3" xfId="17450"/>
    <cellStyle name="20% - Accent4 108 2 3 3" xfId="17451"/>
    <cellStyle name="20% - Accent4 108 2 3 3 2" xfId="17452"/>
    <cellStyle name="20% - Accent4 108 2 3 4" xfId="17453"/>
    <cellStyle name="20% - Accent4 108 2 3 5" xfId="17454"/>
    <cellStyle name="20% - Accent4 108 2 4" xfId="17455"/>
    <cellStyle name="20% - Accent4 108 2 4 2" xfId="17456"/>
    <cellStyle name="20% - Accent4 108 2 4 2 2" xfId="17457"/>
    <cellStyle name="20% - Accent4 108 2 4 3" xfId="17458"/>
    <cellStyle name="20% - Accent4 108 2 5" xfId="17459"/>
    <cellStyle name="20% - Accent4 108 2 5 2" xfId="17460"/>
    <cellStyle name="20% - Accent4 108 2 6" xfId="17461"/>
    <cellStyle name="20% - Accent4 108 2 7" xfId="17462"/>
    <cellStyle name="20% - Accent4 108 3" xfId="17463"/>
    <cellStyle name="20% - Accent4 108 3 2" xfId="17464"/>
    <cellStyle name="20% - Accent4 108 3 2 2" xfId="17465"/>
    <cellStyle name="20% - Accent4 108 3 2 2 2" xfId="17466"/>
    <cellStyle name="20% - Accent4 108 3 2 2 2 2" xfId="17467"/>
    <cellStyle name="20% - Accent4 108 3 2 2 2 2 2" xfId="17468"/>
    <cellStyle name="20% - Accent4 108 3 2 2 2 3" xfId="17469"/>
    <cellStyle name="20% - Accent4 108 3 2 2 3" xfId="17470"/>
    <cellStyle name="20% - Accent4 108 3 2 2 3 2" xfId="17471"/>
    <cellStyle name="20% - Accent4 108 3 2 2 4" xfId="17472"/>
    <cellStyle name="20% - Accent4 108 3 2 2 5" xfId="17473"/>
    <cellStyle name="20% - Accent4 108 3 2 3" xfId="17474"/>
    <cellStyle name="20% - Accent4 108 3 2 3 2" xfId="17475"/>
    <cellStyle name="20% - Accent4 108 3 2 3 2 2" xfId="17476"/>
    <cellStyle name="20% - Accent4 108 3 2 3 3" xfId="17477"/>
    <cellStyle name="20% - Accent4 108 3 2 4" xfId="17478"/>
    <cellStyle name="20% - Accent4 108 3 2 4 2" xfId="17479"/>
    <cellStyle name="20% - Accent4 108 3 2 5" xfId="17480"/>
    <cellStyle name="20% - Accent4 108 3 2 6" xfId="17481"/>
    <cellStyle name="20% - Accent4 108 3 3" xfId="17482"/>
    <cellStyle name="20% - Accent4 108 3 3 2" xfId="17483"/>
    <cellStyle name="20% - Accent4 108 3 3 2 2" xfId="17484"/>
    <cellStyle name="20% - Accent4 108 3 3 2 2 2" xfId="17485"/>
    <cellStyle name="20% - Accent4 108 3 3 2 3" xfId="17486"/>
    <cellStyle name="20% - Accent4 108 3 3 3" xfId="17487"/>
    <cellStyle name="20% - Accent4 108 3 3 3 2" xfId="17488"/>
    <cellStyle name="20% - Accent4 108 3 3 4" xfId="17489"/>
    <cellStyle name="20% - Accent4 108 3 3 5" xfId="17490"/>
    <cellStyle name="20% - Accent4 108 3 4" xfId="17491"/>
    <cellStyle name="20% - Accent4 108 3 4 2" xfId="17492"/>
    <cellStyle name="20% - Accent4 108 3 4 2 2" xfId="17493"/>
    <cellStyle name="20% - Accent4 108 3 4 3" xfId="17494"/>
    <cellStyle name="20% - Accent4 108 3 5" xfId="17495"/>
    <cellStyle name="20% - Accent4 108 3 5 2" xfId="17496"/>
    <cellStyle name="20% - Accent4 108 3 6" xfId="17497"/>
    <cellStyle name="20% - Accent4 108 3 7" xfId="17498"/>
    <cellStyle name="20% - Accent4 108 4" xfId="17499"/>
    <cellStyle name="20% - Accent4 108 4 2" xfId="17500"/>
    <cellStyle name="20% - Accent4 108 4 2 2" xfId="17501"/>
    <cellStyle name="20% - Accent4 108 4 2 2 2" xfId="17502"/>
    <cellStyle name="20% - Accent4 108 4 2 2 2 2" xfId="17503"/>
    <cellStyle name="20% - Accent4 108 4 2 2 3" xfId="17504"/>
    <cellStyle name="20% - Accent4 108 4 2 3" xfId="17505"/>
    <cellStyle name="20% - Accent4 108 4 2 3 2" xfId="17506"/>
    <cellStyle name="20% - Accent4 108 4 2 4" xfId="17507"/>
    <cellStyle name="20% - Accent4 108 4 2 5" xfId="17508"/>
    <cellStyle name="20% - Accent4 108 4 3" xfId="17509"/>
    <cellStyle name="20% - Accent4 108 4 3 2" xfId="17510"/>
    <cellStyle name="20% - Accent4 108 4 3 2 2" xfId="17511"/>
    <cellStyle name="20% - Accent4 108 4 3 3" xfId="17512"/>
    <cellStyle name="20% - Accent4 108 4 4" xfId="17513"/>
    <cellStyle name="20% - Accent4 108 4 4 2" xfId="17514"/>
    <cellStyle name="20% - Accent4 108 4 5" xfId="17515"/>
    <cellStyle name="20% - Accent4 108 4 6" xfId="17516"/>
    <cellStyle name="20% - Accent4 108 5" xfId="17517"/>
    <cellStyle name="20% - Accent4 108 5 2" xfId="17518"/>
    <cellStyle name="20% - Accent4 108 5 2 2" xfId="17519"/>
    <cellStyle name="20% - Accent4 108 5 2 2 2" xfId="17520"/>
    <cellStyle name="20% - Accent4 108 5 2 2 2 2" xfId="17521"/>
    <cellStyle name="20% - Accent4 108 5 2 2 3" xfId="17522"/>
    <cellStyle name="20% - Accent4 108 5 2 3" xfId="17523"/>
    <cellStyle name="20% - Accent4 108 5 2 3 2" xfId="17524"/>
    <cellStyle name="20% - Accent4 108 5 2 4" xfId="17525"/>
    <cellStyle name="20% - Accent4 108 5 2 5" xfId="17526"/>
    <cellStyle name="20% - Accent4 108 5 3" xfId="17527"/>
    <cellStyle name="20% - Accent4 108 5 3 2" xfId="17528"/>
    <cellStyle name="20% - Accent4 108 5 3 2 2" xfId="17529"/>
    <cellStyle name="20% - Accent4 108 5 3 3" xfId="17530"/>
    <cellStyle name="20% - Accent4 108 5 4" xfId="17531"/>
    <cellStyle name="20% - Accent4 108 5 4 2" xfId="17532"/>
    <cellStyle name="20% - Accent4 108 5 5" xfId="17533"/>
    <cellStyle name="20% - Accent4 108 5 6" xfId="17534"/>
    <cellStyle name="20% - Accent4 108 6" xfId="17535"/>
    <cellStyle name="20% - Accent4 108 6 2" xfId="17536"/>
    <cellStyle name="20% - Accent4 108 6 2 2" xfId="17537"/>
    <cellStyle name="20% - Accent4 108 6 2 2 2" xfId="17538"/>
    <cellStyle name="20% - Accent4 108 6 2 3" xfId="17539"/>
    <cellStyle name="20% - Accent4 108 6 3" xfId="17540"/>
    <cellStyle name="20% - Accent4 108 6 3 2" xfId="17541"/>
    <cellStyle name="20% - Accent4 108 6 4" xfId="17542"/>
    <cellStyle name="20% - Accent4 108 6 5" xfId="17543"/>
    <cellStyle name="20% - Accent4 108 7" xfId="17544"/>
    <cellStyle name="20% - Accent4 108 7 2" xfId="17545"/>
    <cellStyle name="20% - Accent4 108 7 2 2" xfId="17546"/>
    <cellStyle name="20% - Accent4 108 7 3" xfId="17547"/>
    <cellStyle name="20% - Accent4 108 8" xfId="17548"/>
    <cellStyle name="20% - Accent4 108 8 2" xfId="17549"/>
    <cellStyle name="20% - Accent4 108 9" xfId="17550"/>
    <cellStyle name="20% - Accent4 108 9 2" xfId="60751"/>
    <cellStyle name="20% - Accent4 109" xfId="1060"/>
    <cellStyle name="20% - Accent4 109 10" xfId="17551"/>
    <cellStyle name="20% - Accent4 109 2" xfId="17552"/>
    <cellStyle name="20% - Accent4 109 2 2" xfId="17553"/>
    <cellStyle name="20% - Accent4 109 2 2 2" xfId="17554"/>
    <cellStyle name="20% - Accent4 109 2 2 2 2" xfId="17555"/>
    <cellStyle name="20% - Accent4 109 2 2 2 2 2" xfId="17556"/>
    <cellStyle name="20% - Accent4 109 2 2 2 2 2 2" xfId="17557"/>
    <cellStyle name="20% - Accent4 109 2 2 2 2 3" xfId="17558"/>
    <cellStyle name="20% - Accent4 109 2 2 2 3" xfId="17559"/>
    <cellStyle name="20% - Accent4 109 2 2 2 3 2" xfId="17560"/>
    <cellStyle name="20% - Accent4 109 2 2 2 4" xfId="17561"/>
    <cellStyle name="20% - Accent4 109 2 2 2 5" xfId="17562"/>
    <cellStyle name="20% - Accent4 109 2 2 3" xfId="17563"/>
    <cellStyle name="20% - Accent4 109 2 2 3 2" xfId="17564"/>
    <cellStyle name="20% - Accent4 109 2 2 3 2 2" xfId="17565"/>
    <cellStyle name="20% - Accent4 109 2 2 3 3" xfId="17566"/>
    <cellStyle name="20% - Accent4 109 2 2 4" xfId="17567"/>
    <cellStyle name="20% - Accent4 109 2 2 4 2" xfId="17568"/>
    <cellStyle name="20% - Accent4 109 2 2 5" xfId="17569"/>
    <cellStyle name="20% - Accent4 109 2 2 6" xfId="17570"/>
    <cellStyle name="20% - Accent4 109 2 3" xfId="17571"/>
    <cellStyle name="20% - Accent4 109 2 3 2" xfId="17572"/>
    <cellStyle name="20% - Accent4 109 2 3 2 2" xfId="17573"/>
    <cellStyle name="20% - Accent4 109 2 3 2 2 2" xfId="17574"/>
    <cellStyle name="20% - Accent4 109 2 3 2 3" xfId="17575"/>
    <cellStyle name="20% - Accent4 109 2 3 3" xfId="17576"/>
    <cellStyle name="20% - Accent4 109 2 3 3 2" xfId="17577"/>
    <cellStyle name="20% - Accent4 109 2 3 4" xfId="17578"/>
    <cellStyle name="20% - Accent4 109 2 3 5" xfId="17579"/>
    <cellStyle name="20% - Accent4 109 2 4" xfId="17580"/>
    <cellStyle name="20% - Accent4 109 2 4 2" xfId="17581"/>
    <cellStyle name="20% - Accent4 109 2 4 2 2" xfId="17582"/>
    <cellStyle name="20% - Accent4 109 2 4 3" xfId="17583"/>
    <cellStyle name="20% - Accent4 109 2 5" xfId="17584"/>
    <cellStyle name="20% - Accent4 109 2 5 2" xfId="17585"/>
    <cellStyle name="20% - Accent4 109 2 6" xfId="17586"/>
    <cellStyle name="20% - Accent4 109 2 7" xfId="17587"/>
    <cellStyle name="20% - Accent4 109 3" xfId="17588"/>
    <cellStyle name="20% - Accent4 109 3 2" xfId="17589"/>
    <cellStyle name="20% - Accent4 109 3 2 2" xfId="17590"/>
    <cellStyle name="20% - Accent4 109 3 2 2 2" xfId="17591"/>
    <cellStyle name="20% - Accent4 109 3 2 2 2 2" xfId="17592"/>
    <cellStyle name="20% - Accent4 109 3 2 2 2 2 2" xfId="17593"/>
    <cellStyle name="20% - Accent4 109 3 2 2 2 3" xfId="17594"/>
    <cellStyle name="20% - Accent4 109 3 2 2 3" xfId="17595"/>
    <cellStyle name="20% - Accent4 109 3 2 2 3 2" xfId="17596"/>
    <cellStyle name="20% - Accent4 109 3 2 2 4" xfId="17597"/>
    <cellStyle name="20% - Accent4 109 3 2 2 5" xfId="17598"/>
    <cellStyle name="20% - Accent4 109 3 2 3" xfId="17599"/>
    <cellStyle name="20% - Accent4 109 3 2 3 2" xfId="17600"/>
    <cellStyle name="20% - Accent4 109 3 2 3 2 2" xfId="17601"/>
    <cellStyle name="20% - Accent4 109 3 2 3 3" xfId="17602"/>
    <cellStyle name="20% - Accent4 109 3 2 4" xfId="17603"/>
    <cellStyle name="20% - Accent4 109 3 2 4 2" xfId="17604"/>
    <cellStyle name="20% - Accent4 109 3 2 5" xfId="17605"/>
    <cellStyle name="20% - Accent4 109 3 2 6" xfId="17606"/>
    <cellStyle name="20% - Accent4 109 3 3" xfId="17607"/>
    <cellStyle name="20% - Accent4 109 3 3 2" xfId="17608"/>
    <cellStyle name="20% - Accent4 109 3 3 2 2" xfId="17609"/>
    <cellStyle name="20% - Accent4 109 3 3 2 2 2" xfId="17610"/>
    <cellStyle name="20% - Accent4 109 3 3 2 3" xfId="17611"/>
    <cellStyle name="20% - Accent4 109 3 3 3" xfId="17612"/>
    <cellStyle name="20% - Accent4 109 3 3 3 2" xfId="17613"/>
    <cellStyle name="20% - Accent4 109 3 3 4" xfId="17614"/>
    <cellStyle name="20% - Accent4 109 3 3 5" xfId="17615"/>
    <cellStyle name="20% - Accent4 109 3 4" xfId="17616"/>
    <cellStyle name="20% - Accent4 109 3 4 2" xfId="17617"/>
    <cellStyle name="20% - Accent4 109 3 4 2 2" xfId="17618"/>
    <cellStyle name="20% - Accent4 109 3 4 3" xfId="17619"/>
    <cellStyle name="20% - Accent4 109 3 5" xfId="17620"/>
    <cellStyle name="20% - Accent4 109 3 5 2" xfId="17621"/>
    <cellStyle name="20% - Accent4 109 3 6" xfId="17622"/>
    <cellStyle name="20% - Accent4 109 3 7" xfId="17623"/>
    <cellStyle name="20% - Accent4 109 4" xfId="17624"/>
    <cellStyle name="20% - Accent4 109 4 2" xfId="17625"/>
    <cellStyle name="20% - Accent4 109 4 2 2" xfId="17626"/>
    <cellStyle name="20% - Accent4 109 4 2 2 2" xfId="17627"/>
    <cellStyle name="20% - Accent4 109 4 2 2 2 2" xfId="17628"/>
    <cellStyle name="20% - Accent4 109 4 2 2 3" xfId="17629"/>
    <cellStyle name="20% - Accent4 109 4 2 3" xfId="17630"/>
    <cellStyle name="20% - Accent4 109 4 2 3 2" xfId="17631"/>
    <cellStyle name="20% - Accent4 109 4 2 4" xfId="17632"/>
    <cellStyle name="20% - Accent4 109 4 2 5" xfId="17633"/>
    <cellStyle name="20% - Accent4 109 4 3" xfId="17634"/>
    <cellStyle name="20% - Accent4 109 4 3 2" xfId="17635"/>
    <cellStyle name="20% - Accent4 109 4 3 2 2" xfId="17636"/>
    <cellStyle name="20% - Accent4 109 4 3 3" xfId="17637"/>
    <cellStyle name="20% - Accent4 109 4 4" xfId="17638"/>
    <cellStyle name="20% - Accent4 109 4 4 2" xfId="17639"/>
    <cellStyle name="20% - Accent4 109 4 5" xfId="17640"/>
    <cellStyle name="20% - Accent4 109 4 6" xfId="17641"/>
    <cellStyle name="20% - Accent4 109 5" xfId="17642"/>
    <cellStyle name="20% - Accent4 109 5 2" xfId="17643"/>
    <cellStyle name="20% - Accent4 109 5 2 2" xfId="17644"/>
    <cellStyle name="20% - Accent4 109 5 2 2 2" xfId="17645"/>
    <cellStyle name="20% - Accent4 109 5 2 2 2 2" xfId="17646"/>
    <cellStyle name="20% - Accent4 109 5 2 2 3" xfId="17647"/>
    <cellStyle name="20% - Accent4 109 5 2 3" xfId="17648"/>
    <cellStyle name="20% - Accent4 109 5 2 3 2" xfId="17649"/>
    <cellStyle name="20% - Accent4 109 5 2 4" xfId="17650"/>
    <cellStyle name="20% - Accent4 109 5 2 5" xfId="17651"/>
    <cellStyle name="20% - Accent4 109 5 3" xfId="17652"/>
    <cellStyle name="20% - Accent4 109 5 3 2" xfId="17653"/>
    <cellStyle name="20% - Accent4 109 5 3 2 2" xfId="17654"/>
    <cellStyle name="20% - Accent4 109 5 3 3" xfId="17655"/>
    <cellStyle name="20% - Accent4 109 5 4" xfId="17656"/>
    <cellStyle name="20% - Accent4 109 5 4 2" xfId="17657"/>
    <cellStyle name="20% - Accent4 109 5 5" xfId="17658"/>
    <cellStyle name="20% - Accent4 109 5 6" xfId="17659"/>
    <cellStyle name="20% - Accent4 109 6" xfId="17660"/>
    <cellStyle name="20% - Accent4 109 6 2" xfId="17661"/>
    <cellStyle name="20% - Accent4 109 6 2 2" xfId="17662"/>
    <cellStyle name="20% - Accent4 109 6 2 2 2" xfId="17663"/>
    <cellStyle name="20% - Accent4 109 6 2 3" xfId="17664"/>
    <cellStyle name="20% - Accent4 109 6 3" xfId="17665"/>
    <cellStyle name="20% - Accent4 109 6 3 2" xfId="17666"/>
    <cellStyle name="20% - Accent4 109 6 4" xfId="17667"/>
    <cellStyle name="20% - Accent4 109 6 5" xfId="17668"/>
    <cellStyle name="20% - Accent4 109 7" xfId="17669"/>
    <cellStyle name="20% - Accent4 109 7 2" xfId="17670"/>
    <cellStyle name="20% - Accent4 109 7 2 2" xfId="17671"/>
    <cellStyle name="20% - Accent4 109 7 3" xfId="17672"/>
    <cellStyle name="20% - Accent4 109 8" xfId="17673"/>
    <cellStyle name="20% - Accent4 109 8 2" xfId="17674"/>
    <cellStyle name="20% - Accent4 109 9" xfId="17675"/>
    <cellStyle name="20% - Accent4 109 9 2" xfId="60752"/>
    <cellStyle name="20% - Accent4 11" xfId="1061"/>
    <cellStyle name="20% - Accent4 11 2" xfId="1062"/>
    <cellStyle name="20% - Accent4 11 3" xfId="60753"/>
    <cellStyle name="20% - Accent4 110" xfId="1063"/>
    <cellStyle name="20% - Accent4 110 10" xfId="17676"/>
    <cellStyle name="20% - Accent4 110 2" xfId="17677"/>
    <cellStyle name="20% - Accent4 110 2 2" xfId="17678"/>
    <cellStyle name="20% - Accent4 110 2 2 2" xfId="17679"/>
    <cellStyle name="20% - Accent4 110 2 2 2 2" xfId="17680"/>
    <cellStyle name="20% - Accent4 110 2 2 2 2 2" xfId="17681"/>
    <cellStyle name="20% - Accent4 110 2 2 2 2 2 2" xfId="17682"/>
    <cellStyle name="20% - Accent4 110 2 2 2 2 3" xfId="17683"/>
    <cellStyle name="20% - Accent4 110 2 2 2 3" xfId="17684"/>
    <cellStyle name="20% - Accent4 110 2 2 2 3 2" xfId="17685"/>
    <cellStyle name="20% - Accent4 110 2 2 2 4" xfId="17686"/>
    <cellStyle name="20% - Accent4 110 2 2 2 5" xfId="17687"/>
    <cellStyle name="20% - Accent4 110 2 2 3" xfId="17688"/>
    <cellStyle name="20% - Accent4 110 2 2 3 2" xfId="17689"/>
    <cellStyle name="20% - Accent4 110 2 2 3 2 2" xfId="17690"/>
    <cellStyle name="20% - Accent4 110 2 2 3 3" xfId="17691"/>
    <cellStyle name="20% - Accent4 110 2 2 4" xfId="17692"/>
    <cellStyle name="20% - Accent4 110 2 2 4 2" xfId="17693"/>
    <cellStyle name="20% - Accent4 110 2 2 5" xfId="17694"/>
    <cellStyle name="20% - Accent4 110 2 2 6" xfId="17695"/>
    <cellStyle name="20% - Accent4 110 2 3" xfId="17696"/>
    <cellStyle name="20% - Accent4 110 2 3 2" xfId="17697"/>
    <cellStyle name="20% - Accent4 110 2 3 2 2" xfId="17698"/>
    <cellStyle name="20% - Accent4 110 2 3 2 2 2" xfId="17699"/>
    <cellStyle name="20% - Accent4 110 2 3 2 3" xfId="17700"/>
    <cellStyle name="20% - Accent4 110 2 3 3" xfId="17701"/>
    <cellStyle name="20% - Accent4 110 2 3 3 2" xfId="17702"/>
    <cellStyle name="20% - Accent4 110 2 3 4" xfId="17703"/>
    <cellStyle name="20% - Accent4 110 2 3 5" xfId="17704"/>
    <cellStyle name="20% - Accent4 110 2 4" xfId="17705"/>
    <cellStyle name="20% - Accent4 110 2 4 2" xfId="17706"/>
    <cellStyle name="20% - Accent4 110 2 4 2 2" xfId="17707"/>
    <cellStyle name="20% - Accent4 110 2 4 3" xfId="17708"/>
    <cellStyle name="20% - Accent4 110 2 5" xfId="17709"/>
    <cellStyle name="20% - Accent4 110 2 5 2" xfId="17710"/>
    <cellStyle name="20% - Accent4 110 2 6" xfId="17711"/>
    <cellStyle name="20% - Accent4 110 2 7" xfId="17712"/>
    <cellStyle name="20% - Accent4 110 3" xfId="17713"/>
    <cellStyle name="20% - Accent4 110 3 2" xfId="17714"/>
    <cellStyle name="20% - Accent4 110 3 2 2" xfId="17715"/>
    <cellStyle name="20% - Accent4 110 3 2 2 2" xfId="17716"/>
    <cellStyle name="20% - Accent4 110 3 2 2 2 2" xfId="17717"/>
    <cellStyle name="20% - Accent4 110 3 2 2 2 2 2" xfId="17718"/>
    <cellStyle name="20% - Accent4 110 3 2 2 2 3" xfId="17719"/>
    <cellStyle name="20% - Accent4 110 3 2 2 3" xfId="17720"/>
    <cellStyle name="20% - Accent4 110 3 2 2 3 2" xfId="17721"/>
    <cellStyle name="20% - Accent4 110 3 2 2 4" xfId="17722"/>
    <cellStyle name="20% - Accent4 110 3 2 2 5" xfId="17723"/>
    <cellStyle name="20% - Accent4 110 3 2 3" xfId="17724"/>
    <cellStyle name="20% - Accent4 110 3 2 3 2" xfId="17725"/>
    <cellStyle name="20% - Accent4 110 3 2 3 2 2" xfId="17726"/>
    <cellStyle name="20% - Accent4 110 3 2 3 3" xfId="17727"/>
    <cellStyle name="20% - Accent4 110 3 2 4" xfId="17728"/>
    <cellStyle name="20% - Accent4 110 3 2 4 2" xfId="17729"/>
    <cellStyle name="20% - Accent4 110 3 2 5" xfId="17730"/>
    <cellStyle name="20% - Accent4 110 3 2 6" xfId="17731"/>
    <cellStyle name="20% - Accent4 110 3 3" xfId="17732"/>
    <cellStyle name="20% - Accent4 110 3 3 2" xfId="17733"/>
    <cellStyle name="20% - Accent4 110 3 3 2 2" xfId="17734"/>
    <cellStyle name="20% - Accent4 110 3 3 2 2 2" xfId="17735"/>
    <cellStyle name="20% - Accent4 110 3 3 2 3" xfId="17736"/>
    <cellStyle name="20% - Accent4 110 3 3 3" xfId="17737"/>
    <cellStyle name="20% - Accent4 110 3 3 3 2" xfId="17738"/>
    <cellStyle name="20% - Accent4 110 3 3 4" xfId="17739"/>
    <cellStyle name="20% - Accent4 110 3 3 5" xfId="17740"/>
    <cellStyle name="20% - Accent4 110 3 4" xfId="17741"/>
    <cellStyle name="20% - Accent4 110 3 4 2" xfId="17742"/>
    <cellStyle name="20% - Accent4 110 3 4 2 2" xfId="17743"/>
    <cellStyle name="20% - Accent4 110 3 4 3" xfId="17744"/>
    <cellStyle name="20% - Accent4 110 3 5" xfId="17745"/>
    <cellStyle name="20% - Accent4 110 3 5 2" xfId="17746"/>
    <cellStyle name="20% - Accent4 110 3 6" xfId="17747"/>
    <cellStyle name="20% - Accent4 110 3 7" xfId="17748"/>
    <cellStyle name="20% - Accent4 110 4" xfId="17749"/>
    <cellStyle name="20% - Accent4 110 4 2" xfId="17750"/>
    <cellStyle name="20% - Accent4 110 4 2 2" xfId="17751"/>
    <cellStyle name="20% - Accent4 110 4 2 2 2" xfId="17752"/>
    <cellStyle name="20% - Accent4 110 4 2 2 2 2" xfId="17753"/>
    <cellStyle name="20% - Accent4 110 4 2 2 3" xfId="17754"/>
    <cellStyle name="20% - Accent4 110 4 2 3" xfId="17755"/>
    <cellStyle name="20% - Accent4 110 4 2 3 2" xfId="17756"/>
    <cellStyle name="20% - Accent4 110 4 2 4" xfId="17757"/>
    <cellStyle name="20% - Accent4 110 4 2 5" xfId="17758"/>
    <cellStyle name="20% - Accent4 110 4 3" xfId="17759"/>
    <cellStyle name="20% - Accent4 110 4 3 2" xfId="17760"/>
    <cellStyle name="20% - Accent4 110 4 3 2 2" xfId="17761"/>
    <cellStyle name="20% - Accent4 110 4 3 3" xfId="17762"/>
    <cellStyle name="20% - Accent4 110 4 4" xfId="17763"/>
    <cellStyle name="20% - Accent4 110 4 4 2" xfId="17764"/>
    <cellStyle name="20% - Accent4 110 4 5" xfId="17765"/>
    <cellStyle name="20% - Accent4 110 4 6" xfId="17766"/>
    <cellStyle name="20% - Accent4 110 5" xfId="17767"/>
    <cellStyle name="20% - Accent4 110 5 2" xfId="17768"/>
    <cellStyle name="20% - Accent4 110 5 2 2" xfId="17769"/>
    <cellStyle name="20% - Accent4 110 5 2 2 2" xfId="17770"/>
    <cellStyle name="20% - Accent4 110 5 2 2 2 2" xfId="17771"/>
    <cellStyle name="20% - Accent4 110 5 2 2 3" xfId="17772"/>
    <cellStyle name="20% - Accent4 110 5 2 3" xfId="17773"/>
    <cellStyle name="20% - Accent4 110 5 2 3 2" xfId="17774"/>
    <cellStyle name="20% - Accent4 110 5 2 4" xfId="17775"/>
    <cellStyle name="20% - Accent4 110 5 2 5" xfId="17776"/>
    <cellStyle name="20% - Accent4 110 5 3" xfId="17777"/>
    <cellStyle name="20% - Accent4 110 5 3 2" xfId="17778"/>
    <cellStyle name="20% - Accent4 110 5 3 2 2" xfId="17779"/>
    <cellStyle name="20% - Accent4 110 5 3 3" xfId="17780"/>
    <cellStyle name="20% - Accent4 110 5 4" xfId="17781"/>
    <cellStyle name="20% - Accent4 110 5 4 2" xfId="17782"/>
    <cellStyle name="20% - Accent4 110 5 5" xfId="17783"/>
    <cellStyle name="20% - Accent4 110 5 6" xfId="17784"/>
    <cellStyle name="20% - Accent4 110 6" xfId="17785"/>
    <cellStyle name="20% - Accent4 110 6 2" xfId="17786"/>
    <cellStyle name="20% - Accent4 110 6 2 2" xfId="17787"/>
    <cellStyle name="20% - Accent4 110 6 2 2 2" xfId="17788"/>
    <cellStyle name="20% - Accent4 110 6 2 3" xfId="17789"/>
    <cellStyle name="20% - Accent4 110 6 3" xfId="17790"/>
    <cellStyle name="20% - Accent4 110 6 3 2" xfId="17791"/>
    <cellStyle name="20% - Accent4 110 6 4" xfId="17792"/>
    <cellStyle name="20% - Accent4 110 6 5" xfId="17793"/>
    <cellStyle name="20% - Accent4 110 7" xfId="17794"/>
    <cellStyle name="20% - Accent4 110 7 2" xfId="17795"/>
    <cellStyle name="20% - Accent4 110 7 2 2" xfId="17796"/>
    <cellStyle name="20% - Accent4 110 7 3" xfId="17797"/>
    <cellStyle name="20% - Accent4 110 8" xfId="17798"/>
    <cellStyle name="20% - Accent4 110 8 2" xfId="17799"/>
    <cellStyle name="20% - Accent4 110 9" xfId="17800"/>
    <cellStyle name="20% - Accent4 110 9 2" xfId="60754"/>
    <cellStyle name="20% - Accent4 111" xfId="1064"/>
    <cellStyle name="20% - Accent4 111 10" xfId="17801"/>
    <cellStyle name="20% - Accent4 111 2" xfId="17802"/>
    <cellStyle name="20% - Accent4 111 2 2" xfId="17803"/>
    <cellStyle name="20% - Accent4 111 2 2 2" xfId="17804"/>
    <cellStyle name="20% - Accent4 111 2 2 2 2" xfId="17805"/>
    <cellStyle name="20% - Accent4 111 2 2 2 2 2" xfId="17806"/>
    <cellStyle name="20% - Accent4 111 2 2 2 2 2 2" xfId="17807"/>
    <cellStyle name="20% - Accent4 111 2 2 2 2 3" xfId="17808"/>
    <cellStyle name="20% - Accent4 111 2 2 2 3" xfId="17809"/>
    <cellStyle name="20% - Accent4 111 2 2 2 3 2" xfId="17810"/>
    <cellStyle name="20% - Accent4 111 2 2 2 4" xfId="17811"/>
    <cellStyle name="20% - Accent4 111 2 2 2 5" xfId="17812"/>
    <cellStyle name="20% - Accent4 111 2 2 3" xfId="17813"/>
    <cellStyle name="20% - Accent4 111 2 2 3 2" xfId="17814"/>
    <cellStyle name="20% - Accent4 111 2 2 3 2 2" xfId="17815"/>
    <cellStyle name="20% - Accent4 111 2 2 3 3" xfId="17816"/>
    <cellStyle name="20% - Accent4 111 2 2 4" xfId="17817"/>
    <cellStyle name="20% - Accent4 111 2 2 4 2" xfId="17818"/>
    <cellStyle name="20% - Accent4 111 2 2 5" xfId="17819"/>
    <cellStyle name="20% - Accent4 111 2 2 6" xfId="17820"/>
    <cellStyle name="20% - Accent4 111 2 3" xfId="17821"/>
    <cellStyle name="20% - Accent4 111 2 3 2" xfId="17822"/>
    <cellStyle name="20% - Accent4 111 2 3 2 2" xfId="17823"/>
    <cellStyle name="20% - Accent4 111 2 3 2 2 2" xfId="17824"/>
    <cellStyle name="20% - Accent4 111 2 3 2 3" xfId="17825"/>
    <cellStyle name="20% - Accent4 111 2 3 3" xfId="17826"/>
    <cellStyle name="20% - Accent4 111 2 3 3 2" xfId="17827"/>
    <cellStyle name="20% - Accent4 111 2 3 4" xfId="17828"/>
    <cellStyle name="20% - Accent4 111 2 3 5" xfId="17829"/>
    <cellStyle name="20% - Accent4 111 2 4" xfId="17830"/>
    <cellStyle name="20% - Accent4 111 2 4 2" xfId="17831"/>
    <cellStyle name="20% - Accent4 111 2 4 2 2" xfId="17832"/>
    <cellStyle name="20% - Accent4 111 2 4 3" xfId="17833"/>
    <cellStyle name="20% - Accent4 111 2 5" xfId="17834"/>
    <cellStyle name="20% - Accent4 111 2 5 2" xfId="17835"/>
    <cellStyle name="20% - Accent4 111 2 6" xfId="17836"/>
    <cellStyle name="20% - Accent4 111 2 7" xfId="17837"/>
    <cellStyle name="20% - Accent4 111 3" xfId="17838"/>
    <cellStyle name="20% - Accent4 111 3 2" xfId="17839"/>
    <cellStyle name="20% - Accent4 111 3 2 2" xfId="17840"/>
    <cellStyle name="20% - Accent4 111 3 2 2 2" xfId="17841"/>
    <cellStyle name="20% - Accent4 111 3 2 2 2 2" xfId="17842"/>
    <cellStyle name="20% - Accent4 111 3 2 2 2 2 2" xfId="17843"/>
    <cellStyle name="20% - Accent4 111 3 2 2 2 3" xfId="17844"/>
    <cellStyle name="20% - Accent4 111 3 2 2 3" xfId="17845"/>
    <cellStyle name="20% - Accent4 111 3 2 2 3 2" xfId="17846"/>
    <cellStyle name="20% - Accent4 111 3 2 2 4" xfId="17847"/>
    <cellStyle name="20% - Accent4 111 3 2 2 5" xfId="17848"/>
    <cellStyle name="20% - Accent4 111 3 2 3" xfId="17849"/>
    <cellStyle name="20% - Accent4 111 3 2 3 2" xfId="17850"/>
    <cellStyle name="20% - Accent4 111 3 2 3 2 2" xfId="17851"/>
    <cellStyle name="20% - Accent4 111 3 2 3 3" xfId="17852"/>
    <cellStyle name="20% - Accent4 111 3 2 4" xfId="17853"/>
    <cellStyle name="20% - Accent4 111 3 2 4 2" xfId="17854"/>
    <cellStyle name="20% - Accent4 111 3 2 5" xfId="17855"/>
    <cellStyle name="20% - Accent4 111 3 2 6" xfId="17856"/>
    <cellStyle name="20% - Accent4 111 3 3" xfId="17857"/>
    <cellStyle name="20% - Accent4 111 3 3 2" xfId="17858"/>
    <cellStyle name="20% - Accent4 111 3 3 2 2" xfId="17859"/>
    <cellStyle name="20% - Accent4 111 3 3 2 2 2" xfId="17860"/>
    <cellStyle name="20% - Accent4 111 3 3 2 3" xfId="17861"/>
    <cellStyle name="20% - Accent4 111 3 3 3" xfId="17862"/>
    <cellStyle name="20% - Accent4 111 3 3 3 2" xfId="17863"/>
    <cellStyle name="20% - Accent4 111 3 3 4" xfId="17864"/>
    <cellStyle name="20% - Accent4 111 3 3 5" xfId="17865"/>
    <cellStyle name="20% - Accent4 111 3 4" xfId="17866"/>
    <cellStyle name="20% - Accent4 111 3 4 2" xfId="17867"/>
    <cellStyle name="20% - Accent4 111 3 4 2 2" xfId="17868"/>
    <cellStyle name="20% - Accent4 111 3 4 3" xfId="17869"/>
    <cellStyle name="20% - Accent4 111 3 5" xfId="17870"/>
    <cellStyle name="20% - Accent4 111 3 5 2" xfId="17871"/>
    <cellStyle name="20% - Accent4 111 3 6" xfId="17872"/>
    <cellStyle name="20% - Accent4 111 3 7" xfId="17873"/>
    <cellStyle name="20% - Accent4 111 4" xfId="17874"/>
    <cellStyle name="20% - Accent4 111 4 2" xfId="17875"/>
    <cellStyle name="20% - Accent4 111 4 2 2" xfId="17876"/>
    <cellStyle name="20% - Accent4 111 4 2 2 2" xfId="17877"/>
    <cellStyle name="20% - Accent4 111 4 2 2 2 2" xfId="17878"/>
    <cellStyle name="20% - Accent4 111 4 2 2 3" xfId="17879"/>
    <cellStyle name="20% - Accent4 111 4 2 3" xfId="17880"/>
    <cellStyle name="20% - Accent4 111 4 2 3 2" xfId="17881"/>
    <cellStyle name="20% - Accent4 111 4 2 4" xfId="17882"/>
    <cellStyle name="20% - Accent4 111 4 2 5" xfId="17883"/>
    <cellStyle name="20% - Accent4 111 4 3" xfId="17884"/>
    <cellStyle name="20% - Accent4 111 4 3 2" xfId="17885"/>
    <cellStyle name="20% - Accent4 111 4 3 2 2" xfId="17886"/>
    <cellStyle name="20% - Accent4 111 4 3 3" xfId="17887"/>
    <cellStyle name="20% - Accent4 111 4 4" xfId="17888"/>
    <cellStyle name="20% - Accent4 111 4 4 2" xfId="17889"/>
    <cellStyle name="20% - Accent4 111 4 5" xfId="17890"/>
    <cellStyle name="20% - Accent4 111 4 6" xfId="17891"/>
    <cellStyle name="20% - Accent4 111 5" xfId="17892"/>
    <cellStyle name="20% - Accent4 111 5 2" xfId="17893"/>
    <cellStyle name="20% - Accent4 111 5 2 2" xfId="17894"/>
    <cellStyle name="20% - Accent4 111 5 2 2 2" xfId="17895"/>
    <cellStyle name="20% - Accent4 111 5 2 2 2 2" xfId="17896"/>
    <cellStyle name="20% - Accent4 111 5 2 2 3" xfId="17897"/>
    <cellStyle name="20% - Accent4 111 5 2 3" xfId="17898"/>
    <cellStyle name="20% - Accent4 111 5 2 3 2" xfId="17899"/>
    <cellStyle name="20% - Accent4 111 5 2 4" xfId="17900"/>
    <cellStyle name="20% - Accent4 111 5 2 5" xfId="17901"/>
    <cellStyle name="20% - Accent4 111 5 3" xfId="17902"/>
    <cellStyle name="20% - Accent4 111 5 3 2" xfId="17903"/>
    <cellStyle name="20% - Accent4 111 5 3 2 2" xfId="17904"/>
    <cellStyle name="20% - Accent4 111 5 3 3" xfId="17905"/>
    <cellStyle name="20% - Accent4 111 5 4" xfId="17906"/>
    <cellStyle name="20% - Accent4 111 5 4 2" xfId="17907"/>
    <cellStyle name="20% - Accent4 111 5 5" xfId="17908"/>
    <cellStyle name="20% - Accent4 111 5 6" xfId="17909"/>
    <cellStyle name="20% - Accent4 111 6" xfId="17910"/>
    <cellStyle name="20% - Accent4 111 6 2" xfId="17911"/>
    <cellStyle name="20% - Accent4 111 6 2 2" xfId="17912"/>
    <cellStyle name="20% - Accent4 111 6 2 2 2" xfId="17913"/>
    <cellStyle name="20% - Accent4 111 6 2 3" xfId="17914"/>
    <cellStyle name="20% - Accent4 111 6 3" xfId="17915"/>
    <cellStyle name="20% - Accent4 111 6 3 2" xfId="17916"/>
    <cellStyle name="20% - Accent4 111 6 4" xfId="17917"/>
    <cellStyle name="20% - Accent4 111 6 5" xfId="17918"/>
    <cellStyle name="20% - Accent4 111 7" xfId="17919"/>
    <cellStyle name="20% - Accent4 111 7 2" xfId="17920"/>
    <cellStyle name="20% - Accent4 111 7 2 2" xfId="17921"/>
    <cellStyle name="20% - Accent4 111 7 3" xfId="17922"/>
    <cellStyle name="20% - Accent4 111 8" xfId="17923"/>
    <cellStyle name="20% - Accent4 111 8 2" xfId="17924"/>
    <cellStyle name="20% - Accent4 111 9" xfId="17925"/>
    <cellStyle name="20% - Accent4 111 9 2" xfId="60755"/>
    <cellStyle name="20% - Accent4 112" xfId="1065"/>
    <cellStyle name="20% - Accent4 112 10" xfId="17926"/>
    <cellStyle name="20% - Accent4 112 2" xfId="17927"/>
    <cellStyle name="20% - Accent4 112 2 2" xfId="17928"/>
    <cellStyle name="20% - Accent4 112 2 2 2" xfId="17929"/>
    <cellStyle name="20% - Accent4 112 2 2 2 2" xfId="17930"/>
    <cellStyle name="20% - Accent4 112 2 2 2 2 2" xfId="17931"/>
    <cellStyle name="20% - Accent4 112 2 2 2 2 2 2" xfId="17932"/>
    <cellStyle name="20% - Accent4 112 2 2 2 2 3" xfId="17933"/>
    <cellStyle name="20% - Accent4 112 2 2 2 3" xfId="17934"/>
    <cellStyle name="20% - Accent4 112 2 2 2 3 2" xfId="17935"/>
    <cellStyle name="20% - Accent4 112 2 2 2 4" xfId="17936"/>
    <cellStyle name="20% - Accent4 112 2 2 2 5" xfId="17937"/>
    <cellStyle name="20% - Accent4 112 2 2 3" xfId="17938"/>
    <cellStyle name="20% - Accent4 112 2 2 3 2" xfId="17939"/>
    <cellStyle name="20% - Accent4 112 2 2 3 2 2" xfId="17940"/>
    <cellStyle name="20% - Accent4 112 2 2 3 3" xfId="17941"/>
    <cellStyle name="20% - Accent4 112 2 2 4" xfId="17942"/>
    <cellStyle name="20% - Accent4 112 2 2 4 2" xfId="17943"/>
    <cellStyle name="20% - Accent4 112 2 2 5" xfId="17944"/>
    <cellStyle name="20% - Accent4 112 2 2 6" xfId="17945"/>
    <cellStyle name="20% - Accent4 112 2 3" xfId="17946"/>
    <cellStyle name="20% - Accent4 112 2 3 2" xfId="17947"/>
    <cellStyle name="20% - Accent4 112 2 3 2 2" xfId="17948"/>
    <cellStyle name="20% - Accent4 112 2 3 2 2 2" xfId="17949"/>
    <cellStyle name="20% - Accent4 112 2 3 2 3" xfId="17950"/>
    <cellStyle name="20% - Accent4 112 2 3 3" xfId="17951"/>
    <cellStyle name="20% - Accent4 112 2 3 3 2" xfId="17952"/>
    <cellStyle name="20% - Accent4 112 2 3 4" xfId="17953"/>
    <cellStyle name="20% - Accent4 112 2 3 5" xfId="17954"/>
    <cellStyle name="20% - Accent4 112 2 4" xfId="17955"/>
    <cellStyle name="20% - Accent4 112 2 4 2" xfId="17956"/>
    <cellStyle name="20% - Accent4 112 2 4 2 2" xfId="17957"/>
    <cellStyle name="20% - Accent4 112 2 4 3" xfId="17958"/>
    <cellStyle name="20% - Accent4 112 2 5" xfId="17959"/>
    <cellStyle name="20% - Accent4 112 2 5 2" xfId="17960"/>
    <cellStyle name="20% - Accent4 112 2 6" xfId="17961"/>
    <cellStyle name="20% - Accent4 112 2 7" xfId="17962"/>
    <cellStyle name="20% - Accent4 112 3" xfId="17963"/>
    <cellStyle name="20% - Accent4 112 3 2" xfId="17964"/>
    <cellStyle name="20% - Accent4 112 3 2 2" xfId="17965"/>
    <cellStyle name="20% - Accent4 112 3 2 2 2" xfId="17966"/>
    <cellStyle name="20% - Accent4 112 3 2 2 2 2" xfId="17967"/>
    <cellStyle name="20% - Accent4 112 3 2 2 2 2 2" xfId="17968"/>
    <cellStyle name="20% - Accent4 112 3 2 2 2 3" xfId="17969"/>
    <cellStyle name="20% - Accent4 112 3 2 2 3" xfId="17970"/>
    <cellStyle name="20% - Accent4 112 3 2 2 3 2" xfId="17971"/>
    <cellStyle name="20% - Accent4 112 3 2 2 4" xfId="17972"/>
    <cellStyle name="20% - Accent4 112 3 2 2 5" xfId="17973"/>
    <cellStyle name="20% - Accent4 112 3 2 3" xfId="17974"/>
    <cellStyle name="20% - Accent4 112 3 2 3 2" xfId="17975"/>
    <cellStyle name="20% - Accent4 112 3 2 3 2 2" xfId="17976"/>
    <cellStyle name="20% - Accent4 112 3 2 3 3" xfId="17977"/>
    <cellStyle name="20% - Accent4 112 3 2 4" xfId="17978"/>
    <cellStyle name="20% - Accent4 112 3 2 4 2" xfId="17979"/>
    <cellStyle name="20% - Accent4 112 3 2 5" xfId="17980"/>
    <cellStyle name="20% - Accent4 112 3 2 6" xfId="17981"/>
    <cellStyle name="20% - Accent4 112 3 3" xfId="17982"/>
    <cellStyle name="20% - Accent4 112 3 3 2" xfId="17983"/>
    <cellStyle name="20% - Accent4 112 3 3 2 2" xfId="17984"/>
    <cellStyle name="20% - Accent4 112 3 3 2 2 2" xfId="17985"/>
    <cellStyle name="20% - Accent4 112 3 3 2 3" xfId="17986"/>
    <cellStyle name="20% - Accent4 112 3 3 3" xfId="17987"/>
    <cellStyle name="20% - Accent4 112 3 3 3 2" xfId="17988"/>
    <cellStyle name="20% - Accent4 112 3 3 4" xfId="17989"/>
    <cellStyle name="20% - Accent4 112 3 3 5" xfId="17990"/>
    <cellStyle name="20% - Accent4 112 3 4" xfId="17991"/>
    <cellStyle name="20% - Accent4 112 3 4 2" xfId="17992"/>
    <cellStyle name="20% - Accent4 112 3 4 2 2" xfId="17993"/>
    <cellStyle name="20% - Accent4 112 3 4 3" xfId="17994"/>
    <cellStyle name="20% - Accent4 112 3 5" xfId="17995"/>
    <cellStyle name="20% - Accent4 112 3 5 2" xfId="17996"/>
    <cellStyle name="20% - Accent4 112 3 6" xfId="17997"/>
    <cellStyle name="20% - Accent4 112 3 7" xfId="17998"/>
    <cellStyle name="20% - Accent4 112 4" xfId="17999"/>
    <cellStyle name="20% - Accent4 112 4 2" xfId="18000"/>
    <cellStyle name="20% - Accent4 112 4 2 2" xfId="18001"/>
    <cellStyle name="20% - Accent4 112 4 2 2 2" xfId="18002"/>
    <cellStyle name="20% - Accent4 112 4 2 2 2 2" xfId="18003"/>
    <cellStyle name="20% - Accent4 112 4 2 2 3" xfId="18004"/>
    <cellStyle name="20% - Accent4 112 4 2 3" xfId="18005"/>
    <cellStyle name="20% - Accent4 112 4 2 3 2" xfId="18006"/>
    <cellStyle name="20% - Accent4 112 4 2 4" xfId="18007"/>
    <cellStyle name="20% - Accent4 112 4 2 5" xfId="18008"/>
    <cellStyle name="20% - Accent4 112 4 3" xfId="18009"/>
    <cellStyle name="20% - Accent4 112 4 3 2" xfId="18010"/>
    <cellStyle name="20% - Accent4 112 4 3 2 2" xfId="18011"/>
    <cellStyle name="20% - Accent4 112 4 3 3" xfId="18012"/>
    <cellStyle name="20% - Accent4 112 4 4" xfId="18013"/>
    <cellStyle name="20% - Accent4 112 4 4 2" xfId="18014"/>
    <cellStyle name="20% - Accent4 112 4 5" xfId="18015"/>
    <cellStyle name="20% - Accent4 112 4 6" xfId="18016"/>
    <cellStyle name="20% - Accent4 112 5" xfId="18017"/>
    <cellStyle name="20% - Accent4 112 5 2" xfId="18018"/>
    <cellStyle name="20% - Accent4 112 5 2 2" xfId="18019"/>
    <cellStyle name="20% - Accent4 112 5 2 2 2" xfId="18020"/>
    <cellStyle name="20% - Accent4 112 5 2 2 2 2" xfId="18021"/>
    <cellStyle name="20% - Accent4 112 5 2 2 3" xfId="18022"/>
    <cellStyle name="20% - Accent4 112 5 2 3" xfId="18023"/>
    <cellStyle name="20% - Accent4 112 5 2 3 2" xfId="18024"/>
    <cellStyle name="20% - Accent4 112 5 2 4" xfId="18025"/>
    <cellStyle name="20% - Accent4 112 5 2 5" xfId="18026"/>
    <cellStyle name="20% - Accent4 112 5 3" xfId="18027"/>
    <cellStyle name="20% - Accent4 112 5 3 2" xfId="18028"/>
    <cellStyle name="20% - Accent4 112 5 3 2 2" xfId="18029"/>
    <cellStyle name="20% - Accent4 112 5 3 3" xfId="18030"/>
    <cellStyle name="20% - Accent4 112 5 4" xfId="18031"/>
    <cellStyle name="20% - Accent4 112 5 4 2" xfId="18032"/>
    <cellStyle name="20% - Accent4 112 5 5" xfId="18033"/>
    <cellStyle name="20% - Accent4 112 5 6" xfId="18034"/>
    <cellStyle name="20% - Accent4 112 6" xfId="18035"/>
    <cellStyle name="20% - Accent4 112 6 2" xfId="18036"/>
    <cellStyle name="20% - Accent4 112 6 2 2" xfId="18037"/>
    <cellStyle name="20% - Accent4 112 6 2 2 2" xfId="18038"/>
    <cellStyle name="20% - Accent4 112 6 2 3" xfId="18039"/>
    <cellStyle name="20% - Accent4 112 6 3" xfId="18040"/>
    <cellStyle name="20% - Accent4 112 6 3 2" xfId="18041"/>
    <cellStyle name="20% - Accent4 112 6 4" xfId="18042"/>
    <cellStyle name="20% - Accent4 112 6 5" xfId="18043"/>
    <cellStyle name="20% - Accent4 112 7" xfId="18044"/>
    <cellStyle name="20% - Accent4 112 7 2" xfId="18045"/>
    <cellStyle name="20% - Accent4 112 7 2 2" xfId="18046"/>
    <cellStyle name="20% - Accent4 112 7 3" xfId="18047"/>
    <cellStyle name="20% - Accent4 112 8" xfId="18048"/>
    <cellStyle name="20% - Accent4 112 8 2" xfId="18049"/>
    <cellStyle name="20% - Accent4 112 9" xfId="18050"/>
    <cellStyle name="20% - Accent4 112 9 2" xfId="60756"/>
    <cellStyle name="20% - Accent4 113" xfId="1066"/>
    <cellStyle name="20% - Accent4 113 10" xfId="18051"/>
    <cellStyle name="20% - Accent4 113 2" xfId="18052"/>
    <cellStyle name="20% - Accent4 113 2 2" xfId="18053"/>
    <cellStyle name="20% - Accent4 113 2 2 2" xfId="18054"/>
    <cellStyle name="20% - Accent4 113 2 2 2 2" xfId="18055"/>
    <cellStyle name="20% - Accent4 113 2 2 2 2 2" xfId="18056"/>
    <cellStyle name="20% - Accent4 113 2 2 2 2 2 2" xfId="18057"/>
    <cellStyle name="20% - Accent4 113 2 2 2 2 3" xfId="18058"/>
    <cellStyle name="20% - Accent4 113 2 2 2 3" xfId="18059"/>
    <cellStyle name="20% - Accent4 113 2 2 2 3 2" xfId="18060"/>
    <cellStyle name="20% - Accent4 113 2 2 2 4" xfId="18061"/>
    <cellStyle name="20% - Accent4 113 2 2 2 5" xfId="18062"/>
    <cellStyle name="20% - Accent4 113 2 2 3" xfId="18063"/>
    <cellStyle name="20% - Accent4 113 2 2 3 2" xfId="18064"/>
    <cellStyle name="20% - Accent4 113 2 2 3 2 2" xfId="18065"/>
    <cellStyle name="20% - Accent4 113 2 2 3 3" xfId="18066"/>
    <cellStyle name="20% - Accent4 113 2 2 4" xfId="18067"/>
    <cellStyle name="20% - Accent4 113 2 2 4 2" xfId="18068"/>
    <cellStyle name="20% - Accent4 113 2 2 5" xfId="18069"/>
    <cellStyle name="20% - Accent4 113 2 2 6" xfId="18070"/>
    <cellStyle name="20% - Accent4 113 2 3" xfId="18071"/>
    <cellStyle name="20% - Accent4 113 2 3 2" xfId="18072"/>
    <cellStyle name="20% - Accent4 113 2 3 2 2" xfId="18073"/>
    <cellStyle name="20% - Accent4 113 2 3 2 2 2" xfId="18074"/>
    <cellStyle name="20% - Accent4 113 2 3 2 3" xfId="18075"/>
    <cellStyle name="20% - Accent4 113 2 3 3" xfId="18076"/>
    <cellStyle name="20% - Accent4 113 2 3 3 2" xfId="18077"/>
    <cellStyle name="20% - Accent4 113 2 3 4" xfId="18078"/>
    <cellStyle name="20% - Accent4 113 2 3 5" xfId="18079"/>
    <cellStyle name="20% - Accent4 113 2 4" xfId="18080"/>
    <cellStyle name="20% - Accent4 113 2 4 2" xfId="18081"/>
    <cellStyle name="20% - Accent4 113 2 4 2 2" xfId="18082"/>
    <cellStyle name="20% - Accent4 113 2 4 3" xfId="18083"/>
    <cellStyle name="20% - Accent4 113 2 5" xfId="18084"/>
    <cellStyle name="20% - Accent4 113 2 5 2" xfId="18085"/>
    <cellStyle name="20% - Accent4 113 2 6" xfId="18086"/>
    <cellStyle name="20% - Accent4 113 2 7" xfId="18087"/>
    <cellStyle name="20% - Accent4 113 3" xfId="18088"/>
    <cellStyle name="20% - Accent4 113 3 2" xfId="18089"/>
    <cellStyle name="20% - Accent4 113 3 2 2" xfId="18090"/>
    <cellStyle name="20% - Accent4 113 3 2 2 2" xfId="18091"/>
    <cellStyle name="20% - Accent4 113 3 2 2 2 2" xfId="18092"/>
    <cellStyle name="20% - Accent4 113 3 2 2 2 2 2" xfId="18093"/>
    <cellStyle name="20% - Accent4 113 3 2 2 2 3" xfId="18094"/>
    <cellStyle name="20% - Accent4 113 3 2 2 3" xfId="18095"/>
    <cellStyle name="20% - Accent4 113 3 2 2 3 2" xfId="18096"/>
    <cellStyle name="20% - Accent4 113 3 2 2 4" xfId="18097"/>
    <cellStyle name="20% - Accent4 113 3 2 2 5" xfId="18098"/>
    <cellStyle name="20% - Accent4 113 3 2 3" xfId="18099"/>
    <cellStyle name="20% - Accent4 113 3 2 3 2" xfId="18100"/>
    <cellStyle name="20% - Accent4 113 3 2 3 2 2" xfId="18101"/>
    <cellStyle name="20% - Accent4 113 3 2 3 3" xfId="18102"/>
    <cellStyle name="20% - Accent4 113 3 2 4" xfId="18103"/>
    <cellStyle name="20% - Accent4 113 3 2 4 2" xfId="18104"/>
    <cellStyle name="20% - Accent4 113 3 2 5" xfId="18105"/>
    <cellStyle name="20% - Accent4 113 3 2 6" xfId="18106"/>
    <cellStyle name="20% - Accent4 113 3 3" xfId="18107"/>
    <cellStyle name="20% - Accent4 113 3 3 2" xfId="18108"/>
    <cellStyle name="20% - Accent4 113 3 3 2 2" xfId="18109"/>
    <cellStyle name="20% - Accent4 113 3 3 2 2 2" xfId="18110"/>
    <cellStyle name="20% - Accent4 113 3 3 2 3" xfId="18111"/>
    <cellStyle name="20% - Accent4 113 3 3 3" xfId="18112"/>
    <cellStyle name="20% - Accent4 113 3 3 3 2" xfId="18113"/>
    <cellStyle name="20% - Accent4 113 3 3 4" xfId="18114"/>
    <cellStyle name="20% - Accent4 113 3 3 5" xfId="18115"/>
    <cellStyle name="20% - Accent4 113 3 4" xfId="18116"/>
    <cellStyle name="20% - Accent4 113 3 4 2" xfId="18117"/>
    <cellStyle name="20% - Accent4 113 3 4 2 2" xfId="18118"/>
    <cellStyle name="20% - Accent4 113 3 4 3" xfId="18119"/>
    <cellStyle name="20% - Accent4 113 3 5" xfId="18120"/>
    <cellStyle name="20% - Accent4 113 3 5 2" xfId="18121"/>
    <cellStyle name="20% - Accent4 113 3 6" xfId="18122"/>
    <cellStyle name="20% - Accent4 113 3 7" xfId="18123"/>
    <cellStyle name="20% - Accent4 113 4" xfId="18124"/>
    <cellStyle name="20% - Accent4 113 4 2" xfId="18125"/>
    <cellStyle name="20% - Accent4 113 4 2 2" xfId="18126"/>
    <cellStyle name="20% - Accent4 113 4 2 2 2" xfId="18127"/>
    <cellStyle name="20% - Accent4 113 4 2 2 2 2" xfId="18128"/>
    <cellStyle name="20% - Accent4 113 4 2 2 3" xfId="18129"/>
    <cellStyle name="20% - Accent4 113 4 2 3" xfId="18130"/>
    <cellStyle name="20% - Accent4 113 4 2 3 2" xfId="18131"/>
    <cellStyle name="20% - Accent4 113 4 2 4" xfId="18132"/>
    <cellStyle name="20% - Accent4 113 4 2 5" xfId="18133"/>
    <cellStyle name="20% - Accent4 113 4 3" xfId="18134"/>
    <cellStyle name="20% - Accent4 113 4 3 2" xfId="18135"/>
    <cellStyle name="20% - Accent4 113 4 3 2 2" xfId="18136"/>
    <cellStyle name="20% - Accent4 113 4 3 3" xfId="18137"/>
    <cellStyle name="20% - Accent4 113 4 4" xfId="18138"/>
    <cellStyle name="20% - Accent4 113 4 4 2" xfId="18139"/>
    <cellStyle name="20% - Accent4 113 4 5" xfId="18140"/>
    <cellStyle name="20% - Accent4 113 4 6" xfId="18141"/>
    <cellStyle name="20% - Accent4 113 5" xfId="18142"/>
    <cellStyle name="20% - Accent4 113 5 2" xfId="18143"/>
    <cellStyle name="20% - Accent4 113 5 2 2" xfId="18144"/>
    <cellStyle name="20% - Accent4 113 5 2 2 2" xfId="18145"/>
    <cellStyle name="20% - Accent4 113 5 2 2 2 2" xfId="18146"/>
    <cellStyle name="20% - Accent4 113 5 2 2 3" xfId="18147"/>
    <cellStyle name="20% - Accent4 113 5 2 3" xfId="18148"/>
    <cellStyle name="20% - Accent4 113 5 2 3 2" xfId="18149"/>
    <cellStyle name="20% - Accent4 113 5 2 4" xfId="18150"/>
    <cellStyle name="20% - Accent4 113 5 2 5" xfId="18151"/>
    <cellStyle name="20% - Accent4 113 5 3" xfId="18152"/>
    <cellStyle name="20% - Accent4 113 5 3 2" xfId="18153"/>
    <cellStyle name="20% - Accent4 113 5 3 2 2" xfId="18154"/>
    <cellStyle name="20% - Accent4 113 5 3 3" xfId="18155"/>
    <cellStyle name="20% - Accent4 113 5 4" xfId="18156"/>
    <cellStyle name="20% - Accent4 113 5 4 2" xfId="18157"/>
    <cellStyle name="20% - Accent4 113 5 5" xfId="18158"/>
    <cellStyle name="20% - Accent4 113 5 6" xfId="18159"/>
    <cellStyle name="20% - Accent4 113 6" xfId="18160"/>
    <cellStyle name="20% - Accent4 113 6 2" xfId="18161"/>
    <cellStyle name="20% - Accent4 113 6 2 2" xfId="18162"/>
    <cellStyle name="20% - Accent4 113 6 2 2 2" xfId="18163"/>
    <cellStyle name="20% - Accent4 113 6 2 3" xfId="18164"/>
    <cellStyle name="20% - Accent4 113 6 3" xfId="18165"/>
    <cellStyle name="20% - Accent4 113 6 3 2" xfId="18166"/>
    <cellStyle name="20% - Accent4 113 6 4" xfId="18167"/>
    <cellStyle name="20% - Accent4 113 6 5" xfId="18168"/>
    <cellStyle name="20% - Accent4 113 7" xfId="18169"/>
    <cellStyle name="20% - Accent4 113 7 2" xfId="18170"/>
    <cellStyle name="20% - Accent4 113 7 2 2" xfId="18171"/>
    <cellStyle name="20% - Accent4 113 7 3" xfId="18172"/>
    <cellStyle name="20% - Accent4 113 8" xfId="18173"/>
    <cellStyle name="20% - Accent4 113 8 2" xfId="18174"/>
    <cellStyle name="20% - Accent4 113 9" xfId="18175"/>
    <cellStyle name="20% - Accent4 113 9 2" xfId="60757"/>
    <cellStyle name="20% - Accent4 114" xfId="1067"/>
    <cellStyle name="20% - Accent4 114 2" xfId="18176"/>
    <cellStyle name="20% - Accent4 114 2 2" xfId="18177"/>
    <cellStyle name="20% - Accent4 114 2 2 2" xfId="18178"/>
    <cellStyle name="20% - Accent4 114 2 2 2 2" xfId="18179"/>
    <cellStyle name="20% - Accent4 114 2 2 2 2 2" xfId="18180"/>
    <cellStyle name="20% - Accent4 114 2 2 2 3" xfId="18181"/>
    <cellStyle name="20% - Accent4 114 2 2 3" xfId="18182"/>
    <cellStyle name="20% - Accent4 114 2 2 3 2" xfId="18183"/>
    <cellStyle name="20% - Accent4 114 2 2 4" xfId="18184"/>
    <cellStyle name="20% - Accent4 114 2 2 5" xfId="18185"/>
    <cellStyle name="20% - Accent4 114 2 3" xfId="18186"/>
    <cellStyle name="20% - Accent4 114 2 3 2" xfId="18187"/>
    <cellStyle name="20% - Accent4 114 2 3 2 2" xfId="18188"/>
    <cellStyle name="20% - Accent4 114 2 3 3" xfId="18189"/>
    <cellStyle name="20% - Accent4 114 2 4" xfId="18190"/>
    <cellStyle name="20% - Accent4 114 2 4 2" xfId="18191"/>
    <cellStyle name="20% - Accent4 114 2 5" xfId="18192"/>
    <cellStyle name="20% - Accent4 114 2 6" xfId="18193"/>
    <cellStyle name="20% - Accent4 114 3" xfId="18194"/>
    <cellStyle name="20% - Accent4 114 3 2" xfId="18195"/>
    <cellStyle name="20% - Accent4 114 3 2 2" xfId="18196"/>
    <cellStyle name="20% - Accent4 114 3 2 2 2" xfId="18197"/>
    <cellStyle name="20% - Accent4 114 3 2 3" xfId="18198"/>
    <cellStyle name="20% - Accent4 114 3 3" xfId="18199"/>
    <cellStyle name="20% - Accent4 114 3 3 2" xfId="18200"/>
    <cellStyle name="20% - Accent4 114 3 4" xfId="18201"/>
    <cellStyle name="20% - Accent4 114 3 5" xfId="18202"/>
    <cellStyle name="20% - Accent4 114 4" xfId="18203"/>
    <cellStyle name="20% - Accent4 114 4 2" xfId="18204"/>
    <cellStyle name="20% - Accent4 114 4 2 2" xfId="18205"/>
    <cellStyle name="20% - Accent4 114 4 3" xfId="18206"/>
    <cellStyle name="20% - Accent4 114 5" xfId="18207"/>
    <cellStyle name="20% - Accent4 114 5 2" xfId="18208"/>
    <cellStyle name="20% - Accent4 114 6" xfId="18209"/>
    <cellStyle name="20% - Accent4 114 7" xfId="18210"/>
    <cellStyle name="20% - Accent4 115" xfId="18211"/>
    <cellStyle name="20% - Accent4 115 2" xfId="18212"/>
    <cellStyle name="20% - Accent4 115 2 2" xfId="18213"/>
    <cellStyle name="20% - Accent4 115 2 2 2" xfId="18214"/>
    <cellStyle name="20% - Accent4 115 2 2 2 2" xfId="18215"/>
    <cellStyle name="20% - Accent4 115 2 2 2 2 2" xfId="18216"/>
    <cellStyle name="20% - Accent4 115 2 2 2 3" xfId="18217"/>
    <cellStyle name="20% - Accent4 115 2 2 3" xfId="18218"/>
    <cellStyle name="20% - Accent4 115 2 2 3 2" xfId="18219"/>
    <cellStyle name="20% - Accent4 115 2 2 4" xfId="18220"/>
    <cellStyle name="20% - Accent4 115 2 2 5" xfId="18221"/>
    <cellStyle name="20% - Accent4 115 2 3" xfId="18222"/>
    <cellStyle name="20% - Accent4 115 2 3 2" xfId="18223"/>
    <cellStyle name="20% - Accent4 115 2 3 2 2" xfId="18224"/>
    <cellStyle name="20% - Accent4 115 2 3 3" xfId="18225"/>
    <cellStyle name="20% - Accent4 115 2 4" xfId="18226"/>
    <cellStyle name="20% - Accent4 115 2 4 2" xfId="18227"/>
    <cellStyle name="20% - Accent4 115 2 5" xfId="18228"/>
    <cellStyle name="20% - Accent4 115 2 6" xfId="18229"/>
    <cellStyle name="20% - Accent4 115 3" xfId="18230"/>
    <cellStyle name="20% - Accent4 115 3 2" xfId="18231"/>
    <cellStyle name="20% - Accent4 115 3 2 2" xfId="18232"/>
    <cellStyle name="20% - Accent4 115 3 2 2 2" xfId="18233"/>
    <cellStyle name="20% - Accent4 115 3 2 3" xfId="18234"/>
    <cellStyle name="20% - Accent4 115 3 3" xfId="18235"/>
    <cellStyle name="20% - Accent4 115 3 3 2" xfId="18236"/>
    <cellStyle name="20% - Accent4 115 3 4" xfId="18237"/>
    <cellStyle name="20% - Accent4 115 3 5" xfId="18238"/>
    <cellStyle name="20% - Accent4 115 4" xfId="18239"/>
    <cellStyle name="20% - Accent4 115 4 2" xfId="18240"/>
    <cellStyle name="20% - Accent4 115 4 2 2" xfId="18241"/>
    <cellStyle name="20% - Accent4 115 4 3" xfId="18242"/>
    <cellStyle name="20% - Accent4 115 5" xfId="18243"/>
    <cellStyle name="20% - Accent4 115 5 2" xfId="18244"/>
    <cellStyle name="20% - Accent4 115 6" xfId="18245"/>
    <cellStyle name="20% - Accent4 115 7" xfId="18246"/>
    <cellStyle name="20% - Accent4 116" xfId="18247"/>
    <cellStyle name="20% - Accent4 116 2" xfId="18248"/>
    <cellStyle name="20% - Accent4 116 2 2" xfId="18249"/>
    <cellStyle name="20% - Accent4 116 2 2 2" xfId="18250"/>
    <cellStyle name="20% - Accent4 116 2 2 2 2" xfId="18251"/>
    <cellStyle name="20% - Accent4 116 2 2 2 2 2" xfId="18252"/>
    <cellStyle name="20% - Accent4 116 2 2 2 3" xfId="18253"/>
    <cellStyle name="20% - Accent4 116 2 2 3" xfId="18254"/>
    <cellStyle name="20% - Accent4 116 2 2 3 2" xfId="18255"/>
    <cellStyle name="20% - Accent4 116 2 2 4" xfId="18256"/>
    <cellStyle name="20% - Accent4 116 2 2 5" xfId="18257"/>
    <cellStyle name="20% - Accent4 116 2 3" xfId="18258"/>
    <cellStyle name="20% - Accent4 116 2 3 2" xfId="18259"/>
    <cellStyle name="20% - Accent4 116 2 3 2 2" xfId="18260"/>
    <cellStyle name="20% - Accent4 116 2 3 3" xfId="18261"/>
    <cellStyle name="20% - Accent4 116 2 4" xfId="18262"/>
    <cellStyle name="20% - Accent4 116 2 4 2" xfId="18263"/>
    <cellStyle name="20% - Accent4 116 2 5" xfId="18264"/>
    <cellStyle name="20% - Accent4 116 2 6" xfId="18265"/>
    <cellStyle name="20% - Accent4 116 3" xfId="18266"/>
    <cellStyle name="20% - Accent4 116 3 2" xfId="18267"/>
    <cellStyle name="20% - Accent4 116 3 2 2" xfId="18268"/>
    <cellStyle name="20% - Accent4 116 3 2 2 2" xfId="18269"/>
    <cellStyle name="20% - Accent4 116 3 2 3" xfId="18270"/>
    <cellStyle name="20% - Accent4 116 3 3" xfId="18271"/>
    <cellStyle name="20% - Accent4 116 3 3 2" xfId="18272"/>
    <cellStyle name="20% - Accent4 116 3 4" xfId="18273"/>
    <cellStyle name="20% - Accent4 116 3 5" xfId="18274"/>
    <cellStyle name="20% - Accent4 116 4" xfId="18275"/>
    <cellStyle name="20% - Accent4 116 4 2" xfId="18276"/>
    <cellStyle name="20% - Accent4 116 4 2 2" xfId="18277"/>
    <cellStyle name="20% - Accent4 116 4 3" xfId="18278"/>
    <cellStyle name="20% - Accent4 116 5" xfId="18279"/>
    <cellStyle name="20% - Accent4 116 5 2" xfId="18280"/>
    <cellStyle name="20% - Accent4 116 6" xfId="18281"/>
    <cellStyle name="20% - Accent4 116 7" xfId="18282"/>
    <cellStyle name="20% - Accent4 117" xfId="18283"/>
    <cellStyle name="20% - Accent4 117 2" xfId="18284"/>
    <cellStyle name="20% - Accent4 117 2 2" xfId="18285"/>
    <cellStyle name="20% - Accent4 117 2 2 2" xfId="18286"/>
    <cellStyle name="20% - Accent4 117 2 2 2 2" xfId="18287"/>
    <cellStyle name="20% - Accent4 117 2 2 2 2 2" xfId="18288"/>
    <cellStyle name="20% - Accent4 117 2 2 2 3" xfId="18289"/>
    <cellStyle name="20% - Accent4 117 2 2 3" xfId="18290"/>
    <cellStyle name="20% - Accent4 117 2 2 3 2" xfId="18291"/>
    <cellStyle name="20% - Accent4 117 2 2 4" xfId="18292"/>
    <cellStyle name="20% - Accent4 117 2 2 5" xfId="18293"/>
    <cellStyle name="20% - Accent4 117 2 3" xfId="18294"/>
    <cellStyle name="20% - Accent4 117 2 3 2" xfId="18295"/>
    <cellStyle name="20% - Accent4 117 2 3 2 2" xfId="18296"/>
    <cellStyle name="20% - Accent4 117 2 3 3" xfId="18297"/>
    <cellStyle name="20% - Accent4 117 2 4" xfId="18298"/>
    <cellStyle name="20% - Accent4 117 2 4 2" xfId="18299"/>
    <cellStyle name="20% - Accent4 117 2 5" xfId="18300"/>
    <cellStyle name="20% - Accent4 117 2 6" xfId="18301"/>
    <cellStyle name="20% - Accent4 117 3" xfId="18302"/>
    <cellStyle name="20% - Accent4 117 3 2" xfId="18303"/>
    <cellStyle name="20% - Accent4 117 3 2 2" xfId="18304"/>
    <cellStyle name="20% - Accent4 117 3 2 2 2" xfId="18305"/>
    <cellStyle name="20% - Accent4 117 3 2 3" xfId="18306"/>
    <cellStyle name="20% - Accent4 117 3 3" xfId="18307"/>
    <cellStyle name="20% - Accent4 117 3 3 2" xfId="18308"/>
    <cellStyle name="20% - Accent4 117 3 4" xfId="18309"/>
    <cellStyle name="20% - Accent4 117 3 5" xfId="18310"/>
    <cellStyle name="20% - Accent4 117 4" xfId="18311"/>
    <cellStyle name="20% - Accent4 117 4 2" xfId="18312"/>
    <cellStyle name="20% - Accent4 117 4 2 2" xfId="18313"/>
    <cellStyle name="20% - Accent4 117 4 3" xfId="18314"/>
    <cellStyle name="20% - Accent4 117 5" xfId="18315"/>
    <cellStyle name="20% - Accent4 117 5 2" xfId="18316"/>
    <cellStyle name="20% - Accent4 117 6" xfId="18317"/>
    <cellStyle name="20% - Accent4 117 7" xfId="18318"/>
    <cellStyle name="20% - Accent4 118" xfId="18319"/>
    <cellStyle name="20% - Accent4 118 2" xfId="18320"/>
    <cellStyle name="20% - Accent4 118 2 2" xfId="18321"/>
    <cellStyle name="20% - Accent4 118 2 2 2" xfId="18322"/>
    <cellStyle name="20% - Accent4 118 2 2 2 2" xfId="18323"/>
    <cellStyle name="20% - Accent4 118 2 2 2 2 2" xfId="18324"/>
    <cellStyle name="20% - Accent4 118 2 2 2 3" xfId="18325"/>
    <cellStyle name="20% - Accent4 118 2 2 3" xfId="18326"/>
    <cellStyle name="20% - Accent4 118 2 2 3 2" xfId="18327"/>
    <cellStyle name="20% - Accent4 118 2 2 4" xfId="18328"/>
    <cellStyle name="20% - Accent4 118 2 2 5" xfId="18329"/>
    <cellStyle name="20% - Accent4 118 2 3" xfId="18330"/>
    <cellStyle name="20% - Accent4 118 2 3 2" xfId="18331"/>
    <cellStyle name="20% - Accent4 118 2 3 2 2" xfId="18332"/>
    <cellStyle name="20% - Accent4 118 2 3 3" xfId="18333"/>
    <cellStyle name="20% - Accent4 118 2 4" xfId="18334"/>
    <cellStyle name="20% - Accent4 118 2 4 2" xfId="18335"/>
    <cellStyle name="20% - Accent4 118 2 5" xfId="18336"/>
    <cellStyle name="20% - Accent4 118 2 6" xfId="18337"/>
    <cellStyle name="20% - Accent4 118 3" xfId="18338"/>
    <cellStyle name="20% - Accent4 118 3 2" xfId="18339"/>
    <cellStyle name="20% - Accent4 118 3 2 2" xfId="18340"/>
    <cellStyle name="20% - Accent4 118 3 2 2 2" xfId="18341"/>
    <cellStyle name="20% - Accent4 118 3 2 3" xfId="18342"/>
    <cellStyle name="20% - Accent4 118 3 3" xfId="18343"/>
    <cellStyle name="20% - Accent4 118 3 3 2" xfId="18344"/>
    <cellStyle name="20% - Accent4 118 3 4" xfId="18345"/>
    <cellStyle name="20% - Accent4 118 3 5" xfId="18346"/>
    <cellStyle name="20% - Accent4 118 4" xfId="18347"/>
    <cellStyle name="20% - Accent4 118 4 2" xfId="18348"/>
    <cellStyle name="20% - Accent4 118 4 2 2" xfId="18349"/>
    <cellStyle name="20% - Accent4 118 4 3" xfId="18350"/>
    <cellStyle name="20% - Accent4 118 5" xfId="18351"/>
    <cellStyle name="20% - Accent4 118 5 2" xfId="18352"/>
    <cellStyle name="20% - Accent4 118 6" xfId="18353"/>
    <cellStyle name="20% - Accent4 118 7" xfId="18354"/>
    <cellStyle name="20% - Accent4 119" xfId="18355"/>
    <cellStyle name="20% - Accent4 119 2" xfId="18356"/>
    <cellStyle name="20% - Accent4 119 2 2" xfId="18357"/>
    <cellStyle name="20% - Accent4 119 2 2 2" xfId="18358"/>
    <cellStyle name="20% - Accent4 119 2 2 2 2" xfId="18359"/>
    <cellStyle name="20% - Accent4 119 2 2 2 2 2" xfId="18360"/>
    <cellStyle name="20% - Accent4 119 2 2 2 3" xfId="18361"/>
    <cellStyle name="20% - Accent4 119 2 2 3" xfId="18362"/>
    <cellStyle name="20% - Accent4 119 2 2 3 2" xfId="18363"/>
    <cellStyle name="20% - Accent4 119 2 2 4" xfId="18364"/>
    <cellStyle name="20% - Accent4 119 2 2 5" xfId="18365"/>
    <cellStyle name="20% - Accent4 119 2 3" xfId="18366"/>
    <cellStyle name="20% - Accent4 119 2 3 2" xfId="18367"/>
    <cellStyle name="20% - Accent4 119 2 3 2 2" xfId="18368"/>
    <cellStyle name="20% - Accent4 119 2 3 3" xfId="18369"/>
    <cellStyle name="20% - Accent4 119 2 4" xfId="18370"/>
    <cellStyle name="20% - Accent4 119 2 4 2" xfId="18371"/>
    <cellStyle name="20% - Accent4 119 2 5" xfId="18372"/>
    <cellStyle name="20% - Accent4 119 2 6" xfId="18373"/>
    <cellStyle name="20% - Accent4 119 3" xfId="18374"/>
    <cellStyle name="20% - Accent4 119 3 2" xfId="18375"/>
    <cellStyle name="20% - Accent4 119 3 2 2" xfId="18376"/>
    <cellStyle name="20% - Accent4 119 3 2 2 2" xfId="18377"/>
    <cellStyle name="20% - Accent4 119 3 2 3" xfId="18378"/>
    <cellStyle name="20% - Accent4 119 3 3" xfId="18379"/>
    <cellStyle name="20% - Accent4 119 3 3 2" xfId="18380"/>
    <cellStyle name="20% - Accent4 119 3 4" xfId="18381"/>
    <cellStyle name="20% - Accent4 119 3 5" xfId="18382"/>
    <cellStyle name="20% - Accent4 119 4" xfId="18383"/>
    <cellStyle name="20% - Accent4 119 4 2" xfId="18384"/>
    <cellStyle name="20% - Accent4 119 4 2 2" xfId="18385"/>
    <cellStyle name="20% - Accent4 119 4 3" xfId="18386"/>
    <cellStyle name="20% - Accent4 119 5" xfId="18387"/>
    <cellStyle name="20% - Accent4 119 5 2" xfId="18388"/>
    <cellStyle name="20% - Accent4 119 6" xfId="18389"/>
    <cellStyle name="20% - Accent4 119 7" xfId="18390"/>
    <cellStyle name="20% - Accent4 12" xfId="1068"/>
    <cellStyle name="20% - Accent4 12 2" xfId="1069"/>
    <cellStyle name="20% - Accent4 12 3" xfId="60758"/>
    <cellStyle name="20% - Accent4 120" xfId="18391"/>
    <cellStyle name="20% - Accent4 120 2" xfId="18392"/>
    <cellStyle name="20% - Accent4 120 2 2" xfId="18393"/>
    <cellStyle name="20% - Accent4 120 2 2 2" xfId="18394"/>
    <cellStyle name="20% - Accent4 120 2 2 2 2" xfId="18395"/>
    <cellStyle name="20% - Accent4 120 2 2 3" xfId="18396"/>
    <cellStyle name="20% - Accent4 120 2 3" xfId="18397"/>
    <cellStyle name="20% - Accent4 120 2 3 2" xfId="18398"/>
    <cellStyle name="20% - Accent4 120 2 4" xfId="18399"/>
    <cellStyle name="20% - Accent4 120 2 5" xfId="18400"/>
    <cellStyle name="20% - Accent4 120 3" xfId="18401"/>
    <cellStyle name="20% - Accent4 120 3 2" xfId="18402"/>
    <cellStyle name="20% - Accent4 120 3 2 2" xfId="18403"/>
    <cellStyle name="20% - Accent4 120 3 3" xfId="18404"/>
    <cellStyle name="20% - Accent4 120 4" xfId="18405"/>
    <cellStyle name="20% - Accent4 120 4 2" xfId="18406"/>
    <cellStyle name="20% - Accent4 120 5" xfId="18407"/>
    <cellStyle name="20% - Accent4 120 6" xfId="18408"/>
    <cellStyle name="20% - Accent4 121" xfId="18409"/>
    <cellStyle name="20% - Accent4 121 2" xfId="18410"/>
    <cellStyle name="20% - Accent4 121 2 2" xfId="18411"/>
    <cellStyle name="20% - Accent4 121 2 2 2" xfId="18412"/>
    <cellStyle name="20% - Accent4 121 2 2 2 2" xfId="18413"/>
    <cellStyle name="20% - Accent4 121 2 2 3" xfId="18414"/>
    <cellStyle name="20% - Accent4 121 2 3" xfId="18415"/>
    <cellStyle name="20% - Accent4 121 2 3 2" xfId="18416"/>
    <cellStyle name="20% - Accent4 121 2 4" xfId="18417"/>
    <cellStyle name="20% - Accent4 121 2 5" xfId="18418"/>
    <cellStyle name="20% - Accent4 121 3" xfId="18419"/>
    <cellStyle name="20% - Accent4 121 3 2" xfId="18420"/>
    <cellStyle name="20% - Accent4 121 3 2 2" xfId="18421"/>
    <cellStyle name="20% - Accent4 121 3 3" xfId="18422"/>
    <cellStyle name="20% - Accent4 121 4" xfId="18423"/>
    <cellStyle name="20% - Accent4 121 4 2" xfId="18424"/>
    <cellStyle name="20% - Accent4 121 5" xfId="18425"/>
    <cellStyle name="20% - Accent4 121 6" xfId="18426"/>
    <cellStyle name="20% - Accent4 122" xfId="18427"/>
    <cellStyle name="20% - Accent4 122 2" xfId="60759"/>
    <cellStyle name="20% - Accent4 122 2 2" xfId="60760"/>
    <cellStyle name="20% - Accent4 122 3" xfId="60761"/>
    <cellStyle name="20% - Accent4 123" xfId="18428"/>
    <cellStyle name="20% - Accent4 123 2" xfId="60762"/>
    <cellStyle name="20% - Accent4 124" xfId="18429"/>
    <cellStyle name="20% - Accent4 124 2" xfId="60763"/>
    <cellStyle name="20% - Accent4 125" xfId="18430"/>
    <cellStyle name="20% - Accent4 125 2" xfId="60764"/>
    <cellStyle name="20% - Accent4 126" xfId="18431"/>
    <cellStyle name="20% - Accent4 126 2" xfId="60765"/>
    <cellStyle name="20% - Accent4 127" xfId="18432"/>
    <cellStyle name="20% - Accent4 127 2" xfId="60766"/>
    <cellStyle name="20% - Accent4 128" xfId="18433"/>
    <cellStyle name="20% - Accent4 128 2" xfId="60767"/>
    <cellStyle name="20% - Accent4 129" xfId="18434"/>
    <cellStyle name="20% - Accent4 129 2" xfId="60768"/>
    <cellStyle name="20% - Accent4 13" xfId="1070"/>
    <cellStyle name="20% - Accent4 13 2" xfId="1071"/>
    <cellStyle name="20% - Accent4 13 3" xfId="60769"/>
    <cellStyle name="20% - Accent4 130" xfId="18435"/>
    <cellStyle name="20% - Accent4 131" xfId="18436"/>
    <cellStyle name="20% - Accent4 132" xfId="18437"/>
    <cellStyle name="20% - Accent4 133" xfId="18438"/>
    <cellStyle name="20% - Accent4 134" xfId="18439"/>
    <cellStyle name="20% - Accent4 135" xfId="18440"/>
    <cellStyle name="20% - Accent4 136" xfId="18441"/>
    <cellStyle name="20% - Accent4 137" xfId="18442"/>
    <cellStyle name="20% - Accent4 138" xfId="18443"/>
    <cellStyle name="20% - Accent4 139" xfId="18444"/>
    <cellStyle name="20% - Accent4 14" xfId="1072"/>
    <cellStyle name="20% - Accent4 14 2" xfId="1073"/>
    <cellStyle name="20% - Accent4 14 3" xfId="60770"/>
    <cellStyle name="20% - Accent4 140" xfId="18445"/>
    <cellStyle name="20% - Accent4 141" xfId="18446"/>
    <cellStyle name="20% - Accent4 142" xfId="18447"/>
    <cellStyle name="20% - Accent4 143" xfId="18448"/>
    <cellStyle name="20% - Accent4 144" xfId="18449"/>
    <cellStyle name="20% - Accent4 145" xfId="18450"/>
    <cellStyle name="20% - Accent4 146" xfId="18451"/>
    <cellStyle name="20% - Accent4 147" xfId="18452"/>
    <cellStyle name="20% - Accent4 148" xfId="18453"/>
    <cellStyle name="20% - Accent4 149" xfId="18454"/>
    <cellStyle name="20% - Accent4 15" xfId="1074"/>
    <cellStyle name="20% - Accent4 15 2" xfId="1075"/>
    <cellStyle name="20% - Accent4 15 3" xfId="60771"/>
    <cellStyle name="20% - Accent4 150" xfId="18455"/>
    <cellStyle name="20% - Accent4 151" xfId="18456"/>
    <cellStyle name="20% - Accent4 152" xfId="18457"/>
    <cellStyle name="20% - Accent4 153" xfId="18458"/>
    <cellStyle name="20% - Accent4 154" xfId="18459"/>
    <cellStyle name="20% - Accent4 155" xfId="18460"/>
    <cellStyle name="20% - Accent4 156" xfId="18461"/>
    <cellStyle name="20% - Accent4 157" xfId="18462"/>
    <cellStyle name="20% - Accent4 158" xfId="18463"/>
    <cellStyle name="20% - Accent4 159" xfId="18464"/>
    <cellStyle name="20% - Accent4 16" xfId="1076"/>
    <cellStyle name="20% - Accent4 16 2" xfId="1077"/>
    <cellStyle name="20% - Accent4 16 3" xfId="60772"/>
    <cellStyle name="20% - Accent4 160" xfId="18465"/>
    <cellStyle name="20% - Accent4 161" xfId="18466"/>
    <cellStyle name="20% - Accent4 162" xfId="18467"/>
    <cellStyle name="20% - Accent4 163" xfId="18468"/>
    <cellStyle name="20% - Accent4 164" xfId="18469"/>
    <cellStyle name="20% - Accent4 165" xfId="18470"/>
    <cellStyle name="20% - Accent4 166" xfId="18471"/>
    <cellStyle name="20% - Accent4 167" xfId="18472"/>
    <cellStyle name="20% - Accent4 168" xfId="18473"/>
    <cellStyle name="20% - Accent4 169" xfId="18474"/>
    <cellStyle name="20% - Accent4 17" xfId="1078"/>
    <cellStyle name="20% - Accent4 17 2" xfId="1079"/>
    <cellStyle name="20% - Accent4 17 3" xfId="60773"/>
    <cellStyle name="20% - Accent4 170" xfId="18475"/>
    <cellStyle name="20% - Accent4 171" xfId="18476"/>
    <cellStyle name="20% - Accent4 172" xfId="18477"/>
    <cellStyle name="20% - Accent4 173" xfId="18478"/>
    <cellStyle name="20% - Accent4 174" xfId="18479"/>
    <cellStyle name="20% - Accent4 175" xfId="18480"/>
    <cellStyle name="20% - Accent4 176" xfId="18481"/>
    <cellStyle name="20% - Accent4 177" xfId="18482"/>
    <cellStyle name="20% - Accent4 178" xfId="18483"/>
    <cellStyle name="20% - Accent4 179" xfId="18484"/>
    <cellStyle name="20% - Accent4 18" xfId="1080"/>
    <cellStyle name="20% - Accent4 18 2" xfId="1081"/>
    <cellStyle name="20% - Accent4 18 3" xfId="60774"/>
    <cellStyle name="20% - Accent4 180" xfId="18485"/>
    <cellStyle name="20% - Accent4 181" xfId="18486"/>
    <cellStyle name="20% - Accent4 182" xfId="18487"/>
    <cellStyle name="20% - Accent4 19" xfId="1082"/>
    <cellStyle name="20% - Accent4 19 2" xfId="1083"/>
    <cellStyle name="20% - Accent4 19 3" xfId="60775"/>
    <cellStyle name="20% - Accent4 2" xfId="34"/>
    <cellStyle name="20% - Accent4 2 2" xfId="1084"/>
    <cellStyle name="20% - Accent4 2 2 2" xfId="60776"/>
    <cellStyle name="20% - Accent4 2 2 3" xfId="60777"/>
    <cellStyle name="20% - Accent4 2 2 4" xfId="60778"/>
    <cellStyle name="20% - Accent4 2 2 5" xfId="60779"/>
    <cellStyle name="20% - Accent4 2 3" xfId="18488"/>
    <cellStyle name="20% - Accent4 2 3 2" xfId="18489"/>
    <cellStyle name="20% - Accent4 2 3 2 2" xfId="18490"/>
    <cellStyle name="20% - Accent4 2 3 2 2 2" xfId="18491"/>
    <cellStyle name="20% - Accent4 2 3 2 3" xfId="18492"/>
    <cellStyle name="20% - Accent4 2 3 3" xfId="18493"/>
    <cellStyle name="20% - Accent4 2 3 3 2" xfId="18494"/>
    <cellStyle name="20% - Accent4 2 3 4" xfId="18495"/>
    <cellStyle name="20% - Accent4 2 3 5" xfId="18496"/>
    <cellStyle name="20% - Accent4 2 4" xfId="18497"/>
    <cellStyle name="20% - Accent4 2 4 2" xfId="18498"/>
    <cellStyle name="20% - Accent4 2 4 2 2" xfId="18499"/>
    <cellStyle name="20% - Accent4 2 4 3" xfId="18500"/>
    <cellStyle name="20% - Accent4 2 4 4" xfId="60780"/>
    <cellStyle name="20% - Accent4 2 4 5" xfId="60781"/>
    <cellStyle name="20% - Accent4 2 5" xfId="18501"/>
    <cellStyle name="20% - Accent4 2 5 2" xfId="18502"/>
    <cellStyle name="20% - Accent4 2 6" xfId="18503"/>
    <cellStyle name="20% - Accent4 2 7" xfId="18504"/>
    <cellStyle name="20% - Accent4 20" xfId="1085"/>
    <cellStyle name="20% - Accent4 20 2" xfId="1086"/>
    <cellStyle name="20% - Accent4 20 3" xfId="60782"/>
    <cellStyle name="20% - Accent4 21" xfId="1087"/>
    <cellStyle name="20% - Accent4 21 2" xfId="1088"/>
    <cellStyle name="20% - Accent4 21 3" xfId="60783"/>
    <cellStyle name="20% - Accent4 22" xfId="1089"/>
    <cellStyle name="20% - Accent4 22 2" xfId="1090"/>
    <cellStyle name="20% - Accent4 22 3" xfId="60784"/>
    <cellStyle name="20% - Accent4 23" xfId="1091"/>
    <cellStyle name="20% - Accent4 23 2" xfId="1092"/>
    <cellStyle name="20% - Accent4 23 3" xfId="60785"/>
    <cellStyle name="20% - Accent4 24" xfId="1093"/>
    <cellStyle name="20% - Accent4 24 2" xfId="1094"/>
    <cellStyle name="20% - Accent4 24 3" xfId="60786"/>
    <cellStyle name="20% - Accent4 25" xfId="1095"/>
    <cellStyle name="20% - Accent4 25 2" xfId="1096"/>
    <cellStyle name="20% - Accent4 25 3" xfId="60787"/>
    <cellStyle name="20% - Accent4 26" xfId="1097"/>
    <cellStyle name="20% - Accent4 26 2" xfId="1098"/>
    <cellStyle name="20% - Accent4 26 3" xfId="60788"/>
    <cellStyle name="20% - Accent4 27" xfId="1099"/>
    <cellStyle name="20% - Accent4 27 2" xfId="1100"/>
    <cellStyle name="20% - Accent4 27 3" xfId="60789"/>
    <cellStyle name="20% - Accent4 28" xfId="1101"/>
    <cellStyle name="20% - Accent4 28 2" xfId="1102"/>
    <cellStyle name="20% - Accent4 28 3" xfId="60790"/>
    <cellStyle name="20% - Accent4 29" xfId="1103"/>
    <cellStyle name="20% - Accent4 29 2" xfId="1104"/>
    <cellStyle name="20% - Accent4 29 3" xfId="60791"/>
    <cellStyle name="20% - Accent4 3" xfId="35"/>
    <cellStyle name="20% - Accent4 3 2" xfId="1105"/>
    <cellStyle name="20% - Accent4 3 2 2" xfId="60792"/>
    <cellStyle name="20% - Accent4 3 3" xfId="18505"/>
    <cellStyle name="20% - Accent4 3 3 2" xfId="18506"/>
    <cellStyle name="20% - Accent4 3 3 2 2" xfId="18507"/>
    <cellStyle name="20% - Accent4 3 3 2 2 2" xfId="18508"/>
    <cellStyle name="20% - Accent4 3 3 2 3" xfId="18509"/>
    <cellStyle name="20% - Accent4 3 3 3" xfId="18510"/>
    <cellStyle name="20% - Accent4 3 3 3 2" xfId="18511"/>
    <cellStyle name="20% - Accent4 3 3 4" xfId="18512"/>
    <cellStyle name="20% - Accent4 3 3 5" xfId="18513"/>
    <cellStyle name="20% - Accent4 3 4" xfId="18514"/>
    <cellStyle name="20% - Accent4 3 4 2" xfId="60793"/>
    <cellStyle name="20% - Accent4 3 5" xfId="18515"/>
    <cellStyle name="20% - Accent4 3 5 2" xfId="18516"/>
    <cellStyle name="20% - Accent4 3 5 2 2" xfId="18517"/>
    <cellStyle name="20% - Accent4 3 5 3" xfId="18518"/>
    <cellStyle name="20% - Accent4 3 6" xfId="18519"/>
    <cellStyle name="20% - Accent4 3 6 2" xfId="18520"/>
    <cellStyle name="20% - Accent4 3 7" xfId="18521"/>
    <cellStyle name="20% - Accent4 30" xfId="1106"/>
    <cellStyle name="20% - Accent4 30 2" xfId="1107"/>
    <cellStyle name="20% - Accent4 30 3" xfId="60794"/>
    <cellStyle name="20% - Accent4 31" xfId="1108"/>
    <cellStyle name="20% - Accent4 31 2" xfId="1109"/>
    <cellStyle name="20% - Accent4 31 3" xfId="60795"/>
    <cellStyle name="20% - Accent4 32" xfId="1110"/>
    <cellStyle name="20% - Accent4 32 2" xfId="1111"/>
    <cellStyle name="20% - Accent4 32 3" xfId="60796"/>
    <cellStyle name="20% - Accent4 33" xfId="1112"/>
    <cellStyle name="20% - Accent4 33 2" xfId="1113"/>
    <cellStyle name="20% - Accent4 33 3" xfId="60797"/>
    <cellStyle name="20% - Accent4 34" xfId="1114"/>
    <cellStyle name="20% - Accent4 34 2" xfId="1115"/>
    <cellStyle name="20% - Accent4 34 3" xfId="60798"/>
    <cellStyle name="20% - Accent4 35" xfId="1116"/>
    <cellStyle name="20% - Accent4 35 2" xfId="1117"/>
    <cellStyle name="20% - Accent4 35 3" xfId="60799"/>
    <cellStyle name="20% - Accent4 36" xfId="1118"/>
    <cellStyle name="20% - Accent4 36 2" xfId="1119"/>
    <cellStyle name="20% - Accent4 36 3" xfId="60800"/>
    <cellStyle name="20% - Accent4 37" xfId="1120"/>
    <cellStyle name="20% - Accent4 37 2" xfId="1121"/>
    <cellStyle name="20% - Accent4 37 3" xfId="60801"/>
    <cellStyle name="20% - Accent4 38" xfId="1122"/>
    <cellStyle name="20% - Accent4 38 2" xfId="1123"/>
    <cellStyle name="20% - Accent4 38 3" xfId="60802"/>
    <cellStyle name="20% - Accent4 39" xfId="1124"/>
    <cellStyle name="20% - Accent4 39 2" xfId="1125"/>
    <cellStyle name="20% - Accent4 39 3" xfId="60803"/>
    <cellStyle name="20% - Accent4 4" xfId="1126"/>
    <cellStyle name="20% - Accent4 4 2" xfId="1127"/>
    <cellStyle name="20% - Accent4 4 2 2" xfId="60804"/>
    <cellStyle name="20% - Accent4 4 3" xfId="18522"/>
    <cellStyle name="20% - Accent4 4 3 2" xfId="18523"/>
    <cellStyle name="20% - Accent4 4 3 2 2" xfId="18524"/>
    <cellStyle name="20% - Accent4 4 3 2 2 2" xfId="18525"/>
    <cellStyle name="20% - Accent4 4 3 2 3" xfId="18526"/>
    <cellStyle name="20% - Accent4 4 3 3" xfId="18527"/>
    <cellStyle name="20% - Accent4 4 3 3 2" xfId="18528"/>
    <cellStyle name="20% - Accent4 4 3 4" xfId="18529"/>
    <cellStyle name="20% - Accent4 4 3 5" xfId="18530"/>
    <cellStyle name="20% - Accent4 4 4" xfId="18531"/>
    <cellStyle name="20% - Accent4 4 5" xfId="18532"/>
    <cellStyle name="20% - Accent4 4 5 2" xfId="18533"/>
    <cellStyle name="20% - Accent4 4 5 2 2" xfId="18534"/>
    <cellStyle name="20% - Accent4 4 5 3" xfId="18535"/>
    <cellStyle name="20% - Accent4 4 6" xfId="18536"/>
    <cellStyle name="20% - Accent4 4 6 2" xfId="18537"/>
    <cellStyle name="20% - Accent4 4 7" xfId="18538"/>
    <cellStyle name="20% - Accent4 40" xfId="1128"/>
    <cellStyle name="20% - Accent4 40 2" xfId="1129"/>
    <cellStyle name="20% - Accent4 40 3" xfId="60805"/>
    <cellStyle name="20% - Accent4 41" xfId="1130"/>
    <cellStyle name="20% - Accent4 41 2" xfId="1131"/>
    <cellStyle name="20% - Accent4 41 3" xfId="60806"/>
    <cellStyle name="20% - Accent4 42" xfId="1132"/>
    <cellStyle name="20% - Accent4 42 2" xfId="1133"/>
    <cellStyle name="20% - Accent4 42 3" xfId="60807"/>
    <cellStyle name="20% - Accent4 43" xfId="1134"/>
    <cellStyle name="20% - Accent4 43 2" xfId="1135"/>
    <cellStyle name="20% - Accent4 43 3" xfId="60808"/>
    <cellStyle name="20% - Accent4 44" xfId="1136"/>
    <cellStyle name="20% - Accent4 44 2" xfId="1137"/>
    <cellStyle name="20% - Accent4 44 3" xfId="60809"/>
    <cellStyle name="20% - Accent4 45" xfId="1138"/>
    <cellStyle name="20% - Accent4 45 2" xfId="1139"/>
    <cellStyle name="20% - Accent4 45 3" xfId="60810"/>
    <cellStyle name="20% - Accent4 46" xfId="1140"/>
    <cellStyle name="20% - Accent4 46 2" xfId="1141"/>
    <cellStyle name="20% - Accent4 46 3" xfId="60811"/>
    <cellStyle name="20% - Accent4 47" xfId="1142"/>
    <cellStyle name="20% - Accent4 47 2" xfId="1143"/>
    <cellStyle name="20% - Accent4 47 3" xfId="60812"/>
    <cellStyle name="20% - Accent4 48" xfId="1144"/>
    <cellStyle name="20% - Accent4 48 2" xfId="1145"/>
    <cellStyle name="20% - Accent4 48 3" xfId="60813"/>
    <cellStyle name="20% - Accent4 49" xfId="1146"/>
    <cellStyle name="20% - Accent4 49 2" xfId="1147"/>
    <cellStyle name="20% - Accent4 49 3" xfId="60814"/>
    <cellStyle name="20% - Accent4 5" xfId="1148"/>
    <cellStyle name="20% - Accent4 5 2" xfId="1149"/>
    <cellStyle name="20% - Accent4 5 2 2" xfId="60815"/>
    <cellStyle name="20% - Accent4 5 3" xfId="60816"/>
    <cellStyle name="20% - Accent4 50" xfId="1150"/>
    <cellStyle name="20% - Accent4 50 2" xfId="1151"/>
    <cellStyle name="20% - Accent4 50 3" xfId="60817"/>
    <cellStyle name="20% - Accent4 51" xfId="1152"/>
    <cellStyle name="20% - Accent4 51 2" xfId="1153"/>
    <cellStyle name="20% - Accent4 51 3" xfId="60818"/>
    <cellStyle name="20% - Accent4 52" xfId="1154"/>
    <cellStyle name="20% - Accent4 52 2" xfId="1155"/>
    <cellStyle name="20% - Accent4 52 3" xfId="60819"/>
    <cellStyle name="20% - Accent4 53" xfId="1156"/>
    <cellStyle name="20% - Accent4 53 2" xfId="1157"/>
    <cellStyle name="20% - Accent4 53 3" xfId="60820"/>
    <cellStyle name="20% - Accent4 54" xfId="1158"/>
    <cellStyle name="20% - Accent4 54 2" xfId="1159"/>
    <cellStyle name="20% - Accent4 54 3" xfId="60821"/>
    <cellStyle name="20% - Accent4 55" xfId="1160"/>
    <cellStyle name="20% - Accent4 55 2" xfId="1161"/>
    <cellStyle name="20% - Accent4 55 3" xfId="60822"/>
    <cellStyle name="20% - Accent4 56" xfId="1162"/>
    <cellStyle name="20% - Accent4 56 2" xfId="1163"/>
    <cellStyle name="20% - Accent4 56 3" xfId="60823"/>
    <cellStyle name="20% - Accent4 57" xfId="1164"/>
    <cellStyle name="20% - Accent4 57 2" xfId="18539"/>
    <cellStyle name="20% - Accent4 57 3" xfId="60824"/>
    <cellStyle name="20% - Accent4 57 4" xfId="60825"/>
    <cellStyle name="20% - Accent4 58" xfId="1165"/>
    <cellStyle name="20% - Accent4 58 2" xfId="18540"/>
    <cellStyle name="20% - Accent4 58 3" xfId="60826"/>
    <cellStyle name="20% - Accent4 58 4" xfId="60827"/>
    <cellStyle name="20% - Accent4 59" xfId="1166"/>
    <cellStyle name="20% - Accent4 59 2" xfId="18541"/>
    <cellStyle name="20% - Accent4 59 3" xfId="60828"/>
    <cellStyle name="20% - Accent4 59 4" xfId="60829"/>
    <cellStyle name="20% - Accent4 6" xfId="1167"/>
    <cellStyle name="20% - Accent4 6 2" xfId="1168"/>
    <cellStyle name="20% - Accent4 6 3" xfId="60830"/>
    <cellStyle name="20% - Accent4 60" xfId="1169"/>
    <cellStyle name="20% - Accent4 60 2" xfId="18542"/>
    <cellStyle name="20% - Accent4 60 3" xfId="60831"/>
    <cellStyle name="20% - Accent4 61" xfId="1170"/>
    <cellStyle name="20% - Accent4 61 2" xfId="18543"/>
    <cellStyle name="20% - Accent4 61 3" xfId="18544"/>
    <cellStyle name="20% - Accent4 61 3 2" xfId="18545"/>
    <cellStyle name="20% - Accent4 61 3 2 2" xfId="18546"/>
    <cellStyle name="20% - Accent4 61 3 2 2 2" xfId="18547"/>
    <cellStyle name="20% - Accent4 61 3 2 3" xfId="18548"/>
    <cellStyle name="20% - Accent4 61 3 3" xfId="18549"/>
    <cellStyle name="20% - Accent4 61 3 3 2" xfId="18550"/>
    <cellStyle name="20% - Accent4 61 3 4" xfId="18551"/>
    <cellStyle name="20% - Accent4 61 3 5" xfId="18552"/>
    <cellStyle name="20% - Accent4 61 4" xfId="18553"/>
    <cellStyle name="20% - Accent4 61 4 2" xfId="18554"/>
    <cellStyle name="20% - Accent4 61 4 2 2" xfId="18555"/>
    <cellStyle name="20% - Accent4 61 4 3" xfId="18556"/>
    <cellStyle name="20% - Accent4 61 5" xfId="18557"/>
    <cellStyle name="20% - Accent4 61 5 2" xfId="18558"/>
    <cellStyle name="20% - Accent4 61 6" xfId="18559"/>
    <cellStyle name="20% - Accent4 62" xfId="1171"/>
    <cellStyle name="20% - Accent4 62 2" xfId="18560"/>
    <cellStyle name="20% - Accent4 62 3" xfId="18561"/>
    <cellStyle name="20% - Accent4 62 3 2" xfId="18562"/>
    <cellStyle name="20% - Accent4 62 3 2 2" xfId="18563"/>
    <cellStyle name="20% - Accent4 62 3 2 2 2" xfId="18564"/>
    <cellStyle name="20% - Accent4 62 3 2 3" xfId="18565"/>
    <cellStyle name="20% - Accent4 62 3 3" xfId="18566"/>
    <cellStyle name="20% - Accent4 62 3 3 2" xfId="18567"/>
    <cellStyle name="20% - Accent4 62 3 4" xfId="18568"/>
    <cellStyle name="20% - Accent4 62 3 5" xfId="18569"/>
    <cellStyle name="20% - Accent4 62 4" xfId="18570"/>
    <cellStyle name="20% - Accent4 62 4 2" xfId="18571"/>
    <cellStyle name="20% - Accent4 62 4 2 2" xfId="18572"/>
    <cellStyle name="20% - Accent4 62 4 3" xfId="18573"/>
    <cellStyle name="20% - Accent4 62 5" xfId="18574"/>
    <cellStyle name="20% - Accent4 62 5 2" xfId="18575"/>
    <cellStyle name="20% - Accent4 62 6" xfId="18576"/>
    <cellStyle name="20% - Accent4 63" xfId="1172"/>
    <cellStyle name="20% - Accent4 63 2" xfId="18577"/>
    <cellStyle name="20% - Accent4 64" xfId="1173"/>
    <cellStyle name="20% - Accent4 64 2" xfId="18578"/>
    <cellStyle name="20% - Accent4 65" xfId="1174"/>
    <cellStyle name="20% - Accent4 65 2" xfId="18579"/>
    <cellStyle name="20% - Accent4 66" xfId="1175"/>
    <cellStyle name="20% - Accent4 66 2" xfId="18580"/>
    <cellStyle name="20% - Accent4 67" xfId="1176"/>
    <cellStyle name="20% - Accent4 67 2" xfId="18581"/>
    <cellStyle name="20% - Accent4 68" xfId="1177"/>
    <cellStyle name="20% - Accent4 68 2" xfId="18582"/>
    <cellStyle name="20% - Accent4 69" xfId="1178"/>
    <cellStyle name="20% - Accent4 69 2" xfId="18583"/>
    <cellStyle name="20% - Accent4 7" xfId="1179"/>
    <cellStyle name="20% - Accent4 7 2" xfId="1180"/>
    <cellStyle name="20% - Accent4 7 3" xfId="60832"/>
    <cellStyle name="20% - Accent4 70" xfId="1181"/>
    <cellStyle name="20% - Accent4 70 2" xfId="18584"/>
    <cellStyle name="20% - Accent4 71" xfId="1182"/>
    <cellStyle name="20% - Accent4 71 2" xfId="18585"/>
    <cellStyle name="20% - Accent4 72" xfId="1183"/>
    <cellStyle name="20% - Accent4 72 2" xfId="18586"/>
    <cellStyle name="20% - Accent4 73" xfId="1184"/>
    <cellStyle name="20% - Accent4 73 2" xfId="18587"/>
    <cellStyle name="20% - Accent4 74" xfId="1185"/>
    <cellStyle name="20% - Accent4 74 2" xfId="18588"/>
    <cellStyle name="20% - Accent4 75" xfId="1186"/>
    <cellStyle name="20% - Accent4 75 2" xfId="18589"/>
    <cellStyle name="20% - Accent4 76" xfId="1187"/>
    <cellStyle name="20% - Accent4 76 2" xfId="18590"/>
    <cellStyle name="20% - Accent4 77" xfId="1188"/>
    <cellStyle name="20% - Accent4 77 2" xfId="18591"/>
    <cellStyle name="20% - Accent4 78" xfId="1189"/>
    <cellStyle name="20% - Accent4 78 2" xfId="18592"/>
    <cellStyle name="20% - Accent4 79" xfId="1190"/>
    <cellStyle name="20% - Accent4 8" xfId="1191"/>
    <cellStyle name="20% - Accent4 8 2" xfId="1192"/>
    <cellStyle name="20% - Accent4 8 3" xfId="60833"/>
    <cellStyle name="20% - Accent4 80" xfId="1193"/>
    <cellStyle name="20% - Accent4 81" xfId="1194"/>
    <cellStyle name="20% - Accent4 82" xfId="1195"/>
    <cellStyle name="20% - Accent4 83" xfId="1196"/>
    <cellStyle name="20% - Accent4 84" xfId="1197"/>
    <cellStyle name="20% - Accent4 85" xfId="1198"/>
    <cellStyle name="20% - Accent4 86" xfId="1199"/>
    <cellStyle name="20% - Accent4 86 10" xfId="18593"/>
    <cellStyle name="20% - Accent4 86 2" xfId="18594"/>
    <cellStyle name="20% - Accent4 86 2 2" xfId="18595"/>
    <cellStyle name="20% - Accent4 86 2 2 2" xfId="18596"/>
    <cellStyle name="20% - Accent4 86 2 2 2 2" xfId="18597"/>
    <cellStyle name="20% - Accent4 86 2 2 2 2 2" xfId="18598"/>
    <cellStyle name="20% - Accent4 86 2 2 2 2 2 2" xfId="18599"/>
    <cellStyle name="20% - Accent4 86 2 2 2 2 3" xfId="18600"/>
    <cellStyle name="20% - Accent4 86 2 2 2 3" xfId="18601"/>
    <cellStyle name="20% - Accent4 86 2 2 2 3 2" xfId="18602"/>
    <cellStyle name="20% - Accent4 86 2 2 2 4" xfId="18603"/>
    <cellStyle name="20% - Accent4 86 2 2 2 5" xfId="18604"/>
    <cellStyle name="20% - Accent4 86 2 2 3" xfId="18605"/>
    <cellStyle name="20% - Accent4 86 2 2 3 2" xfId="18606"/>
    <cellStyle name="20% - Accent4 86 2 2 3 2 2" xfId="18607"/>
    <cellStyle name="20% - Accent4 86 2 2 3 3" xfId="18608"/>
    <cellStyle name="20% - Accent4 86 2 2 4" xfId="18609"/>
    <cellStyle name="20% - Accent4 86 2 2 4 2" xfId="18610"/>
    <cellStyle name="20% - Accent4 86 2 2 5" xfId="18611"/>
    <cellStyle name="20% - Accent4 86 2 2 6" xfId="18612"/>
    <cellStyle name="20% - Accent4 86 2 3" xfId="18613"/>
    <cellStyle name="20% - Accent4 86 2 3 2" xfId="18614"/>
    <cellStyle name="20% - Accent4 86 2 3 2 2" xfId="18615"/>
    <cellStyle name="20% - Accent4 86 2 3 2 2 2" xfId="18616"/>
    <cellStyle name="20% - Accent4 86 2 3 2 3" xfId="18617"/>
    <cellStyle name="20% - Accent4 86 2 3 3" xfId="18618"/>
    <cellStyle name="20% - Accent4 86 2 3 3 2" xfId="18619"/>
    <cellStyle name="20% - Accent4 86 2 3 4" xfId="18620"/>
    <cellStyle name="20% - Accent4 86 2 3 5" xfId="18621"/>
    <cellStyle name="20% - Accent4 86 2 4" xfId="18622"/>
    <cellStyle name="20% - Accent4 86 2 4 2" xfId="18623"/>
    <cellStyle name="20% - Accent4 86 2 4 2 2" xfId="18624"/>
    <cellStyle name="20% - Accent4 86 2 4 3" xfId="18625"/>
    <cellStyle name="20% - Accent4 86 2 5" xfId="18626"/>
    <cellStyle name="20% - Accent4 86 2 5 2" xfId="18627"/>
    <cellStyle name="20% - Accent4 86 2 6" xfId="18628"/>
    <cellStyle name="20% - Accent4 86 2 7" xfId="18629"/>
    <cellStyle name="20% - Accent4 86 3" xfId="18630"/>
    <cellStyle name="20% - Accent4 86 3 2" xfId="18631"/>
    <cellStyle name="20% - Accent4 86 3 2 2" xfId="18632"/>
    <cellStyle name="20% - Accent4 86 3 2 2 2" xfId="18633"/>
    <cellStyle name="20% - Accent4 86 3 2 2 2 2" xfId="18634"/>
    <cellStyle name="20% - Accent4 86 3 2 2 2 2 2" xfId="18635"/>
    <cellStyle name="20% - Accent4 86 3 2 2 2 3" xfId="18636"/>
    <cellStyle name="20% - Accent4 86 3 2 2 3" xfId="18637"/>
    <cellStyle name="20% - Accent4 86 3 2 2 3 2" xfId="18638"/>
    <cellStyle name="20% - Accent4 86 3 2 2 4" xfId="18639"/>
    <cellStyle name="20% - Accent4 86 3 2 2 5" xfId="18640"/>
    <cellStyle name="20% - Accent4 86 3 2 3" xfId="18641"/>
    <cellStyle name="20% - Accent4 86 3 2 3 2" xfId="18642"/>
    <cellStyle name="20% - Accent4 86 3 2 3 2 2" xfId="18643"/>
    <cellStyle name="20% - Accent4 86 3 2 3 3" xfId="18644"/>
    <cellStyle name="20% - Accent4 86 3 2 4" xfId="18645"/>
    <cellStyle name="20% - Accent4 86 3 2 4 2" xfId="18646"/>
    <cellStyle name="20% - Accent4 86 3 2 5" xfId="18647"/>
    <cellStyle name="20% - Accent4 86 3 2 6" xfId="18648"/>
    <cellStyle name="20% - Accent4 86 3 3" xfId="18649"/>
    <cellStyle name="20% - Accent4 86 3 3 2" xfId="18650"/>
    <cellStyle name="20% - Accent4 86 3 3 2 2" xfId="18651"/>
    <cellStyle name="20% - Accent4 86 3 3 2 2 2" xfId="18652"/>
    <cellStyle name="20% - Accent4 86 3 3 2 3" xfId="18653"/>
    <cellStyle name="20% - Accent4 86 3 3 3" xfId="18654"/>
    <cellStyle name="20% - Accent4 86 3 3 3 2" xfId="18655"/>
    <cellStyle name="20% - Accent4 86 3 3 4" xfId="18656"/>
    <cellStyle name="20% - Accent4 86 3 3 5" xfId="18657"/>
    <cellStyle name="20% - Accent4 86 3 4" xfId="18658"/>
    <cellStyle name="20% - Accent4 86 3 4 2" xfId="18659"/>
    <cellStyle name="20% - Accent4 86 3 4 2 2" xfId="18660"/>
    <cellStyle name="20% - Accent4 86 3 4 3" xfId="18661"/>
    <cellStyle name="20% - Accent4 86 3 5" xfId="18662"/>
    <cellStyle name="20% - Accent4 86 3 5 2" xfId="18663"/>
    <cellStyle name="20% - Accent4 86 3 6" xfId="18664"/>
    <cellStyle name="20% - Accent4 86 3 7" xfId="18665"/>
    <cellStyle name="20% - Accent4 86 4" xfId="18666"/>
    <cellStyle name="20% - Accent4 86 4 2" xfId="18667"/>
    <cellStyle name="20% - Accent4 86 4 2 2" xfId="18668"/>
    <cellStyle name="20% - Accent4 86 4 2 2 2" xfId="18669"/>
    <cellStyle name="20% - Accent4 86 4 2 2 2 2" xfId="18670"/>
    <cellStyle name="20% - Accent4 86 4 2 2 3" xfId="18671"/>
    <cellStyle name="20% - Accent4 86 4 2 3" xfId="18672"/>
    <cellStyle name="20% - Accent4 86 4 2 3 2" xfId="18673"/>
    <cellStyle name="20% - Accent4 86 4 2 4" xfId="18674"/>
    <cellStyle name="20% - Accent4 86 4 2 5" xfId="18675"/>
    <cellStyle name="20% - Accent4 86 4 3" xfId="18676"/>
    <cellStyle name="20% - Accent4 86 4 3 2" xfId="18677"/>
    <cellStyle name="20% - Accent4 86 4 3 2 2" xfId="18678"/>
    <cellStyle name="20% - Accent4 86 4 3 3" xfId="18679"/>
    <cellStyle name="20% - Accent4 86 4 4" xfId="18680"/>
    <cellStyle name="20% - Accent4 86 4 4 2" xfId="18681"/>
    <cellStyle name="20% - Accent4 86 4 5" xfId="18682"/>
    <cellStyle name="20% - Accent4 86 4 6" xfId="18683"/>
    <cellStyle name="20% - Accent4 86 5" xfId="18684"/>
    <cellStyle name="20% - Accent4 86 5 2" xfId="18685"/>
    <cellStyle name="20% - Accent4 86 5 2 2" xfId="18686"/>
    <cellStyle name="20% - Accent4 86 5 2 2 2" xfId="18687"/>
    <cellStyle name="20% - Accent4 86 5 2 2 2 2" xfId="18688"/>
    <cellStyle name="20% - Accent4 86 5 2 2 3" xfId="18689"/>
    <cellStyle name="20% - Accent4 86 5 2 3" xfId="18690"/>
    <cellStyle name="20% - Accent4 86 5 2 3 2" xfId="18691"/>
    <cellStyle name="20% - Accent4 86 5 2 4" xfId="18692"/>
    <cellStyle name="20% - Accent4 86 5 2 5" xfId="18693"/>
    <cellStyle name="20% - Accent4 86 5 3" xfId="18694"/>
    <cellStyle name="20% - Accent4 86 5 3 2" xfId="18695"/>
    <cellStyle name="20% - Accent4 86 5 3 2 2" xfId="18696"/>
    <cellStyle name="20% - Accent4 86 5 3 3" xfId="18697"/>
    <cellStyle name="20% - Accent4 86 5 4" xfId="18698"/>
    <cellStyle name="20% - Accent4 86 5 4 2" xfId="18699"/>
    <cellStyle name="20% - Accent4 86 5 5" xfId="18700"/>
    <cellStyle name="20% - Accent4 86 5 6" xfId="18701"/>
    <cellStyle name="20% - Accent4 86 6" xfId="18702"/>
    <cellStyle name="20% - Accent4 86 6 2" xfId="18703"/>
    <cellStyle name="20% - Accent4 86 6 2 2" xfId="18704"/>
    <cellStyle name="20% - Accent4 86 6 2 2 2" xfId="18705"/>
    <cellStyle name="20% - Accent4 86 6 2 3" xfId="18706"/>
    <cellStyle name="20% - Accent4 86 6 3" xfId="18707"/>
    <cellStyle name="20% - Accent4 86 6 3 2" xfId="18708"/>
    <cellStyle name="20% - Accent4 86 6 4" xfId="18709"/>
    <cellStyle name="20% - Accent4 86 6 5" xfId="18710"/>
    <cellStyle name="20% - Accent4 86 7" xfId="18711"/>
    <cellStyle name="20% - Accent4 86 7 2" xfId="18712"/>
    <cellStyle name="20% - Accent4 86 7 2 2" xfId="18713"/>
    <cellStyle name="20% - Accent4 86 7 3" xfId="18714"/>
    <cellStyle name="20% - Accent4 86 8" xfId="18715"/>
    <cellStyle name="20% - Accent4 86 8 2" xfId="18716"/>
    <cellStyle name="20% - Accent4 86 9" xfId="18717"/>
    <cellStyle name="20% - Accent4 86 9 2" xfId="60834"/>
    <cellStyle name="20% - Accent4 87" xfId="1200"/>
    <cellStyle name="20% - Accent4 87 10" xfId="18718"/>
    <cellStyle name="20% - Accent4 87 2" xfId="18719"/>
    <cellStyle name="20% - Accent4 87 2 2" xfId="18720"/>
    <cellStyle name="20% - Accent4 87 2 2 2" xfId="18721"/>
    <cellStyle name="20% - Accent4 87 2 2 2 2" xfId="18722"/>
    <cellStyle name="20% - Accent4 87 2 2 2 2 2" xfId="18723"/>
    <cellStyle name="20% - Accent4 87 2 2 2 2 2 2" xfId="18724"/>
    <cellStyle name="20% - Accent4 87 2 2 2 2 3" xfId="18725"/>
    <cellStyle name="20% - Accent4 87 2 2 2 3" xfId="18726"/>
    <cellStyle name="20% - Accent4 87 2 2 2 3 2" xfId="18727"/>
    <cellStyle name="20% - Accent4 87 2 2 2 4" xfId="18728"/>
    <cellStyle name="20% - Accent4 87 2 2 2 5" xfId="18729"/>
    <cellStyle name="20% - Accent4 87 2 2 3" xfId="18730"/>
    <cellStyle name="20% - Accent4 87 2 2 3 2" xfId="18731"/>
    <cellStyle name="20% - Accent4 87 2 2 3 2 2" xfId="18732"/>
    <cellStyle name="20% - Accent4 87 2 2 3 3" xfId="18733"/>
    <cellStyle name="20% - Accent4 87 2 2 4" xfId="18734"/>
    <cellStyle name="20% - Accent4 87 2 2 4 2" xfId="18735"/>
    <cellStyle name="20% - Accent4 87 2 2 5" xfId="18736"/>
    <cellStyle name="20% - Accent4 87 2 2 6" xfId="18737"/>
    <cellStyle name="20% - Accent4 87 2 3" xfId="18738"/>
    <cellStyle name="20% - Accent4 87 2 3 2" xfId="18739"/>
    <cellStyle name="20% - Accent4 87 2 3 2 2" xfId="18740"/>
    <cellStyle name="20% - Accent4 87 2 3 2 2 2" xfId="18741"/>
    <cellStyle name="20% - Accent4 87 2 3 2 3" xfId="18742"/>
    <cellStyle name="20% - Accent4 87 2 3 3" xfId="18743"/>
    <cellStyle name="20% - Accent4 87 2 3 3 2" xfId="18744"/>
    <cellStyle name="20% - Accent4 87 2 3 4" xfId="18745"/>
    <cellStyle name="20% - Accent4 87 2 3 5" xfId="18746"/>
    <cellStyle name="20% - Accent4 87 2 4" xfId="18747"/>
    <cellStyle name="20% - Accent4 87 2 4 2" xfId="18748"/>
    <cellStyle name="20% - Accent4 87 2 4 2 2" xfId="18749"/>
    <cellStyle name="20% - Accent4 87 2 4 3" xfId="18750"/>
    <cellStyle name="20% - Accent4 87 2 5" xfId="18751"/>
    <cellStyle name="20% - Accent4 87 2 5 2" xfId="18752"/>
    <cellStyle name="20% - Accent4 87 2 6" xfId="18753"/>
    <cellStyle name="20% - Accent4 87 2 7" xfId="18754"/>
    <cellStyle name="20% - Accent4 87 3" xfId="18755"/>
    <cellStyle name="20% - Accent4 87 3 2" xfId="18756"/>
    <cellStyle name="20% - Accent4 87 3 2 2" xfId="18757"/>
    <cellStyle name="20% - Accent4 87 3 2 2 2" xfId="18758"/>
    <cellStyle name="20% - Accent4 87 3 2 2 2 2" xfId="18759"/>
    <cellStyle name="20% - Accent4 87 3 2 2 2 2 2" xfId="18760"/>
    <cellStyle name="20% - Accent4 87 3 2 2 2 3" xfId="18761"/>
    <cellStyle name="20% - Accent4 87 3 2 2 3" xfId="18762"/>
    <cellStyle name="20% - Accent4 87 3 2 2 3 2" xfId="18763"/>
    <cellStyle name="20% - Accent4 87 3 2 2 4" xfId="18764"/>
    <cellStyle name="20% - Accent4 87 3 2 2 5" xfId="18765"/>
    <cellStyle name="20% - Accent4 87 3 2 3" xfId="18766"/>
    <cellStyle name="20% - Accent4 87 3 2 3 2" xfId="18767"/>
    <cellStyle name="20% - Accent4 87 3 2 3 2 2" xfId="18768"/>
    <cellStyle name="20% - Accent4 87 3 2 3 3" xfId="18769"/>
    <cellStyle name="20% - Accent4 87 3 2 4" xfId="18770"/>
    <cellStyle name="20% - Accent4 87 3 2 4 2" xfId="18771"/>
    <cellStyle name="20% - Accent4 87 3 2 5" xfId="18772"/>
    <cellStyle name="20% - Accent4 87 3 2 6" xfId="18773"/>
    <cellStyle name="20% - Accent4 87 3 3" xfId="18774"/>
    <cellStyle name="20% - Accent4 87 3 3 2" xfId="18775"/>
    <cellStyle name="20% - Accent4 87 3 3 2 2" xfId="18776"/>
    <cellStyle name="20% - Accent4 87 3 3 2 2 2" xfId="18777"/>
    <cellStyle name="20% - Accent4 87 3 3 2 3" xfId="18778"/>
    <cellStyle name="20% - Accent4 87 3 3 3" xfId="18779"/>
    <cellStyle name="20% - Accent4 87 3 3 3 2" xfId="18780"/>
    <cellStyle name="20% - Accent4 87 3 3 4" xfId="18781"/>
    <cellStyle name="20% - Accent4 87 3 3 5" xfId="18782"/>
    <cellStyle name="20% - Accent4 87 3 4" xfId="18783"/>
    <cellStyle name="20% - Accent4 87 3 4 2" xfId="18784"/>
    <cellStyle name="20% - Accent4 87 3 4 2 2" xfId="18785"/>
    <cellStyle name="20% - Accent4 87 3 4 3" xfId="18786"/>
    <cellStyle name="20% - Accent4 87 3 5" xfId="18787"/>
    <cellStyle name="20% - Accent4 87 3 5 2" xfId="18788"/>
    <cellStyle name="20% - Accent4 87 3 6" xfId="18789"/>
    <cellStyle name="20% - Accent4 87 3 7" xfId="18790"/>
    <cellStyle name="20% - Accent4 87 4" xfId="18791"/>
    <cellStyle name="20% - Accent4 87 4 2" xfId="18792"/>
    <cellStyle name="20% - Accent4 87 4 2 2" xfId="18793"/>
    <cellStyle name="20% - Accent4 87 4 2 2 2" xfId="18794"/>
    <cellStyle name="20% - Accent4 87 4 2 2 2 2" xfId="18795"/>
    <cellStyle name="20% - Accent4 87 4 2 2 3" xfId="18796"/>
    <cellStyle name="20% - Accent4 87 4 2 3" xfId="18797"/>
    <cellStyle name="20% - Accent4 87 4 2 3 2" xfId="18798"/>
    <cellStyle name="20% - Accent4 87 4 2 4" xfId="18799"/>
    <cellStyle name="20% - Accent4 87 4 2 5" xfId="18800"/>
    <cellStyle name="20% - Accent4 87 4 3" xfId="18801"/>
    <cellStyle name="20% - Accent4 87 4 3 2" xfId="18802"/>
    <cellStyle name="20% - Accent4 87 4 3 2 2" xfId="18803"/>
    <cellStyle name="20% - Accent4 87 4 3 3" xfId="18804"/>
    <cellStyle name="20% - Accent4 87 4 4" xfId="18805"/>
    <cellStyle name="20% - Accent4 87 4 4 2" xfId="18806"/>
    <cellStyle name="20% - Accent4 87 4 5" xfId="18807"/>
    <cellStyle name="20% - Accent4 87 4 6" xfId="18808"/>
    <cellStyle name="20% - Accent4 87 5" xfId="18809"/>
    <cellStyle name="20% - Accent4 87 5 2" xfId="18810"/>
    <cellStyle name="20% - Accent4 87 5 2 2" xfId="18811"/>
    <cellStyle name="20% - Accent4 87 5 2 2 2" xfId="18812"/>
    <cellStyle name="20% - Accent4 87 5 2 2 2 2" xfId="18813"/>
    <cellStyle name="20% - Accent4 87 5 2 2 3" xfId="18814"/>
    <cellStyle name="20% - Accent4 87 5 2 3" xfId="18815"/>
    <cellStyle name="20% - Accent4 87 5 2 3 2" xfId="18816"/>
    <cellStyle name="20% - Accent4 87 5 2 4" xfId="18817"/>
    <cellStyle name="20% - Accent4 87 5 2 5" xfId="18818"/>
    <cellStyle name="20% - Accent4 87 5 3" xfId="18819"/>
    <cellStyle name="20% - Accent4 87 5 3 2" xfId="18820"/>
    <cellStyle name="20% - Accent4 87 5 3 2 2" xfId="18821"/>
    <cellStyle name="20% - Accent4 87 5 3 3" xfId="18822"/>
    <cellStyle name="20% - Accent4 87 5 4" xfId="18823"/>
    <cellStyle name="20% - Accent4 87 5 4 2" xfId="18824"/>
    <cellStyle name="20% - Accent4 87 5 5" xfId="18825"/>
    <cellStyle name="20% - Accent4 87 5 6" xfId="18826"/>
    <cellStyle name="20% - Accent4 87 6" xfId="18827"/>
    <cellStyle name="20% - Accent4 87 6 2" xfId="18828"/>
    <cellStyle name="20% - Accent4 87 6 2 2" xfId="18829"/>
    <cellStyle name="20% - Accent4 87 6 2 2 2" xfId="18830"/>
    <cellStyle name="20% - Accent4 87 6 2 3" xfId="18831"/>
    <cellStyle name="20% - Accent4 87 6 3" xfId="18832"/>
    <cellStyle name="20% - Accent4 87 6 3 2" xfId="18833"/>
    <cellStyle name="20% - Accent4 87 6 4" xfId="18834"/>
    <cellStyle name="20% - Accent4 87 6 5" xfId="18835"/>
    <cellStyle name="20% - Accent4 87 7" xfId="18836"/>
    <cellStyle name="20% - Accent4 87 7 2" xfId="18837"/>
    <cellStyle name="20% - Accent4 87 7 2 2" xfId="18838"/>
    <cellStyle name="20% - Accent4 87 7 3" xfId="18839"/>
    <cellStyle name="20% - Accent4 87 8" xfId="18840"/>
    <cellStyle name="20% - Accent4 87 8 2" xfId="18841"/>
    <cellStyle name="20% - Accent4 87 9" xfId="18842"/>
    <cellStyle name="20% - Accent4 87 9 2" xfId="60835"/>
    <cellStyle name="20% - Accent4 88" xfId="1201"/>
    <cellStyle name="20% - Accent4 88 10" xfId="18843"/>
    <cellStyle name="20% - Accent4 88 2" xfId="18844"/>
    <cellStyle name="20% - Accent4 88 2 2" xfId="18845"/>
    <cellStyle name="20% - Accent4 88 2 2 2" xfId="18846"/>
    <cellStyle name="20% - Accent4 88 2 2 2 2" xfId="18847"/>
    <cellStyle name="20% - Accent4 88 2 2 2 2 2" xfId="18848"/>
    <cellStyle name="20% - Accent4 88 2 2 2 2 2 2" xfId="18849"/>
    <cellStyle name="20% - Accent4 88 2 2 2 2 3" xfId="18850"/>
    <cellStyle name="20% - Accent4 88 2 2 2 3" xfId="18851"/>
    <cellStyle name="20% - Accent4 88 2 2 2 3 2" xfId="18852"/>
    <cellStyle name="20% - Accent4 88 2 2 2 4" xfId="18853"/>
    <cellStyle name="20% - Accent4 88 2 2 2 5" xfId="18854"/>
    <cellStyle name="20% - Accent4 88 2 2 3" xfId="18855"/>
    <cellStyle name="20% - Accent4 88 2 2 3 2" xfId="18856"/>
    <cellStyle name="20% - Accent4 88 2 2 3 2 2" xfId="18857"/>
    <cellStyle name="20% - Accent4 88 2 2 3 3" xfId="18858"/>
    <cellStyle name="20% - Accent4 88 2 2 4" xfId="18859"/>
    <cellStyle name="20% - Accent4 88 2 2 4 2" xfId="18860"/>
    <cellStyle name="20% - Accent4 88 2 2 5" xfId="18861"/>
    <cellStyle name="20% - Accent4 88 2 2 6" xfId="18862"/>
    <cellStyle name="20% - Accent4 88 2 3" xfId="18863"/>
    <cellStyle name="20% - Accent4 88 2 3 2" xfId="18864"/>
    <cellStyle name="20% - Accent4 88 2 3 2 2" xfId="18865"/>
    <cellStyle name="20% - Accent4 88 2 3 2 2 2" xfId="18866"/>
    <cellStyle name="20% - Accent4 88 2 3 2 3" xfId="18867"/>
    <cellStyle name="20% - Accent4 88 2 3 3" xfId="18868"/>
    <cellStyle name="20% - Accent4 88 2 3 3 2" xfId="18869"/>
    <cellStyle name="20% - Accent4 88 2 3 4" xfId="18870"/>
    <cellStyle name="20% - Accent4 88 2 3 5" xfId="18871"/>
    <cellStyle name="20% - Accent4 88 2 4" xfId="18872"/>
    <cellStyle name="20% - Accent4 88 2 4 2" xfId="18873"/>
    <cellStyle name="20% - Accent4 88 2 4 2 2" xfId="18874"/>
    <cellStyle name="20% - Accent4 88 2 4 3" xfId="18875"/>
    <cellStyle name="20% - Accent4 88 2 5" xfId="18876"/>
    <cellStyle name="20% - Accent4 88 2 5 2" xfId="18877"/>
    <cellStyle name="20% - Accent4 88 2 6" xfId="18878"/>
    <cellStyle name="20% - Accent4 88 2 7" xfId="18879"/>
    <cellStyle name="20% - Accent4 88 3" xfId="18880"/>
    <cellStyle name="20% - Accent4 88 3 2" xfId="18881"/>
    <cellStyle name="20% - Accent4 88 3 2 2" xfId="18882"/>
    <cellStyle name="20% - Accent4 88 3 2 2 2" xfId="18883"/>
    <cellStyle name="20% - Accent4 88 3 2 2 2 2" xfId="18884"/>
    <cellStyle name="20% - Accent4 88 3 2 2 2 2 2" xfId="18885"/>
    <cellStyle name="20% - Accent4 88 3 2 2 2 3" xfId="18886"/>
    <cellStyle name="20% - Accent4 88 3 2 2 3" xfId="18887"/>
    <cellStyle name="20% - Accent4 88 3 2 2 3 2" xfId="18888"/>
    <cellStyle name="20% - Accent4 88 3 2 2 4" xfId="18889"/>
    <cellStyle name="20% - Accent4 88 3 2 2 5" xfId="18890"/>
    <cellStyle name="20% - Accent4 88 3 2 3" xfId="18891"/>
    <cellStyle name="20% - Accent4 88 3 2 3 2" xfId="18892"/>
    <cellStyle name="20% - Accent4 88 3 2 3 2 2" xfId="18893"/>
    <cellStyle name="20% - Accent4 88 3 2 3 3" xfId="18894"/>
    <cellStyle name="20% - Accent4 88 3 2 4" xfId="18895"/>
    <cellStyle name="20% - Accent4 88 3 2 4 2" xfId="18896"/>
    <cellStyle name="20% - Accent4 88 3 2 5" xfId="18897"/>
    <cellStyle name="20% - Accent4 88 3 2 6" xfId="18898"/>
    <cellStyle name="20% - Accent4 88 3 3" xfId="18899"/>
    <cellStyle name="20% - Accent4 88 3 3 2" xfId="18900"/>
    <cellStyle name="20% - Accent4 88 3 3 2 2" xfId="18901"/>
    <cellStyle name="20% - Accent4 88 3 3 2 2 2" xfId="18902"/>
    <cellStyle name="20% - Accent4 88 3 3 2 3" xfId="18903"/>
    <cellStyle name="20% - Accent4 88 3 3 3" xfId="18904"/>
    <cellStyle name="20% - Accent4 88 3 3 3 2" xfId="18905"/>
    <cellStyle name="20% - Accent4 88 3 3 4" xfId="18906"/>
    <cellStyle name="20% - Accent4 88 3 3 5" xfId="18907"/>
    <cellStyle name="20% - Accent4 88 3 4" xfId="18908"/>
    <cellStyle name="20% - Accent4 88 3 4 2" xfId="18909"/>
    <cellStyle name="20% - Accent4 88 3 4 2 2" xfId="18910"/>
    <cellStyle name="20% - Accent4 88 3 4 3" xfId="18911"/>
    <cellStyle name="20% - Accent4 88 3 5" xfId="18912"/>
    <cellStyle name="20% - Accent4 88 3 5 2" xfId="18913"/>
    <cellStyle name="20% - Accent4 88 3 6" xfId="18914"/>
    <cellStyle name="20% - Accent4 88 3 7" xfId="18915"/>
    <cellStyle name="20% - Accent4 88 4" xfId="18916"/>
    <cellStyle name="20% - Accent4 88 4 2" xfId="18917"/>
    <cellStyle name="20% - Accent4 88 4 2 2" xfId="18918"/>
    <cellStyle name="20% - Accent4 88 4 2 2 2" xfId="18919"/>
    <cellStyle name="20% - Accent4 88 4 2 2 2 2" xfId="18920"/>
    <cellStyle name="20% - Accent4 88 4 2 2 3" xfId="18921"/>
    <cellStyle name="20% - Accent4 88 4 2 3" xfId="18922"/>
    <cellStyle name="20% - Accent4 88 4 2 3 2" xfId="18923"/>
    <cellStyle name="20% - Accent4 88 4 2 4" xfId="18924"/>
    <cellStyle name="20% - Accent4 88 4 2 5" xfId="18925"/>
    <cellStyle name="20% - Accent4 88 4 3" xfId="18926"/>
    <cellStyle name="20% - Accent4 88 4 3 2" xfId="18927"/>
    <cellStyle name="20% - Accent4 88 4 3 2 2" xfId="18928"/>
    <cellStyle name="20% - Accent4 88 4 3 3" xfId="18929"/>
    <cellStyle name="20% - Accent4 88 4 4" xfId="18930"/>
    <cellStyle name="20% - Accent4 88 4 4 2" xfId="18931"/>
    <cellStyle name="20% - Accent4 88 4 5" xfId="18932"/>
    <cellStyle name="20% - Accent4 88 4 6" xfId="18933"/>
    <cellStyle name="20% - Accent4 88 5" xfId="18934"/>
    <cellStyle name="20% - Accent4 88 5 2" xfId="18935"/>
    <cellStyle name="20% - Accent4 88 5 2 2" xfId="18936"/>
    <cellStyle name="20% - Accent4 88 5 2 2 2" xfId="18937"/>
    <cellStyle name="20% - Accent4 88 5 2 2 2 2" xfId="18938"/>
    <cellStyle name="20% - Accent4 88 5 2 2 3" xfId="18939"/>
    <cellStyle name="20% - Accent4 88 5 2 3" xfId="18940"/>
    <cellStyle name="20% - Accent4 88 5 2 3 2" xfId="18941"/>
    <cellStyle name="20% - Accent4 88 5 2 4" xfId="18942"/>
    <cellStyle name="20% - Accent4 88 5 2 5" xfId="18943"/>
    <cellStyle name="20% - Accent4 88 5 3" xfId="18944"/>
    <cellStyle name="20% - Accent4 88 5 3 2" xfId="18945"/>
    <cellStyle name="20% - Accent4 88 5 3 2 2" xfId="18946"/>
    <cellStyle name="20% - Accent4 88 5 3 3" xfId="18947"/>
    <cellStyle name="20% - Accent4 88 5 4" xfId="18948"/>
    <cellStyle name="20% - Accent4 88 5 4 2" xfId="18949"/>
    <cellStyle name="20% - Accent4 88 5 5" xfId="18950"/>
    <cellStyle name="20% - Accent4 88 5 6" xfId="18951"/>
    <cellStyle name="20% - Accent4 88 6" xfId="18952"/>
    <cellStyle name="20% - Accent4 88 6 2" xfId="18953"/>
    <cellStyle name="20% - Accent4 88 6 2 2" xfId="18954"/>
    <cellStyle name="20% - Accent4 88 6 2 2 2" xfId="18955"/>
    <cellStyle name="20% - Accent4 88 6 2 3" xfId="18956"/>
    <cellStyle name="20% - Accent4 88 6 3" xfId="18957"/>
    <cellStyle name="20% - Accent4 88 6 3 2" xfId="18958"/>
    <cellStyle name="20% - Accent4 88 6 4" xfId="18959"/>
    <cellStyle name="20% - Accent4 88 6 5" xfId="18960"/>
    <cellStyle name="20% - Accent4 88 7" xfId="18961"/>
    <cellStyle name="20% - Accent4 88 7 2" xfId="18962"/>
    <cellStyle name="20% - Accent4 88 7 2 2" xfId="18963"/>
    <cellStyle name="20% - Accent4 88 7 3" xfId="18964"/>
    <cellStyle name="20% - Accent4 88 8" xfId="18965"/>
    <cellStyle name="20% - Accent4 88 8 2" xfId="18966"/>
    <cellStyle name="20% - Accent4 88 9" xfId="18967"/>
    <cellStyle name="20% - Accent4 88 9 2" xfId="60836"/>
    <cellStyle name="20% - Accent4 89" xfId="1202"/>
    <cellStyle name="20% - Accent4 89 10" xfId="18968"/>
    <cellStyle name="20% - Accent4 89 2" xfId="18969"/>
    <cellStyle name="20% - Accent4 89 2 2" xfId="18970"/>
    <cellStyle name="20% - Accent4 89 2 2 2" xfId="18971"/>
    <cellStyle name="20% - Accent4 89 2 2 2 2" xfId="18972"/>
    <cellStyle name="20% - Accent4 89 2 2 2 2 2" xfId="18973"/>
    <cellStyle name="20% - Accent4 89 2 2 2 2 2 2" xfId="18974"/>
    <cellStyle name="20% - Accent4 89 2 2 2 2 3" xfId="18975"/>
    <cellStyle name="20% - Accent4 89 2 2 2 3" xfId="18976"/>
    <cellStyle name="20% - Accent4 89 2 2 2 3 2" xfId="18977"/>
    <cellStyle name="20% - Accent4 89 2 2 2 4" xfId="18978"/>
    <cellStyle name="20% - Accent4 89 2 2 2 5" xfId="18979"/>
    <cellStyle name="20% - Accent4 89 2 2 3" xfId="18980"/>
    <cellStyle name="20% - Accent4 89 2 2 3 2" xfId="18981"/>
    <cellStyle name="20% - Accent4 89 2 2 3 2 2" xfId="18982"/>
    <cellStyle name="20% - Accent4 89 2 2 3 3" xfId="18983"/>
    <cellStyle name="20% - Accent4 89 2 2 4" xfId="18984"/>
    <cellStyle name="20% - Accent4 89 2 2 4 2" xfId="18985"/>
    <cellStyle name="20% - Accent4 89 2 2 5" xfId="18986"/>
    <cellStyle name="20% - Accent4 89 2 2 6" xfId="18987"/>
    <cellStyle name="20% - Accent4 89 2 3" xfId="18988"/>
    <cellStyle name="20% - Accent4 89 2 3 2" xfId="18989"/>
    <cellStyle name="20% - Accent4 89 2 3 2 2" xfId="18990"/>
    <cellStyle name="20% - Accent4 89 2 3 2 2 2" xfId="18991"/>
    <cellStyle name="20% - Accent4 89 2 3 2 3" xfId="18992"/>
    <cellStyle name="20% - Accent4 89 2 3 3" xfId="18993"/>
    <cellStyle name="20% - Accent4 89 2 3 3 2" xfId="18994"/>
    <cellStyle name="20% - Accent4 89 2 3 4" xfId="18995"/>
    <cellStyle name="20% - Accent4 89 2 3 5" xfId="18996"/>
    <cellStyle name="20% - Accent4 89 2 4" xfId="18997"/>
    <cellStyle name="20% - Accent4 89 2 4 2" xfId="18998"/>
    <cellStyle name="20% - Accent4 89 2 4 2 2" xfId="18999"/>
    <cellStyle name="20% - Accent4 89 2 4 3" xfId="19000"/>
    <cellStyle name="20% - Accent4 89 2 5" xfId="19001"/>
    <cellStyle name="20% - Accent4 89 2 5 2" xfId="19002"/>
    <cellStyle name="20% - Accent4 89 2 6" xfId="19003"/>
    <cellStyle name="20% - Accent4 89 2 7" xfId="19004"/>
    <cellStyle name="20% - Accent4 89 3" xfId="19005"/>
    <cellStyle name="20% - Accent4 89 3 2" xfId="19006"/>
    <cellStyle name="20% - Accent4 89 3 2 2" xfId="19007"/>
    <cellStyle name="20% - Accent4 89 3 2 2 2" xfId="19008"/>
    <cellStyle name="20% - Accent4 89 3 2 2 2 2" xfId="19009"/>
    <cellStyle name="20% - Accent4 89 3 2 2 2 2 2" xfId="19010"/>
    <cellStyle name="20% - Accent4 89 3 2 2 2 3" xfId="19011"/>
    <cellStyle name="20% - Accent4 89 3 2 2 3" xfId="19012"/>
    <cellStyle name="20% - Accent4 89 3 2 2 3 2" xfId="19013"/>
    <cellStyle name="20% - Accent4 89 3 2 2 4" xfId="19014"/>
    <cellStyle name="20% - Accent4 89 3 2 2 5" xfId="19015"/>
    <cellStyle name="20% - Accent4 89 3 2 3" xfId="19016"/>
    <cellStyle name="20% - Accent4 89 3 2 3 2" xfId="19017"/>
    <cellStyle name="20% - Accent4 89 3 2 3 2 2" xfId="19018"/>
    <cellStyle name="20% - Accent4 89 3 2 3 3" xfId="19019"/>
    <cellStyle name="20% - Accent4 89 3 2 4" xfId="19020"/>
    <cellStyle name="20% - Accent4 89 3 2 4 2" xfId="19021"/>
    <cellStyle name="20% - Accent4 89 3 2 5" xfId="19022"/>
    <cellStyle name="20% - Accent4 89 3 2 6" xfId="19023"/>
    <cellStyle name="20% - Accent4 89 3 3" xfId="19024"/>
    <cellStyle name="20% - Accent4 89 3 3 2" xfId="19025"/>
    <cellStyle name="20% - Accent4 89 3 3 2 2" xfId="19026"/>
    <cellStyle name="20% - Accent4 89 3 3 2 2 2" xfId="19027"/>
    <cellStyle name="20% - Accent4 89 3 3 2 3" xfId="19028"/>
    <cellStyle name="20% - Accent4 89 3 3 3" xfId="19029"/>
    <cellStyle name="20% - Accent4 89 3 3 3 2" xfId="19030"/>
    <cellStyle name="20% - Accent4 89 3 3 4" xfId="19031"/>
    <cellStyle name="20% - Accent4 89 3 3 5" xfId="19032"/>
    <cellStyle name="20% - Accent4 89 3 4" xfId="19033"/>
    <cellStyle name="20% - Accent4 89 3 4 2" xfId="19034"/>
    <cellStyle name="20% - Accent4 89 3 4 2 2" xfId="19035"/>
    <cellStyle name="20% - Accent4 89 3 4 3" xfId="19036"/>
    <cellStyle name="20% - Accent4 89 3 5" xfId="19037"/>
    <cellStyle name="20% - Accent4 89 3 5 2" xfId="19038"/>
    <cellStyle name="20% - Accent4 89 3 6" xfId="19039"/>
    <cellStyle name="20% - Accent4 89 3 7" xfId="19040"/>
    <cellStyle name="20% - Accent4 89 4" xfId="19041"/>
    <cellStyle name="20% - Accent4 89 4 2" xfId="19042"/>
    <cellStyle name="20% - Accent4 89 4 2 2" xfId="19043"/>
    <cellStyle name="20% - Accent4 89 4 2 2 2" xfId="19044"/>
    <cellStyle name="20% - Accent4 89 4 2 2 2 2" xfId="19045"/>
    <cellStyle name="20% - Accent4 89 4 2 2 3" xfId="19046"/>
    <cellStyle name="20% - Accent4 89 4 2 3" xfId="19047"/>
    <cellStyle name="20% - Accent4 89 4 2 3 2" xfId="19048"/>
    <cellStyle name="20% - Accent4 89 4 2 4" xfId="19049"/>
    <cellStyle name="20% - Accent4 89 4 2 5" xfId="19050"/>
    <cellStyle name="20% - Accent4 89 4 3" xfId="19051"/>
    <cellStyle name="20% - Accent4 89 4 3 2" xfId="19052"/>
    <cellStyle name="20% - Accent4 89 4 3 2 2" xfId="19053"/>
    <cellStyle name="20% - Accent4 89 4 3 3" xfId="19054"/>
    <cellStyle name="20% - Accent4 89 4 4" xfId="19055"/>
    <cellStyle name="20% - Accent4 89 4 4 2" xfId="19056"/>
    <cellStyle name="20% - Accent4 89 4 5" xfId="19057"/>
    <cellStyle name="20% - Accent4 89 4 6" xfId="19058"/>
    <cellStyle name="20% - Accent4 89 5" xfId="19059"/>
    <cellStyle name="20% - Accent4 89 5 2" xfId="19060"/>
    <cellStyle name="20% - Accent4 89 5 2 2" xfId="19061"/>
    <cellStyle name="20% - Accent4 89 5 2 2 2" xfId="19062"/>
    <cellStyle name="20% - Accent4 89 5 2 2 2 2" xfId="19063"/>
    <cellStyle name="20% - Accent4 89 5 2 2 3" xfId="19064"/>
    <cellStyle name="20% - Accent4 89 5 2 3" xfId="19065"/>
    <cellStyle name="20% - Accent4 89 5 2 3 2" xfId="19066"/>
    <cellStyle name="20% - Accent4 89 5 2 4" xfId="19067"/>
    <cellStyle name="20% - Accent4 89 5 2 5" xfId="19068"/>
    <cellStyle name="20% - Accent4 89 5 3" xfId="19069"/>
    <cellStyle name="20% - Accent4 89 5 3 2" xfId="19070"/>
    <cellStyle name="20% - Accent4 89 5 3 2 2" xfId="19071"/>
    <cellStyle name="20% - Accent4 89 5 3 3" xfId="19072"/>
    <cellStyle name="20% - Accent4 89 5 4" xfId="19073"/>
    <cellStyle name="20% - Accent4 89 5 4 2" xfId="19074"/>
    <cellStyle name="20% - Accent4 89 5 5" xfId="19075"/>
    <cellStyle name="20% - Accent4 89 5 6" xfId="19076"/>
    <cellStyle name="20% - Accent4 89 6" xfId="19077"/>
    <cellStyle name="20% - Accent4 89 6 2" xfId="19078"/>
    <cellStyle name="20% - Accent4 89 6 2 2" xfId="19079"/>
    <cellStyle name="20% - Accent4 89 6 2 2 2" xfId="19080"/>
    <cellStyle name="20% - Accent4 89 6 2 3" xfId="19081"/>
    <cellStyle name="20% - Accent4 89 6 3" xfId="19082"/>
    <cellStyle name="20% - Accent4 89 6 3 2" xfId="19083"/>
    <cellStyle name="20% - Accent4 89 6 4" xfId="19084"/>
    <cellStyle name="20% - Accent4 89 6 5" xfId="19085"/>
    <cellStyle name="20% - Accent4 89 7" xfId="19086"/>
    <cellStyle name="20% - Accent4 89 7 2" xfId="19087"/>
    <cellStyle name="20% - Accent4 89 7 2 2" xfId="19088"/>
    <cellStyle name="20% - Accent4 89 7 3" xfId="19089"/>
    <cellStyle name="20% - Accent4 89 8" xfId="19090"/>
    <cellStyle name="20% - Accent4 89 8 2" xfId="19091"/>
    <cellStyle name="20% - Accent4 89 9" xfId="19092"/>
    <cellStyle name="20% - Accent4 89 9 2" xfId="60837"/>
    <cellStyle name="20% - Accent4 9" xfId="1203"/>
    <cellStyle name="20% - Accent4 9 2" xfId="1204"/>
    <cellStyle name="20% - Accent4 9 3" xfId="60838"/>
    <cellStyle name="20% - Accent4 90" xfId="1205"/>
    <cellStyle name="20% - Accent4 90 10" xfId="19093"/>
    <cellStyle name="20% - Accent4 90 2" xfId="19094"/>
    <cellStyle name="20% - Accent4 90 2 2" xfId="19095"/>
    <cellStyle name="20% - Accent4 90 2 2 2" xfId="19096"/>
    <cellStyle name="20% - Accent4 90 2 2 2 2" xfId="19097"/>
    <cellStyle name="20% - Accent4 90 2 2 2 2 2" xfId="19098"/>
    <cellStyle name="20% - Accent4 90 2 2 2 2 2 2" xfId="19099"/>
    <cellStyle name="20% - Accent4 90 2 2 2 2 3" xfId="19100"/>
    <cellStyle name="20% - Accent4 90 2 2 2 3" xfId="19101"/>
    <cellStyle name="20% - Accent4 90 2 2 2 3 2" xfId="19102"/>
    <cellStyle name="20% - Accent4 90 2 2 2 4" xfId="19103"/>
    <cellStyle name="20% - Accent4 90 2 2 2 5" xfId="19104"/>
    <cellStyle name="20% - Accent4 90 2 2 3" xfId="19105"/>
    <cellStyle name="20% - Accent4 90 2 2 3 2" xfId="19106"/>
    <cellStyle name="20% - Accent4 90 2 2 3 2 2" xfId="19107"/>
    <cellStyle name="20% - Accent4 90 2 2 3 3" xfId="19108"/>
    <cellStyle name="20% - Accent4 90 2 2 4" xfId="19109"/>
    <cellStyle name="20% - Accent4 90 2 2 4 2" xfId="19110"/>
    <cellStyle name="20% - Accent4 90 2 2 5" xfId="19111"/>
    <cellStyle name="20% - Accent4 90 2 2 6" xfId="19112"/>
    <cellStyle name="20% - Accent4 90 2 3" xfId="19113"/>
    <cellStyle name="20% - Accent4 90 2 3 2" xfId="19114"/>
    <cellStyle name="20% - Accent4 90 2 3 2 2" xfId="19115"/>
    <cellStyle name="20% - Accent4 90 2 3 2 2 2" xfId="19116"/>
    <cellStyle name="20% - Accent4 90 2 3 2 3" xfId="19117"/>
    <cellStyle name="20% - Accent4 90 2 3 3" xfId="19118"/>
    <cellStyle name="20% - Accent4 90 2 3 3 2" xfId="19119"/>
    <cellStyle name="20% - Accent4 90 2 3 4" xfId="19120"/>
    <cellStyle name="20% - Accent4 90 2 3 5" xfId="19121"/>
    <cellStyle name="20% - Accent4 90 2 4" xfId="19122"/>
    <cellStyle name="20% - Accent4 90 2 4 2" xfId="19123"/>
    <cellStyle name="20% - Accent4 90 2 4 2 2" xfId="19124"/>
    <cellStyle name="20% - Accent4 90 2 4 3" xfId="19125"/>
    <cellStyle name="20% - Accent4 90 2 5" xfId="19126"/>
    <cellStyle name="20% - Accent4 90 2 5 2" xfId="19127"/>
    <cellStyle name="20% - Accent4 90 2 6" xfId="19128"/>
    <cellStyle name="20% - Accent4 90 2 7" xfId="19129"/>
    <cellStyle name="20% - Accent4 90 3" xfId="19130"/>
    <cellStyle name="20% - Accent4 90 3 2" xfId="19131"/>
    <cellStyle name="20% - Accent4 90 3 2 2" xfId="19132"/>
    <cellStyle name="20% - Accent4 90 3 2 2 2" xfId="19133"/>
    <cellStyle name="20% - Accent4 90 3 2 2 2 2" xfId="19134"/>
    <cellStyle name="20% - Accent4 90 3 2 2 2 2 2" xfId="19135"/>
    <cellStyle name="20% - Accent4 90 3 2 2 2 3" xfId="19136"/>
    <cellStyle name="20% - Accent4 90 3 2 2 3" xfId="19137"/>
    <cellStyle name="20% - Accent4 90 3 2 2 3 2" xfId="19138"/>
    <cellStyle name="20% - Accent4 90 3 2 2 4" xfId="19139"/>
    <cellStyle name="20% - Accent4 90 3 2 2 5" xfId="19140"/>
    <cellStyle name="20% - Accent4 90 3 2 3" xfId="19141"/>
    <cellStyle name="20% - Accent4 90 3 2 3 2" xfId="19142"/>
    <cellStyle name="20% - Accent4 90 3 2 3 2 2" xfId="19143"/>
    <cellStyle name="20% - Accent4 90 3 2 3 3" xfId="19144"/>
    <cellStyle name="20% - Accent4 90 3 2 4" xfId="19145"/>
    <cellStyle name="20% - Accent4 90 3 2 4 2" xfId="19146"/>
    <cellStyle name="20% - Accent4 90 3 2 5" xfId="19147"/>
    <cellStyle name="20% - Accent4 90 3 2 6" xfId="19148"/>
    <cellStyle name="20% - Accent4 90 3 3" xfId="19149"/>
    <cellStyle name="20% - Accent4 90 3 3 2" xfId="19150"/>
    <cellStyle name="20% - Accent4 90 3 3 2 2" xfId="19151"/>
    <cellStyle name="20% - Accent4 90 3 3 2 2 2" xfId="19152"/>
    <cellStyle name="20% - Accent4 90 3 3 2 3" xfId="19153"/>
    <cellStyle name="20% - Accent4 90 3 3 3" xfId="19154"/>
    <cellStyle name="20% - Accent4 90 3 3 3 2" xfId="19155"/>
    <cellStyle name="20% - Accent4 90 3 3 4" xfId="19156"/>
    <cellStyle name="20% - Accent4 90 3 3 5" xfId="19157"/>
    <cellStyle name="20% - Accent4 90 3 4" xfId="19158"/>
    <cellStyle name="20% - Accent4 90 3 4 2" xfId="19159"/>
    <cellStyle name="20% - Accent4 90 3 4 2 2" xfId="19160"/>
    <cellStyle name="20% - Accent4 90 3 4 3" xfId="19161"/>
    <cellStyle name="20% - Accent4 90 3 5" xfId="19162"/>
    <cellStyle name="20% - Accent4 90 3 5 2" xfId="19163"/>
    <cellStyle name="20% - Accent4 90 3 6" xfId="19164"/>
    <cellStyle name="20% - Accent4 90 3 7" xfId="19165"/>
    <cellStyle name="20% - Accent4 90 4" xfId="19166"/>
    <cellStyle name="20% - Accent4 90 4 2" xfId="19167"/>
    <cellStyle name="20% - Accent4 90 4 2 2" xfId="19168"/>
    <cellStyle name="20% - Accent4 90 4 2 2 2" xfId="19169"/>
    <cellStyle name="20% - Accent4 90 4 2 2 2 2" xfId="19170"/>
    <cellStyle name="20% - Accent4 90 4 2 2 3" xfId="19171"/>
    <cellStyle name="20% - Accent4 90 4 2 3" xfId="19172"/>
    <cellStyle name="20% - Accent4 90 4 2 3 2" xfId="19173"/>
    <cellStyle name="20% - Accent4 90 4 2 4" xfId="19174"/>
    <cellStyle name="20% - Accent4 90 4 2 5" xfId="19175"/>
    <cellStyle name="20% - Accent4 90 4 3" xfId="19176"/>
    <cellStyle name="20% - Accent4 90 4 3 2" xfId="19177"/>
    <cellStyle name="20% - Accent4 90 4 3 2 2" xfId="19178"/>
    <cellStyle name="20% - Accent4 90 4 3 3" xfId="19179"/>
    <cellStyle name="20% - Accent4 90 4 4" xfId="19180"/>
    <cellStyle name="20% - Accent4 90 4 4 2" xfId="19181"/>
    <cellStyle name="20% - Accent4 90 4 5" xfId="19182"/>
    <cellStyle name="20% - Accent4 90 4 6" xfId="19183"/>
    <cellStyle name="20% - Accent4 90 5" xfId="19184"/>
    <cellStyle name="20% - Accent4 90 5 2" xfId="19185"/>
    <cellStyle name="20% - Accent4 90 5 2 2" xfId="19186"/>
    <cellStyle name="20% - Accent4 90 5 2 2 2" xfId="19187"/>
    <cellStyle name="20% - Accent4 90 5 2 2 2 2" xfId="19188"/>
    <cellStyle name="20% - Accent4 90 5 2 2 3" xfId="19189"/>
    <cellStyle name="20% - Accent4 90 5 2 3" xfId="19190"/>
    <cellStyle name="20% - Accent4 90 5 2 3 2" xfId="19191"/>
    <cellStyle name="20% - Accent4 90 5 2 4" xfId="19192"/>
    <cellStyle name="20% - Accent4 90 5 2 5" xfId="19193"/>
    <cellStyle name="20% - Accent4 90 5 3" xfId="19194"/>
    <cellStyle name="20% - Accent4 90 5 3 2" xfId="19195"/>
    <cellStyle name="20% - Accent4 90 5 3 2 2" xfId="19196"/>
    <cellStyle name="20% - Accent4 90 5 3 3" xfId="19197"/>
    <cellStyle name="20% - Accent4 90 5 4" xfId="19198"/>
    <cellStyle name="20% - Accent4 90 5 4 2" xfId="19199"/>
    <cellStyle name="20% - Accent4 90 5 5" xfId="19200"/>
    <cellStyle name="20% - Accent4 90 5 6" xfId="19201"/>
    <cellStyle name="20% - Accent4 90 6" xfId="19202"/>
    <cellStyle name="20% - Accent4 90 6 2" xfId="19203"/>
    <cellStyle name="20% - Accent4 90 6 2 2" xfId="19204"/>
    <cellStyle name="20% - Accent4 90 6 2 2 2" xfId="19205"/>
    <cellStyle name="20% - Accent4 90 6 2 3" xfId="19206"/>
    <cellStyle name="20% - Accent4 90 6 3" xfId="19207"/>
    <cellStyle name="20% - Accent4 90 6 3 2" xfId="19208"/>
    <cellStyle name="20% - Accent4 90 6 4" xfId="19209"/>
    <cellStyle name="20% - Accent4 90 6 5" xfId="19210"/>
    <cellStyle name="20% - Accent4 90 7" xfId="19211"/>
    <cellStyle name="20% - Accent4 90 7 2" xfId="19212"/>
    <cellStyle name="20% - Accent4 90 7 2 2" xfId="19213"/>
    <cellStyle name="20% - Accent4 90 7 3" xfId="19214"/>
    <cellStyle name="20% - Accent4 90 8" xfId="19215"/>
    <cellStyle name="20% - Accent4 90 8 2" xfId="19216"/>
    <cellStyle name="20% - Accent4 90 9" xfId="19217"/>
    <cellStyle name="20% - Accent4 90 9 2" xfId="60839"/>
    <cellStyle name="20% - Accent4 91" xfId="1206"/>
    <cellStyle name="20% - Accent4 91 10" xfId="19218"/>
    <cellStyle name="20% - Accent4 91 2" xfId="19219"/>
    <cellStyle name="20% - Accent4 91 2 2" xfId="19220"/>
    <cellStyle name="20% - Accent4 91 2 2 2" xfId="19221"/>
    <cellStyle name="20% - Accent4 91 2 2 2 2" xfId="19222"/>
    <cellStyle name="20% - Accent4 91 2 2 2 2 2" xfId="19223"/>
    <cellStyle name="20% - Accent4 91 2 2 2 2 2 2" xfId="19224"/>
    <cellStyle name="20% - Accent4 91 2 2 2 2 3" xfId="19225"/>
    <cellStyle name="20% - Accent4 91 2 2 2 3" xfId="19226"/>
    <cellStyle name="20% - Accent4 91 2 2 2 3 2" xfId="19227"/>
    <cellStyle name="20% - Accent4 91 2 2 2 4" xfId="19228"/>
    <cellStyle name="20% - Accent4 91 2 2 2 5" xfId="19229"/>
    <cellStyle name="20% - Accent4 91 2 2 3" xfId="19230"/>
    <cellStyle name="20% - Accent4 91 2 2 3 2" xfId="19231"/>
    <cellStyle name="20% - Accent4 91 2 2 3 2 2" xfId="19232"/>
    <cellStyle name="20% - Accent4 91 2 2 3 3" xfId="19233"/>
    <cellStyle name="20% - Accent4 91 2 2 4" xfId="19234"/>
    <cellStyle name="20% - Accent4 91 2 2 4 2" xfId="19235"/>
    <cellStyle name="20% - Accent4 91 2 2 5" xfId="19236"/>
    <cellStyle name="20% - Accent4 91 2 2 6" xfId="19237"/>
    <cellStyle name="20% - Accent4 91 2 3" xfId="19238"/>
    <cellStyle name="20% - Accent4 91 2 3 2" xfId="19239"/>
    <cellStyle name="20% - Accent4 91 2 3 2 2" xfId="19240"/>
    <cellStyle name="20% - Accent4 91 2 3 2 2 2" xfId="19241"/>
    <cellStyle name="20% - Accent4 91 2 3 2 3" xfId="19242"/>
    <cellStyle name="20% - Accent4 91 2 3 3" xfId="19243"/>
    <cellStyle name="20% - Accent4 91 2 3 3 2" xfId="19244"/>
    <cellStyle name="20% - Accent4 91 2 3 4" xfId="19245"/>
    <cellStyle name="20% - Accent4 91 2 3 5" xfId="19246"/>
    <cellStyle name="20% - Accent4 91 2 4" xfId="19247"/>
    <cellStyle name="20% - Accent4 91 2 4 2" xfId="19248"/>
    <cellStyle name="20% - Accent4 91 2 4 2 2" xfId="19249"/>
    <cellStyle name="20% - Accent4 91 2 4 3" xfId="19250"/>
    <cellStyle name="20% - Accent4 91 2 5" xfId="19251"/>
    <cellStyle name="20% - Accent4 91 2 5 2" xfId="19252"/>
    <cellStyle name="20% - Accent4 91 2 6" xfId="19253"/>
    <cellStyle name="20% - Accent4 91 2 7" xfId="19254"/>
    <cellStyle name="20% - Accent4 91 3" xfId="19255"/>
    <cellStyle name="20% - Accent4 91 3 2" xfId="19256"/>
    <cellStyle name="20% - Accent4 91 3 2 2" xfId="19257"/>
    <cellStyle name="20% - Accent4 91 3 2 2 2" xfId="19258"/>
    <cellStyle name="20% - Accent4 91 3 2 2 2 2" xfId="19259"/>
    <cellStyle name="20% - Accent4 91 3 2 2 2 2 2" xfId="19260"/>
    <cellStyle name="20% - Accent4 91 3 2 2 2 3" xfId="19261"/>
    <cellStyle name="20% - Accent4 91 3 2 2 3" xfId="19262"/>
    <cellStyle name="20% - Accent4 91 3 2 2 3 2" xfId="19263"/>
    <cellStyle name="20% - Accent4 91 3 2 2 4" xfId="19264"/>
    <cellStyle name="20% - Accent4 91 3 2 2 5" xfId="19265"/>
    <cellStyle name="20% - Accent4 91 3 2 3" xfId="19266"/>
    <cellStyle name="20% - Accent4 91 3 2 3 2" xfId="19267"/>
    <cellStyle name="20% - Accent4 91 3 2 3 2 2" xfId="19268"/>
    <cellStyle name="20% - Accent4 91 3 2 3 3" xfId="19269"/>
    <cellStyle name="20% - Accent4 91 3 2 4" xfId="19270"/>
    <cellStyle name="20% - Accent4 91 3 2 4 2" xfId="19271"/>
    <cellStyle name="20% - Accent4 91 3 2 5" xfId="19272"/>
    <cellStyle name="20% - Accent4 91 3 2 6" xfId="19273"/>
    <cellStyle name="20% - Accent4 91 3 3" xfId="19274"/>
    <cellStyle name="20% - Accent4 91 3 3 2" xfId="19275"/>
    <cellStyle name="20% - Accent4 91 3 3 2 2" xfId="19276"/>
    <cellStyle name="20% - Accent4 91 3 3 2 2 2" xfId="19277"/>
    <cellStyle name="20% - Accent4 91 3 3 2 3" xfId="19278"/>
    <cellStyle name="20% - Accent4 91 3 3 3" xfId="19279"/>
    <cellStyle name="20% - Accent4 91 3 3 3 2" xfId="19280"/>
    <cellStyle name="20% - Accent4 91 3 3 4" xfId="19281"/>
    <cellStyle name="20% - Accent4 91 3 3 5" xfId="19282"/>
    <cellStyle name="20% - Accent4 91 3 4" xfId="19283"/>
    <cellStyle name="20% - Accent4 91 3 4 2" xfId="19284"/>
    <cellStyle name="20% - Accent4 91 3 4 2 2" xfId="19285"/>
    <cellStyle name="20% - Accent4 91 3 4 3" xfId="19286"/>
    <cellStyle name="20% - Accent4 91 3 5" xfId="19287"/>
    <cellStyle name="20% - Accent4 91 3 5 2" xfId="19288"/>
    <cellStyle name="20% - Accent4 91 3 6" xfId="19289"/>
    <cellStyle name="20% - Accent4 91 3 7" xfId="19290"/>
    <cellStyle name="20% - Accent4 91 4" xfId="19291"/>
    <cellStyle name="20% - Accent4 91 4 2" xfId="19292"/>
    <cellStyle name="20% - Accent4 91 4 2 2" xfId="19293"/>
    <cellStyle name="20% - Accent4 91 4 2 2 2" xfId="19294"/>
    <cellStyle name="20% - Accent4 91 4 2 2 2 2" xfId="19295"/>
    <cellStyle name="20% - Accent4 91 4 2 2 3" xfId="19296"/>
    <cellStyle name="20% - Accent4 91 4 2 3" xfId="19297"/>
    <cellStyle name="20% - Accent4 91 4 2 3 2" xfId="19298"/>
    <cellStyle name="20% - Accent4 91 4 2 4" xfId="19299"/>
    <cellStyle name="20% - Accent4 91 4 2 5" xfId="19300"/>
    <cellStyle name="20% - Accent4 91 4 3" xfId="19301"/>
    <cellStyle name="20% - Accent4 91 4 3 2" xfId="19302"/>
    <cellStyle name="20% - Accent4 91 4 3 2 2" xfId="19303"/>
    <cellStyle name="20% - Accent4 91 4 3 3" xfId="19304"/>
    <cellStyle name="20% - Accent4 91 4 4" xfId="19305"/>
    <cellStyle name="20% - Accent4 91 4 4 2" xfId="19306"/>
    <cellStyle name="20% - Accent4 91 4 5" xfId="19307"/>
    <cellStyle name="20% - Accent4 91 4 6" xfId="19308"/>
    <cellStyle name="20% - Accent4 91 5" xfId="19309"/>
    <cellStyle name="20% - Accent4 91 5 2" xfId="19310"/>
    <cellStyle name="20% - Accent4 91 5 2 2" xfId="19311"/>
    <cellStyle name="20% - Accent4 91 5 2 2 2" xfId="19312"/>
    <cellStyle name="20% - Accent4 91 5 2 2 2 2" xfId="19313"/>
    <cellStyle name="20% - Accent4 91 5 2 2 3" xfId="19314"/>
    <cellStyle name="20% - Accent4 91 5 2 3" xfId="19315"/>
    <cellStyle name="20% - Accent4 91 5 2 3 2" xfId="19316"/>
    <cellStyle name="20% - Accent4 91 5 2 4" xfId="19317"/>
    <cellStyle name="20% - Accent4 91 5 2 5" xfId="19318"/>
    <cellStyle name="20% - Accent4 91 5 3" xfId="19319"/>
    <cellStyle name="20% - Accent4 91 5 3 2" xfId="19320"/>
    <cellStyle name="20% - Accent4 91 5 3 2 2" xfId="19321"/>
    <cellStyle name="20% - Accent4 91 5 3 3" xfId="19322"/>
    <cellStyle name="20% - Accent4 91 5 4" xfId="19323"/>
    <cellStyle name="20% - Accent4 91 5 4 2" xfId="19324"/>
    <cellStyle name="20% - Accent4 91 5 5" xfId="19325"/>
    <cellStyle name="20% - Accent4 91 5 6" xfId="19326"/>
    <cellStyle name="20% - Accent4 91 6" xfId="19327"/>
    <cellStyle name="20% - Accent4 91 6 2" xfId="19328"/>
    <cellStyle name="20% - Accent4 91 6 2 2" xfId="19329"/>
    <cellStyle name="20% - Accent4 91 6 2 2 2" xfId="19330"/>
    <cellStyle name="20% - Accent4 91 6 2 3" xfId="19331"/>
    <cellStyle name="20% - Accent4 91 6 3" xfId="19332"/>
    <cellStyle name="20% - Accent4 91 6 3 2" xfId="19333"/>
    <cellStyle name="20% - Accent4 91 6 4" xfId="19334"/>
    <cellStyle name="20% - Accent4 91 6 5" xfId="19335"/>
    <cellStyle name="20% - Accent4 91 7" xfId="19336"/>
    <cellStyle name="20% - Accent4 91 7 2" xfId="19337"/>
    <cellStyle name="20% - Accent4 91 7 2 2" xfId="19338"/>
    <cellStyle name="20% - Accent4 91 7 3" xfId="19339"/>
    <cellStyle name="20% - Accent4 91 8" xfId="19340"/>
    <cellStyle name="20% - Accent4 91 8 2" xfId="19341"/>
    <cellStyle name="20% - Accent4 91 9" xfId="19342"/>
    <cellStyle name="20% - Accent4 91 9 2" xfId="60840"/>
    <cellStyle name="20% - Accent4 92" xfId="1207"/>
    <cellStyle name="20% - Accent4 92 10" xfId="19343"/>
    <cellStyle name="20% - Accent4 92 2" xfId="19344"/>
    <cellStyle name="20% - Accent4 92 2 2" xfId="19345"/>
    <cellStyle name="20% - Accent4 92 2 2 2" xfId="19346"/>
    <cellStyle name="20% - Accent4 92 2 2 2 2" xfId="19347"/>
    <cellStyle name="20% - Accent4 92 2 2 2 2 2" xfId="19348"/>
    <cellStyle name="20% - Accent4 92 2 2 2 2 2 2" xfId="19349"/>
    <cellStyle name="20% - Accent4 92 2 2 2 2 3" xfId="19350"/>
    <cellStyle name="20% - Accent4 92 2 2 2 3" xfId="19351"/>
    <cellStyle name="20% - Accent4 92 2 2 2 3 2" xfId="19352"/>
    <cellStyle name="20% - Accent4 92 2 2 2 4" xfId="19353"/>
    <cellStyle name="20% - Accent4 92 2 2 2 5" xfId="19354"/>
    <cellStyle name="20% - Accent4 92 2 2 3" xfId="19355"/>
    <cellStyle name="20% - Accent4 92 2 2 3 2" xfId="19356"/>
    <cellStyle name="20% - Accent4 92 2 2 3 2 2" xfId="19357"/>
    <cellStyle name="20% - Accent4 92 2 2 3 3" xfId="19358"/>
    <cellStyle name="20% - Accent4 92 2 2 4" xfId="19359"/>
    <cellStyle name="20% - Accent4 92 2 2 4 2" xfId="19360"/>
    <cellStyle name="20% - Accent4 92 2 2 5" xfId="19361"/>
    <cellStyle name="20% - Accent4 92 2 2 6" xfId="19362"/>
    <cellStyle name="20% - Accent4 92 2 3" xfId="19363"/>
    <cellStyle name="20% - Accent4 92 2 3 2" xfId="19364"/>
    <cellStyle name="20% - Accent4 92 2 3 2 2" xfId="19365"/>
    <cellStyle name="20% - Accent4 92 2 3 2 2 2" xfId="19366"/>
    <cellStyle name="20% - Accent4 92 2 3 2 3" xfId="19367"/>
    <cellStyle name="20% - Accent4 92 2 3 3" xfId="19368"/>
    <cellStyle name="20% - Accent4 92 2 3 3 2" xfId="19369"/>
    <cellStyle name="20% - Accent4 92 2 3 4" xfId="19370"/>
    <cellStyle name="20% - Accent4 92 2 3 5" xfId="19371"/>
    <cellStyle name="20% - Accent4 92 2 4" xfId="19372"/>
    <cellStyle name="20% - Accent4 92 2 4 2" xfId="19373"/>
    <cellStyle name="20% - Accent4 92 2 4 2 2" xfId="19374"/>
    <cellStyle name="20% - Accent4 92 2 4 3" xfId="19375"/>
    <cellStyle name="20% - Accent4 92 2 5" xfId="19376"/>
    <cellStyle name="20% - Accent4 92 2 5 2" xfId="19377"/>
    <cellStyle name="20% - Accent4 92 2 6" xfId="19378"/>
    <cellStyle name="20% - Accent4 92 2 7" xfId="19379"/>
    <cellStyle name="20% - Accent4 92 3" xfId="19380"/>
    <cellStyle name="20% - Accent4 92 3 2" xfId="19381"/>
    <cellStyle name="20% - Accent4 92 3 2 2" xfId="19382"/>
    <cellStyle name="20% - Accent4 92 3 2 2 2" xfId="19383"/>
    <cellStyle name="20% - Accent4 92 3 2 2 2 2" xfId="19384"/>
    <cellStyle name="20% - Accent4 92 3 2 2 2 2 2" xfId="19385"/>
    <cellStyle name="20% - Accent4 92 3 2 2 2 3" xfId="19386"/>
    <cellStyle name="20% - Accent4 92 3 2 2 3" xfId="19387"/>
    <cellStyle name="20% - Accent4 92 3 2 2 3 2" xfId="19388"/>
    <cellStyle name="20% - Accent4 92 3 2 2 4" xfId="19389"/>
    <cellStyle name="20% - Accent4 92 3 2 2 5" xfId="19390"/>
    <cellStyle name="20% - Accent4 92 3 2 3" xfId="19391"/>
    <cellStyle name="20% - Accent4 92 3 2 3 2" xfId="19392"/>
    <cellStyle name="20% - Accent4 92 3 2 3 2 2" xfId="19393"/>
    <cellStyle name="20% - Accent4 92 3 2 3 3" xfId="19394"/>
    <cellStyle name="20% - Accent4 92 3 2 4" xfId="19395"/>
    <cellStyle name="20% - Accent4 92 3 2 4 2" xfId="19396"/>
    <cellStyle name="20% - Accent4 92 3 2 5" xfId="19397"/>
    <cellStyle name="20% - Accent4 92 3 2 6" xfId="19398"/>
    <cellStyle name="20% - Accent4 92 3 3" xfId="19399"/>
    <cellStyle name="20% - Accent4 92 3 3 2" xfId="19400"/>
    <cellStyle name="20% - Accent4 92 3 3 2 2" xfId="19401"/>
    <cellStyle name="20% - Accent4 92 3 3 2 2 2" xfId="19402"/>
    <cellStyle name="20% - Accent4 92 3 3 2 3" xfId="19403"/>
    <cellStyle name="20% - Accent4 92 3 3 3" xfId="19404"/>
    <cellStyle name="20% - Accent4 92 3 3 3 2" xfId="19405"/>
    <cellStyle name="20% - Accent4 92 3 3 4" xfId="19406"/>
    <cellStyle name="20% - Accent4 92 3 3 5" xfId="19407"/>
    <cellStyle name="20% - Accent4 92 3 4" xfId="19408"/>
    <cellStyle name="20% - Accent4 92 3 4 2" xfId="19409"/>
    <cellStyle name="20% - Accent4 92 3 4 2 2" xfId="19410"/>
    <cellStyle name="20% - Accent4 92 3 4 3" xfId="19411"/>
    <cellStyle name="20% - Accent4 92 3 5" xfId="19412"/>
    <cellStyle name="20% - Accent4 92 3 5 2" xfId="19413"/>
    <cellStyle name="20% - Accent4 92 3 6" xfId="19414"/>
    <cellStyle name="20% - Accent4 92 3 7" xfId="19415"/>
    <cellStyle name="20% - Accent4 92 4" xfId="19416"/>
    <cellStyle name="20% - Accent4 92 4 2" xfId="19417"/>
    <cellStyle name="20% - Accent4 92 4 2 2" xfId="19418"/>
    <cellStyle name="20% - Accent4 92 4 2 2 2" xfId="19419"/>
    <cellStyle name="20% - Accent4 92 4 2 2 2 2" xfId="19420"/>
    <cellStyle name="20% - Accent4 92 4 2 2 3" xfId="19421"/>
    <cellStyle name="20% - Accent4 92 4 2 3" xfId="19422"/>
    <cellStyle name="20% - Accent4 92 4 2 3 2" xfId="19423"/>
    <cellStyle name="20% - Accent4 92 4 2 4" xfId="19424"/>
    <cellStyle name="20% - Accent4 92 4 2 5" xfId="19425"/>
    <cellStyle name="20% - Accent4 92 4 3" xfId="19426"/>
    <cellStyle name="20% - Accent4 92 4 3 2" xfId="19427"/>
    <cellStyle name="20% - Accent4 92 4 3 2 2" xfId="19428"/>
    <cellStyle name="20% - Accent4 92 4 3 3" xfId="19429"/>
    <cellStyle name="20% - Accent4 92 4 4" xfId="19430"/>
    <cellStyle name="20% - Accent4 92 4 4 2" xfId="19431"/>
    <cellStyle name="20% - Accent4 92 4 5" xfId="19432"/>
    <cellStyle name="20% - Accent4 92 4 6" xfId="19433"/>
    <cellStyle name="20% - Accent4 92 5" xfId="19434"/>
    <cellStyle name="20% - Accent4 92 5 2" xfId="19435"/>
    <cellStyle name="20% - Accent4 92 5 2 2" xfId="19436"/>
    <cellStyle name="20% - Accent4 92 5 2 2 2" xfId="19437"/>
    <cellStyle name="20% - Accent4 92 5 2 2 2 2" xfId="19438"/>
    <cellStyle name="20% - Accent4 92 5 2 2 3" xfId="19439"/>
    <cellStyle name="20% - Accent4 92 5 2 3" xfId="19440"/>
    <cellStyle name="20% - Accent4 92 5 2 3 2" xfId="19441"/>
    <cellStyle name="20% - Accent4 92 5 2 4" xfId="19442"/>
    <cellStyle name="20% - Accent4 92 5 2 5" xfId="19443"/>
    <cellStyle name="20% - Accent4 92 5 3" xfId="19444"/>
    <cellStyle name="20% - Accent4 92 5 3 2" xfId="19445"/>
    <cellStyle name="20% - Accent4 92 5 3 2 2" xfId="19446"/>
    <cellStyle name="20% - Accent4 92 5 3 3" xfId="19447"/>
    <cellStyle name="20% - Accent4 92 5 4" xfId="19448"/>
    <cellStyle name="20% - Accent4 92 5 4 2" xfId="19449"/>
    <cellStyle name="20% - Accent4 92 5 5" xfId="19450"/>
    <cellStyle name="20% - Accent4 92 5 6" xfId="19451"/>
    <cellStyle name="20% - Accent4 92 6" xfId="19452"/>
    <cellStyle name="20% - Accent4 92 6 2" xfId="19453"/>
    <cellStyle name="20% - Accent4 92 6 2 2" xfId="19454"/>
    <cellStyle name="20% - Accent4 92 6 2 2 2" xfId="19455"/>
    <cellStyle name="20% - Accent4 92 6 2 3" xfId="19456"/>
    <cellStyle name="20% - Accent4 92 6 3" xfId="19457"/>
    <cellStyle name="20% - Accent4 92 6 3 2" xfId="19458"/>
    <cellStyle name="20% - Accent4 92 6 4" xfId="19459"/>
    <cellStyle name="20% - Accent4 92 6 5" xfId="19460"/>
    <cellStyle name="20% - Accent4 92 7" xfId="19461"/>
    <cellStyle name="20% - Accent4 92 7 2" xfId="19462"/>
    <cellStyle name="20% - Accent4 92 7 2 2" xfId="19463"/>
    <cellStyle name="20% - Accent4 92 7 3" xfId="19464"/>
    <cellStyle name="20% - Accent4 92 8" xfId="19465"/>
    <cellStyle name="20% - Accent4 92 8 2" xfId="19466"/>
    <cellStyle name="20% - Accent4 92 9" xfId="19467"/>
    <cellStyle name="20% - Accent4 92 9 2" xfId="60841"/>
    <cellStyle name="20% - Accent4 93" xfId="1208"/>
    <cellStyle name="20% - Accent4 93 10" xfId="19468"/>
    <cellStyle name="20% - Accent4 93 2" xfId="19469"/>
    <cellStyle name="20% - Accent4 93 2 2" xfId="19470"/>
    <cellStyle name="20% - Accent4 93 2 2 2" xfId="19471"/>
    <cellStyle name="20% - Accent4 93 2 2 2 2" xfId="19472"/>
    <cellStyle name="20% - Accent4 93 2 2 2 2 2" xfId="19473"/>
    <cellStyle name="20% - Accent4 93 2 2 2 2 2 2" xfId="19474"/>
    <cellStyle name="20% - Accent4 93 2 2 2 2 3" xfId="19475"/>
    <cellStyle name="20% - Accent4 93 2 2 2 3" xfId="19476"/>
    <cellStyle name="20% - Accent4 93 2 2 2 3 2" xfId="19477"/>
    <cellStyle name="20% - Accent4 93 2 2 2 4" xfId="19478"/>
    <cellStyle name="20% - Accent4 93 2 2 2 5" xfId="19479"/>
    <cellStyle name="20% - Accent4 93 2 2 3" xfId="19480"/>
    <cellStyle name="20% - Accent4 93 2 2 3 2" xfId="19481"/>
    <cellStyle name="20% - Accent4 93 2 2 3 2 2" xfId="19482"/>
    <cellStyle name="20% - Accent4 93 2 2 3 3" xfId="19483"/>
    <cellStyle name="20% - Accent4 93 2 2 4" xfId="19484"/>
    <cellStyle name="20% - Accent4 93 2 2 4 2" xfId="19485"/>
    <cellStyle name="20% - Accent4 93 2 2 5" xfId="19486"/>
    <cellStyle name="20% - Accent4 93 2 2 6" xfId="19487"/>
    <cellStyle name="20% - Accent4 93 2 3" xfId="19488"/>
    <cellStyle name="20% - Accent4 93 2 3 2" xfId="19489"/>
    <cellStyle name="20% - Accent4 93 2 3 2 2" xfId="19490"/>
    <cellStyle name="20% - Accent4 93 2 3 2 2 2" xfId="19491"/>
    <cellStyle name="20% - Accent4 93 2 3 2 3" xfId="19492"/>
    <cellStyle name="20% - Accent4 93 2 3 3" xfId="19493"/>
    <cellStyle name="20% - Accent4 93 2 3 3 2" xfId="19494"/>
    <cellStyle name="20% - Accent4 93 2 3 4" xfId="19495"/>
    <cellStyle name="20% - Accent4 93 2 3 5" xfId="19496"/>
    <cellStyle name="20% - Accent4 93 2 4" xfId="19497"/>
    <cellStyle name="20% - Accent4 93 2 4 2" xfId="19498"/>
    <cellStyle name="20% - Accent4 93 2 4 2 2" xfId="19499"/>
    <cellStyle name="20% - Accent4 93 2 4 3" xfId="19500"/>
    <cellStyle name="20% - Accent4 93 2 5" xfId="19501"/>
    <cellStyle name="20% - Accent4 93 2 5 2" xfId="19502"/>
    <cellStyle name="20% - Accent4 93 2 6" xfId="19503"/>
    <cellStyle name="20% - Accent4 93 2 7" xfId="19504"/>
    <cellStyle name="20% - Accent4 93 3" xfId="19505"/>
    <cellStyle name="20% - Accent4 93 3 2" xfId="19506"/>
    <cellStyle name="20% - Accent4 93 3 2 2" xfId="19507"/>
    <cellStyle name="20% - Accent4 93 3 2 2 2" xfId="19508"/>
    <cellStyle name="20% - Accent4 93 3 2 2 2 2" xfId="19509"/>
    <cellStyle name="20% - Accent4 93 3 2 2 2 2 2" xfId="19510"/>
    <cellStyle name="20% - Accent4 93 3 2 2 2 3" xfId="19511"/>
    <cellStyle name="20% - Accent4 93 3 2 2 3" xfId="19512"/>
    <cellStyle name="20% - Accent4 93 3 2 2 3 2" xfId="19513"/>
    <cellStyle name="20% - Accent4 93 3 2 2 4" xfId="19514"/>
    <cellStyle name="20% - Accent4 93 3 2 2 5" xfId="19515"/>
    <cellStyle name="20% - Accent4 93 3 2 3" xfId="19516"/>
    <cellStyle name="20% - Accent4 93 3 2 3 2" xfId="19517"/>
    <cellStyle name="20% - Accent4 93 3 2 3 2 2" xfId="19518"/>
    <cellStyle name="20% - Accent4 93 3 2 3 3" xfId="19519"/>
    <cellStyle name="20% - Accent4 93 3 2 4" xfId="19520"/>
    <cellStyle name="20% - Accent4 93 3 2 4 2" xfId="19521"/>
    <cellStyle name="20% - Accent4 93 3 2 5" xfId="19522"/>
    <cellStyle name="20% - Accent4 93 3 2 6" xfId="19523"/>
    <cellStyle name="20% - Accent4 93 3 3" xfId="19524"/>
    <cellStyle name="20% - Accent4 93 3 3 2" xfId="19525"/>
    <cellStyle name="20% - Accent4 93 3 3 2 2" xfId="19526"/>
    <cellStyle name="20% - Accent4 93 3 3 2 2 2" xfId="19527"/>
    <cellStyle name="20% - Accent4 93 3 3 2 3" xfId="19528"/>
    <cellStyle name="20% - Accent4 93 3 3 3" xfId="19529"/>
    <cellStyle name="20% - Accent4 93 3 3 3 2" xfId="19530"/>
    <cellStyle name="20% - Accent4 93 3 3 4" xfId="19531"/>
    <cellStyle name="20% - Accent4 93 3 3 5" xfId="19532"/>
    <cellStyle name="20% - Accent4 93 3 4" xfId="19533"/>
    <cellStyle name="20% - Accent4 93 3 4 2" xfId="19534"/>
    <cellStyle name="20% - Accent4 93 3 4 2 2" xfId="19535"/>
    <cellStyle name="20% - Accent4 93 3 4 3" xfId="19536"/>
    <cellStyle name="20% - Accent4 93 3 5" xfId="19537"/>
    <cellStyle name="20% - Accent4 93 3 5 2" xfId="19538"/>
    <cellStyle name="20% - Accent4 93 3 6" xfId="19539"/>
    <cellStyle name="20% - Accent4 93 3 7" xfId="19540"/>
    <cellStyle name="20% - Accent4 93 4" xfId="19541"/>
    <cellStyle name="20% - Accent4 93 4 2" xfId="19542"/>
    <cellStyle name="20% - Accent4 93 4 2 2" xfId="19543"/>
    <cellStyle name="20% - Accent4 93 4 2 2 2" xfId="19544"/>
    <cellStyle name="20% - Accent4 93 4 2 2 2 2" xfId="19545"/>
    <cellStyle name="20% - Accent4 93 4 2 2 3" xfId="19546"/>
    <cellStyle name="20% - Accent4 93 4 2 3" xfId="19547"/>
    <cellStyle name="20% - Accent4 93 4 2 3 2" xfId="19548"/>
    <cellStyle name="20% - Accent4 93 4 2 4" xfId="19549"/>
    <cellStyle name="20% - Accent4 93 4 2 5" xfId="19550"/>
    <cellStyle name="20% - Accent4 93 4 3" xfId="19551"/>
    <cellStyle name="20% - Accent4 93 4 3 2" xfId="19552"/>
    <cellStyle name="20% - Accent4 93 4 3 2 2" xfId="19553"/>
    <cellStyle name="20% - Accent4 93 4 3 3" xfId="19554"/>
    <cellStyle name="20% - Accent4 93 4 4" xfId="19555"/>
    <cellStyle name="20% - Accent4 93 4 4 2" xfId="19556"/>
    <cellStyle name="20% - Accent4 93 4 5" xfId="19557"/>
    <cellStyle name="20% - Accent4 93 4 6" xfId="19558"/>
    <cellStyle name="20% - Accent4 93 5" xfId="19559"/>
    <cellStyle name="20% - Accent4 93 5 2" xfId="19560"/>
    <cellStyle name="20% - Accent4 93 5 2 2" xfId="19561"/>
    <cellStyle name="20% - Accent4 93 5 2 2 2" xfId="19562"/>
    <cellStyle name="20% - Accent4 93 5 2 2 2 2" xfId="19563"/>
    <cellStyle name="20% - Accent4 93 5 2 2 3" xfId="19564"/>
    <cellStyle name="20% - Accent4 93 5 2 3" xfId="19565"/>
    <cellStyle name="20% - Accent4 93 5 2 3 2" xfId="19566"/>
    <cellStyle name="20% - Accent4 93 5 2 4" xfId="19567"/>
    <cellStyle name="20% - Accent4 93 5 2 5" xfId="19568"/>
    <cellStyle name="20% - Accent4 93 5 3" xfId="19569"/>
    <cellStyle name="20% - Accent4 93 5 3 2" xfId="19570"/>
    <cellStyle name="20% - Accent4 93 5 3 2 2" xfId="19571"/>
    <cellStyle name="20% - Accent4 93 5 3 3" xfId="19572"/>
    <cellStyle name="20% - Accent4 93 5 4" xfId="19573"/>
    <cellStyle name="20% - Accent4 93 5 4 2" xfId="19574"/>
    <cellStyle name="20% - Accent4 93 5 5" xfId="19575"/>
    <cellStyle name="20% - Accent4 93 5 6" xfId="19576"/>
    <cellStyle name="20% - Accent4 93 6" xfId="19577"/>
    <cellStyle name="20% - Accent4 93 6 2" xfId="19578"/>
    <cellStyle name="20% - Accent4 93 6 2 2" xfId="19579"/>
    <cellStyle name="20% - Accent4 93 6 2 2 2" xfId="19580"/>
    <cellStyle name="20% - Accent4 93 6 2 3" xfId="19581"/>
    <cellStyle name="20% - Accent4 93 6 3" xfId="19582"/>
    <cellStyle name="20% - Accent4 93 6 3 2" xfId="19583"/>
    <cellStyle name="20% - Accent4 93 6 4" xfId="19584"/>
    <cellStyle name="20% - Accent4 93 6 5" xfId="19585"/>
    <cellStyle name="20% - Accent4 93 7" xfId="19586"/>
    <cellStyle name="20% - Accent4 93 7 2" xfId="19587"/>
    <cellStyle name="20% - Accent4 93 7 2 2" xfId="19588"/>
    <cellStyle name="20% - Accent4 93 7 3" xfId="19589"/>
    <cellStyle name="20% - Accent4 93 8" xfId="19590"/>
    <cellStyle name="20% - Accent4 93 8 2" xfId="19591"/>
    <cellStyle name="20% - Accent4 93 9" xfId="19592"/>
    <cellStyle name="20% - Accent4 93 9 2" xfId="60842"/>
    <cellStyle name="20% - Accent4 94" xfId="1209"/>
    <cellStyle name="20% - Accent4 94 10" xfId="19593"/>
    <cellStyle name="20% - Accent4 94 2" xfId="19594"/>
    <cellStyle name="20% - Accent4 94 2 2" xfId="19595"/>
    <cellStyle name="20% - Accent4 94 2 2 2" xfId="19596"/>
    <cellStyle name="20% - Accent4 94 2 2 2 2" xfId="19597"/>
    <cellStyle name="20% - Accent4 94 2 2 2 2 2" xfId="19598"/>
    <cellStyle name="20% - Accent4 94 2 2 2 2 2 2" xfId="19599"/>
    <cellStyle name="20% - Accent4 94 2 2 2 2 3" xfId="19600"/>
    <cellStyle name="20% - Accent4 94 2 2 2 3" xfId="19601"/>
    <cellStyle name="20% - Accent4 94 2 2 2 3 2" xfId="19602"/>
    <cellStyle name="20% - Accent4 94 2 2 2 4" xfId="19603"/>
    <cellStyle name="20% - Accent4 94 2 2 2 5" xfId="19604"/>
    <cellStyle name="20% - Accent4 94 2 2 3" xfId="19605"/>
    <cellStyle name="20% - Accent4 94 2 2 3 2" xfId="19606"/>
    <cellStyle name="20% - Accent4 94 2 2 3 2 2" xfId="19607"/>
    <cellStyle name="20% - Accent4 94 2 2 3 3" xfId="19608"/>
    <cellStyle name="20% - Accent4 94 2 2 4" xfId="19609"/>
    <cellStyle name="20% - Accent4 94 2 2 4 2" xfId="19610"/>
    <cellStyle name="20% - Accent4 94 2 2 5" xfId="19611"/>
    <cellStyle name="20% - Accent4 94 2 2 6" xfId="19612"/>
    <cellStyle name="20% - Accent4 94 2 3" xfId="19613"/>
    <cellStyle name="20% - Accent4 94 2 3 2" xfId="19614"/>
    <cellStyle name="20% - Accent4 94 2 3 2 2" xfId="19615"/>
    <cellStyle name="20% - Accent4 94 2 3 2 2 2" xfId="19616"/>
    <cellStyle name="20% - Accent4 94 2 3 2 3" xfId="19617"/>
    <cellStyle name="20% - Accent4 94 2 3 3" xfId="19618"/>
    <cellStyle name="20% - Accent4 94 2 3 3 2" xfId="19619"/>
    <cellStyle name="20% - Accent4 94 2 3 4" xfId="19620"/>
    <cellStyle name="20% - Accent4 94 2 3 5" xfId="19621"/>
    <cellStyle name="20% - Accent4 94 2 4" xfId="19622"/>
    <cellStyle name="20% - Accent4 94 2 4 2" xfId="19623"/>
    <cellStyle name="20% - Accent4 94 2 4 2 2" xfId="19624"/>
    <cellStyle name="20% - Accent4 94 2 4 3" xfId="19625"/>
    <cellStyle name="20% - Accent4 94 2 5" xfId="19626"/>
    <cellStyle name="20% - Accent4 94 2 5 2" xfId="19627"/>
    <cellStyle name="20% - Accent4 94 2 6" xfId="19628"/>
    <cellStyle name="20% - Accent4 94 2 7" xfId="19629"/>
    <cellStyle name="20% - Accent4 94 3" xfId="19630"/>
    <cellStyle name="20% - Accent4 94 3 2" xfId="19631"/>
    <cellStyle name="20% - Accent4 94 3 2 2" xfId="19632"/>
    <cellStyle name="20% - Accent4 94 3 2 2 2" xfId="19633"/>
    <cellStyle name="20% - Accent4 94 3 2 2 2 2" xfId="19634"/>
    <cellStyle name="20% - Accent4 94 3 2 2 2 2 2" xfId="19635"/>
    <cellStyle name="20% - Accent4 94 3 2 2 2 3" xfId="19636"/>
    <cellStyle name="20% - Accent4 94 3 2 2 3" xfId="19637"/>
    <cellStyle name="20% - Accent4 94 3 2 2 3 2" xfId="19638"/>
    <cellStyle name="20% - Accent4 94 3 2 2 4" xfId="19639"/>
    <cellStyle name="20% - Accent4 94 3 2 2 5" xfId="19640"/>
    <cellStyle name="20% - Accent4 94 3 2 3" xfId="19641"/>
    <cellStyle name="20% - Accent4 94 3 2 3 2" xfId="19642"/>
    <cellStyle name="20% - Accent4 94 3 2 3 2 2" xfId="19643"/>
    <cellStyle name="20% - Accent4 94 3 2 3 3" xfId="19644"/>
    <cellStyle name="20% - Accent4 94 3 2 4" xfId="19645"/>
    <cellStyle name="20% - Accent4 94 3 2 4 2" xfId="19646"/>
    <cellStyle name="20% - Accent4 94 3 2 5" xfId="19647"/>
    <cellStyle name="20% - Accent4 94 3 2 6" xfId="19648"/>
    <cellStyle name="20% - Accent4 94 3 3" xfId="19649"/>
    <cellStyle name="20% - Accent4 94 3 3 2" xfId="19650"/>
    <cellStyle name="20% - Accent4 94 3 3 2 2" xfId="19651"/>
    <cellStyle name="20% - Accent4 94 3 3 2 2 2" xfId="19652"/>
    <cellStyle name="20% - Accent4 94 3 3 2 3" xfId="19653"/>
    <cellStyle name="20% - Accent4 94 3 3 3" xfId="19654"/>
    <cellStyle name="20% - Accent4 94 3 3 3 2" xfId="19655"/>
    <cellStyle name="20% - Accent4 94 3 3 4" xfId="19656"/>
    <cellStyle name="20% - Accent4 94 3 3 5" xfId="19657"/>
    <cellStyle name="20% - Accent4 94 3 4" xfId="19658"/>
    <cellStyle name="20% - Accent4 94 3 4 2" xfId="19659"/>
    <cellStyle name="20% - Accent4 94 3 4 2 2" xfId="19660"/>
    <cellStyle name="20% - Accent4 94 3 4 3" xfId="19661"/>
    <cellStyle name="20% - Accent4 94 3 5" xfId="19662"/>
    <cellStyle name="20% - Accent4 94 3 5 2" xfId="19663"/>
    <cellStyle name="20% - Accent4 94 3 6" xfId="19664"/>
    <cellStyle name="20% - Accent4 94 3 7" xfId="19665"/>
    <cellStyle name="20% - Accent4 94 4" xfId="19666"/>
    <cellStyle name="20% - Accent4 94 4 2" xfId="19667"/>
    <cellStyle name="20% - Accent4 94 4 2 2" xfId="19668"/>
    <cellStyle name="20% - Accent4 94 4 2 2 2" xfId="19669"/>
    <cellStyle name="20% - Accent4 94 4 2 2 2 2" xfId="19670"/>
    <cellStyle name="20% - Accent4 94 4 2 2 3" xfId="19671"/>
    <cellStyle name="20% - Accent4 94 4 2 3" xfId="19672"/>
    <cellStyle name="20% - Accent4 94 4 2 3 2" xfId="19673"/>
    <cellStyle name="20% - Accent4 94 4 2 4" xfId="19674"/>
    <cellStyle name="20% - Accent4 94 4 2 5" xfId="19675"/>
    <cellStyle name="20% - Accent4 94 4 3" xfId="19676"/>
    <cellStyle name="20% - Accent4 94 4 3 2" xfId="19677"/>
    <cellStyle name="20% - Accent4 94 4 3 2 2" xfId="19678"/>
    <cellStyle name="20% - Accent4 94 4 3 3" xfId="19679"/>
    <cellStyle name="20% - Accent4 94 4 4" xfId="19680"/>
    <cellStyle name="20% - Accent4 94 4 4 2" xfId="19681"/>
    <cellStyle name="20% - Accent4 94 4 5" xfId="19682"/>
    <cellStyle name="20% - Accent4 94 4 6" xfId="19683"/>
    <cellStyle name="20% - Accent4 94 5" xfId="19684"/>
    <cellStyle name="20% - Accent4 94 5 2" xfId="19685"/>
    <cellStyle name="20% - Accent4 94 5 2 2" xfId="19686"/>
    <cellStyle name="20% - Accent4 94 5 2 2 2" xfId="19687"/>
    <cellStyle name="20% - Accent4 94 5 2 2 2 2" xfId="19688"/>
    <cellStyle name="20% - Accent4 94 5 2 2 3" xfId="19689"/>
    <cellStyle name="20% - Accent4 94 5 2 3" xfId="19690"/>
    <cellStyle name="20% - Accent4 94 5 2 3 2" xfId="19691"/>
    <cellStyle name="20% - Accent4 94 5 2 4" xfId="19692"/>
    <cellStyle name="20% - Accent4 94 5 2 5" xfId="19693"/>
    <cellStyle name="20% - Accent4 94 5 3" xfId="19694"/>
    <cellStyle name="20% - Accent4 94 5 3 2" xfId="19695"/>
    <cellStyle name="20% - Accent4 94 5 3 2 2" xfId="19696"/>
    <cellStyle name="20% - Accent4 94 5 3 3" xfId="19697"/>
    <cellStyle name="20% - Accent4 94 5 4" xfId="19698"/>
    <cellStyle name="20% - Accent4 94 5 4 2" xfId="19699"/>
    <cellStyle name="20% - Accent4 94 5 5" xfId="19700"/>
    <cellStyle name="20% - Accent4 94 5 6" xfId="19701"/>
    <cellStyle name="20% - Accent4 94 6" xfId="19702"/>
    <cellStyle name="20% - Accent4 94 6 2" xfId="19703"/>
    <cellStyle name="20% - Accent4 94 6 2 2" xfId="19704"/>
    <cellStyle name="20% - Accent4 94 6 2 2 2" xfId="19705"/>
    <cellStyle name="20% - Accent4 94 6 2 3" xfId="19706"/>
    <cellStyle name="20% - Accent4 94 6 3" xfId="19707"/>
    <cellStyle name="20% - Accent4 94 6 3 2" xfId="19708"/>
    <cellStyle name="20% - Accent4 94 6 4" xfId="19709"/>
    <cellStyle name="20% - Accent4 94 6 5" xfId="19710"/>
    <cellStyle name="20% - Accent4 94 7" xfId="19711"/>
    <cellStyle name="20% - Accent4 94 7 2" xfId="19712"/>
    <cellStyle name="20% - Accent4 94 7 2 2" xfId="19713"/>
    <cellStyle name="20% - Accent4 94 7 3" xfId="19714"/>
    <cellStyle name="20% - Accent4 94 8" xfId="19715"/>
    <cellStyle name="20% - Accent4 94 8 2" xfId="19716"/>
    <cellStyle name="20% - Accent4 94 9" xfId="19717"/>
    <cellStyle name="20% - Accent4 94 9 2" xfId="60843"/>
    <cellStyle name="20% - Accent4 95" xfId="1210"/>
    <cellStyle name="20% - Accent4 95 10" xfId="19718"/>
    <cellStyle name="20% - Accent4 95 2" xfId="19719"/>
    <cellStyle name="20% - Accent4 95 2 2" xfId="19720"/>
    <cellStyle name="20% - Accent4 95 2 2 2" xfId="19721"/>
    <cellStyle name="20% - Accent4 95 2 2 2 2" xfId="19722"/>
    <cellStyle name="20% - Accent4 95 2 2 2 2 2" xfId="19723"/>
    <cellStyle name="20% - Accent4 95 2 2 2 2 2 2" xfId="19724"/>
    <cellStyle name="20% - Accent4 95 2 2 2 2 3" xfId="19725"/>
    <cellStyle name="20% - Accent4 95 2 2 2 3" xfId="19726"/>
    <cellStyle name="20% - Accent4 95 2 2 2 3 2" xfId="19727"/>
    <cellStyle name="20% - Accent4 95 2 2 2 4" xfId="19728"/>
    <cellStyle name="20% - Accent4 95 2 2 2 5" xfId="19729"/>
    <cellStyle name="20% - Accent4 95 2 2 3" xfId="19730"/>
    <cellStyle name="20% - Accent4 95 2 2 3 2" xfId="19731"/>
    <cellStyle name="20% - Accent4 95 2 2 3 2 2" xfId="19732"/>
    <cellStyle name="20% - Accent4 95 2 2 3 3" xfId="19733"/>
    <cellStyle name="20% - Accent4 95 2 2 4" xfId="19734"/>
    <cellStyle name="20% - Accent4 95 2 2 4 2" xfId="19735"/>
    <cellStyle name="20% - Accent4 95 2 2 5" xfId="19736"/>
    <cellStyle name="20% - Accent4 95 2 2 6" xfId="19737"/>
    <cellStyle name="20% - Accent4 95 2 3" xfId="19738"/>
    <cellStyle name="20% - Accent4 95 2 3 2" xfId="19739"/>
    <cellStyle name="20% - Accent4 95 2 3 2 2" xfId="19740"/>
    <cellStyle name="20% - Accent4 95 2 3 2 2 2" xfId="19741"/>
    <cellStyle name="20% - Accent4 95 2 3 2 3" xfId="19742"/>
    <cellStyle name="20% - Accent4 95 2 3 3" xfId="19743"/>
    <cellStyle name="20% - Accent4 95 2 3 3 2" xfId="19744"/>
    <cellStyle name="20% - Accent4 95 2 3 4" xfId="19745"/>
    <cellStyle name="20% - Accent4 95 2 3 5" xfId="19746"/>
    <cellStyle name="20% - Accent4 95 2 4" xfId="19747"/>
    <cellStyle name="20% - Accent4 95 2 4 2" xfId="19748"/>
    <cellStyle name="20% - Accent4 95 2 4 2 2" xfId="19749"/>
    <cellStyle name="20% - Accent4 95 2 4 3" xfId="19750"/>
    <cellStyle name="20% - Accent4 95 2 5" xfId="19751"/>
    <cellStyle name="20% - Accent4 95 2 5 2" xfId="19752"/>
    <cellStyle name="20% - Accent4 95 2 6" xfId="19753"/>
    <cellStyle name="20% - Accent4 95 2 7" xfId="19754"/>
    <cellStyle name="20% - Accent4 95 3" xfId="19755"/>
    <cellStyle name="20% - Accent4 95 3 2" xfId="19756"/>
    <cellStyle name="20% - Accent4 95 3 2 2" xfId="19757"/>
    <cellStyle name="20% - Accent4 95 3 2 2 2" xfId="19758"/>
    <cellStyle name="20% - Accent4 95 3 2 2 2 2" xfId="19759"/>
    <cellStyle name="20% - Accent4 95 3 2 2 2 2 2" xfId="19760"/>
    <cellStyle name="20% - Accent4 95 3 2 2 2 3" xfId="19761"/>
    <cellStyle name="20% - Accent4 95 3 2 2 3" xfId="19762"/>
    <cellStyle name="20% - Accent4 95 3 2 2 3 2" xfId="19763"/>
    <cellStyle name="20% - Accent4 95 3 2 2 4" xfId="19764"/>
    <cellStyle name="20% - Accent4 95 3 2 2 5" xfId="19765"/>
    <cellStyle name="20% - Accent4 95 3 2 3" xfId="19766"/>
    <cellStyle name="20% - Accent4 95 3 2 3 2" xfId="19767"/>
    <cellStyle name="20% - Accent4 95 3 2 3 2 2" xfId="19768"/>
    <cellStyle name="20% - Accent4 95 3 2 3 3" xfId="19769"/>
    <cellStyle name="20% - Accent4 95 3 2 4" xfId="19770"/>
    <cellStyle name="20% - Accent4 95 3 2 4 2" xfId="19771"/>
    <cellStyle name="20% - Accent4 95 3 2 5" xfId="19772"/>
    <cellStyle name="20% - Accent4 95 3 2 6" xfId="19773"/>
    <cellStyle name="20% - Accent4 95 3 3" xfId="19774"/>
    <cellStyle name="20% - Accent4 95 3 3 2" xfId="19775"/>
    <cellStyle name="20% - Accent4 95 3 3 2 2" xfId="19776"/>
    <cellStyle name="20% - Accent4 95 3 3 2 2 2" xfId="19777"/>
    <cellStyle name="20% - Accent4 95 3 3 2 3" xfId="19778"/>
    <cellStyle name="20% - Accent4 95 3 3 3" xfId="19779"/>
    <cellStyle name="20% - Accent4 95 3 3 3 2" xfId="19780"/>
    <cellStyle name="20% - Accent4 95 3 3 4" xfId="19781"/>
    <cellStyle name="20% - Accent4 95 3 3 5" xfId="19782"/>
    <cellStyle name="20% - Accent4 95 3 4" xfId="19783"/>
    <cellStyle name="20% - Accent4 95 3 4 2" xfId="19784"/>
    <cellStyle name="20% - Accent4 95 3 4 2 2" xfId="19785"/>
    <cellStyle name="20% - Accent4 95 3 4 3" xfId="19786"/>
    <cellStyle name="20% - Accent4 95 3 5" xfId="19787"/>
    <cellStyle name="20% - Accent4 95 3 5 2" xfId="19788"/>
    <cellStyle name="20% - Accent4 95 3 6" xfId="19789"/>
    <cellStyle name="20% - Accent4 95 3 7" xfId="19790"/>
    <cellStyle name="20% - Accent4 95 4" xfId="19791"/>
    <cellStyle name="20% - Accent4 95 4 2" xfId="19792"/>
    <cellStyle name="20% - Accent4 95 4 2 2" xfId="19793"/>
    <cellStyle name="20% - Accent4 95 4 2 2 2" xfId="19794"/>
    <cellStyle name="20% - Accent4 95 4 2 2 2 2" xfId="19795"/>
    <cellStyle name="20% - Accent4 95 4 2 2 3" xfId="19796"/>
    <cellStyle name="20% - Accent4 95 4 2 3" xfId="19797"/>
    <cellStyle name="20% - Accent4 95 4 2 3 2" xfId="19798"/>
    <cellStyle name="20% - Accent4 95 4 2 4" xfId="19799"/>
    <cellStyle name="20% - Accent4 95 4 2 5" xfId="19800"/>
    <cellStyle name="20% - Accent4 95 4 3" xfId="19801"/>
    <cellStyle name="20% - Accent4 95 4 3 2" xfId="19802"/>
    <cellStyle name="20% - Accent4 95 4 3 2 2" xfId="19803"/>
    <cellStyle name="20% - Accent4 95 4 3 3" xfId="19804"/>
    <cellStyle name="20% - Accent4 95 4 4" xfId="19805"/>
    <cellStyle name="20% - Accent4 95 4 4 2" xfId="19806"/>
    <cellStyle name="20% - Accent4 95 4 5" xfId="19807"/>
    <cellStyle name="20% - Accent4 95 4 6" xfId="19808"/>
    <cellStyle name="20% - Accent4 95 5" xfId="19809"/>
    <cellStyle name="20% - Accent4 95 5 2" xfId="19810"/>
    <cellStyle name="20% - Accent4 95 5 2 2" xfId="19811"/>
    <cellStyle name="20% - Accent4 95 5 2 2 2" xfId="19812"/>
    <cellStyle name="20% - Accent4 95 5 2 2 2 2" xfId="19813"/>
    <cellStyle name="20% - Accent4 95 5 2 2 3" xfId="19814"/>
    <cellStyle name="20% - Accent4 95 5 2 3" xfId="19815"/>
    <cellStyle name="20% - Accent4 95 5 2 3 2" xfId="19816"/>
    <cellStyle name="20% - Accent4 95 5 2 4" xfId="19817"/>
    <cellStyle name="20% - Accent4 95 5 2 5" xfId="19818"/>
    <cellStyle name="20% - Accent4 95 5 3" xfId="19819"/>
    <cellStyle name="20% - Accent4 95 5 3 2" xfId="19820"/>
    <cellStyle name="20% - Accent4 95 5 3 2 2" xfId="19821"/>
    <cellStyle name="20% - Accent4 95 5 3 3" xfId="19822"/>
    <cellStyle name="20% - Accent4 95 5 4" xfId="19823"/>
    <cellStyle name="20% - Accent4 95 5 4 2" xfId="19824"/>
    <cellStyle name="20% - Accent4 95 5 5" xfId="19825"/>
    <cellStyle name="20% - Accent4 95 5 6" xfId="19826"/>
    <cellStyle name="20% - Accent4 95 6" xfId="19827"/>
    <cellStyle name="20% - Accent4 95 6 2" xfId="19828"/>
    <cellStyle name="20% - Accent4 95 6 2 2" xfId="19829"/>
    <cellStyle name="20% - Accent4 95 6 2 2 2" xfId="19830"/>
    <cellStyle name="20% - Accent4 95 6 2 3" xfId="19831"/>
    <cellStyle name="20% - Accent4 95 6 3" xfId="19832"/>
    <cellStyle name="20% - Accent4 95 6 3 2" xfId="19833"/>
    <cellStyle name="20% - Accent4 95 6 4" xfId="19834"/>
    <cellStyle name="20% - Accent4 95 6 5" xfId="19835"/>
    <cellStyle name="20% - Accent4 95 7" xfId="19836"/>
    <cellStyle name="20% - Accent4 95 7 2" xfId="19837"/>
    <cellStyle name="20% - Accent4 95 7 2 2" xfId="19838"/>
    <cellStyle name="20% - Accent4 95 7 3" xfId="19839"/>
    <cellStyle name="20% - Accent4 95 8" xfId="19840"/>
    <cellStyle name="20% - Accent4 95 8 2" xfId="19841"/>
    <cellStyle name="20% - Accent4 95 9" xfId="19842"/>
    <cellStyle name="20% - Accent4 95 9 2" xfId="60844"/>
    <cellStyle name="20% - Accent4 96" xfId="1211"/>
    <cellStyle name="20% - Accent4 96 10" xfId="19843"/>
    <cellStyle name="20% - Accent4 96 2" xfId="19844"/>
    <cellStyle name="20% - Accent4 96 2 2" xfId="19845"/>
    <cellStyle name="20% - Accent4 96 2 2 2" xfId="19846"/>
    <cellStyle name="20% - Accent4 96 2 2 2 2" xfId="19847"/>
    <cellStyle name="20% - Accent4 96 2 2 2 2 2" xfId="19848"/>
    <cellStyle name="20% - Accent4 96 2 2 2 2 2 2" xfId="19849"/>
    <cellStyle name="20% - Accent4 96 2 2 2 2 3" xfId="19850"/>
    <cellStyle name="20% - Accent4 96 2 2 2 3" xfId="19851"/>
    <cellStyle name="20% - Accent4 96 2 2 2 3 2" xfId="19852"/>
    <cellStyle name="20% - Accent4 96 2 2 2 4" xfId="19853"/>
    <cellStyle name="20% - Accent4 96 2 2 2 5" xfId="19854"/>
    <cellStyle name="20% - Accent4 96 2 2 3" xfId="19855"/>
    <cellStyle name="20% - Accent4 96 2 2 3 2" xfId="19856"/>
    <cellStyle name="20% - Accent4 96 2 2 3 2 2" xfId="19857"/>
    <cellStyle name="20% - Accent4 96 2 2 3 3" xfId="19858"/>
    <cellStyle name="20% - Accent4 96 2 2 4" xfId="19859"/>
    <cellStyle name="20% - Accent4 96 2 2 4 2" xfId="19860"/>
    <cellStyle name="20% - Accent4 96 2 2 5" xfId="19861"/>
    <cellStyle name="20% - Accent4 96 2 2 6" xfId="19862"/>
    <cellStyle name="20% - Accent4 96 2 3" xfId="19863"/>
    <cellStyle name="20% - Accent4 96 2 3 2" xfId="19864"/>
    <cellStyle name="20% - Accent4 96 2 3 2 2" xfId="19865"/>
    <cellStyle name="20% - Accent4 96 2 3 2 2 2" xfId="19866"/>
    <cellStyle name="20% - Accent4 96 2 3 2 3" xfId="19867"/>
    <cellStyle name="20% - Accent4 96 2 3 3" xfId="19868"/>
    <cellStyle name="20% - Accent4 96 2 3 3 2" xfId="19869"/>
    <cellStyle name="20% - Accent4 96 2 3 4" xfId="19870"/>
    <cellStyle name="20% - Accent4 96 2 3 5" xfId="19871"/>
    <cellStyle name="20% - Accent4 96 2 4" xfId="19872"/>
    <cellStyle name="20% - Accent4 96 2 4 2" xfId="19873"/>
    <cellStyle name="20% - Accent4 96 2 4 2 2" xfId="19874"/>
    <cellStyle name="20% - Accent4 96 2 4 3" xfId="19875"/>
    <cellStyle name="20% - Accent4 96 2 5" xfId="19876"/>
    <cellStyle name="20% - Accent4 96 2 5 2" xfId="19877"/>
    <cellStyle name="20% - Accent4 96 2 6" xfId="19878"/>
    <cellStyle name="20% - Accent4 96 2 7" xfId="19879"/>
    <cellStyle name="20% - Accent4 96 3" xfId="19880"/>
    <cellStyle name="20% - Accent4 96 3 2" xfId="19881"/>
    <cellStyle name="20% - Accent4 96 3 2 2" xfId="19882"/>
    <cellStyle name="20% - Accent4 96 3 2 2 2" xfId="19883"/>
    <cellStyle name="20% - Accent4 96 3 2 2 2 2" xfId="19884"/>
    <cellStyle name="20% - Accent4 96 3 2 2 2 2 2" xfId="19885"/>
    <cellStyle name="20% - Accent4 96 3 2 2 2 3" xfId="19886"/>
    <cellStyle name="20% - Accent4 96 3 2 2 3" xfId="19887"/>
    <cellStyle name="20% - Accent4 96 3 2 2 3 2" xfId="19888"/>
    <cellStyle name="20% - Accent4 96 3 2 2 4" xfId="19889"/>
    <cellStyle name="20% - Accent4 96 3 2 2 5" xfId="19890"/>
    <cellStyle name="20% - Accent4 96 3 2 3" xfId="19891"/>
    <cellStyle name="20% - Accent4 96 3 2 3 2" xfId="19892"/>
    <cellStyle name="20% - Accent4 96 3 2 3 2 2" xfId="19893"/>
    <cellStyle name="20% - Accent4 96 3 2 3 3" xfId="19894"/>
    <cellStyle name="20% - Accent4 96 3 2 4" xfId="19895"/>
    <cellStyle name="20% - Accent4 96 3 2 4 2" xfId="19896"/>
    <cellStyle name="20% - Accent4 96 3 2 5" xfId="19897"/>
    <cellStyle name="20% - Accent4 96 3 2 6" xfId="19898"/>
    <cellStyle name="20% - Accent4 96 3 3" xfId="19899"/>
    <cellStyle name="20% - Accent4 96 3 3 2" xfId="19900"/>
    <cellStyle name="20% - Accent4 96 3 3 2 2" xfId="19901"/>
    <cellStyle name="20% - Accent4 96 3 3 2 2 2" xfId="19902"/>
    <cellStyle name="20% - Accent4 96 3 3 2 3" xfId="19903"/>
    <cellStyle name="20% - Accent4 96 3 3 3" xfId="19904"/>
    <cellStyle name="20% - Accent4 96 3 3 3 2" xfId="19905"/>
    <cellStyle name="20% - Accent4 96 3 3 4" xfId="19906"/>
    <cellStyle name="20% - Accent4 96 3 3 5" xfId="19907"/>
    <cellStyle name="20% - Accent4 96 3 4" xfId="19908"/>
    <cellStyle name="20% - Accent4 96 3 4 2" xfId="19909"/>
    <cellStyle name="20% - Accent4 96 3 4 2 2" xfId="19910"/>
    <cellStyle name="20% - Accent4 96 3 4 3" xfId="19911"/>
    <cellStyle name="20% - Accent4 96 3 5" xfId="19912"/>
    <cellStyle name="20% - Accent4 96 3 5 2" xfId="19913"/>
    <cellStyle name="20% - Accent4 96 3 6" xfId="19914"/>
    <cellStyle name="20% - Accent4 96 3 7" xfId="19915"/>
    <cellStyle name="20% - Accent4 96 4" xfId="19916"/>
    <cellStyle name="20% - Accent4 96 4 2" xfId="19917"/>
    <cellStyle name="20% - Accent4 96 4 2 2" xfId="19918"/>
    <cellStyle name="20% - Accent4 96 4 2 2 2" xfId="19919"/>
    <cellStyle name="20% - Accent4 96 4 2 2 2 2" xfId="19920"/>
    <cellStyle name="20% - Accent4 96 4 2 2 3" xfId="19921"/>
    <cellStyle name="20% - Accent4 96 4 2 3" xfId="19922"/>
    <cellStyle name="20% - Accent4 96 4 2 3 2" xfId="19923"/>
    <cellStyle name="20% - Accent4 96 4 2 4" xfId="19924"/>
    <cellStyle name="20% - Accent4 96 4 2 5" xfId="19925"/>
    <cellStyle name="20% - Accent4 96 4 3" xfId="19926"/>
    <cellStyle name="20% - Accent4 96 4 3 2" xfId="19927"/>
    <cellStyle name="20% - Accent4 96 4 3 2 2" xfId="19928"/>
    <cellStyle name="20% - Accent4 96 4 3 3" xfId="19929"/>
    <cellStyle name="20% - Accent4 96 4 4" xfId="19930"/>
    <cellStyle name="20% - Accent4 96 4 4 2" xfId="19931"/>
    <cellStyle name="20% - Accent4 96 4 5" xfId="19932"/>
    <cellStyle name="20% - Accent4 96 4 6" xfId="19933"/>
    <cellStyle name="20% - Accent4 96 5" xfId="19934"/>
    <cellStyle name="20% - Accent4 96 5 2" xfId="19935"/>
    <cellStyle name="20% - Accent4 96 5 2 2" xfId="19936"/>
    <cellStyle name="20% - Accent4 96 5 2 2 2" xfId="19937"/>
    <cellStyle name="20% - Accent4 96 5 2 2 2 2" xfId="19938"/>
    <cellStyle name="20% - Accent4 96 5 2 2 3" xfId="19939"/>
    <cellStyle name="20% - Accent4 96 5 2 3" xfId="19940"/>
    <cellStyle name="20% - Accent4 96 5 2 3 2" xfId="19941"/>
    <cellStyle name="20% - Accent4 96 5 2 4" xfId="19942"/>
    <cellStyle name="20% - Accent4 96 5 2 5" xfId="19943"/>
    <cellStyle name="20% - Accent4 96 5 3" xfId="19944"/>
    <cellStyle name="20% - Accent4 96 5 3 2" xfId="19945"/>
    <cellStyle name="20% - Accent4 96 5 3 2 2" xfId="19946"/>
    <cellStyle name="20% - Accent4 96 5 3 3" xfId="19947"/>
    <cellStyle name="20% - Accent4 96 5 4" xfId="19948"/>
    <cellStyle name="20% - Accent4 96 5 4 2" xfId="19949"/>
    <cellStyle name="20% - Accent4 96 5 5" xfId="19950"/>
    <cellStyle name="20% - Accent4 96 5 6" xfId="19951"/>
    <cellStyle name="20% - Accent4 96 6" xfId="19952"/>
    <cellStyle name="20% - Accent4 96 6 2" xfId="19953"/>
    <cellStyle name="20% - Accent4 96 6 2 2" xfId="19954"/>
    <cellStyle name="20% - Accent4 96 6 2 2 2" xfId="19955"/>
    <cellStyle name="20% - Accent4 96 6 2 3" xfId="19956"/>
    <cellStyle name="20% - Accent4 96 6 3" xfId="19957"/>
    <cellStyle name="20% - Accent4 96 6 3 2" xfId="19958"/>
    <cellStyle name="20% - Accent4 96 6 4" xfId="19959"/>
    <cellStyle name="20% - Accent4 96 6 5" xfId="19960"/>
    <cellStyle name="20% - Accent4 96 7" xfId="19961"/>
    <cellStyle name="20% - Accent4 96 7 2" xfId="19962"/>
    <cellStyle name="20% - Accent4 96 7 2 2" xfId="19963"/>
    <cellStyle name="20% - Accent4 96 7 3" xfId="19964"/>
    <cellStyle name="20% - Accent4 96 8" xfId="19965"/>
    <cellStyle name="20% - Accent4 96 8 2" xfId="19966"/>
    <cellStyle name="20% - Accent4 96 9" xfId="19967"/>
    <cellStyle name="20% - Accent4 96 9 2" xfId="60845"/>
    <cellStyle name="20% - Accent4 97" xfId="1212"/>
    <cellStyle name="20% - Accent4 97 10" xfId="19968"/>
    <cellStyle name="20% - Accent4 97 2" xfId="19969"/>
    <cellStyle name="20% - Accent4 97 2 2" xfId="19970"/>
    <cellStyle name="20% - Accent4 97 2 2 2" xfId="19971"/>
    <cellStyle name="20% - Accent4 97 2 2 2 2" xfId="19972"/>
    <cellStyle name="20% - Accent4 97 2 2 2 2 2" xfId="19973"/>
    <cellStyle name="20% - Accent4 97 2 2 2 2 2 2" xfId="19974"/>
    <cellStyle name="20% - Accent4 97 2 2 2 2 3" xfId="19975"/>
    <cellStyle name="20% - Accent4 97 2 2 2 3" xfId="19976"/>
    <cellStyle name="20% - Accent4 97 2 2 2 3 2" xfId="19977"/>
    <cellStyle name="20% - Accent4 97 2 2 2 4" xfId="19978"/>
    <cellStyle name="20% - Accent4 97 2 2 2 5" xfId="19979"/>
    <cellStyle name="20% - Accent4 97 2 2 3" xfId="19980"/>
    <cellStyle name="20% - Accent4 97 2 2 3 2" xfId="19981"/>
    <cellStyle name="20% - Accent4 97 2 2 3 2 2" xfId="19982"/>
    <cellStyle name="20% - Accent4 97 2 2 3 3" xfId="19983"/>
    <cellStyle name="20% - Accent4 97 2 2 4" xfId="19984"/>
    <cellStyle name="20% - Accent4 97 2 2 4 2" xfId="19985"/>
    <cellStyle name="20% - Accent4 97 2 2 5" xfId="19986"/>
    <cellStyle name="20% - Accent4 97 2 2 6" xfId="19987"/>
    <cellStyle name="20% - Accent4 97 2 3" xfId="19988"/>
    <cellStyle name="20% - Accent4 97 2 3 2" xfId="19989"/>
    <cellStyle name="20% - Accent4 97 2 3 2 2" xfId="19990"/>
    <cellStyle name="20% - Accent4 97 2 3 2 2 2" xfId="19991"/>
    <cellStyle name="20% - Accent4 97 2 3 2 3" xfId="19992"/>
    <cellStyle name="20% - Accent4 97 2 3 3" xfId="19993"/>
    <cellStyle name="20% - Accent4 97 2 3 3 2" xfId="19994"/>
    <cellStyle name="20% - Accent4 97 2 3 4" xfId="19995"/>
    <cellStyle name="20% - Accent4 97 2 3 5" xfId="19996"/>
    <cellStyle name="20% - Accent4 97 2 4" xfId="19997"/>
    <cellStyle name="20% - Accent4 97 2 4 2" xfId="19998"/>
    <cellStyle name="20% - Accent4 97 2 4 2 2" xfId="19999"/>
    <cellStyle name="20% - Accent4 97 2 4 3" xfId="20000"/>
    <cellStyle name="20% - Accent4 97 2 5" xfId="20001"/>
    <cellStyle name="20% - Accent4 97 2 5 2" xfId="20002"/>
    <cellStyle name="20% - Accent4 97 2 6" xfId="20003"/>
    <cellStyle name="20% - Accent4 97 2 7" xfId="20004"/>
    <cellStyle name="20% - Accent4 97 3" xfId="20005"/>
    <cellStyle name="20% - Accent4 97 3 2" xfId="20006"/>
    <cellStyle name="20% - Accent4 97 3 2 2" xfId="20007"/>
    <cellStyle name="20% - Accent4 97 3 2 2 2" xfId="20008"/>
    <cellStyle name="20% - Accent4 97 3 2 2 2 2" xfId="20009"/>
    <cellStyle name="20% - Accent4 97 3 2 2 2 2 2" xfId="20010"/>
    <cellStyle name="20% - Accent4 97 3 2 2 2 3" xfId="20011"/>
    <cellStyle name="20% - Accent4 97 3 2 2 3" xfId="20012"/>
    <cellStyle name="20% - Accent4 97 3 2 2 3 2" xfId="20013"/>
    <cellStyle name="20% - Accent4 97 3 2 2 4" xfId="20014"/>
    <cellStyle name="20% - Accent4 97 3 2 2 5" xfId="20015"/>
    <cellStyle name="20% - Accent4 97 3 2 3" xfId="20016"/>
    <cellStyle name="20% - Accent4 97 3 2 3 2" xfId="20017"/>
    <cellStyle name="20% - Accent4 97 3 2 3 2 2" xfId="20018"/>
    <cellStyle name="20% - Accent4 97 3 2 3 3" xfId="20019"/>
    <cellStyle name="20% - Accent4 97 3 2 4" xfId="20020"/>
    <cellStyle name="20% - Accent4 97 3 2 4 2" xfId="20021"/>
    <cellStyle name="20% - Accent4 97 3 2 5" xfId="20022"/>
    <cellStyle name="20% - Accent4 97 3 2 6" xfId="20023"/>
    <cellStyle name="20% - Accent4 97 3 3" xfId="20024"/>
    <cellStyle name="20% - Accent4 97 3 3 2" xfId="20025"/>
    <cellStyle name="20% - Accent4 97 3 3 2 2" xfId="20026"/>
    <cellStyle name="20% - Accent4 97 3 3 2 2 2" xfId="20027"/>
    <cellStyle name="20% - Accent4 97 3 3 2 3" xfId="20028"/>
    <cellStyle name="20% - Accent4 97 3 3 3" xfId="20029"/>
    <cellStyle name="20% - Accent4 97 3 3 3 2" xfId="20030"/>
    <cellStyle name="20% - Accent4 97 3 3 4" xfId="20031"/>
    <cellStyle name="20% - Accent4 97 3 3 5" xfId="20032"/>
    <cellStyle name="20% - Accent4 97 3 4" xfId="20033"/>
    <cellStyle name="20% - Accent4 97 3 4 2" xfId="20034"/>
    <cellStyle name="20% - Accent4 97 3 4 2 2" xfId="20035"/>
    <cellStyle name="20% - Accent4 97 3 4 3" xfId="20036"/>
    <cellStyle name="20% - Accent4 97 3 5" xfId="20037"/>
    <cellStyle name="20% - Accent4 97 3 5 2" xfId="20038"/>
    <cellStyle name="20% - Accent4 97 3 6" xfId="20039"/>
    <cellStyle name="20% - Accent4 97 3 7" xfId="20040"/>
    <cellStyle name="20% - Accent4 97 4" xfId="20041"/>
    <cellStyle name="20% - Accent4 97 4 2" xfId="20042"/>
    <cellStyle name="20% - Accent4 97 4 2 2" xfId="20043"/>
    <cellStyle name="20% - Accent4 97 4 2 2 2" xfId="20044"/>
    <cellStyle name="20% - Accent4 97 4 2 2 2 2" xfId="20045"/>
    <cellStyle name="20% - Accent4 97 4 2 2 3" xfId="20046"/>
    <cellStyle name="20% - Accent4 97 4 2 3" xfId="20047"/>
    <cellStyle name="20% - Accent4 97 4 2 3 2" xfId="20048"/>
    <cellStyle name="20% - Accent4 97 4 2 4" xfId="20049"/>
    <cellStyle name="20% - Accent4 97 4 2 5" xfId="20050"/>
    <cellStyle name="20% - Accent4 97 4 3" xfId="20051"/>
    <cellStyle name="20% - Accent4 97 4 3 2" xfId="20052"/>
    <cellStyle name="20% - Accent4 97 4 3 2 2" xfId="20053"/>
    <cellStyle name="20% - Accent4 97 4 3 3" xfId="20054"/>
    <cellStyle name="20% - Accent4 97 4 4" xfId="20055"/>
    <cellStyle name="20% - Accent4 97 4 4 2" xfId="20056"/>
    <cellStyle name="20% - Accent4 97 4 5" xfId="20057"/>
    <cellStyle name="20% - Accent4 97 4 6" xfId="20058"/>
    <cellStyle name="20% - Accent4 97 5" xfId="20059"/>
    <cellStyle name="20% - Accent4 97 5 2" xfId="20060"/>
    <cellStyle name="20% - Accent4 97 5 2 2" xfId="20061"/>
    <cellStyle name="20% - Accent4 97 5 2 2 2" xfId="20062"/>
    <cellStyle name="20% - Accent4 97 5 2 2 2 2" xfId="20063"/>
    <cellStyle name="20% - Accent4 97 5 2 2 3" xfId="20064"/>
    <cellStyle name="20% - Accent4 97 5 2 3" xfId="20065"/>
    <cellStyle name="20% - Accent4 97 5 2 3 2" xfId="20066"/>
    <cellStyle name="20% - Accent4 97 5 2 4" xfId="20067"/>
    <cellStyle name="20% - Accent4 97 5 2 5" xfId="20068"/>
    <cellStyle name="20% - Accent4 97 5 3" xfId="20069"/>
    <cellStyle name="20% - Accent4 97 5 3 2" xfId="20070"/>
    <cellStyle name="20% - Accent4 97 5 3 2 2" xfId="20071"/>
    <cellStyle name="20% - Accent4 97 5 3 3" xfId="20072"/>
    <cellStyle name="20% - Accent4 97 5 4" xfId="20073"/>
    <cellStyle name="20% - Accent4 97 5 4 2" xfId="20074"/>
    <cellStyle name="20% - Accent4 97 5 5" xfId="20075"/>
    <cellStyle name="20% - Accent4 97 5 6" xfId="20076"/>
    <cellStyle name="20% - Accent4 97 6" xfId="20077"/>
    <cellStyle name="20% - Accent4 97 6 2" xfId="20078"/>
    <cellStyle name="20% - Accent4 97 6 2 2" xfId="20079"/>
    <cellStyle name="20% - Accent4 97 6 2 2 2" xfId="20080"/>
    <cellStyle name="20% - Accent4 97 6 2 3" xfId="20081"/>
    <cellStyle name="20% - Accent4 97 6 3" xfId="20082"/>
    <cellStyle name="20% - Accent4 97 6 3 2" xfId="20083"/>
    <cellStyle name="20% - Accent4 97 6 4" xfId="20084"/>
    <cellStyle name="20% - Accent4 97 6 5" xfId="20085"/>
    <cellStyle name="20% - Accent4 97 7" xfId="20086"/>
    <cellStyle name="20% - Accent4 97 7 2" xfId="20087"/>
    <cellStyle name="20% - Accent4 97 7 2 2" xfId="20088"/>
    <cellStyle name="20% - Accent4 97 7 3" xfId="20089"/>
    <cellStyle name="20% - Accent4 97 8" xfId="20090"/>
    <cellStyle name="20% - Accent4 97 8 2" xfId="20091"/>
    <cellStyle name="20% - Accent4 97 9" xfId="20092"/>
    <cellStyle name="20% - Accent4 97 9 2" xfId="60846"/>
    <cellStyle name="20% - Accent4 98" xfId="1213"/>
    <cellStyle name="20% - Accent4 98 10" xfId="20093"/>
    <cellStyle name="20% - Accent4 98 2" xfId="20094"/>
    <cellStyle name="20% - Accent4 98 2 2" xfId="20095"/>
    <cellStyle name="20% - Accent4 98 2 2 2" xfId="20096"/>
    <cellStyle name="20% - Accent4 98 2 2 2 2" xfId="20097"/>
    <cellStyle name="20% - Accent4 98 2 2 2 2 2" xfId="20098"/>
    <cellStyle name="20% - Accent4 98 2 2 2 2 2 2" xfId="20099"/>
    <cellStyle name="20% - Accent4 98 2 2 2 2 3" xfId="20100"/>
    <cellStyle name="20% - Accent4 98 2 2 2 3" xfId="20101"/>
    <cellStyle name="20% - Accent4 98 2 2 2 3 2" xfId="20102"/>
    <cellStyle name="20% - Accent4 98 2 2 2 4" xfId="20103"/>
    <cellStyle name="20% - Accent4 98 2 2 2 5" xfId="20104"/>
    <cellStyle name="20% - Accent4 98 2 2 3" xfId="20105"/>
    <cellStyle name="20% - Accent4 98 2 2 3 2" xfId="20106"/>
    <cellStyle name="20% - Accent4 98 2 2 3 2 2" xfId="20107"/>
    <cellStyle name="20% - Accent4 98 2 2 3 3" xfId="20108"/>
    <cellStyle name="20% - Accent4 98 2 2 4" xfId="20109"/>
    <cellStyle name="20% - Accent4 98 2 2 4 2" xfId="20110"/>
    <cellStyle name="20% - Accent4 98 2 2 5" xfId="20111"/>
    <cellStyle name="20% - Accent4 98 2 2 6" xfId="20112"/>
    <cellStyle name="20% - Accent4 98 2 3" xfId="20113"/>
    <cellStyle name="20% - Accent4 98 2 3 2" xfId="20114"/>
    <cellStyle name="20% - Accent4 98 2 3 2 2" xfId="20115"/>
    <cellStyle name="20% - Accent4 98 2 3 2 2 2" xfId="20116"/>
    <cellStyle name="20% - Accent4 98 2 3 2 3" xfId="20117"/>
    <cellStyle name="20% - Accent4 98 2 3 3" xfId="20118"/>
    <cellStyle name="20% - Accent4 98 2 3 3 2" xfId="20119"/>
    <cellStyle name="20% - Accent4 98 2 3 4" xfId="20120"/>
    <cellStyle name="20% - Accent4 98 2 3 5" xfId="20121"/>
    <cellStyle name="20% - Accent4 98 2 4" xfId="20122"/>
    <cellStyle name="20% - Accent4 98 2 4 2" xfId="20123"/>
    <cellStyle name="20% - Accent4 98 2 4 2 2" xfId="20124"/>
    <cellStyle name="20% - Accent4 98 2 4 3" xfId="20125"/>
    <cellStyle name="20% - Accent4 98 2 5" xfId="20126"/>
    <cellStyle name="20% - Accent4 98 2 5 2" xfId="20127"/>
    <cellStyle name="20% - Accent4 98 2 6" xfId="20128"/>
    <cellStyle name="20% - Accent4 98 2 7" xfId="20129"/>
    <cellStyle name="20% - Accent4 98 3" xfId="20130"/>
    <cellStyle name="20% - Accent4 98 3 2" xfId="20131"/>
    <cellStyle name="20% - Accent4 98 3 2 2" xfId="20132"/>
    <cellStyle name="20% - Accent4 98 3 2 2 2" xfId="20133"/>
    <cellStyle name="20% - Accent4 98 3 2 2 2 2" xfId="20134"/>
    <cellStyle name="20% - Accent4 98 3 2 2 2 2 2" xfId="20135"/>
    <cellStyle name="20% - Accent4 98 3 2 2 2 3" xfId="20136"/>
    <cellStyle name="20% - Accent4 98 3 2 2 3" xfId="20137"/>
    <cellStyle name="20% - Accent4 98 3 2 2 3 2" xfId="20138"/>
    <cellStyle name="20% - Accent4 98 3 2 2 4" xfId="20139"/>
    <cellStyle name="20% - Accent4 98 3 2 2 5" xfId="20140"/>
    <cellStyle name="20% - Accent4 98 3 2 3" xfId="20141"/>
    <cellStyle name="20% - Accent4 98 3 2 3 2" xfId="20142"/>
    <cellStyle name="20% - Accent4 98 3 2 3 2 2" xfId="20143"/>
    <cellStyle name="20% - Accent4 98 3 2 3 3" xfId="20144"/>
    <cellStyle name="20% - Accent4 98 3 2 4" xfId="20145"/>
    <cellStyle name="20% - Accent4 98 3 2 4 2" xfId="20146"/>
    <cellStyle name="20% - Accent4 98 3 2 5" xfId="20147"/>
    <cellStyle name="20% - Accent4 98 3 2 6" xfId="20148"/>
    <cellStyle name="20% - Accent4 98 3 3" xfId="20149"/>
    <cellStyle name="20% - Accent4 98 3 3 2" xfId="20150"/>
    <cellStyle name="20% - Accent4 98 3 3 2 2" xfId="20151"/>
    <cellStyle name="20% - Accent4 98 3 3 2 2 2" xfId="20152"/>
    <cellStyle name="20% - Accent4 98 3 3 2 3" xfId="20153"/>
    <cellStyle name="20% - Accent4 98 3 3 3" xfId="20154"/>
    <cellStyle name="20% - Accent4 98 3 3 3 2" xfId="20155"/>
    <cellStyle name="20% - Accent4 98 3 3 4" xfId="20156"/>
    <cellStyle name="20% - Accent4 98 3 3 5" xfId="20157"/>
    <cellStyle name="20% - Accent4 98 3 4" xfId="20158"/>
    <cellStyle name="20% - Accent4 98 3 4 2" xfId="20159"/>
    <cellStyle name="20% - Accent4 98 3 4 2 2" xfId="20160"/>
    <cellStyle name="20% - Accent4 98 3 4 3" xfId="20161"/>
    <cellStyle name="20% - Accent4 98 3 5" xfId="20162"/>
    <cellStyle name="20% - Accent4 98 3 5 2" xfId="20163"/>
    <cellStyle name="20% - Accent4 98 3 6" xfId="20164"/>
    <cellStyle name="20% - Accent4 98 3 7" xfId="20165"/>
    <cellStyle name="20% - Accent4 98 4" xfId="20166"/>
    <cellStyle name="20% - Accent4 98 4 2" xfId="20167"/>
    <cellStyle name="20% - Accent4 98 4 2 2" xfId="20168"/>
    <cellStyle name="20% - Accent4 98 4 2 2 2" xfId="20169"/>
    <cellStyle name="20% - Accent4 98 4 2 2 2 2" xfId="20170"/>
    <cellStyle name="20% - Accent4 98 4 2 2 3" xfId="20171"/>
    <cellStyle name="20% - Accent4 98 4 2 3" xfId="20172"/>
    <cellStyle name="20% - Accent4 98 4 2 3 2" xfId="20173"/>
    <cellStyle name="20% - Accent4 98 4 2 4" xfId="20174"/>
    <cellStyle name="20% - Accent4 98 4 2 5" xfId="20175"/>
    <cellStyle name="20% - Accent4 98 4 3" xfId="20176"/>
    <cellStyle name="20% - Accent4 98 4 3 2" xfId="20177"/>
    <cellStyle name="20% - Accent4 98 4 3 2 2" xfId="20178"/>
    <cellStyle name="20% - Accent4 98 4 3 3" xfId="20179"/>
    <cellStyle name="20% - Accent4 98 4 4" xfId="20180"/>
    <cellStyle name="20% - Accent4 98 4 4 2" xfId="20181"/>
    <cellStyle name="20% - Accent4 98 4 5" xfId="20182"/>
    <cellStyle name="20% - Accent4 98 4 6" xfId="20183"/>
    <cellStyle name="20% - Accent4 98 5" xfId="20184"/>
    <cellStyle name="20% - Accent4 98 5 2" xfId="20185"/>
    <cellStyle name="20% - Accent4 98 5 2 2" xfId="20186"/>
    <cellStyle name="20% - Accent4 98 5 2 2 2" xfId="20187"/>
    <cellStyle name="20% - Accent4 98 5 2 2 2 2" xfId="20188"/>
    <cellStyle name="20% - Accent4 98 5 2 2 3" xfId="20189"/>
    <cellStyle name="20% - Accent4 98 5 2 3" xfId="20190"/>
    <cellStyle name="20% - Accent4 98 5 2 3 2" xfId="20191"/>
    <cellStyle name="20% - Accent4 98 5 2 4" xfId="20192"/>
    <cellStyle name="20% - Accent4 98 5 2 5" xfId="20193"/>
    <cellStyle name="20% - Accent4 98 5 3" xfId="20194"/>
    <cellStyle name="20% - Accent4 98 5 3 2" xfId="20195"/>
    <cellStyle name="20% - Accent4 98 5 3 2 2" xfId="20196"/>
    <cellStyle name="20% - Accent4 98 5 3 3" xfId="20197"/>
    <cellStyle name="20% - Accent4 98 5 4" xfId="20198"/>
    <cellStyle name="20% - Accent4 98 5 4 2" xfId="20199"/>
    <cellStyle name="20% - Accent4 98 5 5" xfId="20200"/>
    <cellStyle name="20% - Accent4 98 5 6" xfId="20201"/>
    <cellStyle name="20% - Accent4 98 6" xfId="20202"/>
    <cellStyle name="20% - Accent4 98 6 2" xfId="20203"/>
    <cellStyle name="20% - Accent4 98 6 2 2" xfId="20204"/>
    <cellStyle name="20% - Accent4 98 6 2 2 2" xfId="20205"/>
    <cellStyle name="20% - Accent4 98 6 2 3" xfId="20206"/>
    <cellStyle name="20% - Accent4 98 6 3" xfId="20207"/>
    <cellStyle name="20% - Accent4 98 6 3 2" xfId="20208"/>
    <cellStyle name="20% - Accent4 98 6 4" xfId="20209"/>
    <cellStyle name="20% - Accent4 98 6 5" xfId="20210"/>
    <cellStyle name="20% - Accent4 98 7" xfId="20211"/>
    <cellStyle name="20% - Accent4 98 7 2" xfId="20212"/>
    <cellStyle name="20% - Accent4 98 7 2 2" xfId="20213"/>
    <cellStyle name="20% - Accent4 98 7 3" xfId="20214"/>
    <cellStyle name="20% - Accent4 98 8" xfId="20215"/>
    <cellStyle name="20% - Accent4 98 8 2" xfId="20216"/>
    <cellStyle name="20% - Accent4 98 9" xfId="20217"/>
    <cellStyle name="20% - Accent4 98 9 2" xfId="60847"/>
    <cellStyle name="20% - Accent4 99" xfId="1214"/>
    <cellStyle name="20% - Accent4 99 10" xfId="20218"/>
    <cellStyle name="20% - Accent4 99 2" xfId="20219"/>
    <cellStyle name="20% - Accent4 99 2 2" xfId="20220"/>
    <cellStyle name="20% - Accent4 99 2 2 2" xfId="20221"/>
    <cellStyle name="20% - Accent4 99 2 2 2 2" xfId="20222"/>
    <cellStyle name="20% - Accent4 99 2 2 2 2 2" xfId="20223"/>
    <cellStyle name="20% - Accent4 99 2 2 2 2 2 2" xfId="20224"/>
    <cellStyle name="20% - Accent4 99 2 2 2 2 3" xfId="20225"/>
    <cellStyle name="20% - Accent4 99 2 2 2 3" xfId="20226"/>
    <cellStyle name="20% - Accent4 99 2 2 2 3 2" xfId="20227"/>
    <cellStyle name="20% - Accent4 99 2 2 2 4" xfId="20228"/>
    <cellStyle name="20% - Accent4 99 2 2 2 5" xfId="20229"/>
    <cellStyle name="20% - Accent4 99 2 2 3" xfId="20230"/>
    <cellStyle name="20% - Accent4 99 2 2 3 2" xfId="20231"/>
    <cellStyle name="20% - Accent4 99 2 2 3 2 2" xfId="20232"/>
    <cellStyle name="20% - Accent4 99 2 2 3 3" xfId="20233"/>
    <cellStyle name="20% - Accent4 99 2 2 4" xfId="20234"/>
    <cellStyle name="20% - Accent4 99 2 2 4 2" xfId="20235"/>
    <cellStyle name="20% - Accent4 99 2 2 5" xfId="20236"/>
    <cellStyle name="20% - Accent4 99 2 2 6" xfId="20237"/>
    <cellStyle name="20% - Accent4 99 2 3" xfId="20238"/>
    <cellStyle name="20% - Accent4 99 2 3 2" xfId="20239"/>
    <cellStyle name="20% - Accent4 99 2 3 2 2" xfId="20240"/>
    <cellStyle name="20% - Accent4 99 2 3 2 2 2" xfId="20241"/>
    <cellStyle name="20% - Accent4 99 2 3 2 3" xfId="20242"/>
    <cellStyle name="20% - Accent4 99 2 3 3" xfId="20243"/>
    <cellStyle name="20% - Accent4 99 2 3 3 2" xfId="20244"/>
    <cellStyle name="20% - Accent4 99 2 3 4" xfId="20245"/>
    <cellStyle name="20% - Accent4 99 2 3 5" xfId="20246"/>
    <cellStyle name="20% - Accent4 99 2 4" xfId="20247"/>
    <cellStyle name="20% - Accent4 99 2 4 2" xfId="20248"/>
    <cellStyle name="20% - Accent4 99 2 4 2 2" xfId="20249"/>
    <cellStyle name="20% - Accent4 99 2 4 3" xfId="20250"/>
    <cellStyle name="20% - Accent4 99 2 5" xfId="20251"/>
    <cellStyle name="20% - Accent4 99 2 5 2" xfId="20252"/>
    <cellStyle name="20% - Accent4 99 2 6" xfId="20253"/>
    <cellStyle name="20% - Accent4 99 2 7" xfId="20254"/>
    <cellStyle name="20% - Accent4 99 3" xfId="20255"/>
    <cellStyle name="20% - Accent4 99 3 2" xfId="20256"/>
    <cellStyle name="20% - Accent4 99 3 2 2" xfId="20257"/>
    <cellStyle name="20% - Accent4 99 3 2 2 2" xfId="20258"/>
    <cellStyle name="20% - Accent4 99 3 2 2 2 2" xfId="20259"/>
    <cellStyle name="20% - Accent4 99 3 2 2 2 2 2" xfId="20260"/>
    <cellStyle name="20% - Accent4 99 3 2 2 2 3" xfId="20261"/>
    <cellStyle name="20% - Accent4 99 3 2 2 3" xfId="20262"/>
    <cellStyle name="20% - Accent4 99 3 2 2 3 2" xfId="20263"/>
    <cellStyle name="20% - Accent4 99 3 2 2 4" xfId="20264"/>
    <cellStyle name="20% - Accent4 99 3 2 2 5" xfId="20265"/>
    <cellStyle name="20% - Accent4 99 3 2 3" xfId="20266"/>
    <cellStyle name="20% - Accent4 99 3 2 3 2" xfId="20267"/>
    <cellStyle name="20% - Accent4 99 3 2 3 2 2" xfId="20268"/>
    <cellStyle name="20% - Accent4 99 3 2 3 3" xfId="20269"/>
    <cellStyle name="20% - Accent4 99 3 2 4" xfId="20270"/>
    <cellStyle name="20% - Accent4 99 3 2 4 2" xfId="20271"/>
    <cellStyle name="20% - Accent4 99 3 2 5" xfId="20272"/>
    <cellStyle name="20% - Accent4 99 3 2 6" xfId="20273"/>
    <cellStyle name="20% - Accent4 99 3 3" xfId="20274"/>
    <cellStyle name="20% - Accent4 99 3 3 2" xfId="20275"/>
    <cellStyle name="20% - Accent4 99 3 3 2 2" xfId="20276"/>
    <cellStyle name="20% - Accent4 99 3 3 2 2 2" xfId="20277"/>
    <cellStyle name="20% - Accent4 99 3 3 2 3" xfId="20278"/>
    <cellStyle name="20% - Accent4 99 3 3 3" xfId="20279"/>
    <cellStyle name="20% - Accent4 99 3 3 3 2" xfId="20280"/>
    <cellStyle name="20% - Accent4 99 3 3 4" xfId="20281"/>
    <cellStyle name="20% - Accent4 99 3 3 5" xfId="20282"/>
    <cellStyle name="20% - Accent4 99 3 4" xfId="20283"/>
    <cellStyle name="20% - Accent4 99 3 4 2" xfId="20284"/>
    <cellStyle name="20% - Accent4 99 3 4 2 2" xfId="20285"/>
    <cellStyle name="20% - Accent4 99 3 4 3" xfId="20286"/>
    <cellStyle name="20% - Accent4 99 3 5" xfId="20287"/>
    <cellStyle name="20% - Accent4 99 3 5 2" xfId="20288"/>
    <cellStyle name="20% - Accent4 99 3 6" xfId="20289"/>
    <cellStyle name="20% - Accent4 99 3 7" xfId="20290"/>
    <cellStyle name="20% - Accent4 99 4" xfId="20291"/>
    <cellStyle name="20% - Accent4 99 4 2" xfId="20292"/>
    <cellStyle name="20% - Accent4 99 4 2 2" xfId="20293"/>
    <cellStyle name="20% - Accent4 99 4 2 2 2" xfId="20294"/>
    <cellStyle name="20% - Accent4 99 4 2 2 2 2" xfId="20295"/>
    <cellStyle name="20% - Accent4 99 4 2 2 3" xfId="20296"/>
    <cellStyle name="20% - Accent4 99 4 2 3" xfId="20297"/>
    <cellStyle name="20% - Accent4 99 4 2 3 2" xfId="20298"/>
    <cellStyle name="20% - Accent4 99 4 2 4" xfId="20299"/>
    <cellStyle name="20% - Accent4 99 4 2 5" xfId="20300"/>
    <cellStyle name="20% - Accent4 99 4 3" xfId="20301"/>
    <cellStyle name="20% - Accent4 99 4 3 2" xfId="20302"/>
    <cellStyle name="20% - Accent4 99 4 3 2 2" xfId="20303"/>
    <cellStyle name="20% - Accent4 99 4 3 3" xfId="20304"/>
    <cellStyle name="20% - Accent4 99 4 4" xfId="20305"/>
    <cellStyle name="20% - Accent4 99 4 4 2" xfId="20306"/>
    <cellStyle name="20% - Accent4 99 4 5" xfId="20307"/>
    <cellStyle name="20% - Accent4 99 4 6" xfId="20308"/>
    <cellStyle name="20% - Accent4 99 5" xfId="20309"/>
    <cellStyle name="20% - Accent4 99 5 2" xfId="20310"/>
    <cellStyle name="20% - Accent4 99 5 2 2" xfId="20311"/>
    <cellStyle name="20% - Accent4 99 5 2 2 2" xfId="20312"/>
    <cellStyle name="20% - Accent4 99 5 2 2 2 2" xfId="20313"/>
    <cellStyle name="20% - Accent4 99 5 2 2 3" xfId="20314"/>
    <cellStyle name="20% - Accent4 99 5 2 3" xfId="20315"/>
    <cellStyle name="20% - Accent4 99 5 2 3 2" xfId="20316"/>
    <cellStyle name="20% - Accent4 99 5 2 4" xfId="20317"/>
    <cellStyle name="20% - Accent4 99 5 2 5" xfId="20318"/>
    <cellStyle name="20% - Accent4 99 5 3" xfId="20319"/>
    <cellStyle name="20% - Accent4 99 5 3 2" xfId="20320"/>
    <cellStyle name="20% - Accent4 99 5 3 2 2" xfId="20321"/>
    <cellStyle name="20% - Accent4 99 5 3 3" xfId="20322"/>
    <cellStyle name="20% - Accent4 99 5 4" xfId="20323"/>
    <cellStyle name="20% - Accent4 99 5 4 2" xfId="20324"/>
    <cellStyle name="20% - Accent4 99 5 5" xfId="20325"/>
    <cellStyle name="20% - Accent4 99 5 6" xfId="20326"/>
    <cellStyle name="20% - Accent4 99 6" xfId="20327"/>
    <cellStyle name="20% - Accent4 99 6 2" xfId="20328"/>
    <cellStyle name="20% - Accent4 99 6 2 2" xfId="20329"/>
    <cellStyle name="20% - Accent4 99 6 2 2 2" xfId="20330"/>
    <cellStyle name="20% - Accent4 99 6 2 3" xfId="20331"/>
    <cellStyle name="20% - Accent4 99 6 3" xfId="20332"/>
    <cellStyle name="20% - Accent4 99 6 3 2" xfId="20333"/>
    <cellStyle name="20% - Accent4 99 6 4" xfId="20334"/>
    <cellStyle name="20% - Accent4 99 6 5" xfId="20335"/>
    <cellStyle name="20% - Accent4 99 7" xfId="20336"/>
    <cellStyle name="20% - Accent4 99 7 2" xfId="20337"/>
    <cellStyle name="20% - Accent4 99 7 2 2" xfId="20338"/>
    <cellStyle name="20% - Accent4 99 7 3" xfId="20339"/>
    <cellStyle name="20% - Accent4 99 8" xfId="20340"/>
    <cellStyle name="20% - Accent4 99 8 2" xfId="20341"/>
    <cellStyle name="20% - Accent4 99 9" xfId="20342"/>
    <cellStyle name="20% - Accent4 99 9 2" xfId="60848"/>
    <cellStyle name="20% - Accent5 10" xfId="1215"/>
    <cellStyle name="20% - Accent5 10 2" xfId="1216"/>
    <cellStyle name="20% - Accent5 100" xfId="1217"/>
    <cellStyle name="20% - Accent5 100 10" xfId="20343"/>
    <cellStyle name="20% - Accent5 100 2" xfId="20344"/>
    <cellStyle name="20% - Accent5 100 2 2" xfId="20345"/>
    <cellStyle name="20% - Accent5 100 2 2 2" xfId="20346"/>
    <cellStyle name="20% - Accent5 100 2 2 2 2" xfId="20347"/>
    <cellStyle name="20% - Accent5 100 2 2 2 2 2" xfId="20348"/>
    <cellStyle name="20% - Accent5 100 2 2 2 2 2 2" xfId="20349"/>
    <cellStyle name="20% - Accent5 100 2 2 2 2 3" xfId="20350"/>
    <cellStyle name="20% - Accent5 100 2 2 2 3" xfId="20351"/>
    <cellStyle name="20% - Accent5 100 2 2 2 3 2" xfId="20352"/>
    <cellStyle name="20% - Accent5 100 2 2 2 4" xfId="20353"/>
    <cellStyle name="20% - Accent5 100 2 2 2 5" xfId="20354"/>
    <cellStyle name="20% - Accent5 100 2 2 3" xfId="20355"/>
    <cellStyle name="20% - Accent5 100 2 2 3 2" xfId="20356"/>
    <cellStyle name="20% - Accent5 100 2 2 3 2 2" xfId="20357"/>
    <cellStyle name="20% - Accent5 100 2 2 3 3" xfId="20358"/>
    <cellStyle name="20% - Accent5 100 2 2 4" xfId="20359"/>
    <cellStyle name="20% - Accent5 100 2 2 4 2" xfId="20360"/>
    <cellStyle name="20% - Accent5 100 2 2 5" xfId="20361"/>
    <cellStyle name="20% - Accent5 100 2 2 6" xfId="20362"/>
    <cellStyle name="20% - Accent5 100 2 3" xfId="20363"/>
    <cellStyle name="20% - Accent5 100 2 3 2" xfId="20364"/>
    <cellStyle name="20% - Accent5 100 2 3 2 2" xfId="20365"/>
    <cellStyle name="20% - Accent5 100 2 3 2 2 2" xfId="20366"/>
    <cellStyle name="20% - Accent5 100 2 3 2 3" xfId="20367"/>
    <cellStyle name="20% - Accent5 100 2 3 3" xfId="20368"/>
    <cellStyle name="20% - Accent5 100 2 3 3 2" xfId="20369"/>
    <cellStyle name="20% - Accent5 100 2 3 4" xfId="20370"/>
    <cellStyle name="20% - Accent5 100 2 3 5" xfId="20371"/>
    <cellStyle name="20% - Accent5 100 2 4" xfId="20372"/>
    <cellStyle name="20% - Accent5 100 2 4 2" xfId="20373"/>
    <cellStyle name="20% - Accent5 100 2 4 2 2" xfId="20374"/>
    <cellStyle name="20% - Accent5 100 2 4 3" xfId="20375"/>
    <cellStyle name="20% - Accent5 100 2 5" xfId="20376"/>
    <cellStyle name="20% - Accent5 100 2 5 2" xfId="20377"/>
    <cellStyle name="20% - Accent5 100 2 6" xfId="20378"/>
    <cellStyle name="20% - Accent5 100 2 7" xfId="20379"/>
    <cellStyle name="20% - Accent5 100 3" xfId="20380"/>
    <cellStyle name="20% - Accent5 100 3 2" xfId="20381"/>
    <cellStyle name="20% - Accent5 100 3 2 2" xfId="20382"/>
    <cellStyle name="20% - Accent5 100 3 2 2 2" xfId="20383"/>
    <cellStyle name="20% - Accent5 100 3 2 2 2 2" xfId="20384"/>
    <cellStyle name="20% - Accent5 100 3 2 2 2 2 2" xfId="20385"/>
    <cellStyle name="20% - Accent5 100 3 2 2 2 3" xfId="20386"/>
    <cellStyle name="20% - Accent5 100 3 2 2 3" xfId="20387"/>
    <cellStyle name="20% - Accent5 100 3 2 2 3 2" xfId="20388"/>
    <cellStyle name="20% - Accent5 100 3 2 2 4" xfId="20389"/>
    <cellStyle name="20% - Accent5 100 3 2 2 5" xfId="20390"/>
    <cellStyle name="20% - Accent5 100 3 2 3" xfId="20391"/>
    <cellStyle name="20% - Accent5 100 3 2 3 2" xfId="20392"/>
    <cellStyle name="20% - Accent5 100 3 2 3 2 2" xfId="20393"/>
    <cellStyle name="20% - Accent5 100 3 2 3 3" xfId="20394"/>
    <cellStyle name="20% - Accent5 100 3 2 4" xfId="20395"/>
    <cellStyle name="20% - Accent5 100 3 2 4 2" xfId="20396"/>
    <cellStyle name="20% - Accent5 100 3 2 5" xfId="20397"/>
    <cellStyle name="20% - Accent5 100 3 2 6" xfId="20398"/>
    <cellStyle name="20% - Accent5 100 3 3" xfId="20399"/>
    <cellStyle name="20% - Accent5 100 3 3 2" xfId="20400"/>
    <cellStyle name="20% - Accent5 100 3 3 2 2" xfId="20401"/>
    <cellStyle name="20% - Accent5 100 3 3 2 2 2" xfId="20402"/>
    <cellStyle name="20% - Accent5 100 3 3 2 3" xfId="20403"/>
    <cellStyle name="20% - Accent5 100 3 3 3" xfId="20404"/>
    <cellStyle name="20% - Accent5 100 3 3 3 2" xfId="20405"/>
    <cellStyle name="20% - Accent5 100 3 3 4" xfId="20406"/>
    <cellStyle name="20% - Accent5 100 3 3 5" xfId="20407"/>
    <cellStyle name="20% - Accent5 100 3 4" xfId="20408"/>
    <cellStyle name="20% - Accent5 100 3 4 2" xfId="20409"/>
    <cellStyle name="20% - Accent5 100 3 4 2 2" xfId="20410"/>
    <cellStyle name="20% - Accent5 100 3 4 3" xfId="20411"/>
    <cellStyle name="20% - Accent5 100 3 5" xfId="20412"/>
    <cellStyle name="20% - Accent5 100 3 5 2" xfId="20413"/>
    <cellStyle name="20% - Accent5 100 3 6" xfId="20414"/>
    <cellStyle name="20% - Accent5 100 3 7" xfId="20415"/>
    <cellStyle name="20% - Accent5 100 4" xfId="20416"/>
    <cellStyle name="20% - Accent5 100 4 2" xfId="20417"/>
    <cellStyle name="20% - Accent5 100 4 2 2" xfId="20418"/>
    <cellStyle name="20% - Accent5 100 4 2 2 2" xfId="20419"/>
    <cellStyle name="20% - Accent5 100 4 2 2 2 2" xfId="20420"/>
    <cellStyle name="20% - Accent5 100 4 2 2 3" xfId="20421"/>
    <cellStyle name="20% - Accent5 100 4 2 3" xfId="20422"/>
    <cellStyle name="20% - Accent5 100 4 2 3 2" xfId="20423"/>
    <cellStyle name="20% - Accent5 100 4 2 4" xfId="20424"/>
    <cellStyle name="20% - Accent5 100 4 2 5" xfId="20425"/>
    <cellStyle name="20% - Accent5 100 4 3" xfId="20426"/>
    <cellStyle name="20% - Accent5 100 4 3 2" xfId="20427"/>
    <cellStyle name="20% - Accent5 100 4 3 2 2" xfId="20428"/>
    <cellStyle name="20% - Accent5 100 4 3 3" xfId="20429"/>
    <cellStyle name="20% - Accent5 100 4 4" xfId="20430"/>
    <cellStyle name="20% - Accent5 100 4 4 2" xfId="20431"/>
    <cellStyle name="20% - Accent5 100 4 5" xfId="20432"/>
    <cellStyle name="20% - Accent5 100 4 6" xfId="20433"/>
    <cellStyle name="20% - Accent5 100 5" xfId="20434"/>
    <cellStyle name="20% - Accent5 100 5 2" xfId="20435"/>
    <cellStyle name="20% - Accent5 100 5 2 2" xfId="20436"/>
    <cellStyle name="20% - Accent5 100 5 2 2 2" xfId="20437"/>
    <cellStyle name="20% - Accent5 100 5 2 2 2 2" xfId="20438"/>
    <cellStyle name="20% - Accent5 100 5 2 2 3" xfId="20439"/>
    <cellStyle name="20% - Accent5 100 5 2 3" xfId="20440"/>
    <cellStyle name="20% - Accent5 100 5 2 3 2" xfId="20441"/>
    <cellStyle name="20% - Accent5 100 5 2 4" xfId="20442"/>
    <cellStyle name="20% - Accent5 100 5 2 5" xfId="20443"/>
    <cellStyle name="20% - Accent5 100 5 3" xfId="20444"/>
    <cellStyle name="20% - Accent5 100 5 3 2" xfId="20445"/>
    <cellStyle name="20% - Accent5 100 5 3 2 2" xfId="20446"/>
    <cellStyle name="20% - Accent5 100 5 3 3" xfId="20447"/>
    <cellStyle name="20% - Accent5 100 5 4" xfId="20448"/>
    <cellStyle name="20% - Accent5 100 5 4 2" xfId="20449"/>
    <cellStyle name="20% - Accent5 100 5 5" xfId="20450"/>
    <cellStyle name="20% - Accent5 100 5 6" xfId="20451"/>
    <cellStyle name="20% - Accent5 100 6" xfId="20452"/>
    <cellStyle name="20% - Accent5 100 6 2" xfId="20453"/>
    <cellStyle name="20% - Accent5 100 6 2 2" xfId="20454"/>
    <cellStyle name="20% - Accent5 100 6 2 2 2" xfId="20455"/>
    <cellStyle name="20% - Accent5 100 6 2 3" xfId="20456"/>
    <cellStyle name="20% - Accent5 100 6 3" xfId="20457"/>
    <cellStyle name="20% - Accent5 100 6 3 2" xfId="20458"/>
    <cellStyle name="20% - Accent5 100 6 4" xfId="20459"/>
    <cellStyle name="20% - Accent5 100 6 5" xfId="20460"/>
    <cellStyle name="20% - Accent5 100 7" xfId="20461"/>
    <cellStyle name="20% - Accent5 100 7 2" xfId="20462"/>
    <cellStyle name="20% - Accent5 100 7 2 2" xfId="20463"/>
    <cellStyle name="20% - Accent5 100 7 3" xfId="20464"/>
    <cellStyle name="20% - Accent5 100 8" xfId="20465"/>
    <cellStyle name="20% - Accent5 100 8 2" xfId="20466"/>
    <cellStyle name="20% - Accent5 100 9" xfId="20467"/>
    <cellStyle name="20% - Accent5 100 9 2" xfId="60849"/>
    <cellStyle name="20% - Accent5 101" xfId="1218"/>
    <cellStyle name="20% - Accent5 101 10" xfId="20468"/>
    <cellStyle name="20% - Accent5 101 2" xfId="20469"/>
    <cellStyle name="20% - Accent5 101 2 2" xfId="20470"/>
    <cellStyle name="20% - Accent5 101 2 2 2" xfId="20471"/>
    <cellStyle name="20% - Accent5 101 2 2 2 2" xfId="20472"/>
    <cellStyle name="20% - Accent5 101 2 2 2 2 2" xfId="20473"/>
    <cellStyle name="20% - Accent5 101 2 2 2 2 2 2" xfId="20474"/>
    <cellStyle name="20% - Accent5 101 2 2 2 2 3" xfId="20475"/>
    <cellStyle name="20% - Accent5 101 2 2 2 3" xfId="20476"/>
    <cellStyle name="20% - Accent5 101 2 2 2 3 2" xfId="20477"/>
    <cellStyle name="20% - Accent5 101 2 2 2 4" xfId="20478"/>
    <cellStyle name="20% - Accent5 101 2 2 2 5" xfId="20479"/>
    <cellStyle name="20% - Accent5 101 2 2 3" xfId="20480"/>
    <cellStyle name="20% - Accent5 101 2 2 3 2" xfId="20481"/>
    <cellStyle name="20% - Accent5 101 2 2 3 2 2" xfId="20482"/>
    <cellStyle name="20% - Accent5 101 2 2 3 3" xfId="20483"/>
    <cellStyle name="20% - Accent5 101 2 2 4" xfId="20484"/>
    <cellStyle name="20% - Accent5 101 2 2 4 2" xfId="20485"/>
    <cellStyle name="20% - Accent5 101 2 2 5" xfId="20486"/>
    <cellStyle name="20% - Accent5 101 2 2 6" xfId="20487"/>
    <cellStyle name="20% - Accent5 101 2 3" xfId="20488"/>
    <cellStyle name="20% - Accent5 101 2 3 2" xfId="20489"/>
    <cellStyle name="20% - Accent5 101 2 3 2 2" xfId="20490"/>
    <cellStyle name="20% - Accent5 101 2 3 2 2 2" xfId="20491"/>
    <cellStyle name="20% - Accent5 101 2 3 2 3" xfId="20492"/>
    <cellStyle name="20% - Accent5 101 2 3 3" xfId="20493"/>
    <cellStyle name="20% - Accent5 101 2 3 3 2" xfId="20494"/>
    <cellStyle name="20% - Accent5 101 2 3 4" xfId="20495"/>
    <cellStyle name="20% - Accent5 101 2 3 5" xfId="20496"/>
    <cellStyle name="20% - Accent5 101 2 4" xfId="20497"/>
    <cellStyle name="20% - Accent5 101 2 4 2" xfId="20498"/>
    <cellStyle name="20% - Accent5 101 2 4 2 2" xfId="20499"/>
    <cellStyle name="20% - Accent5 101 2 4 3" xfId="20500"/>
    <cellStyle name="20% - Accent5 101 2 5" xfId="20501"/>
    <cellStyle name="20% - Accent5 101 2 5 2" xfId="20502"/>
    <cellStyle name="20% - Accent5 101 2 6" xfId="20503"/>
    <cellStyle name="20% - Accent5 101 2 7" xfId="20504"/>
    <cellStyle name="20% - Accent5 101 3" xfId="20505"/>
    <cellStyle name="20% - Accent5 101 3 2" xfId="20506"/>
    <cellStyle name="20% - Accent5 101 3 2 2" xfId="20507"/>
    <cellStyle name="20% - Accent5 101 3 2 2 2" xfId="20508"/>
    <cellStyle name="20% - Accent5 101 3 2 2 2 2" xfId="20509"/>
    <cellStyle name="20% - Accent5 101 3 2 2 2 2 2" xfId="20510"/>
    <cellStyle name="20% - Accent5 101 3 2 2 2 3" xfId="20511"/>
    <cellStyle name="20% - Accent5 101 3 2 2 3" xfId="20512"/>
    <cellStyle name="20% - Accent5 101 3 2 2 3 2" xfId="20513"/>
    <cellStyle name="20% - Accent5 101 3 2 2 4" xfId="20514"/>
    <cellStyle name="20% - Accent5 101 3 2 2 5" xfId="20515"/>
    <cellStyle name="20% - Accent5 101 3 2 3" xfId="20516"/>
    <cellStyle name="20% - Accent5 101 3 2 3 2" xfId="20517"/>
    <cellStyle name="20% - Accent5 101 3 2 3 2 2" xfId="20518"/>
    <cellStyle name="20% - Accent5 101 3 2 3 3" xfId="20519"/>
    <cellStyle name="20% - Accent5 101 3 2 4" xfId="20520"/>
    <cellStyle name="20% - Accent5 101 3 2 4 2" xfId="20521"/>
    <cellStyle name="20% - Accent5 101 3 2 5" xfId="20522"/>
    <cellStyle name="20% - Accent5 101 3 2 6" xfId="20523"/>
    <cellStyle name="20% - Accent5 101 3 3" xfId="20524"/>
    <cellStyle name="20% - Accent5 101 3 3 2" xfId="20525"/>
    <cellStyle name="20% - Accent5 101 3 3 2 2" xfId="20526"/>
    <cellStyle name="20% - Accent5 101 3 3 2 2 2" xfId="20527"/>
    <cellStyle name="20% - Accent5 101 3 3 2 3" xfId="20528"/>
    <cellStyle name="20% - Accent5 101 3 3 3" xfId="20529"/>
    <cellStyle name="20% - Accent5 101 3 3 3 2" xfId="20530"/>
    <cellStyle name="20% - Accent5 101 3 3 4" xfId="20531"/>
    <cellStyle name="20% - Accent5 101 3 3 5" xfId="20532"/>
    <cellStyle name="20% - Accent5 101 3 4" xfId="20533"/>
    <cellStyle name="20% - Accent5 101 3 4 2" xfId="20534"/>
    <cellStyle name="20% - Accent5 101 3 4 2 2" xfId="20535"/>
    <cellStyle name="20% - Accent5 101 3 4 3" xfId="20536"/>
    <cellStyle name="20% - Accent5 101 3 5" xfId="20537"/>
    <cellStyle name="20% - Accent5 101 3 5 2" xfId="20538"/>
    <cellStyle name="20% - Accent5 101 3 6" xfId="20539"/>
    <cellStyle name="20% - Accent5 101 3 7" xfId="20540"/>
    <cellStyle name="20% - Accent5 101 4" xfId="20541"/>
    <cellStyle name="20% - Accent5 101 4 2" xfId="20542"/>
    <cellStyle name="20% - Accent5 101 4 2 2" xfId="20543"/>
    <cellStyle name="20% - Accent5 101 4 2 2 2" xfId="20544"/>
    <cellStyle name="20% - Accent5 101 4 2 2 2 2" xfId="20545"/>
    <cellStyle name="20% - Accent5 101 4 2 2 3" xfId="20546"/>
    <cellStyle name="20% - Accent5 101 4 2 3" xfId="20547"/>
    <cellStyle name="20% - Accent5 101 4 2 3 2" xfId="20548"/>
    <cellStyle name="20% - Accent5 101 4 2 4" xfId="20549"/>
    <cellStyle name="20% - Accent5 101 4 2 5" xfId="20550"/>
    <cellStyle name="20% - Accent5 101 4 3" xfId="20551"/>
    <cellStyle name="20% - Accent5 101 4 3 2" xfId="20552"/>
    <cellStyle name="20% - Accent5 101 4 3 2 2" xfId="20553"/>
    <cellStyle name="20% - Accent5 101 4 3 3" xfId="20554"/>
    <cellStyle name="20% - Accent5 101 4 4" xfId="20555"/>
    <cellStyle name="20% - Accent5 101 4 4 2" xfId="20556"/>
    <cellStyle name="20% - Accent5 101 4 5" xfId="20557"/>
    <cellStyle name="20% - Accent5 101 4 6" xfId="20558"/>
    <cellStyle name="20% - Accent5 101 5" xfId="20559"/>
    <cellStyle name="20% - Accent5 101 5 2" xfId="20560"/>
    <cellStyle name="20% - Accent5 101 5 2 2" xfId="20561"/>
    <cellStyle name="20% - Accent5 101 5 2 2 2" xfId="20562"/>
    <cellStyle name="20% - Accent5 101 5 2 2 2 2" xfId="20563"/>
    <cellStyle name="20% - Accent5 101 5 2 2 3" xfId="20564"/>
    <cellStyle name="20% - Accent5 101 5 2 3" xfId="20565"/>
    <cellStyle name="20% - Accent5 101 5 2 3 2" xfId="20566"/>
    <cellStyle name="20% - Accent5 101 5 2 4" xfId="20567"/>
    <cellStyle name="20% - Accent5 101 5 2 5" xfId="20568"/>
    <cellStyle name="20% - Accent5 101 5 3" xfId="20569"/>
    <cellStyle name="20% - Accent5 101 5 3 2" xfId="20570"/>
    <cellStyle name="20% - Accent5 101 5 3 2 2" xfId="20571"/>
    <cellStyle name="20% - Accent5 101 5 3 3" xfId="20572"/>
    <cellStyle name="20% - Accent5 101 5 4" xfId="20573"/>
    <cellStyle name="20% - Accent5 101 5 4 2" xfId="20574"/>
    <cellStyle name="20% - Accent5 101 5 5" xfId="20575"/>
    <cellStyle name="20% - Accent5 101 5 6" xfId="20576"/>
    <cellStyle name="20% - Accent5 101 6" xfId="20577"/>
    <cellStyle name="20% - Accent5 101 6 2" xfId="20578"/>
    <cellStyle name="20% - Accent5 101 6 2 2" xfId="20579"/>
    <cellStyle name="20% - Accent5 101 6 2 2 2" xfId="20580"/>
    <cellStyle name="20% - Accent5 101 6 2 3" xfId="20581"/>
    <cellStyle name="20% - Accent5 101 6 3" xfId="20582"/>
    <cellStyle name="20% - Accent5 101 6 3 2" xfId="20583"/>
    <cellStyle name="20% - Accent5 101 6 4" xfId="20584"/>
    <cellStyle name="20% - Accent5 101 6 5" xfId="20585"/>
    <cellStyle name="20% - Accent5 101 7" xfId="20586"/>
    <cellStyle name="20% - Accent5 101 7 2" xfId="20587"/>
    <cellStyle name="20% - Accent5 101 7 2 2" xfId="20588"/>
    <cellStyle name="20% - Accent5 101 7 3" xfId="20589"/>
    <cellStyle name="20% - Accent5 101 8" xfId="20590"/>
    <cellStyle name="20% - Accent5 101 8 2" xfId="20591"/>
    <cellStyle name="20% - Accent5 101 9" xfId="20592"/>
    <cellStyle name="20% - Accent5 101 9 2" xfId="60850"/>
    <cellStyle name="20% - Accent5 102" xfId="1219"/>
    <cellStyle name="20% - Accent5 102 10" xfId="20593"/>
    <cellStyle name="20% - Accent5 102 2" xfId="20594"/>
    <cellStyle name="20% - Accent5 102 2 2" xfId="20595"/>
    <cellStyle name="20% - Accent5 102 2 2 2" xfId="20596"/>
    <cellStyle name="20% - Accent5 102 2 2 2 2" xfId="20597"/>
    <cellStyle name="20% - Accent5 102 2 2 2 2 2" xfId="20598"/>
    <cellStyle name="20% - Accent5 102 2 2 2 2 2 2" xfId="20599"/>
    <cellStyle name="20% - Accent5 102 2 2 2 2 3" xfId="20600"/>
    <cellStyle name="20% - Accent5 102 2 2 2 3" xfId="20601"/>
    <cellStyle name="20% - Accent5 102 2 2 2 3 2" xfId="20602"/>
    <cellStyle name="20% - Accent5 102 2 2 2 4" xfId="20603"/>
    <cellStyle name="20% - Accent5 102 2 2 2 5" xfId="20604"/>
    <cellStyle name="20% - Accent5 102 2 2 3" xfId="20605"/>
    <cellStyle name="20% - Accent5 102 2 2 3 2" xfId="20606"/>
    <cellStyle name="20% - Accent5 102 2 2 3 2 2" xfId="20607"/>
    <cellStyle name="20% - Accent5 102 2 2 3 3" xfId="20608"/>
    <cellStyle name="20% - Accent5 102 2 2 4" xfId="20609"/>
    <cellStyle name="20% - Accent5 102 2 2 4 2" xfId="20610"/>
    <cellStyle name="20% - Accent5 102 2 2 5" xfId="20611"/>
    <cellStyle name="20% - Accent5 102 2 2 6" xfId="20612"/>
    <cellStyle name="20% - Accent5 102 2 3" xfId="20613"/>
    <cellStyle name="20% - Accent5 102 2 3 2" xfId="20614"/>
    <cellStyle name="20% - Accent5 102 2 3 2 2" xfId="20615"/>
    <cellStyle name="20% - Accent5 102 2 3 2 2 2" xfId="20616"/>
    <cellStyle name="20% - Accent5 102 2 3 2 3" xfId="20617"/>
    <cellStyle name="20% - Accent5 102 2 3 3" xfId="20618"/>
    <cellStyle name="20% - Accent5 102 2 3 3 2" xfId="20619"/>
    <cellStyle name="20% - Accent5 102 2 3 4" xfId="20620"/>
    <cellStyle name="20% - Accent5 102 2 3 5" xfId="20621"/>
    <cellStyle name="20% - Accent5 102 2 4" xfId="20622"/>
    <cellStyle name="20% - Accent5 102 2 4 2" xfId="20623"/>
    <cellStyle name="20% - Accent5 102 2 4 2 2" xfId="20624"/>
    <cellStyle name="20% - Accent5 102 2 4 3" xfId="20625"/>
    <cellStyle name="20% - Accent5 102 2 5" xfId="20626"/>
    <cellStyle name="20% - Accent5 102 2 5 2" xfId="20627"/>
    <cellStyle name="20% - Accent5 102 2 6" xfId="20628"/>
    <cellStyle name="20% - Accent5 102 2 7" xfId="20629"/>
    <cellStyle name="20% - Accent5 102 3" xfId="20630"/>
    <cellStyle name="20% - Accent5 102 3 2" xfId="20631"/>
    <cellStyle name="20% - Accent5 102 3 2 2" xfId="20632"/>
    <cellStyle name="20% - Accent5 102 3 2 2 2" xfId="20633"/>
    <cellStyle name="20% - Accent5 102 3 2 2 2 2" xfId="20634"/>
    <cellStyle name="20% - Accent5 102 3 2 2 2 2 2" xfId="20635"/>
    <cellStyle name="20% - Accent5 102 3 2 2 2 3" xfId="20636"/>
    <cellStyle name="20% - Accent5 102 3 2 2 3" xfId="20637"/>
    <cellStyle name="20% - Accent5 102 3 2 2 3 2" xfId="20638"/>
    <cellStyle name="20% - Accent5 102 3 2 2 4" xfId="20639"/>
    <cellStyle name="20% - Accent5 102 3 2 2 5" xfId="20640"/>
    <cellStyle name="20% - Accent5 102 3 2 3" xfId="20641"/>
    <cellStyle name="20% - Accent5 102 3 2 3 2" xfId="20642"/>
    <cellStyle name="20% - Accent5 102 3 2 3 2 2" xfId="20643"/>
    <cellStyle name="20% - Accent5 102 3 2 3 3" xfId="20644"/>
    <cellStyle name="20% - Accent5 102 3 2 4" xfId="20645"/>
    <cellStyle name="20% - Accent5 102 3 2 4 2" xfId="20646"/>
    <cellStyle name="20% - Accent5 102 3 2 5" xfId="20647"/>
    <cellStyle name="20% - Accent5 102 3 2 6" xfId="20648"/>
    <cellStyle name="20% - Accent5 102 3 3" xfId="20649"/>
    <cellStyle name="20% - Accent5 102 3 3 2" xfId="20650"/>
    <cellStyle name="20% - Accent5 102 3 3 2 2" xfId="20651"/>
    <cellStyle name="20% - Accent5 102 3 3 2 2 2" xfId="20652"/>
    <cellStyle name="20% - Accent5 102 3 3 2 3" xfId="20653"/>
    <cellStyle name="20% - Accent5 102 3 3 3" xfId="20654"/>
    <cellStyle name="20% - Accent5 102 3 3 3 2" xfId="20655"/>
    <cellStyle name="20% - Accent5 102 3 3 4" xfId="20656"/>
    <cellStyle name="20% - Accent5 102 3 3 5" xfId="20657"/>
    <cellStyle name="20% - Accent5 102 3 4" xfId="20658"/>
    <cellStyle name="20% - Accent5 102 3 4 2" xfId="20659"/>
    <cellStyle name="20% - Accent5 102 3 4 2 2" xfId="20660"/>
    <cellStyle name="20% - Accent5 102 3 4 3" xfId="20661"/>
    <cellStyle name="20% - Accent5 102 3 5" xfId="20662"/>
    <cellStyle name="20% - Accent5 102 3 5 2" xfId="20663"/>
    <cellStyle name="20% - Accent5 102 3 6" xfId="20664"/>
    <cellStyle name="20% - Accent5 102 3 7" xfId="20665"/>
    <cellStyle name="20% - Accent5 102 4" xfId="20666"/>
    <cellStyle name="20% - Accent5 102 4 2" xfId="20667"/>
    <cellStyle name="20% - Accent5 102 4 2 2" xfId="20668"/>
    <cellStyle name="20% - Accent5 102 4 2 2 2" xfId="20669"/>
    <cellStyle name="20% - Accent5 102 4 2 2 2 2" xfId="20670"/>
    <cellStyle name="20% - Accent5 102 4 2 2 3" xfId="20671"/>
    <cellStyle name="20% - Accent5 102 4 2 3" xfId="20672"/>
    <cellStyle name="20% - Accent5 102 4 2 3 2" xfId="20673"/>
    <cellStyle name="20% - Accent5 102 4 2 4" xfId="20674"/>
    <cellStyle name="20% - Accent5 102 4 2 5" xfId="20675"/>
    <cellStyle name="20% - Accent5 102 4 3" xfId="20676"/>
    <cellStyle name="20% - Accent5 102 4 3 2" xfId="20677"/>
    <cellStyle name="20% - Accent5 102 4 3 2 2" xfId="20678"/>
    <cellStyle name="20% - Accent5 102 4 3 3" xfId="20679"/>
    <cellStyle name="20% - Accent5 102 4 4" xfId="20680"/>
    <cellStyle name="20% - Accent5 102 4 4 2" xfId="20681"/>
    <cellStyle name="20% - Accent5 102 4 5" xfId="20682"/>
    <cellStyle name="20% - Accent5 102 4 6" xfId="20683"/>
    <cellStyle name="20% - Accent5 102 5" xfId="20684"/>
    <cellStyle name="20% - Accent5 102 5 2" xfId="20685"/>
    <cellStyle name="20% - Accent5 102 5 2 2" xfId="20686"/>
    <cellStyle name="20% - Accent5 102 5 2 2 2" xfId="20687"/>
    <cellStyle name="20% - Accent5 102 5 2 2 2 2" xfId="20688"/>
    <cellStyle name="20% - Accent5 102 5 2 2 3" xfId="20689"/>
    <cellStyle name="20% - Accent5 102 5 2 3" xfId="20690"/>
    <cellStyle name="20% - Accent5 102 5 2 3 2" xfId="20691"/>
    <cellStyle name="20% - Accent5 102 5 2 4" xfId="20692"/>
    <cellStyle name="20% - Accent5 102 5 2 5" xfId="20693"/>
    <cellStyle name="20% - Accent5 102 5 3" xfId="20694"/>
    <cellStyle name="20% - Accent5 102 5 3 2" xfId="20695"/>
    <cellStyle name="20% - Accent5 102 5 3 2 2" xfId="20696"/>
    <cellStyle name="20% - Accent5 102 5 3 3" xfId="20697"/>
    <cellStyle name="20% - Accent5 102 5 4" xfId="20698"/>
    <cellStyle name="20% - Accent5 102 5 4 2" xfId="20699"/>
    <cellStyle name="20% - Accent5 102 5 5" xfId="20700"/>
    <cellStyle name="20% - Accent5 102 5 6" xfId="20701"/>
    <cellStyle name="20% - Accent5 102 6" xfId="20702"/>
    <cellStyle name="20% - Accent5 102 6 2" xfId="20703"/>
    <cellStyle name="20% - Accent5 102 6 2 2" xfId="20704"/>
    <cellStyle name="20% - Accent5 102 6 2 2 2" xfId="20705"/>
    <cellStyle name="20% - Accent5 102 6 2 3" xfId="20706"/>
    <cellStyle name="20% - Accent5 102 6 3" xfId="20707"/>
    <cellStyle name="20% - Accent5 102 6 3 2" xfId="20708"/>
    <cellStyle name="20% - Accent5 102 6 4" xfId="20709"/>
    <cellStyle name="20% - Accent5 102 6 5" xfId="20710"/>
    <cellStyle name="20% - Accent5 102 7" xfId="20711"/>
    <cellStyle name="20% - Accent5 102 7 2" xfId="20712"/>
    <cellStyle name="20% - Accent5 102 7 2 2" xfId="20713"/>
    <cellStyle name="20% - Accent5 102 7 3" xfId="20714"/>
    <cellStyle name="20% - Accent5 102 8" xfId="20715"/>
    <cellStyle name="20% - Accent5 102 8 2" xfId="20716"/>
    <cellStyle name="20% - Accent5 102 9" xfId="20717"/>
    <cellStyle name="20% - Accent5 102 9 2" xfId="60851"/>
    <cellStyle name="20% - Accent5 103" xfId="1220"/>
    <cellStyle name="20% - Accent5 103 10" xfId="20718"/>
    <cellStyle name="20% - Accent5 103 2" xfId="20719"/>
    <cellStyle name="20% - Accent5 103 2 2" xfId="20720"/>
    <cellStyle name="20% - Accent5 103 2 2 2" xfId="20721"/>
    <cellStyle name="20% - Accent5 103 2 2 2 2" xfId="20722"/>
    <cellStyle name="20% - Accent5 103 2 2 2 2 2" xfId="20723"/>
    <cellStyle name="20% - Accent5 103 2 2 2 2 2 2" xfId="20724"/>
    <cellStyle name="20% - Accent5 103 2 2 2 2 3" xfId="20725"/>
    <cellStyle name="20% - Accent5 103 2 2 2 3" xfId="20726"/>
    <cellStyle name="20% - Accent5 103 2 2 2 3 2" xfId="20727"/>
    <cellStyle name="20% - Accent5 103 2 2 2 4" xfId="20728"/>
    <cellStyle name="20% - Accent5 103 2 2 2 5" xfId="20729"/>
    <cellStyle name="20% - Accent5 103 2 2 3" xfId="20730"/>
    <cellStyle name="20% - Accent5 103 2 2 3 2" xfId="20731"/>
    <cellStyle name="20% - Accent5 103 2 2 3 2 2" xfId="20732"/>
    <cellStyle name="20% - Accent5 103 2 2 3 3" xfId="20733"/>
    <cellStyle name="20% - Accent5 103 2 2 4" xfId="20734"/>
    <cellStyle name="20% - Accent5 103 2 2 4 2" xfId="20735"/>
    <cellStyle name="20% - Accent5 103 2 2 5" xfId="20736"/>
    <cellStyle name="20% - Accent5 103 2 2 6" xfId="20737"/>
    <cellStyle name="20% - Accent5 103 2 3" xfId="20738"/>
    <cellStyle name="20% - Accent5 103 2 3 2" xfId="20739"/>
    <cellStyle name="20% - Accent5 103 2 3 2 2" xfId="20740"/>
    <cellStyle name="20% - Accent5 103 2 3 2 2 2" xfId="20741"/>
    <cellStyle name="20% - Accent5 103 2 3 2 3" xfId="20742"/>
    <cellStyle name="20% - Accent5 103 2 3 3" xfId="20743"/>
    <cellStyle name="20% - Accent5 103 2 3 3 2" xfId="20744"/>
    <cellStyle name="20% - Accent5 103 2 3 4" xfId="20745"/>
    <cellStyle name="20% - Accent5 103 2 3 5" xfId="20746"/>
    <cellStyle name="20% - Accent5 103 2 4" xfId="20747"/>
    <cellStyle name="20% - Accent5 103 2 4 2" xfId="20748"/>
    <cellStyle name="20% - Accent5 103 2 4 2 2" xfId="20749"/>
    <cellStyle name="20% - Accent5 103 2 4 3" xfId="20750"/>
    <cellStyle name="20% - Accent5 103 2 5" xfId="20751"/>
    <cellStyle name="20% - Accent5 103 2 5 2" xfId="20752"/>
    <cellStyle name="20% - Accent5 103 2 6" xfId="20753"/>
    <cellStyle name="20% - Accent5 103 2 7" xfId="20754"/>
    <cellStyle name="20% - Accent5 103 3" xfId="20755"/>
    <cellStyle name="20% - Accent5 103 3 2" xfId="20756"/>
    <cellStyle name="20% - Accent5 103 3 2 2" xfId="20757"/>
    <cellStyle name="20% - Accent5 103 3 2 2 2" xfId="20758"/>
    <cellStyle name="20% - Accent5 103 3 2 2 2 2" xfId="20759"/>
    <cellStyle name="20% - Accent5 103 3 2 2 2 2 2" xfId="20760"/>
    <cellStyle name="20% - Accent5 103 3 2 2 2 3" xfId="20761"/>
    <cellStyle name="20% - Accent5 103 3 2 2 3" xfId="20762"/>
    <cellStyle name="20% - Accent5 103 3 2 2 3 2" xfId="20763"/>
    <cellStyle name="20% - Accent5 103 3 2 2 4" xfId="20764"/>
    <cellStyle name="20% - Accent5 103 3 2 2 5" xfId="20765"/>
    <cellStyle name="20% - Accent5 103 3 2 3" xfId="20766"/>
    <cellStyle name="20% - Accent5 103 3 2 3 2" xfId="20767"/>
    <cellStyle name="20% - Accent5 103 3 2 3 2 2" xfId="20768"/>
    <cellStyle name="20% - Accent5 103 3 2 3 3" xfId="20769"/>
    <cellStyle name="20% - Accent5 103 3 2 4" xfId="20770"/>
    <cellStyle name="20% - Accent5 103 3 2 4 2" xfId="20771"/>
    <cellStyle name="20% - Accent5 103 3 2 5" xfId="20772"/>
    <cellStyle name="20% - Accent5 103 3 2 6" xfId="20773"/>
    <cellStyle name="20% - Accent5 103 3 3" xfId="20774"/>
    <cellStyle name="20% - Accent5 103 3 3 2" xfId="20775"/>
    <cellStyle name="20% - Accent5 103 3 3 2 2" xfId="20776"/>
    <cellStyle name="20% - Accent5 103 3 3 2 2 2" xfId="20777"/>
    <cellStyle name="20% - Accent5 103 3 3 2 3" xfId="20778"/>
    <cellStyle name="20% - Accent5 103 3 3 3" xfId="20779"/>
    <cellStyle name="20% - Accent5 103 3 3 3 2" xfId="20780"/>
    <cellStyle name="20% - Accent5 103 3 3 4" xfId="20781"/>
    <cellStyle name="20% - Accent5 103 3 3 5" xfId="20782"/>
    <cellStyle name="20% - Accent5 103 3 4" xfId="20783"/>
    <cellStyle name="20% - Accent5 103 3 4 2" xfId="20784"/>
    <cellStyle name="20% - Accent5 103 3 4 2 2" xfId="20785"/>
    <cellStyle name="20% - Accent5 103 3 4 3" xfId="20786"/>
    <cellStyle name="20% - Accent5 103 3 5" xfId="20787"/>
    <cellStyle name="20% - Accent5 103 3 5 2" xfId="20788"/>
    <cellStyle name="20% - Accent5 103 3 6" xfId="20789"/>
    <cellStyle name="20% - Accent5 103 3 7" xfId="20790"/>
    <cellStyle name="20% - Accent5 103 4" xfId="20791"/>
    <cellStyle name="20% - Accent5 103 4 2" xfId="20792"/>
    <cellStyle name="20% - Accent5 103 4 2 2" xfId="20793"/>
    <cellStyle name="20% - Accent5 103 4 2 2 2" xfId="20794"/>
    <cellStyle name="20% - Accent5 103 4 2 2 2 2" xfId="20795"/>
    <cellStyle name="20% - Accent5 103 4 2 2 3" xfId="20796"/>
    <cellStyle name="20% - Accent5 103 4 2 3" xfId="20797"/>
    <cellStyle name="20% - Accent5 103 4 2 3 2" xfId="20798"/>
    <cellStyle name="20% - Accent5 103 4 2 4" xfId="20799"/>
    <cellStyle name="20% - Accent5 103 4 2 5" xfId="20800"/>
    <cellStyle name="20% - Accent5 103 4 3" xfId="20801"/>
    <cellStyle name="20% - Accent5 103 4 3 2" xfId="20802"/>
    <cellStyle name="20% - Accent5 103 4 3 2 2" xfId="20803"/>
    <cellStyle name="20% - Accent5 103 4 3 3" xfId="20804"/>
    <cellStyle name="20% - Accent5 103 4 4" xfId="20805"/>
    <cellStyle name="20% - Accent5 103 4 4 2" xfId="20806"/>
    <cellStyle name="20% - Accent5 103 4 5" xfId="20807"/>
    <cellStyle name="20% - Accent5 103 4 6" xfId="20808"/>
    <cellStyle name="20% - Accent5 103 5" xfId="20809"/>
    <cellStyle name="20% - Accent5 103 5 2" xfId="20810"/>
    <cellStyle name="20% - Accent5 103 5 2 2" xfId="20811"/>
    <cellStyle name="20% - Accent5 103 5 2 2 2" xfId="20812"/>
    <cellStyle name="20% - Accent5 103 5 2 2 2 2" xfId="20813"/>
    <cellStyle name="20% - Accent5 103 5 2 2 3" xfId="20814"/>
    <cellStyle name="20% - Accent5 103 5 2 3" xfId="20815"/>
    <cellStyle name="20% - Accent5 103 5 2 3 2" xfId="20816"/>
    <cellStyle name="20% - Accent5 103 5 2 4" xfId="20817"/>
    <cellStyle name="20% - Accent5 103 5 2 5" xfId="20818"/>
    <cellStyle name="20% - Accent5 103 5 3" xfId="20819"/>
    <cellStyle name="20% - Accent5 103 5 3 2" xfId="20820"/>
    <cellStyle name="20% - Accent5 103 5 3 2 2" xfId="20821"/>
    <cellStyle name="20% - Accent5 103 5 3 3" xfId="20822"/>
    <cellStyle name="20% - Accent5 103 5 4" xfId="20823"/>
    <cellStyle name="20% - Accent5 103 5 4 2" xfId="20824"/>
    <cellStyle name="20% - Accent5 103 5 5" xfId="20825"/>
    <cellStyle name="20% - Accent5 103 5 6" xfId="20826"/>
    <cellStyle name="20% - Accent5 103 6" xfId="20827"/>
    <cellStyle name="20% - Accent5 103 6 2" xfId="20828"/>
    <cellStyle name="20% - Accent5 103 6 2 2" xfId="20829"/>
    <cellStyle name="20% - Accent5 103 6 2 2 2" xfId="20830"/>
    <cellStyle name="20% - Accent5 103 6 2 3" xfId="20831"/>
    <cellStyle name="20% - Accent5 103 6 3" xfId="20832"/>
    <cellStyle name="20% - Accent5 103 6 3 2" xfId="20833"/>
    <cellStyle name="20% - Accent5 103 6 4" xfId="20834"/>
    <cellStyle name="20% - Accent5 103 6 5" xfId="20835"/>
    <cellStyle name="20% - Accent5 103 7" xfId="20836"/>
    <cellStyle name="20% - Accent5 103 7 2" xfId="20837"/>
    <cellStyle name="20% - Accent5 103 7 2 2" xfId="20838"/>
    <cellStyle name="20% - Accent5 103 7 3" xfId="20839"/>
    <cellStyle name="20% - Accent5 103 8" xfId="20840"/>
    <cellStyle name="20% - Accent5 103 8 2" xfId="20841"/>
    <cellStyle name="20% - Accent5 103 9" xfId="20842"/>
    <cellStyle name="20% - Accent5 103 9 2" xfId="60852"/>
    <cellStyle name="20% - Accent5 104" xfId="1221"/>
    <cellStyle name="20% - Accent5 104 10" xfId="20843"/>
    <cellStyle name="20% - Accent5 104 2" xfId="20844"/>
    <cellStyle name="20% - Accent5 104 2 2" xfId="20845"/>
    <cellStyle name="20% - Accent5 104 2 2 2" xfId="20846"/>
    <cellStyle name="20% - Accent5 104 2 2 2 2" xfId="20847"/>
    <cellStyle name="20% - Accent5 104 2 2 2 2 2" xfId="20848"/>
    <cellStyle name="20% - Accent5 104 2 2 2 2 2 2" xfId="20849"/>
    <cellStyle name="20% - Accent5 104 2 2 2 2 3" xfId="20850"/>
    <cellStyle name="20% - Accent5 104 2 2 2 3" xfId="20851"/>
    <cellStyle name="20% - Accent5 104 2 2 2 3 2" xfId="20852"/>
    <cellStyle name="20% - Accent5 104 2 2 2 4" xfId="20853"/>
    <cellStyle name="20% - Accent5 104 2 2 2 5" xfId="20854"/>
    <cellStyle name="20% - Accent5 104 2 2 3" xfId="20855"/>
    <cellStyle name="20% - Accent5 104 2 2 3 2" xfId="20856"/>
    <cellStyle name="20% - Accent5 104 2 2 3 2 2" xfId="20857"/>
    <cellStyle name="20% - Accent5 104 2 2 3 3" xfId="20858"/>
    <cellStyle name="20% - Accent5 104 2 2 4" xfId="20859"/>
    <cellStyle name="20% - Accent5 104 2 2 4 2" xfId="20860"/>
    <cellStyle name="20% - Accent5 104 2 2 5" xfId="20861"/>
    <cellStyle name="20% - Accent5 104 2 2 6" xfId="20862"/>
    <cellStyle name="20% - Accent5 104 2 3" xfId="20863"/>
    <cellStyle name="20% - Accent5 104 2 3 2" xfId="20864"/>
    <cellStyle name="20% - Accent5 104 2 3 2 2" xfId="20865"/>
    <cellStyle name="20% - Accent5 104 2 3 2 2 2" xfId="20866"/>
    <cellStyle name="20% - Accent5 104 2 3 2 3" xfId="20867"/>
    <cellStyle name="20% - Accent5 104 2 3 3" xfId="20868"/>
    <cellStyle name="20% - Accent5 104 2 3 3 2" xfId="20869"/>
    <cellStyle name="20% - Accent5 104 2 3 4" xfId="20870"/>
    <cellStyle name="20% - Accent5 104 2 3 5" xfId="20871"/>
    <cellStyle name="20% - Accent5 104 2 4" xfId="20872"/>
    <cellStyle name="20% - Accent5 104 2 4 2" xfId="20873"/>
    <cellStyle name="20% - Accent5 104 2 4 2 2" xfId="20874"/>
    <cellStyle name="20% - Accent5 104 2 4 3" xfId="20875"/>
    <cellStyle name="20% - Accent5 104 2 5" xfId="20876"/>
    <cellStyle name="20% - Accent5 104 2 5 2" xfId="20877"/>
    <cellStyle name="20% - Accent5 104 2 6" xfId="20878"/>
    <cellStyle name="20% - Accent5 104 2 7" xfId="20879"/>
    <cellStyle name="20% - Accent5 104 3" xfId="20880"/>
    <cellStyle name="20% - Accent5 104 3 2" xfId="20881"/>
    <cellStyle name="20% - Accent5 104 3 2 2" xfId="20882"/>
    <cellStyle name="20% - Accent5 104 3 2 2 2" xfId="20883"/>
    <cellStyle name="20% - Accent5 104 3 2 2 2 2" xfId="20884"/>
    <cellStyle name="20% - Accent5 104 3 2 2 2 2 2" xfId="20885"/>
    <cellStyle name="20% - Accent5 104 3 2 2 2 3" xfId="20886"/>
    <cellStyle name="20% - Accent5 104 3 2 2 3" xfId="20887"/>
    <cellStyle name="20% - Accent5 104 3 2 2 3 2" xfId="20888"/>
    <cellStyle name="20% - Accent5 104 3 2 2 4" xfId="20889"/>
    <cellStyle name="20% - Accent5 104 3 2 2 5" xfId="20890"/>
    <cellStyle name="20% - Accent5 104 3 2 3" xfId="20891"/>
    <cellStyle name="20% - Accent5 104 3 2 3 2" xfId="20892"/>
    <cellStyle name="20% - Accent5 104 3 2 3 2 2" xfId="20893"/>
    <cellStyle name="20% - Accent5 104 3 2 3 3" xfId="20894"/>
    <cellStyle name="20% - Accent5 104 3 2 4" xfId="20895"/>
    <cellStyle name="20% - Accent5 104 3 2 4 2" xfId="20896"/>
    <cellStyle name="20% - Accent5 104 3 2 5" xfId="20897"/>
    <cellStyle name="20% - Accent5 104 3 2 6" xfId="20898"/>
    <cellStyle name="20% - Accent5 104 3 3" xfId="20899"/>
    <cellStyle name="20% - Accent5 104 3 3 2" xfId="20900"/>
    <cellStyle name="20% - Accent5 104 3 3 2 2" xfId="20901"/>
    <cellStyle name="20% - Accent5 104 3 3 2 2 2" xfId="20902"/>
    <cellStyle name="20% - Accent5 104 3 3 2 3" xfId="20903"/>
    <cellStyle name="20% - Accent5 104 3 3 3" xfId="20904"/>
    <cellStyle name="20% - Accent5 104 3 3 3 2" xfId="20905"/>
    <cellStyle name="20% - Accent5 104 3 3 4" xfId="20906"/>
    <cellStyle name="20% - Accent5 104 3 3 5" xfId="20907"/>
    <cellStyle name="20% - Accent5 104 3 4" xfId="20908"/>
    <cellStyle name="20% - Accent5 104 3 4 2" xfId="20909"/>
    <cellStyle name="20% - Accent5 104 3 4 2 2" xfId="20910"/>
    <cellStyle name="20% - Accent5 104 3 4 3" xfId="20911"/>
    <cellStyle name="20% - Accent5 104 3 5" xfId="20912"/>
    <cellStyle name="20% - Accent5 104 3 5 2" xfId="20913"/>
    <cellStyle name="20% - Accent5 104 3 6" xfId="20914"/>
    <cellStyle name="20% - Accent5 104 3 7" xfId="20915"/>
    <cellStyle name="20% - Accent5 104 4" xfId="20916"/>
    <cellStyle name="20% - Accent5 104 4 2" xfId="20917"/>
    <cellStyle name="20% - Accent5 104 4 2 2" xfId="20918"/>
    <cellStyle name="20% - Accent5 104 4 2 2 2" xfId="20919"/>
    <cellStyle name="20% - Accent5 104 4 2 2 2 2" xfId="20920"/>
    <cellStyle name="20% - Accent5 104 4 2 2 3" xfId="20921"/>
    <cellStyle name="20% - Accent5 104 4 2 3" xfId="20922"/>
    <cellStyle name="20% - Accent5 104 4 2 3 2" xfId="20923"/>
    <cellStyle name="20% - Accent5 104 4 2 4" xfId="20924"/>
    <cellStyle name="20% - Accent5 104 4 2 5" xfId="20925"/>
    <cellStyle name="20% - Accent5 104 4 3" xfId="20926"/>
    <cellStyle name="20% - Accent5 104 4 3 2" xfId="20927"/>
    <cellStyle name="20% - Accent5 104 4 3 2 2" xfId="20928"/>
    <cellStyle name="20% - Accent5 104 4 3 3" xfId="20929"/>
    <cellStyle name="20% - Accent5 104 4 4" xfId="20930"/>
    <cellStyle name="20% - Accent5 104 4 4 2" xfId="20931"/>
    <cellStyle name="20% - Accent5 104 4 5" xfId="20932"/>
    <cellStyle name="20% - Accent5 104 4 6" xfId="20933"/>
    <cellStyle name="20% - Accent5 104 5" xfId="20934"/>
    <cellStyle name="20% - Accent5 104 5 2" xfId="20935"/>
    <cellStyle name="20% - Accent5 104 5 2 2" xfId="20936"/>
    <cellStyle name="20% - Accent5 104 5 2 2 2" xfId="20937"/>
    <cellStyle name="20% - Accent5 104 5 2 2 2 2" xfId="20938"/>
    <cellStyle name="20% - Accent5 104 5 2 2 3" xfId="20939"/>
    <cellStyle name="20% - Accent5 104 5 2 3" xfId="20940"/>
    <cellStyle name="20% - Accent5 104 5 2 3 2" xfId="20941"/>
    <cellStyle name="20% - Accent5 104 5 2 4" xfId="20942"/>
    <cellStyle name="20% - Accent5 104 5 2 5" xfId="20943"/>
    <cellStyle name="20% - Accent5 104 5 3" xfId="20944"/>
    <cellStyle name="20% - Accent5 104 5 3 2" xfId="20945"/>
    <cellStyle name="20% - Accent5 104 5 3 2 2" xfId="20946"/>
    <cellStyle name="20% - Accent5 104 5 3 3" xfId="20947"/>
    <cellStyle name="20% - Accent5 104 5 4" xfId="20948"/>
    <cellStyle name="20% - Accent5 104 5 4 2" xfId="20949"/>
    <cellStyle name="20% - Accent5 104 5 5" xfId="20950"/>
    <cellStyle name="20% - Accent5 104 5 6" xfId="20951"/>
    <cellStyle name="20% - Accent5 104 6" xfId="20952"/>
    <cellStyle name="20% - Accent5 104 6 2" xfId="20953"/>
    <cellStyle name="20% - Accent5 104 6 2 2" xfId="20954"/>
    <cellStyle name="20% - Accent5 104 6 2 2 2" xfId="20955"/>
    <cellStyle name="20% - Accent5 104 6 2 3" xfId="20956"/>
    <cellStyle name="20% - Accent5 104 6 3" xfId="20957"/>
    <cellStyle name="20% - Accent5 104 6 3 2" xfId="20958"/>
    <cellStyle name="20% - Accent5 104 6 4" xfId="20959"/>
    <cellStyle name="20% - Accent5 104 6 5" xfId="20960"/>
    <cellStyle name="20% - Accent5 104 7" xfId="20961"/>
    <cellStyle name="20% - Accent5 104 7 2" xfId="20962"/>
    <cellStyle name="20% - Accent5 104 7 2 2" xfId="20963"/>
    <cellStyle name="20% - Accent5 104 7 3" xfId="20964"/>
    <cellStyle name="20% - Accent5 104 8" xfId="20965"/>
    <cellStyle name="20% - Accent5 104 8 2" xfId="20966"/>
    <cellStyle name="20% - Accent5 104 9" xfId="20967"/>
    <cellStyle name="20% - Accent5 104 9 2" xfId="60853"/>
    <cellStyle name="20% - Accent5 105" xfId="1222"/>
    <cellStyle name="20% - Accent5 105 10" xfId="20968"/>
    <cellStyle name="20% - Accent5 105 2" xfId="20969"/>
    <cellStyle name="20% - Accent5 105 2 2" xfId="20970"/>
    <cellStyle name="20% - Accent5 105 2 2 2" xfId="20971"/>
    <cellStyle name="20% - Accent5 105 2 2 2 2" xfId="20972"/>
    <cellStyle name="20% - Accent5 105 2 2 2 2 2" xfId="20973"/>
    <cellStyle name="20% - Accent5 105 2 2 2 2 2 2" xfId="20974"/>
    <cellStyle name="20% - Accent5 105 2 2 2 2 3" xfId="20975"/>
    <cellStyle name="20% - Accent5 105 2 2 2 3" xfId="20976"/>
    <cellStyle name="20% - Accent5 105 2 2 2 3 2" xfId="20977"/>
    <cellStyle name="20% - Accent5 105 2 2 2 4" xfId="20978"/>
    <cellStyle name="20% - Accent5 105 2 2 2 5" xfId="20979"/>
    <cellStyle name="20% - Accent5 105 2 2 3" xfId="20980"/>
    <cellStyle name="20% - Accent5 105 2 2 3 2" xfId="20981"/>
    <cellStyle name="20% - Accent5 105 2 2 3 2 2" xfId="20982"/>
    <cellStyle name="20% - Accent5 105 2 2 3 3" xfId="20983"/>
    <cellStyle name="20% - Accent5 105 2 2 4" xfId="20984"/>
    <cellStyle name="20% - Accent5 105 2 2 4 2" xfId="20985"/>
    <cellStyle name="20% - Accent5 105 2 2 5" xfId="20986"/>
    <cellStyle name="20% - Accent5 105 2 2 6" xfId="20987"/>
    <cellStyle name="20% - Accent5 105 2 3" xfId="20988"/>
    <cellStyle name="20% - Accent5 105 2 3 2" xfId="20989"/>
    <cellStyle name="20% - Accent5 105 2 3 2 2" xfId="20990"/>
    <cellStyle name="20% - Accent5 105 2 3 2 2 2" xfId="20991"/>
    <cellStyle name="20% - Accent5 105 2 3 2 3" xfId="20992"/>
    <cellStyle name="20% - Accent5 105 2 3 3" xfId="20993"/>
    <cellStyle name="20% - Accent5 105 2 3 3 2" xfId="20994"/>
    <cellStyle name="20% - Accent5 105 2 3 4" xfId="20995"/>
    <cellStyle name="20% - Accent5 105 2 3 5" xfId="20996"/>
    <cellStyle name="20% - Accent5 105 2 4" xfId="20997"/>
    <cellStyle name="20% - Accent5 105 2 4 2" xfId="20998"/>
    <cellStyle name="20% - Accent5 105 2 4 2 2" xfId="20999"/>
    <cellStyle name="20% - Accent5 105 2 4 3" xfId="21000"/>
    <cellStyle name="20% - Accent5 105 2 5" xfId="21001"/>
    <cellStyle name="20% - Accent5 105 2 5 2" xfId="21002"/>
    <cellStyle name="20% - Accent5 105 2 6" xfId="21003"/>
    <cellStyle name="20% - Accent5 105 2 7" xfId="21004"/>
    <cellStyle name="20% - Accent5 105 3" xfId="21005"/>
    <cellStyle name="20% - Accent5 105 3 2" xfId="21006"/>
    <cellStyle name="20% - Accent5 105 3 2 2" xfId="21007"/>
    <cellStyle name="20% - Accent5 105 3 2 2 2" xfId="21008"/>
    <cellStyle name="20% - Accent5 105 3 2 2 2 2" xfId="21009"/>
    <cellStyle name="20% - Accent5 105 3 2 2 2 2 2" xfId="21010"/>
    <cellStyle name="20% - Accent5 105 3 2 2 2 3" xfId="21011"/>
    <cellStyle name="20% - Accent5 105 3 2 2 3" xfId="21012"/>
    <cellStyle name="20% - Accent5 105 3 2 2 3 2" xfId="21013"/>
    <cellStyle name="20% - Accent5 105 3 2 2 4" xfId="21014"/>
    <cellStyle name="20% - Accent5 105 3 2 2 5" xfId="21015"/>
    <cellStyle name="20% - Accent5 105 3 2 3" xfId="21016"/>
    <cellStyle name="20% - Accent5 105 3 2 3 2" xfId="21017"/>
    <cellStyle name="20% - Accent5 105 3 2 3 2 2" xfId="21018"/>
    <cellStyle name="20% - Accent5 105 3 2 3 3" xfId="21019"/>
    <cellStyle name="20% - Accent5 105 3 2 4" xfId="21020"/>
    <cellStyle name="20% - Accent5 105 3 2 4 2" xfId="21021"/>
    <cellStyle name="20% - Accent5 105 3 2 5" xfId="21022"/>
    <cellStyle name="20% - Accent5 105 3 2 6" xfId="21023"/>
    <cellStyle name="20% - Accent5 105 3 3" xfId="21024"/>
    <cellStyle name="20% - Accent5 105 3 3 2" xfId="21025"/>
    <cellStyle name="20% - Accent5 105 3 3 2 2" xfId="21026"/>
    <cellStyle name="20% - Accent5 105 3 3 2 2 2" xfId="21027"/>
    <cellStyle name="20% - Accent5 105 3 3 2 3" xfId="21028"/>
    <cellStyle name="20% - Accent5 105 3 3 3" xfId="21029"/>
    <cellStyle name="20% - Accent5 105 3 3 3 2" xfId="21030"/>
    <cellStyle name="20% - Accent5 105 3 3 4" xfId="21031"/>
    <cellStyle name="20% - Accent5 105 3 3 5" xfId="21032"/>
    <cellStyle name="20% - Accent5 105 3 4" xfId="21033"/>
    <cellStyle name="20% - Accent5 105 3 4 2" xfId="21034"/>
    <cellStyle name="20% - Accent5 105 3 4 2 2" xfId="21035"/>
    <cellStyle name="20% - Accent5 105 3 4 3" xfId="21036"/>
    <cellStyle name="20% - Accent5 105 3 5" xfId="21037"/>
    <cellStyle name="20% - Accent5 105 3 5 2" xfId="21038"/>
    <cellStyle name="20% - Accent5 105 3 6" xfId="21039"/>
    <cellStyle name="20% - Accent5 105 3 7" xfId="21040"/>
    <cellStyle name="20% - Accent5 105 4" xfId="21041"/>
    <cellStyle name="20% - Accent5 105 4 2" xfId="21042"/>
    <cellStyle name="20% - Accent5 105 4 2 2" xfId="21043"/>
    <cellStyle name="20% - Accent5 105 4 2 2 2" xfId="21044"/>
    <cellStyle name="20% - Accent5 105 4 2 2 2 2" xfId="21045"/>
    <cellStyle name="20% - Accent5 105 4 2 2 3" xfId="21046"/>
    <cellStyle name="20% - Accent5 105 4 2 3" xfId="21047"/>
    <cellStyle name="20% - Accent5 105 4 2 3 2" xfId="21048"/>
    <cellStyle name="20% - Accent5 105 4 2 4" xfId="21049"/>
    <cellStyle name="20% - Accent5 105 4 2 5" xfId="21050"/>
    <cellStyle name="20% - Accent5 105 4 3" xfId="21051"/>
    <cellStyle name="20% - Accent5 105 4 3 2" xfId="21052"/>
    <cellStyle name="20% - Accent5 105 4 3 2 2" xfId="21053"/>
    <cellStyle name="20% - Accent5 105 4 3 3" xfId="21054"/>
    <cellStyle name="20% - Accent5 105 4 4" xfId="21055"/>
    <cellStyle name="20% - Accent5 105 4 4 2" xfId="21056"/>
    <cellStyle name="20% - Accent5 105 4 5" xfId="21057"/>
    <cellStyle name="20% - Accent5 105 4 6" xfId="21058"/>
    <cellStyle name="20% - Accent5 105 5" xfId="21059"/>
    <cellStyle name="20% - Accent5 105 5 2" xfId="21060"/>
    <cellStyle name="20% - Accent5 105 5 2 2" xfId="21061"/>
    <cellStyle name="20% - Accent5 105 5 2 2 2" xfId="21062"/>
    <cellStyle name="20% - Accent5 105 5 2 2 2 2" xfId="21063"/>
    <cellStyle name="20% - Accent5 105 5 2 2 3" xfId="21064"/>
    <cellStyle name="20% - Accent5 105 5 2 3" xfId="21065"/>
    <cellStyle name="20% - Accent5 105 5 2 3 2" xfId="21066"/>
    <cellStyle name="20% - Accent5 105 5 2 4" xfId="21067"/>
    <cellStyle name="20% - Accent5 105 5 2 5" xfId="21068"/>
    <cellStyle name="20% - Accent5 105 5 3" xfId="21069"/>
    <cellStyle name="20% - Accent5 105 5 3 2" xfId="21070"/>
    <cellStyle name="20% - Accent5 105 5 3 2 2" xfId="21071"/>
    <cellStyle name="20% - Accent5 105 5 3 3" xfId="21072"/>
    <cellStyle name="20% - Accent5 105 5 4" xfId="21073"/>
    <cellStyle name="20% - Accent5 105 5 4 2" xfId="21074"/>
    <cellStyle name="20% - Accent5 105 5 5" xfId="21075"/>
    <cellStyle name="20% - Accent5 105 5 6" xfId="21076"/>
    <cellStyle name="20% - Accent5 105 6" xfId="21077"/>
    <cellStyle name="20% - Accent5 105 6 2" xfId="21078"/>
    <cellStyle name="20% - Accent5 105 6 2 2" xfId="21079"/>
    <cellStyle name="20% - Accent5 105 6 2 2 2" xfId="21080"/>
    <cellStyle name="20% - Accent5 105 6 2 3" xfId="21081"/>
    <cellStyle name="20% - Accent5 105 6 3" xfId="21082"/>
    <cellStyle name="20% - Accent5 105 6 3 2" xfId="21083"/>
    <cellStyle name="20% - Accent5 105 6 4" xfId="21084"/>
    <cellStyle name="20% - Accent5 105 6 5" xfId="21085"/>
    <cellStyle name="20% - Accent5 105 7" xfId="21086"/>
    <cellStyle name="20% - Accent5 105 7 2" xfId="21087"/>
    <cellStyle name="20% - Accent5 105 7 2 2" xfId="21088"/>
    <cellStyle name="20% - Accent5 105 7 3" xfId="21089"/>
    <cellStyle name="20% - Accent5 105 8" xfId="21090"/>
    <cellStyle name="20% - Accent5 105 8 2" xfId="21091"/>
    <cellStyle name="20% - Accent5 105 9" xfId="21092"/>
    <cellStyle name="20% - Accent5 105 9 2" xfId="60854"/>
    <cellStyle name="20% - Accent5 106" xfId="1223"/>
    <cellStyle name="20% - Accent5 106 10" xfId="21093"/>
    <cellStyle name="20% - Accent5 106 2" xfId="21094"/>
    <cellStyle name="20% - Accent5 106 2 2" xfId="21095"/>
    <cellStyle name="20% - Accent5 106 2 2 2" xfId="21096"/>
    <cellStyle name="20% - Accent5 106 2 2 2 2" xfId="21097"/>
    <cellStyle name="20% - Accent5 106 2 2 2 2 2" xfId="21098"/>
    <cellStyle name="20% - Accent5 106 2 2 2 2 2 2" xfId="21099"/>
    <cellStyle name="20% - Accent5 106 2 2 2 2 3" xfId="21100"/>
    <cellStyle name="20% - Accent5 106 2 2 2 3" xfId="21101"/>
    <cellStyle name="20% - Accent5 106 2 2 2 3 2" xfId="21102"/>
    <cellStyle name="20% - Accent5 106 2 2 2 4" xfId="21103"/>
    <cellStyle name="20% - Accent5 106 2 2 2 5" xfId="21104"/>
    <cellStyle name="20% - Accent5 106 2 2 3" xfId="21105"/>
    <cellStyle name="20% - Accent5 106 2 2 3 2" xfId="21106"/>
    <cellStyle name="20% - Accent5 106 2 2 3 2 2" xfId="21107"/>
    <cellStyle name="20% - Accent5 106 2 2 3 3" xfId="21108"/>
    <cellStyle name="20% - Accent5 106 2 2 4" xfId="21109"/>
    <cellStyle name="20% - Accent5 106 2 2 4 2" xfId="21110"/>
    <cellStyle name="20% - Accent5 106 2 2 5" xfId="21111"/>
    <cellStyle name="20% - Accent5 106 2 2 6" xfId="21112"/>
    <cellStyle name="20% - Accent5 106 2 3" xfId="21113"/>
    <cellStyle name="20% - Accent5 106 2 3 2" xfId="21114"/>
    <cellStyle name="20% - Accent5 106 2 3 2 2" xfId="21115"/>
    <cellStyle name="20% - Accent5 106 2 3 2 2 2" xfId="21116"/>
    <cellStyle name="20% - Accent5 106 2 3 2 3" xfId="21117"/>
    <cellStyle name="20% - Accent5 106 2 3 3" xfId="21118"/>
    <cellStyle name="20% - Accent5 106 2 3 3 2" xfId="21119"/>
    <cellStyle name="20% - Accent5 106 2 3 4" xfId="21120"/>
    <cellStyle name="20% - Accent5 106 2 3 5" xfId="21121"/>
    <cellStyle name="20% - Accent5 106 2 4" xfId="21122"/>
    <cellStyle name="20% - Accent5 106 2 4 2" xfId="21123"/>
    <cellStyle name="20% - Accent5 106 2 4 2 2" xfId="21124"/>
    <cellStyle name="20% - Accent5 106 2 4 3" xfId="21125"/>
    <cellStyle name="20% - Accent5 106 2 5" xfId="21126"/>
    <cellStyle name="20% - Accent5 106 2 5 2" xfId="21127"/>
    <cellStyle name="20% - Accent5 106 2 6" xfId="21128"/>
    <cellStyle name="20% - Accent5 106 2 7" xfId="21129"/>
    <cellStyle name="20% - Accent5 106 3" xfId="21130"/>
    <cellStyle name="20% - Accent5 106 3 2" xfId="21131"/>
    <cellStyle name="20% - Accent5 106 3 2 2" xfId="21132"/>
    <cellStyle name="20% - Accent5 106 3 2 2 2" xfId="21133"/>
    <cellStyle name="20% - Accent5 106 3 2 2 2 2" xfId="21134"/>
    <cellStyle name="20% - Accent5 106 3 2 2 2 2 2" xfId="21135"/>
    <cellStyle name="20% - Accent5 106 3 2 2 2 3" xfId="21136"/>
    <cellStyle name="20% - Accent5 106 3 2 2 3" xfId="21137"/>
    <cellStyle name="20% - Accent5 106 3 2 2 3 2" xfId="21138"/>
    <cellStyle name="20% - Accent5 106 3 2 2 4" xfId="21139"/>
    <cellStyle name="20% - Accent5 106 3 2 2 5" xfId="21140"/>
    <cellStyle name="20% - Accent5 106 3 2 3" xfId="21141"/>
    <cellStyle name="20% - Accent5 106 3 2 3 2" xfId="21142"/>
    <cellStyle name="20% - Accent5 106 3 2 3 2 2" xfId="21143"/>
    <cellStyle name="20% - Accent5 106 3 2 3 3" xfId="21144"/>
    <cellStyle name="20% - Accent5 106 3 2 4" xfId="21145"/>
    <cellStyle name="20% - Accent5 106 3 2 4 2" xfId="21146"/>
    <cellStyle name="20% - Accent5 106 3 2 5" xfId="21147"/>
    <cellStyle name="20% - Accent5 106 3 2 6" xfId="21148"/>
    <cellStyle name="20% - Accent5 106 3 3" xfId="21149"/>
    <cellStyle name="20% - Accent5 106 3 3 2" xfId="21150"/>
    <cellStyle name="20% - Accent5 106 3 3 2 2" xfId="21151"/>
    <cellStyle name="20% - Accent5 106 3 3 2 2 2" xfId="21152"/>
    <cellStyle name="20% - Accent5 106 3 3 2 3" xfId="21153"/>
    <cellStyle name="20% - Accent5 106 3 3 3" xfId="21154"/>
    <cellStyle name="20% - Accent5 106 3 3 3 2" xfId="21155"/>
    <cellStyle name="20% - Accent5 106 3 3 4" xfId="21156"/>
    <cellStyle name="20% - Accent5 106 3 3 5" xfId="21157"/>
    <cellStyle name="20% - Accent5 106 3 4" xfId="21158"/>
    <cellStyle name="20% - Accent5 106 3 4 2" xfId="21159"/>
    <cellStyle name="20% - Accent5 106 3 4 2 2" xfId="21160"/>
    <cellStyle name="20% - Accent5 106 3 4 3" xfId="21161"/>
    <cellStyle name="20% - Accent5 106 3 5" xfId="21162"/>
    <cellStyle name="20% - Accent5 106 3 5 2" xfId="21163"/>
    <cellStyle name="20% - Accent5 106 3 6" xfId="21164"/>
    <cellStyle name="20% - Accent5 106 3 7" xfId="21165"/>
    <cellStyle name="20% - Accent5 106 4" xfId="21166"/>
    <cellStyle name="20% - Accent5 106 4 2" xfId="21167"/>
    <cellStyle name="20% - Accent5 106 4 2 2" xfId="21168"/>
    <cellStyle name="20% - Accent5 106 4 2 2 2" xfId="21169"/>
    <cellStyle name="20% - Accent5 106 4 2 2 2 2" xfId="21170"/>
    <cellStyle name="20% - Accent5 106 4 2 2 3" xfId="21171"/>
    <cellStyle name="20% - Accent5 106 4 2 3" xfId="21172"/>
    <cellStyle name="20% - Accent5 106 4 2 3 2" xfId="21173"/>
    <cellStyle name="20% - Accent5 106 4 2 4" xfId="21174"/>
    <cellStyle name="20% - Accent5 106 4 2 5" xfId="21175"/>
    <cellStyle name="20% - Accent5 106 4 3" xfId="21176"/>
    <cellStyle name="20% - Accent5 106 4 3 2" xfId="21177"/>
    <cellStyle name="20% - Accent5 106 4 3 2 2" xfId="21178"/>
    <cellStyle name="20% - Accent5 106 4 3 3" xfId="21179"/>
    <cellStyle name="20% - Accent5 106 4 4" xfId="21180"/>
    <cellStyle name="20% - Accent5 106 4 4 2" xfId="21181"/>
    <cellStyle name="20% - Accent5 106 4 5" xfId="21182"/>
    <cellStyle name="20% - Accent5 106 4 6" xfId="21183"/>
    <cellStyle name="20% - Accent5 106 5" xfId="21184"/>
    <cellStyle name="20% - Accent5 106 5 2" xfId="21185"/>
    <cellStyle name="20% - Accent5 106 5 2 2" xfId="21186"/>
    <cellStyle name="20% - Accent5 106 5 2 2 2" xfId="21187"/>
    <cellStyle name="20% - Accent5 106 5 2 2 2 2" xfId="21188"/>
    <cellStyle name="20% - Accent5 106 5 2 2 3" xfId="21189"/>
    <cellStyle name="20% - Accent5 106 5 2 3" xfId="21190"/>
    <cellStyle name="20% - Accent5 106 5 2 3 2" xfId="21191"/>
    <cellStyle name="20% - Accent5 106 5 2 4" xfId="21192"/>
    <cellStyle name="20% - Accent5 106 5 2 5" xfId="21193"/>
    <cellStyle name="20% - Accent5 106 5 3" xfId="21194"/>
    <cellStyle name="20% - Accent5 106 5 3 2" xfId="21195"/>
    <cellStyle name="20% - Accent5 106 5 3 2 2" xfId="21196"/>
    <cellStyle name="20% - Accent5 106 5 3 3" xfId="21197"/>
    <cellStyle name="20% - Accent5 106 5 4" xfId="21198"/>
    <cellStyle name="20% - Accent5 106 5 4 2" xfId="21199"/>
    <cellStyle name="20% - Accent5 106 5 5" xfId="21200"/>
    <cellStyle name="20% - Accent5 106 5 6" xfId="21201"/>
    <cellStyle name="20% - Accent5 106 6" xfId="21202"/>
    <cellStyle name="20% - Accent5 106 6 2" xfId="21203"/>
    <cellStyle name="20% - Accent5 106 6 2 2" xfId="21204"/>
    <cellStyle name="20% - Accent5 106 6 2 2 2" xfId="21205"/>
    <cellStyle name="20% - Accent5 106 6 2 3" xfId="21206"/>
    <cellStyle name="20% - Accent5 106 6 3" xfId="21207"/>
    <cellStyle name="20% - Accent5 106 6 3 2" xfId="21208"/>
    <cellStyle name="20% - Accent5 106 6 4" xfId="21209"/>
    <cellStyle name="20% - Accent5 106 6 5" xfId="21210"/>
    <cellStyle name="20% - Accent5 106 7" xfId="21211"/>
    <cellStyle name="20% - Accent5 106 7 2" xfId="21212"/>
    <cellStyle name="20% - Accent5 106 7 2 2" xfId="21213"/>
    <cellStyle name="20% - Accent5 106 7 3" xfId="21214"/>
    <cellStyle name="20% - Accent5 106 8" xfId="21215"/>
    <cellStyle name="20% - Accent5 106 8 2" xfId="21216"/>
    <cellStyle name="20% - Accent5 106 9" xfId="21217"/>
    <cellStyle name="20% - Accent5 106 9 2" xfId="60855"/>
    <cellStyle name="20% - Accent5 107" xfId="1224"/>
    <cellStyle name="20% - Accent5 107 10" xfId="21218"/>
    <cellStyle name="20% - Accent5 107 2" xfId="21219"/>
    <cellStyle name="20% - Accent5 107 2 2" xfId="21220"/>
    <cellStyle name="20% - Accent5 107 2 2 2" xfId="21221"/>
    <cellStyle name="20% - Accent5 107 2 2 2 2" xfId="21222"/>
    <cellStyle name="20% - Accent5 107 2 2 2 2 2" xfId="21223"/>
    <cellStyle name="20% - Accent5 107 2 2 2 2 2 2" xfId="21224"/>
    <cellStyle name="20% - Accent5 107 2 2 2 2 3" xfId="21225"/>
    <cellStyle name="20% - Accent5 107 2 2 2 3" xfId="21226"/>
    <cellStyle name="20% - Accent5 107 2 2 2 3 2" xfId="21227"/>
    <cellStyle name="20% - Accent5 107 2 2 2 4" xfId="21228"/>
    <cellStyle name="20% - Accent5 107 2 2 2 5" xfId="21229"/>
    <cellStyle name="20% - Accent5 107 2 2 3" xfId="21230"/>
    <cellStyle name="20% - Accent5 107 2 2 3 2" xfId="21231"/>
    <cellStyle name="20% - Accent5 107 2 2 3 2 2" xfId="21232"/>
    <cellStyle name="20% - Accent5 107 2 2 3 3" xfId="21233"/>
    <cellStyle name="20% - Accent5 107 2 2 4" xfId="21234"/>
    <cellStyle name="20% - Accent5 107 2 2 4 2" xfId="21235"/>
    <cellStyle name="20% - Accent5 107 2 2 5" xfId="21236"/>
    <cellStyle name="20% - Accent5 107 2 2 6" xfId="21237"/>
    <cellStyle name="20% - Accent5 107 2 3" xfId="21238"/>
    <cellStyle name="20% - Accent5 107 2 3 2" xfId="21239"/>
    <cellStyle name="20% - Accent5 107 2 3 2 2" xfId="21240"/>
    <cellStyle name="20% - Accent5 107 2 3 2 2 2" xfId="21241"/>
    <cellStyle name="20% - Accent5 107 2 3 2 3" xfId="21242"/>
    <cellStyle name="20% - Accent5 107 2 3 3" xfId="21243"/>
    <cellStyle name="20% - Accent5 107 2 3 3 2" xfId="21244"/>
    <cellStyle name="20% - Accent5 107 2 3 4" xfId="21245"/>
    <cellStyle name="20% - Accent5 107 2 3 5" xfId="21246"/>
    <cellStyle name="20% - Accent5 107 2 4" xfId="21247"/>
    <cellStyle name="20% - Accent5 107 2 4 2" xfId="21248"/>
    <cellStyle name="20% - Accent5 107 2 4 2 2" xfId="21249"/>
    <cellStyle name="20% - Accent5 107 2 4 3" xfId="21250"/>
    <cellStyle name="20% - Accent5 107 2 5" xfId="21251"/>
    <cellStyle name="20% - Accent5 107 2 5 2" xfId="21252"/>
    <cellStyle name="20% - Accent5 107 2 6" xfId="21253"/>
    <cellStyle name="20% - Accent5 107 2 7" xfId="21254"/>
    <cellStyle name="20% - Accent5 107 3" xfId="21255"/>
    <cellStyle name="20% - Accent5 107 3 2" xfId="21256"/>
    <cellStyle name="20% - Accent5 107 3 2 2" xfId="21257"/>
    <cellStyle name="20% - Accent5 107 3 2 2 2" xfId="21258"/>
    <cellStyle name="20% - Accent5 107 3 2 2 2 2" xfId="21259"/>
    <cellStyle name="20% - Accent5 107 3 2 2 2 2 2" xfId="21260"/>
    <cellStyle name="20% - Accent5 107 3 2 2 2 3" xfId="21261"/>
    <cellStyle name="20% - Accent5 107 3 2 2 3" xfId="21262"/>
    <cellStyle name="20% - Accent5 107 3 2 2 3 2" xfId="21263"/>
    <cellStyle name="20% - Accent5 107 3 2 2 4" xfId="21264"/>
    <cellStyle name="20% - Accent5 107 3 2 2 5" xfId="21265"/>
    <cellStyle name="20% - Accent5 107 3 2 3" xfId="21266"/>
    <cellStyle name="20% - Accent5 107 3 2 3 2" xfId="21267"/>
    <cellStyle name="20% - Accent5 107 3 2 3 2 2" xfId="21268"/>
    <cellStyle name="20% - Accent5 107 3 2 3 3" xfId="21269"/>
    <cellStyle name="20% - Accent5 107 3 2 4" xfId="21270"/>
    <cellStyle name="20% - Accent5 107 3 2 4 2" xfId="21271"/>
    <cellStyle name="20% - Accent5 107 3 2 5" xfId="21272"/>
    <cellStyle name="20% - Accent5 107 3 2 6" xfId="21273"/>
    <cellStyle name="20% - Accent5 107 3 3" xfId="21274"/>
    <cellStyle name="20% - Accent5 107 3 3 2" xfId="21275"/>
    <cellStyle name="20% - Accent5 107 3 3 2 2" xfId="21276"/>
    <cellStyle name="20% - Accent5 107 3 3 2 2 2" xfId="21277"/>
    <cellStyle name="20% - Accent5 107 3 3 2 3" xfId="21278"/>
    <cellStyle name="20% - Accent5 107 3 3 3" xfId="21279"/>
    <cellStyle name="20% - Accent5 107 3 3 3 2" xfId="21280"/>
    <cellStyle name="20% - Accent5 107 3 3 4" xfId="21281"/>
    <cellStyle name="20% - Accent5 107 3 3 5" xfId="21282"/>
    <cellStyle name="20% - Accent5 107 3 4" xfId="21283"/>
    <cellStyle name="20% - Accent5 107 3 4 2" xfId="21284"/>
    <cellStyle name="20% - Accent5 107 3 4 2 2" xfId="21285"/>
    <cellStyle name="20% - Accent5 107 3 4 3" xfId="21286"/>
    <cellStyle name="20% - Accent5 107 3 5" xfId="21287"/>
    <cellStyle name="20% - Accent5 107 3 5 2" xfId="21288"/>
    <cellStyle name="20% - Accent5 107 3 6" xfId="21289"/>
    <cellStyle name="20% - Accent5 107 3 7" xfId="21290"/>
    <cellStyle name="20% - Accent5 107 4" xfId="21291"/>
    <cellStyle name="20% - Accent5 107 4 2" xfId="21292"/>
    <cellStyle name="20% - Accent5 107 4 2 2" xfId="21293"/>
    <cellStyle name="20% - Accent5 107 4 2 2 2" xfId="21294"/>
    <cellStyle name="20% - Accent5 107 4 2 2 2 2" xfId="21295"/>
    <cellStyle name="20% - Accent5 107 4 2 2 3" xfId="21296"/>
    <cellStyle name="20% - Accent5 107 4 2 3" xfId="21297"/>
    <cellStyle name="20% - Accent5 107 4 2 3 2" xfId="21298"/>
    <cellStyle name="20% - Accent5 107 4 2 4" xfId="21299"/>
    <cellStyle name="20% - Accent5 107 4 2 5" xfId="21300"/>
    <cellStyle name="20% - Accent5 107 4 3" xfId="21301"/>
    <cellStyle name="20% - Accent5 107 4 3 2" xfId="21302"/>
    <cellStyle name="20% - Accent5 107 4 3 2 2" xfId="21303"/>
    <cellStyle name="20% - Accent5 107 4 3 3" xfId="21304"/>
    <cellStyle name="20% - Accent5 107 4 4" xfId="21305"/>
    <cellStyle name="20% - Accent5 107 4 4 2" xfId="21306"/>
    <cellStyle name="20% - Accent5 107 4 5" xfId="21307"/>
    <cellStyle name="20% - Accent5 107 4 6" xfId="21308"/>
    <cellStyle name="20% - Accent5 107 5" xfId="21309"/>
    <cellStyle name="20% - Accent5 107 5 2" xfId="21310"/>
    <cellStyle name="20% - Accent5 107 5 2 2" xfId="21311"/>
    <cellStyle name="20% - Accent5 107 5 2 2 2" xfId="21312"/>
    <cellStyle name="20% - Accent5 107 5 2 2 2 2" xfId="21313"/>
    <cellStyle name="20% - Accent5 107 5 2 2 3" xfId="21314"/>
    <cellStyle name="20% - Accent5 107 5 2 3" xfId="21315"/>
    <cellStyle name="20% - Accent5 107 5 2 3 2" xfId="21316"/>
    <cellStyle name="20% - Accent5 107 5 2 4" xfId="21317"/>
    <cellStyle name="20% - Accent5 107 5 2 5" xfId="21318"/>
    <cellStyle name="20% - Accent5 107 5 3" xfId="21319"/>
    <cellStyle name="20% - Accent5 107 5 3 2" xfId="21320"/>
    <cellStyle name="20% - Accent5 107 5 3 2 2" xfId="21321"/>
    <cellStyle name="20% - Accent5 107 5 3 3" xfId="21322"/>
    <cellStyle name="20% - Accent5 107 5 4" xfId="21323"/>
    <cellStyle name="20% - Accent5 107 5 4 2" xfId="21324"/>
    <cellStyle name="20% - Accent5 107 5 5" xfId="21325"/>
    <cellStyle name="20% - Accent5 107 5 6" xfId="21326"/>
    <cellStyle name="20% - Accent5 107 6" xfId="21327"/>
    <cellStyle name="20% - Accent5 107 6 2" xfId="21328"/>
    <cellStyle name="20% - Accent5 107 6 2 2" xfId="21329"/>
    <cellStyle name="20% - Accent5 107 6 2 2 2" xfId="21330"/>
    <cellStyle name="20% - Accent5 107 6 2 3" xfId="21331"/>
    <cellStyle name="20% - Accent5 107 6 3" xfId="21332"/>
    <cellStyle name="20% - Accent5 107 6 3 2" xfId="21333"/>
    <cellStyle name="20% - Accent5 107 6 4" xfId="21334"/>
    <cellStyle name="20% - Accent5 107 6 5" xfId="21335"/>
    <cellStyle name="20% - Accent5 107 7" xfId="21336"/>
    <cellStyle name="20% - Accent5 107 7 2" xfId="21337"/>
    <cellStyle name="20% - Accent5 107 7 2 2" xfId="21338"/>
    <cellStyle name="20% - Accent5 107 7 3" xfId="21339"/>
    <cellStyle name="20% - Accent5 107 8" xfId="21340"/>
    <cellStyle name="20% - Accent5 107 8 2" xfId="21341"/>
    <cellStyle name="20% - Accent5 107 9" xfId="21342"/>
    <cellStyle name="20% - Accent5 107 9 2" xfId="60856"/>
    <cellStyle name="20% - Accent5 108" xfId="1225"/>
    <cellStyle name="20% - Accent5 108 10" xfId="21343"/>
    <cellStyle name="20% - Accent5 108 2" xfId="21344"/>
    <cellStyle name="20% - Accent5 108 2 2" xfId="21345"/>
    <cellStyle name="20% - Accent5 108 2 2 2" xfId="21346"/>
    <cellStyle name="20% - Accent5 108 2 2 2 2" xfId="21347"/>
    <cellStyle name="20% - Accent5 108 2 2 2 2 2" xfId="21348"/>
    <cellStyle name="20% - Accent5 108 2 2 2 2 2 2" xfId="21349"/>
    <cellStyle name="20% - Accent5 108 2 2 2 2 3" xfId="21350"/>
    <cellStyle name="20% - Accent5 108 2 2 2 3" xfId="21351"/>
    <cellStyle name="20% - Accent5 108 2 2 2 3 2" xfId="21352"/>
    <cellStyle name="20% - Accent5 108 2 2 2 4" xfId="21353"/>
    <cellStyle name="20% - Accent5 108 2 2 2 5" xfId="21354"/>
    <cellStyle name="20% - Accent5 108 2 2 3" xfId="21355"/>
    <cellStyle name="20% - Accent5 108 2 2 3 2" xfId="21356"/>
    <cellStyle name="20% - Accent5 108 2 2 3 2 2" xfId="21357"/>
    <cellStyle name="20% - Accent5 108 2 2 3 3" xfId="21358"/>
    <cellStyle name="20% - Accent5 108 2 2 4" xfId="21359"/>
    <cellStyle name="20% - Accent5 108 2 2 4 2" xfId="21360"/>
    <cellStyle name="20% - Accent5 108 2 2 5" xfId="21361"/>
    <cellStyle name="20% - Accent5 108 2 2 6" xfId="21362"/>
    <cellStyle name="20% - Accent5 108 2 3" xfId="21363"/>
    <cellStyle name="20% - Accent5 108 2 3 2" xfId="21364"/>
    <cellStyle name="20% - Accent5 108 2 3 2 2" xfId="21365"/>
    <cellStyle name="20% - Accent5 108 2 3 2 2 2" xfId="21366"/>
    <cellStyle name="20% - Accent5 108 2 3 2 3" xfId="21367"/>
    <cellStyle name="20% - Accent5 108 2 3 3" xfId="21368"/>
    <cellStyle name="20% - Accent5 108 2 3 3 2" xfId="21369"/>
    <cellStyle name="20% - Accent5 108 2 3 4" xfId="21370"/>
    <cellStyle name="20% - Accent5 108 2 3 5" xfId="21371"/>
    <cellStyle name="20% - Accent5 108 2 4" xfId="21372"/>
    <cellStyle name="20% - Accent5 108 2 4 2" xfId="21373"/>
    <cellStyle name="20% - Accent5 108 2 4 2 2" xfId="21374"/>
    <cellStyle name="20% - Accent5 108 2 4 3" xfId="21375"/>
    <cellStyle name="20% - Accent5 108 2 5" xfId="21376"/>
    <cellStyle name="20% - Accent5 108 2 5 2" xfId="21377"/>
    <cellStyle name="20% - Accent5 108 2 6" xfId="21378"/>
    <cellStyle name="20% - Accent5 108 2 7" xfId="21379"/>
    <cellStyle name="20% - Accent5 108 3" xfId="21380"/>
    <cellStyle name="20% - Accent5 108 3 2" xfId="21381"/>
    <cellStyle name="20% - Accent5 108 3 2 2" xfId="21382"/>
    <cellStyle name="20% - Accent5 108 3 2 2 2" xfId="21383"/>
    <cellStyle name="20% - Accent5 108 3 2 2 2 2" xfId="21384"/>
    <cellStyle name="20% - Accent5 108 3 2 2 2 2 2" xfId="21385"/>
    <cellStyle name="20% - Accent5 108 3 2 2 2 3" xfId="21386"/>
    <cellStyle name="20% - Accent5 108 3 2 2 3" xfId="21387"/>
    <cellStyle name="20% - Accent5 108 3 2 2 3 2" xfId="21388"/>
    <cellStyle name="20% - Accent5 108 3 2 2 4" xfId="21389"/>
    <cellStyle name="20% - Accent5 108 3 2 2 5" xfId="21390"/>
    <cellStyle name="20% - Accent5 108 3 2 3" xfId="21391"/>
    <cellStyle name="20% - Accent5 108 3 2 3 2" xfId="21392"/>
    <cellStyle name="20% - Accent5 108 3 2 3 2 2" xfId="21393"/>
    <cellStyle name="20% - Accent5 108 3 2 3 3" xfId="21394"/>
    <cellStyle name="20% - Accent5 108 3 2 4" xfId="21395"/>
    <cellStyle name="20% - Accent5 108 3 2 4 2" xfId="21396"/>
    <cellStyle name="20% - Accent5 108 3 2 5" xfId="21397"/>
    <cellStyle name="20% - Accent5 108 3 2 6" xfId="21398"/>
    <cellStyle name="20% - Accent5 108 3 3" xfId="21399"/>
    <cellStyle name="20% - Accent5 108 3 3 2" xfId="21400"/>
    <cellStyle name="20% - Accent5 108 3 3 2 2" xfId="21401"/>
    <cellStyle name="20% - Accent5 108 3 3 2 2 2" xfId="21402"/>
    <cellStyle name="20% - Accent5 108 3 3 2 3" xfId="21403"/>
    <cellStyle name="20% - Accent5 108 3 3 3" xfId="21404"/>
    <cellStyle name="20% - Accent5 108 3 3 3 2" xfId="21405"/>
    <cellStyle name="20% - Accent5 108 3 3 4" xfId="21406"/>
    <cellStyle name="20% - Accent5 108 3 3 5" xfId="21407"/>
    <cellStyle name="20% - Accent5 108 3 4" xfId="21408"/>
    <cellStyle name="20% - Accent5 108 3 4 2" xfId="21409"/>
    <cellStyle name="20% - Accent5 108 3 4 2 2" xfId="21410"/>
    <cellStyle name="20% - Accent5 108 3 4 3" xfId="21411"/>
    <cellStyle name="20% - Accent5 108 3 5" xfId="21412"/>
    <cellStyle name="20% - Accent5 108 3 5 2" xfId="21413"/>
    <cellStyle name="20% - Accent5 108 3 6" xfId="21414"/>
    <cellStyle name="20% - Accent5 108 3 7" xfId="21415"/>
    <cellStyle name="20% - Accent5 108 4" xfId="21416"/>
    <cellStyle name="20% - Accent5 108 4 2" xfId="21417"/>
    <cellStyle name="20% - Accent5 108 4 2 2" xfId="21418"/>
    <cellStyle name="20% - Accent5 108 4 2 2 2" xfId="21419"/>
    <cellStyle name="20% - Accent5 108 4 2 2 2 2" xfId="21420"/>
    <cellStyle name="20% - Accent5 108 4 2 2 3" xfId="21421"/>
    <cellStyle name="20% - Accent5 108 4 2 3" xfId="21422"/>
    <cellStyle name="20% - Accent5 108 4 2 3 2" xfId="21423"/>
    <cellStyle name="20% - Accent5 108 4 2 4" xfId="21424"/>
    <cellStyle name="20% - Accent5 108 4 2 5" xfId="21425"/>
    <cellStyle name="20% - Accent5 108 4 3" xfId="21426"/>
    <cellStyle name="20% - Accent5 108 4 3 2" xfId="21427"/>
    <cellStyle name="20% - Accent5 108 4 3 2 2" xfId="21428"/>
    <cellStyle name="20% - Accent5 108 4 3 3" xfId="21429"/>
    <cellStyle name="20% - Accent5 108 4 4" xfId="21430"/>
    <cellStyle name="20% - Accent5 108 4 4 2" xfId="21431"/>
    <cellStyle name="20% - Accent5 108 4 5" xfId="21432"/>
    <cellStyle name="20% - Accent5 108 4 6" xfId="21433"/>
    <cellStyle name="20% - Accent5 108 5" xfId="21434"/>
    <cellStyle name="20% - Accent5 108 5 2" xfId="21435"/>
    <cellStyle name="20% - Accent5 108 5 2 2" xfId="21436"/>
    <cellStyle name="20% - Accent5 108 5 2 2 2" xfId="21437"/>
    <cellStyle name="20% - Accent5 108 5 2 2 2 2" xfId="21438"/>
    <cellStyle name="20% - Accent5 108 5 2 2 3" xfId="21439"/>
    <cellStyle name="20% - Accent5 108 5 2 3" xfId="21440"/>
    <cellStyle name="20% - Accent5 108 5 2 3 2" xfId="21441"/>
    <cellStyle name="20% - Accent5 108 5 2 4" xfId="21442"/>
    <cellStyle name="20% - Accent5 108 5 2 5" xfId="21443"/>
    <cellStyle name="20% - Accent5 108 5 3" xfId="21444"/>
    <cellStyle name="20% - Accent5 108 5 3 2" xfId="21445"/>
    <cellStyle name="20% - Accent5 108 5 3 2 2" xfId="21446"/>
    <cellStyle name="20% - Accent5 108 5 3 3" xfId="21447"/>
    <cellStyle name="20% - Accent5 108 5 4" xfId="21448"/>
    <cellStyle name="20% - Accent5 108 5 4 2" xfId="21449"/>
    <cellStyle name="20% - Accent5 108 5 5" xfId="21450"/>
    <cellStyle name="20% - Accent5 108 5 6" xfId="21451"/>
    <cellStyle name="20% - Accent5 108 6" xfId="21452"/>
    <cellStyle name="20% - Accent5 108 6 2" xfId="21453"/>
    <cellStyle name="20% - Accent5 108 6 2 2" xfId="21454"/>
    <cellStyle name="20% - Accent5 108 6 2 2 2" xfId="21455"/>
    <cellStyle name="20% - Accent5 108 6 2 3" xfId="21456"/>
    <cellStyle name="20% - Accent5 108 6 3" xfId="21457"/>
    <cellStyle name="20% - Accent5 108 6 3 2" xfId="21458"/>
    <cellStyle name="20% - Accent5 108 6 4" xfId="21459"/>
    <cellStyle name="20% - Accent5 108 6 5" xfId="21460"/>
    <cellStyle name="20% - Accent5 108 7" xfId="21461"/>
    <cellStyle name="20% - Accent5 108 7 2" xfId="21462"/>
    <cellStyle name="20% - Accent5 108 7 2 2" xfId="21463"/>
    <cellStyle name="20% - Accent5 108 7 3" xfId="21464"/>
    <cellStyle name="20% - Accent5 108 8" xfId="21465"/>
    <cellStyle name="20% - Accent5 108 8 2" xfId="21466"/>
    <cellStyle name="20% - Accent5 108 9" xfId="21467"/>
    <cellStyle name="20% - Accent5 108 9 2" xfId="60857"/>
    <cellStyle name="20% - Accent5 109" xfId="1226"/>
    <cellStyle name="20% - Accent5 109 10" xfId="21468"/>
    <cellStyle name="20% - Accent5 109 2" xfId="21469"/>
    <cellStyle name="20% - Accent5 109 2 2" xfId="21470"/>
    <cellStyle name="20% - Accent5 109 2 2 2" xfId="21471"/>
    <cellStyle name="20% - Accent5 109 2 2 2 2" xfId="21472"/>
    <cellStyle name="20% - Accent5 109 2 2 2 2 2" xfId="21473"/>
    <cellStyle name="20% - Accent5 109 2 2 2 2 2 2" xfId="21474"/>
    <cellStyle name="20% - Accent5 109 2 2 2 2 3" xfId="21475"/>
    <cellStyle name="20% - Accent5 109 2 2 2 3" xfId="21476"/>
    <cellStyle name="20% - Accent5 109 2 2 2 3 2" xfId="21477"/>
    <cellStyle name="20% - Accent5 109 2 2 2 4" xfId="21478"/>
    <cellStyle name="20% - Accent5 109 2 2 2 5" xfId="21479"/>
    <cellStyle name="20% - Accent5 109 2 2 3" xfId="21480"/>
    <cellStyle name="20% - Accent5 109 2 2 3 2" xfId="21481"/>
    <cellStyle name="20% - Accent5 109 2 2 3 2 2" xfId="21482"/>
    <cellStyle name="20% - Accent5 109 2 2 3 3" xfId="21483"/>
    <cellStyle name="20% - Accent5 109 2 2 4" xfId="21484"/>
    <cellStyle name="20% - Accent5 109 2 2 4 2" xfId="21485"/>
    <cellStyle name="20% - Accent5 109 2 2 5" xfId="21486"/>
    <cellStyle name="20% - Accent5 109 2 2 6" xfId="21487"/>
    <cellStyle name="20% - Accent5 109 2 3" xfId="21488"/>
    <cellStyle name="20% - Accent5 109 2 3 2" xfId="21489"/>
    <cellStyle name="20% - Accent5 109 2 3 2 2" xfId="21490"/>
    <cellStyle name="20% - Accent5 109 2 3 2 2 2" xfId="21491"/>
    <cellStyle name="20% - Accent5 109 2 3 2 3" xfId="21492"/>
    <cellStyle name="20% - Accent5 109 2 3 3" xfId="21493"/>
    <cellStyle name="20% - Accent5 109 2 3 3 2" xfId="21494"/>
    <cellStyle name="20% - Accent5 109 2 3 4" xfId="21495"/>
    <cellStyle name="20% - Accent5 109 2 3 5" xfId="21496"/>
    <cellStyle name="20% - Accent5 109 2 4" xfId="21497"/>
    <cellStyle name="20% - Accent5 109 2 4 2" xfId="21498"/>
    <cellStyle name="20% - Accent5 109 2 4 2 2" xfId="21499"/>
    <cellStyle name="20% - Accent5 109 2 4 3" xfId="21500"/>
    <cellStyle name="20% - Accent5 109 2 5" xfId="21501"/>
    <cellStyle name="20% - Accent5 109 2 5 2" xfId="21502"/>
    <cellStyle name="20% - Accent5 109 2 6" xfId="21503"/>
    <cellStyle name="20% - Accent5 109 2 7" xfId="21504"/>
    <cellStyle name="20% - Accent5 109 3" xfId="21505"/>
    <cellStyle name="20% - Accent5 109 3 2" xfId="21506"/>
    <cellStyle name="20% - Accent5 109 3 2 2" xfId="21507"/>
    <cellStyle name="20% - Accent5 109 3 2 2 2" xfId="21508"/>
    <cellStyle name="20% - Accent5 109 3 2 2 2 2" xfId="21509"/>
    <cellStyle name="20% - Accent5 109 3 2 2 2 2 2" xfId="21510"/>
    <cellStyle name="20% - Accent5 109 3 2 2 2 3" xfId="21511"/>
    <cellStyle name="20% - Accent5 109 3 2 2 3" xfId="21512"/>
    <cellStyle name="20% - Accent5 109 3 2 2 3 2" xfId="21513"/>
    <cellStyle name="20% - Accent5 109 3 2 2 4" xfId="21514"/>
    <cellStyle name="20% - Accent5 109 3 2 2 5" xfId="21515"/>
    <cellStyle name="20% - Accent5 109 3 2 3" xfId="21516"/>
    <cellStyle name="20% - Accent5 109 3 2 3 2" xfId="21517"/>
    <cellStyle name="20% - Accent5 109 3 2 3 2 2" xfId="21518"/>
    <cellStyle name="20% - Accent5 109 3 2 3 3" xfId="21519"/>
    <cellStyle name="20% - Accent5 109 3 2 4" xfId="21520"/>
    <cellStyle name="20% - Accent5 109 3 2 4 2" xfId="21521"/>
    <cellStyle name="20% - Accent5 109 3 2 5" xfId="21522"/>
    <cellStyle name="20% - Accent5 109 3 2 6" xfId="21523"/>
    <cellStyle name="20% - Accent5 109 3 3" xfId="21524"/>
    <cellStyle name="20% - Accent5 109 3 3 2" xfId="21525"/>
    <cellStyle name="20% - Accent5 109 3 3 2 2" xfId="21526"/>
    <cellStyle name="20% - Accent5 109 3 3 2 2 2" xfId="21527"/>
    <cellStyle name="20% - Accent5 109 3 3 2 3" xfId="21528"/>
    <cellStyle name="20% - Accent5 109 3 3 3" xfId="21529"/>
    <cellStyle name="20% - Accent5 109 3 3 3 2" xfId="21530"/>
    <cellStyle name="20% - Accent5 109 3 3 4" xfId="21531"/>
    <cellStyle name="20% - Accent5 109 3 3 5" xfId="21532"/>
    <cellStyle name="20% - Accent5 109 3 4" xfId="21533"/>
    <cellStyle name="20% - Accent5 109 3 4 2" xfId="21534"/>
    <cellStyle name="20% - Accent5 109 3 4 2 2" xfId="21535"/>
    <cellStyle name="20% - Accent5 109 3 4 3" xfId="21536"/>
    <cellStyle name="20% - Accent5 109 3 5" xfId="21537"/>
    <cellStyle name="20% - Accent5 109 3 5 2" xfId="21538"/>
    <cellStyle name="20% - Accent5 109 3 6" xfId="21539"/>
    <cellStyle name="20% - Accent5 109 3 7" xfId="21540"/>
    <cellStyle name="20% - Accent5 109 4" xfId="21541"/>
    <cellStyle name="20% - Accent5 109 4 2" xfId="21542"/>
    <cellStyle name="20% - Accent5 109 4 2 2" xfId="21543"/>
    <cellStyle name="20% - Accent5 109 4 2 2 2" xfId="21544"/>
    <cellStyle name="20% - Accent5 109 4 2 2 2 2" xfId="21545"/>
    <cellStyle name="20% - Accent5 109 4 2 2 3" xfId="21546"/>
    <cellStyle name="20% - Accent5 109 4 2 3" xfId="21547"/>
    <cellStyle name="20% - Accent5 109 4 2 3 2" xfId="21548"/>
    <cellStyle name="20% - Accent5 109 4 2 4" xfId="21549"/>
    <cellStyle name="20% - Accent5 109 4 2 5" xfId="21550"/>
    <cellStyle name="20% - Accent5 109 4 3" xfId="21551"/>
    <cellStyle name="20% - Accent5 109 4 3 2" xfId="21552"/>
    <cellStyle name="20% - Accent5 109 4 3 2 2" xfId="21553"/>
    <cellStyle name="20% - Accent5 109 4 3 3" xfId="21554"/>
    <cellStyle name="20% - Accent5 109 4 4" xfId="21555"/>
    <cellStyle name="20% - Accent5 109 4 4 2" xfId="21556"/>
    <cellStyle name="20% - Accent5 109 4 5" xfId="21557"/>
    <cellStyle name="20% - Accent5 109 4 6" xfId="21558"/>
    <cellStyle name="20% - Accent5 109 5" xfId="21559"/>
    <cellStyle name="20% - Accent5 109 5 2" xfId="21560"/>
    <cellStyle name="20% - Accent5 109 5 2 2" xfId="21561"/>
    <cellStyle name="20% - Accent5 109 5 2 2 2" xfId="21562"/>
    <cellStyle name="20% - Accent5 109 5 2 2 2 2" xfId="21563"/>
    <cellStyle name="20% - Accent5 109 5 2 2 3" xfId="21564"/>
    <cellStyle name="20% - Accent5 109 5 2 3" xfId="21565"/>
    <cellStyle name="20% - Accent5 109 5 2 3 2" xfId="21566"/>
    <cellStyle name="20% - Accent5 109 5 2 4" xfId="21567"/>
    <cellStyle name="20% - Accent5 109 5 2 5" xfId="21568"/>
    <cellStyle name="20% - Accent5 109 5 3" xfId="21569"/>
    <cellStyle name="20% - Accent5 109 5 3 2" xfId="21570"/>
    <cellStyle name="20% - Accent5 109 5 3 2 2" xfId="21571"/>
    <cellStyle name="20% - Accent5 109 5 3 3" xfId="21572"/>
    <cellStyle name="20% - Accent5 109 5 4" xfId="21573"/>
    <cellStyle name="20% - Accent5 109 5 4 2" xfId="21574"/>
    <cellStyle name="20% - Accent5 109 5 5" xfId="21575"/>
    <cellStyle name="20% - Accent5 109 5 6" xfId="21576"/>
    <cellStyle name="20% - Accent5 109 6" xfId="21577"/>
    <cellStyle name="20% - Accent5 109 6 2" xfId="21578"/>
    <cellStyle name="20% - Accent5 109 6 2 2" xfId="21579"/>
    <cellStyle name="20% - Accent5 109 6 2 2 2" xfId="21580"/>
    <cellStyle name="20% - Accent5 109 6 2 3" xfId="21581"/>
    <cellStyle name="20% - Accent5 109 6 3" xfId="21582"/>
    <cellStyle name="20% - Accent5 109 6 3 2" xfId="21583"/>
    <cellStyle name="20% - Accent5 109 6 4" xfId="21584"/>
    <cellStyle name="20% - Accent5 109 6 5" xfId="21585"/>
    <cellStyle name="20% - Accent5 109 7" xfId="21586"/>
    <cellStyle name="20% - Accent5 109 7 2" xfId="21587"/>
    <cellStyle name="20% - Accent5 109 7 2 2" xfId="21588"/>
    <cellStyle name="20% - Accent5 109 7 3" xfId="21589"/>
    <cellStyle name="20% - Accent5 109 8" xfId="21590"/>
    <cellStyle name="20% - Accent5 109 8 2" xfId="21591"/>
    <cellStyle name="20% - Accent5 109 9" xfId="21592"/>
    <cellStyle name="20% - Accent5 109 9 2" xfId="60858"/>
    <cellStyle name="20% - Accent5 11" xfId="1227"/>
    <cellStyle name="20% - Accent5 11 2" xfId="1228"/>
    <cellStyle name="20% - Accent5 110" xfId="1229"/>
    <cellStyle name="20% - Accent5 110 10" xfId="21593"/>
    <cellStyle name="20% - Accent5 110 2" xfId="21594"/>
    <cellStyle name="20% - Accent5 110 2 2" xfId="21595"/>
    <cellStyle name="20% - Accent5 110 2 2 2" xfId="21596"/>
    <cellStyle name="20% - Accent5 110 2 2 2 2" xfId="21597"/>
    <cellStyle name="20% - Accent5 110 2 2 2 2 2" xfId="21598"/>
    <cellStyle name="20% - Accent5 110 2 2 2 2 2 2" xfId="21599"/>
    <cellStyle name="20% - Accent5 110 2 2 2 2 3" xfId="21600"/>
    <cellStyle name="20% - Accent5 110 2 2 2 3" xfId="21601"/>
    <cellStyle name="20% - Accent5 110 2 2 2 3 2" xfId="21602"/>
    <cellStyle name="20% - Accent5 110 2 2 2 4" xfId="21603"/>
    <cellStyle name="20% - Accent5 110 2 2 2 5" xfId="21604"/>
    <cellStyle name="20% - Accent5 110 2 2 3" xfId="21605"/>
    <cellStyle name="20% - Accent5 110 2 2 3 2" xfId="21606"/>
    <cellStyle name="20% - Accent5 110 2 2 3 2 2" xfId="21607"/>
    <cellStyle name="20% - Accent5 110 2 2 3 3" xfId="21608"/>
    <cellStyle name="20% - Accent5 110 2 2 4" xfId="21609"/>
    <cellStyle name="20% - Accent5 110 2 2 4 2" xfId="21610"/>
    <cellStyle name="20% - Accent5 110 2 2 5" xfId="21611"/>
    <cellStyle name="20% - Accent5 110 2 2 6" xfId="21612"/>
    <cellStyle name="20% - Accent5 110 2 3" xfId="21613"/>
    <cellStyle name="20% - Accent5 110 2 3 2" xfId="21614"/>
    <cellStyle name="20% - Accent5 110 2 3 2 2" xfId="21615"/>
    <cellStyle name="20% - Accent5 110 2 3 2 2 2" xfId="21616"/>
    <cellStyle name="20% - Accent5 110 2 3 2 3" xfId="21617"/>
    <cellStyle name="20% - Accent5 110 2 3 3" xfId="21618"/>
    <cellStyle name="20% - Accent5 110 2 3 3 2" xfId="21619"/>
    <cellStyle name="20% - Accent5 110 2 3 4" xfId="21620"/>
    <cellStyle name="20% - Accent5 110 2 3 5" xfId="21621"/>
    <cellStyle name="20% - Accent5 110 2 4" xfId="21622"/>
    <cellStyle name="20% - Accent5 110 2 4 2" xfId="21623"/>
    <cellStyle name="20% - Accent5 110 2 4 2 2" xfId="21624"/>
    <cellStyle name="20% - Accent5 110 2 4 3" xfId="21625"/>
    <cellStyle name="20% - Accent5 110 2 5" xfId="21626"/>
    <cellStyle name="20% - Accent5 110 2 5 2" xfId="21627"/>
    <cellStyle name="20% - Accent5 110 2 6" xfId="21628"/>
    <cellStyle name="20% - Accent5 110 2 7" xfId="21629"/>
    <cellStyle name="20% - Accent5 110 3" xfId="21630"/>
    <cellStyle name="20% - Accent5 110 3 2" xfId="21631"/>
    <cellStyle name="20% - Accent5 110 3 2 2" xfId="21632"/>
    <cellStyle name="20% - Accent5 110 3 2 2 2" xfId="21633"/>
    <cellStyle name="20% - Accent5 110 3 2 2 2 2" xfId="21634"/>
    <cellStyle name="20% - Accent5 110 3 2 2 2 2 2" xfId="21635"/>
    <cellStyle name="20% - Accent5 110 3 2 2 2 3" xfId="21636"/>
    <cellStyle name="20% - Accent5 110 3 2 2 3" xfId="21637"/>
    <cellStyle name="20% - Accent5 110 3 2 2 3 2" xfId="21638"/>
    <cellStyle name="20% - Accent5 110 3 2 2 4" xfId="21639"/>
    <cellStyle name="20% - Accent5 110 3 2 2 5" xfId="21640"/>
    <cellStyle name="20% - Accent5 110 3 2 3" xfId="21641"/>
    <cellStyle name="20% - Accent5 110 3 2 3 2" xfId="21642"/>
    <cellStyle name="20% - Accent5 110 3 2 3 2 2" xfId="21643"/>
    <cellStyle name="20% - Accent5 110 3 2 3 3" xfId="21644"/>
    <cellStyle name="20% - Accent5 110 3 2 4" xfId="21645"/>
    <cellStyle name="20% - Accent5 110 3 2 4 2" xfId="21646"/>
    <cellStyle name="20% - Accent5 110 3 2 5" xfId="21647"/>
    <cellStyle name="20% - Accent5 110 3 2 6" xfId="21648"/>
    <cellStyle name="20% - Accent5 110 3 3" xfId="21649"/>
    <cellStyle name="20% - Accent5 110 3 3 2" xfId="21650"/>
    <cellStyle name="20% - Accent5 110 3 3 2 2" xfId="21651"/>
    <cellStyle name="20% - Accent5 110 3 3 2 2 2" xfId="21652"/>
    <cellStyle name="20% - Accent5 110 3 3 2 3" xfId="21653"/>
    <cellStyle name="20% - Accent5 110 3 3 3" xfId="21654"/>
    <cellStyle name="20% - Accent5 110 3 3 3 2" xfId="21655"/>
    <cellStyle name="20% - Accent5 110 3 3 4" xfId="21656"/>
    <cellStyle name="20% - Accent5 110 3 3 5" xfId="21657"/>
    <cellStyle name="20% - Accent5 110 3 4" xfId="21658"/>
    <cellStyle name="20% - Accent5 110 3 4 2" xfId="21659"/>
    <cellStyle name="20% - Accent5 110 3 4 2 2" xfId="21660"/>
    <cellStyle name="20% - Accent5 110 3 4 3" xfId="21661"/>
    <cellStyle name="20% - Accent5 110 3 5" xfId="21662"/>
    <cellStyle name="20% - Accent5 110 3 5 2" xfId="21663"/>
    <cellStyle name="20% - Accent5 110 3 6" xfId="21664"/>
    <cellStyle name="20% - Accent5 110 3 7" xfId="21665"/>
    <cellStyle name="20% - Accent5 110 4" xfId="21666"/>
    <cellStyle name="20% - Accent5 110 4 2" xfId="21667"/>
    <cellStyle name="20% - Accent5 110 4 2 2" xfId="21668"/>
    <cellStyle name="20% - Accent5 110 4 2 2 2" xfId="21669"/>
    <cellStyle name="20% - Accent5 110 4 2 2 2 2" xfId="21670"/>
    <cellStyle name="20% - Accent5 110 4 2 2 3" xfId="21671"/>
    <cellStyle name="20% - Accent5 110 4 2 3" xfId="21672"/>
    <cellStyle name="20% - Accent5 110 4 2 3 2" xfId="21673"/>
    <cellStyle name="20% - Accent5 110 4 2 4" xfId="21674"/>
    <cellStyle name="20% - Accent5 110 4 2 5" xfId="21675"/>
    <cellStyle name="20% - Accent5 110 4 3" xfId="21676"/>
    <cellStyle name="20% - Accent5 110 4 3 2" xfId="21677"/>
    <cellStyle name="20% - Accent5 110 4 3 2 2" xfId="21678"/>
    <cellStyle name="20% - Accent5 110 4 3 3" xfId="21679"/>
    <cellStyle name="20% - Accent5 110 4 4" xfId="21680"/>
    <cellStyle name="20% - Accent5 110 4 4 2" xfId="21681"/>
    <cellStyle name="20% - Accent5 110 4 5" xfId="21682"/>
    <cellStyle name="20% - Accent5 110 4 6" xfId="21683"/>
    <cellStyle name="20% - Accent5 110 5" xfId="21684"/>
    <cellStyle name="20% - Accent5 110 5 2" xfId="21685"/>
    <cellStyle name="20% - Accent5 110 5 2 2" xfId="21686"/>
    <cellStyle name="20% - Accent5 110 5 2 2 2" xfId="21687"/>
    <cellStyle name="20% - Accent5 110 5 2 2 2 2" xfId="21688"/>
    <cellStyle name="20% - Accent5 110 5 2 2 3" xfId="21689"/>
    <cellStyle name="20% - Accent5 110 5 2 3" xfId="21690"/>
    <cellStyle name="20% - Accent5 110 5 2 3 2" xfId="21691"/>
    <cellStyle name="20% - Accent5 110 5 2 4" xfId="21692"/>
    <cellStyle name="20% - Accent5 110 5 2 5" xfId="21693"/>
    <cellStyle name="20% - Accent5 110 5 3" xfId="21694"/>
    <cellStyle name="20% - Accent5 110 5 3 2" xfId="21695"/>
    <cellStyle name="20% - Accent5 110 5 3 2 2" xfId="21696"/>
    <cellStyle name="20% - Accent5 110 5 3 3" xfId="21697"/>
    <cellStyle name="20% - Accent5 110 5 4" xfId="21698"/>
    <cellStyle name="20% - Accent5 110 5 4 2" xfId="21699"/>
    <cellStyle name="20% - Accent5 110 5 5" xfId="21700"/>
    <cellStyle name="20% - Accent5 110 5 6" xfId="21701"/>
    <cellStyle name="20% - Accent5 110 6" xfId="21702"/>
    <cellStyle name="20% - Accent5 110 6 2" xfId="21703"/>
    <cellStyle name="20% - Accent5 110 6 2 2" xfId="21704"/>
    <cellStyle name="20% - Accent5 110 6 2 2 2" xfId="21705"/>
    <cellStyle name="20% - Accent5 110 6 2 3" xfId="21706"/>
    <cellStyle name="20% - Accent5 110 6 3" xfId="21707"/>
    <cellStyle name="20% - Accent5 110 6 3 2" xfId="21708"/>
    <cellStyle name="20% - Accent5 110 6 4" xfId="21709"/>
    <cellStyle name="20% - Accent5 110 6 5" xfId="21710"/>
    <cellStyle name="20% - Accent5 110 7" xfId="21711"/>
    <cellStyle name="20% - Accent5 110 7 2" xfId="21712"/>
    <cellStyle name="20% - Accent5 110 7 2 2" xfId="21713"/>
    <cellStyle name="20% - Accent5 110 7 3" xfId="21714"/>
    <cellStyle name="20% - Accent5 110 8" xfId="21715"/>
    <cellStyle name="20% - Accent5 110 8 2" xfId="21716"/>
    <cellStyle name="20% - Accent5 110 9" xfId="21717"/>
    <cellStyle name="20% - Accent5 110 9 2" xfId="60859"/>
    <cellStyle name="20% - Accent5 111" xfId="1230"/>
    <cellStyle name="20% - Accent5 111 10" xfId="21718"/>
    <cellStyle name="20% - Accent5 111 2" xfId="21719"/>
    <cellStyle name="20% - Accent5 111 2 2" xfId="21720"/>
    <cellStyle name="20% - Accent5 111 2 2 2" xfId="21721"/>
    <cellStyle name="20% - Accent5 111 2 2 2 2" xfId="21722"/>
    <cellStyle name="20% - Accent5 111 2 2 2 2 2" xfId="21723"/>
    <cellStyle name="20% - Accent5 111 2 2 2 2 2 2" xfId="21724"/>
    <cellStyle name="20% - Accent5 111 2 2 2 2 3" xfId="21725"/>
    <cellStyle name="20% - Accent5 111 2 2 2 3" xfId="21726"/>
    <cellStyle name="20% - Accent5 111 2 2 2 3 2" xfId="21727"/>
    <cellStyle name="20% - Accent5 111 2 2 2 4" xfId="21728"/>
    <cellStyle name="20% - Accent5 111 2 2 2 5" xfId="21729"/>
    <cellStyle name="20% - Accent5 111 2 2 3" xfId="21730"/>
    <cellStyle name="20% - Accent5 111 2 2 3 2" xfId="21731"/>
    <cellStyle name="20% - Accent5 111 2 2 3 2 2" xfId="21732"/>
    <cellStyle name="20% - Accent5 111 2 2 3 3" xfId="21733"/>
    <cellStyle name="20% - Accent5 111 2 2 4" xfId="21734"/>
    <cellStyle name="20% - Accent5 111 2 2 4 2" xfId="21735"/>
    <cellStyle name="20% - Accent5 111 2 2 5" xfId="21736"/>
    <cellStyle name="20% - Accent5 111 2 2 6" xfId="21737"/>
    <cellStyle name="20% - Accent5 111 2 3" xfId="21738"/>
    <cellStyle name="20% - Accent5 111 2 3 2" xfId="21739"/>
    <cellStyle name="20% - Accent5 111 2 3 2 2" xfId="21740"/>
    <cellStyle name="20% - Accent5 111 2 3 2 2 2" xfId="21741"/>
    <cellStyle name="20% - Accent5 111 2 3 2 3" xfId="21742"/>
    <cellStyle name="20% - Accent5 111 2 3 3" xfId="21743"/>
    <cellStyle name="20% - Accent5 111 2 3 3 2" xfId="21744"/>
    <cellStyle name="20% - Accent5 111 2 3 4" xfId="21745"/>
    <cellStyle name="20% - Accent5 111 2 3 5" xfId="21746"/>
    <cellStyle name="20% - Accent5 111 2 4" xfId="21747"/>
    <cellStyle name="20% - Accent5 111 2 4 2" xfId="21748"/>
    <cellStyle name="20% - Accent5 111 2 4 2 2" xfId="21749"/>
    <cellStyle name="20% - Accent5 111 2 4 3" xfId="21750"/>
    <cellStyle name="20% - Accent5 111 2 5" xfId="21751"/>
    <cellStyle name="20% - Accent5 111 2 5 2" xfId="21752"/>
    <cellStyle name="20% - Accent5 111 2 6" xfId="21753"/>
    <cellStyle name="20% - Accent5 111 2 7" xfId="21754"/>
    <cellStyle name="20% - Accent5 111 3" xfId="21755"/>
    <cellStyle name="20% - Accent5 111 3 2" xfId="21756"/>
    <cellStyle name="20% - Accent5 111 3 2 2" xfId="21757"/>
    <cellStyle name="20% - Accent5 111 3 2 2 2" xfId="21758"/>
    <cellStyle name="20% - Accent5 111 3 2 2 2 2" xfId="21759"/>
    <cellStyle name="20% - Accent5 111 3 2 2 2 2 2" xfId="21760"/>
    <cellStyle name="20% - Accent5 111 3 2 2 2 3" xfId="21761"/>
    <cellStyle name="20% - Accent5 111 3 2 2 3" xfId="21762"/>
    <cellStyle name="20% - Accent5 111 3 2 2 3 2" xfId="21763"/>
    <cellStyle name="20% - Accent5 111 3 2 2 4" xfId="21764"/>
    <cellStyle name="20% - Accent5 111 3 2 2 5" xfId="21765"/>
    <cellStyle name="20% - Accent5 111 3 2 3" xfId="21766"/>
    <cellStyle name="20% - Accent5 111 3 2 3 2" xfId="21767"/>
    <cellStyle name="20% - Accent5 111 3 2 3 2 2" xfId="21768"/>
    <cellStyle name="20% - Accent5 111 3 2 3 3" xfId="21769"/>
    <cellStyle name="20% - Accent5 111 3 2 4" xfId="21770"/>
    <cellStyle name="20% - Accent5 111 3 2 4 2" xfId="21771"/>
    <cellStyle name="20% - Accent5 111 3 2 5" xfId="21772"/>
    <cellStyle name="20% - Accent5 111 3 2 6" xfId="21773"/>
    <cellStyle name="20% - Accent5 111 3 3" xfId="21774"/>
    <cellStyle name="20% - Accent5 111 3 3 2" xfId="21775"/>
    <cellStyle name="20% - Accent5 111 3 3 2 2" xfId="21776"/>
    <cellStyle name="20% - Accent5 111 3 3 2 2 2" xfId="21777"/>
    <cellStyle name="20% - Accent5 111 3 3 2 3" xfId="21778"/>
    <cellStyle name="20% - Accent5 111 3 3 3" xfId="21779"/>
    <cellStyle name="20% - Accent5 111 3 3 3 2" xfId="21780"/>
    <cellStyle name="20% - Accent5 111 3 3 4" xfId="21781"/>
    <cellStyle name="20% - Accent5 111 3 3 5" xfId="21782"/>
    <cellStyle name="20% - Accent5 111 3 4" xfId="21783"/>
    <cellStyle name="20% - Accent5 111 3 4 2" xfId="21784"/>
    <cellStyle name="20% - Accent5 111 3 4 2 2" xfId="21785"/>
    <cellStyle name="20% - Accent5 111 3 4 3" xfId="21786"/>
    <cellStyle name="20% - Accent5 111 3 5" xfId="21787"/>
    <cellStyle name="20% - Accent5 111 3 5 2" xfId="21788"/>
    <cellStyle name="20% - Accent5 111 3 6" xfId="21789"/>
    <cellStyle name="20% - Accent5 111 3 7" xfId="21790"/>
    <cellStyle name="20% - Accent5 111 4" xfId="21791"/>
    <cellStyle name="20% - Accent5 111 4 2" xfId="21792"/>
    <cellStyle name="20% - Accent5 111 4 2 2" xfId="21793"/>
    <cellStyle name="20% - Accent5 111 4 2 2 2" xfId="21794"/>
    <cellStyle name="20% - Accent5 111 4 2 2 2 2" xfId="21795"/>
    <cellStyle name="20% - Accent5 111 4 2 2 3" xfId="21796"/>
    <cellStyle name="20% - Accent5 111 4 2 3" xfId="21797"/>
    <cellStyle name="20% - Accent5 111 4 2 3 2" xfId="21798"/>
    <cellStyle name="20% - Accent5 111 4 2 4" xfId="21799"/>
    <cellStyle name="20% - Accent5 111 4 2 5" xfId="21800"/>
    <cellStyle name="20% - Accent5 111 4 3" xfId="21801"/>
    <cellStyle name="20% - Accent5 111 4 3 2" xfId="21802"/>
    <cellStyle name="20% - Accent5 111 4 3 2 2" xfId="21803"/>
    <cellStyle name="20% - Accent5 111 4 3 3" xfId="21804"/>
    <cellStyle name="20% - Accent5 111 4 4" xfId="21805"/>
    <cellStyle name="20% - Accent5 111 4 4 2" xfId="21806"/>
    <cellStyle name="20% - Accent5 111 4 5" xfId="21807"/>
    <cellStyle name="20% - Accent5 111 4 6" xfId="21808"/>
    <cellStyle name="20% - Accent5 111 5" xfId="21809"/>
    <cellStyle name="20% - Accent5 111 5 2" xfId="21810"/>
    <cellStyle name="20% - Accent5 111 5 2 2" xfId="21811"/>
    <cellStyle name="20% - Accent5 111 5 2 2 2" xfId="21812"/>
    <cellStyle name="20% - Accent5 111 5 2 2 2 2" xfId="21813"/>
    <cellStyle name="20% - Accent5 111 5 2 2 3" xfId="21814"/>
    <cellStyle name="20% - Accent5 111 5 2 3" xfId="21815"/>
    <cellStyle name="20% - Accent5 111 5 2 3 2" xfId="21816"/>
    <cellStyle name="20% - Accent5 111 5 2 4" xfId="21817"/>
    <cellStyle name="20% - Accent5 111 5 2 5" xfId="21818"/>
    <cellStyle name="20% - Accent5 111 5 3" xfId="21819"/>
    <cellStyle name="20% - Accent5 111 5 3 2" xfId="21820"/>
    <cellStyle name="20% - Accent5 111 5 3 2 2" xfId="21821"/>
    <cellStyle name="20% - Accent5 111 5 3 3" xfId="21822"/>
    <cellStyle name="20% - Accent5 111 5 4" xfId="21823"/>
    <cellStyle name="20% - Accent5 111 5 4 2" xfId="21824"/>
    <cellStyle name="20% - Accent5 111 5 5" xfId="21825"/>
    <cellStyle name="20% - Accent5 111 5 6" xfId="21826"/>
    <cellStyle name="20% - Accent5 111 6" xfId="21827"/>
    <cellStyle name="20% - Accent5 111 6 2" xfId="21828"/>
    <cellStyle name="20% - Accent5 111 6 2 2" xfId="21829"/>
    <cellStyle name="20% - Accent5 111 6 2 2 2" xfId="21830"/>
    <cellStyle name="20% - Accent5 111 6 2 3" xfId="21831"/>
    <cellStyle name="20% - Accent5 111 6 3" xfId="21832"/>
    <cellStyle name="20% - Accent5 111 6 3 2" xfId="21833"/>
    <cellStyle name="20% - Accent5 111 6 4" xfId="21834"/>
    <cellStyle name="20% - Accent5 111 6 5" xfId="21835"/>
    <cellStyle name="20% - Accent5 111 7" xfId="21836"/>
    <cellStyle name="20% - Accent5 111 7 2" xfId="21837"/>
    <cellStyle name="20% - Accent5 111 7 2 2" xfId="21838"/>
    <cellStyle name="20% - Accent5 111 7 3" xfId="21839"/>
    <cellStyle name="20% - Accent5 111 8" xfId="21840"/>
    <cellStyle name="20% - Accent5 111 8 2" xfId="21841"/>
    <cellStyle name="20% - Accent5 111 9" xfId="21842"/>
    <cellStyle name="20% - Accent5 111 9 2" xfId="60860"/>
    <cellStyle name="20% - Accent5 112" xfId="1231"/>
    <cellStyle name="20% - Accent5 112 10" xfId="21843"/>
    <cellStyle name="20% - Accent5 112 2" xfId="21844"/>
    <cellStyle name="20% - Accent5 112 2 2" xfId="21845"/>
    <cellStyle name="20% - Accent5 112 2 2 2" xfId="21846"/>
    <cellStyle name="20% - Accent5 112 2 2 2 2" xfId="21847"/>
    <cellStyle name="20% - Accent5 112 2 2 2 2 2" xfId="21848"/>
    <cellStyle name="20% - Accent5 112 2 2 2 2 2 2" xfId="21849"/>
    <cellStyle name="20% - Accent5 112 2 2 2 2 3" xfId="21850"/>
    <cellStyle name="20% - Accent5 112 2 2 2 3" xfId="21851"/>
    <cellStyle name="20% - Accent5 112 2 2 2 3 2" xfId="21852"/>
    <cellStyle name="20% - Accent5 112 2 2 2 4" xfId="21853"/>
    <cellStyle name="20% - Accent5 112 2 2 2 5" xfId="21854"/>
    <cellStyle name="20% - Accent5 112 2 2 3" xfId="21855"/>
    <cellStyle name="20% - Accent5 112 2 2 3 2" xfId="21856"/>
    <cellStyle name="20% - Accent5 112 2 2 3 2 2" xfId="21857"/>
    <cellStyle name="20% - Accent5 112 2 2 3 3" xfId="21858"/>
    <cellStyle name="20% - Accent5 112 2 2 4" xfId="21859"/>
    <cellStyle name="20% - Accent5 112 2 2 4 2" xfId="21860"/>
    <cellStyle name="20% - Accent5 112 2 2 5" xfId="21861"/>
    <cellStyle name="20% - Accent5 112 2 2 6" xfId="21862"/>
    <cellStyle name="20% - Accent5 112 2 3" xfId="21863"/>
    <cellStyle name="20% - Accent5 112 2 3 2" xfId="21864"/>
    <cellStyle name="20% - Accent5 112 2 3 2 2" xfId="21865"/>
    <cellStyle name="20% - Accent5 112 2 3 2 2 2" xfId="21866"/>
    <cellStyle name="20% - Accent5 112 2 3 2 3" xfId="21867"/>
    <cellStyle name="20% - Accent5 112 2 3 3" xfId="21868"/>
    <cellStyle name="20% - Accent5 112 2 3 3 2" xfId="21869"/>
    <cellStyle name="20% - Accent5 112 2 3 4" xfId="21870"/>
    <cellStyle name="20% - Accent5 112 2 3 5" xfId="21871"/>
    <cellStyle name="20% - Accent5 112 2 4" xfId="21872"/>
    <cellStyle name="20% - Accent5 112 2 4 2" xfId="21873"/>
    <cellStyle name="20% - Accent5 112 2 4 2 2" xfId="21874"/>
    <cellStyle name="20% - Accent5 112 2 4 3" xfId="21875"/>
    <cellStyle name="20% - Accent5 112 2 5" xfId="21876"/>
    <cellStyle name="20% - Accent5 112 2 5 2" xfId="21877"/>
    <cellStyle name="20% - Accent5 112 2 6" xfId="21878"/>
    <cellStyle name="20% - Accent5 112 2 7" xfId="21879"/>
    <cellStyle name="20% - Accent5 112 3" xfId="21880"/>
    <cellStyle name="20% - Accent5 112 3 2" xfId="21881"/>
    <cellStyle name="20% - Accent5 112 3 2 2" xfId="21882"/>
    <cellStyle name="20% - Accent5 112 3 2 2 2" xfId="21883"/>
    <cellStyle name="20% - Accent5 112 3 2 2 2 2" xfId="21884"/>
    <cellStyle name="20% - Accent5 112 3 2 2 2 2 2" xfId="21885"/>
    <cellStyle name="20% - Accent5 112 3 2 2 2 3" xfId="21886"/>
    <cellStyle name="20% - Accent5 112 3 2 2 3" xfId="21887"/>
    <cellStyle name="20% - Accent5 112 3 2 2 3 2" xfId="21888"/>
    <cellStyle name="20% - Accent5 112 3 2 2 4" xfId="21889"/>
    <cellStyle name="20% - Accent5 112 3 2 2 5" xfId="21890"/>
    <cellStyle name="20% - Accent5 112 3 2 3" xfId="21891"/>
    <cellStyle name="20% - Accent5 112 3 2 3 2" xfId="21892"/>
    <cellStyle name="20% - Accent5 112 3 2 3 2 2" xfId="21893"/>
    <cellStyle name="20% - Accent5 112 3 2 3 3" xfId="21894"/>
    <cellStyle name="20% - Accent5 112 3 2 4" xfId="21895"/>
    <cellStyle name="20% - Accent5 112 3 2 4 2" xfId="21896"/>
    <cellStyle name="20% - Accent5 112 3 2 5" xfId="21897"/>
    <cellStyle name="20% - Accent5 112 3 2 6" xfId="21898"/>
    <cellStyle name="20% - Accent5 112 3 3" xfId="21899"/>
    <cellStyle name="20% - Accent5 112 3 3 2" xfId="21900"/>
    <cellStyle name="20% - Accent5 112 3 3 2 2" xfId="21901"/>
    <cellStyle name="20% - Accent5 112 3 3 2 2 2" xfId="21902"/>
    <cellStyle name="20% - Accent5 112 3 3 2 3" xfId="21903"/>
    <cellStyle name="20% - Accent5 112 3 3 3" xfId="21904"/>
    <cellStyle name="20% - Accent5 112 3 3 3 2" xfId="21905"/>
    <cellStyle name="20% - Accent5 112 3 3 4" xfId="21906"/>
    <cellStyle name="20% - Accent5 112 3 3 5" xfId="21907"/>
    <cellStyle name="20% - Accent5 112 3 4" xfId="21908"/>
    <cellStyle name="20% - Accent5 112 3 4 2" xfId="21909"/>
    <cellStyle name="20% - Accent5 112 3 4 2 2" xfId="21910"/>
    <cellStyle name="20% - Accent5 112 3 4 3" xfId="21911"/>
    <cellStyle name="20% - Accent5 112 3 5" xfId="21912"/>
    <cellStyle name="20% - Accent5 112 3 5 2" xfId="21913"/>
    <cellStyle name="20% - Accent5 112 3 6" xfId="21914"/>
    <cellStyle name="20% - Accent5 112 3 7" xfId="21915"/>
    <cellStyle name="20% - Accent5 112 4" xfId="21916"/>
    <cellStyle name="20% - Accent5 112 4 2" xfId="21917"/>
    <cellStyle name="20% - Accent5 112 4 2 2" xfId="21918"/>
    <cellStyle name="20% - Accent5 112 4 2 2 2" xfId="21919"/>
    <cellStyle name="20% - Accent5 112 4 2 2 2 2" xfId="21920"/>
    <cellStyle name="20% - Accent5 112 4 2 2 3" xfId="21921"/>
    <cellStyle name="20% - Accent5 112 4 2 3" xfId="21922"/>
    <cellStyle name="20% - Accent5 112 4 2 3 2" xfId="21923"/>
    <cellStyle name="20% - Accent5 112 4 2 4" xfId="21924"/>
    <cellStyle name="20% - Accent5 112 4 2 5" xfId="21925"/>
    <cellStyle name="20% - Accent5 112 4 3" xfId="21926"/>
    <cellStyle name="20% - Accent5 112 4 3 2" xfId="21927"/>
    <cellStyle name="20% - Accent5 112 4 3 2 2" xfId="21928"/>
    <cellStyle name="20% - Accent5 112 4 3 3" xfId="21929"/>
    <cellStyle name="20% - Accent5 112 4 4" xfId="21930"/>
    <cellStyle name="20% - Accent5 112 4 4 2" xfId="21931"/>
    <cellStyle name="20% - Accent5 112 4 5" xfId="21932"/>
    <cellStyle name="20% - Accent5 112 4 6" xfId="21933"/>
    <cellStyle name="20% - Accent5 112 5" xfId="21934"/>
    <cellStyle name="20% - Accent5 112 5 2" xfId="21935"/>
    <cellStyle name="20% - Accent5 112 5 2 2" xfId="21936"/>
    <cellStyle name="20% - Accent5 112 5 2 2 2" xfId="21937"/>
    <cellStyle name="20% - Accent5 112 5 2 2 2 2" xfId="21938"/>
    <cellStyle name="20% - Accent5 112 5 2 2 3" xfId="21939"/>
    <cellStyle name="20% - Accent5 112 5 2 3" xfId="21940"/>
    <cellStyle name="20% - Accent5 112 5 2 3 2" xfId="21941"/>
    <cellStyle name="20% - Accent5 112 5 2 4" xfId="21942"/>
    <cellStyle name="20% - Accent5 112 5 2 5" xfId="21943"/>
    <cellStyle name="20% - Accent5 112 5 3" xfId="21944"/>
    <cellStyle name="20% - Accent5 112 5 3 2" xfId="21945"/>
    <cellStyle name="20% - Accent5 112 5 3 2 2" xfId="21946"/>
    <cellStyle name="20% - Accent5 112 5 3 3" xfId="21947"/>
    <cellStyle name="20% - Accent5 112 5 4" xfId="21948"/>
    <cellStyle name="20% - Accent5 112 5 4 2" xfId="21949"/>
    <cellStyle name="20% - Accent5 112 5 5" xfId="21950"/>
    <cellStyle name="20% - Accent5 112 5 6" xfId="21951"/>
    <cellStyle name="20% - Accent5 112 6" xfId="21952"/>
    <cellStyle name="20% - Accent5 112 6 2" xfId="21953"/>
    <cellStyle name="20% - Accent5 112 6 2 2" xfId="21954"/>
    <cellStyle name="20% - Accent5 112 6 2 2 2" xfId="21955"/>
    <cellStyle name="20% - Accent5 112 6 2 3" xfId="21956"/>
    <cellStyle name="20% - Accent5 112 6 3" xfId="21957"/>
    <cellStyle name="20% - Accent5 112 6 3 2" xfId="21958"/>
    <cellStyle name="20% - Accent5 112 6 4" xfId="21959"/>
    <cellStyle name="20% - Accent5 112 6 5" xfId="21960"/>
    <cellStyle name="20% - Accent5 112 7" xfId="21961"/>
    <cellStyle name="20% - Accent5 112 7 2" xfId="21962"/>
    <cellStyle name="20% - Accent5 112 7 2 2" xfId="21963"/>
    <cellStyle name="20% - Accent5 112 7 3" xfId="21964"/>
    <cellStyle name="20% - Accent5 112 8" xfId="21965"/>
    <cellStyle name="20% - Accent5 112 8 2" xfId="21966"/>
    <cellStyle name="20% - Accent5 112 9" xfId="21967"/>
    <cellStyle name="20% - Accent5 112 9 2" xfId="60861"/>
    <cellStyle name="20% - Accent5 113" xfId="1232"/>
    <cellStyle name="20% - Accent5 113 10" xfId="21968"/>
    <cellStyle name="20% - Accent5 113 2" xfId="21969"/>
    <cellStyle name="20% - Accent5 113 2 2" xfId="21970"/>
    <cellStyle name="20% - Accent5 113 2 2 2" xfId="21971"/>
    <cellStyle name="20% - Accent5 113 2 2 2 2" xfId="21972"/>
    <cellStyle name="20% - Accent5 113 2 2 2 2 2" xfId="21973"/>
    <cellStyle name="20% - Accent5 113 2 2 2 2 2 2" xfId="21974"/>
    <cellStyle name="20% - Accent5 113 2 2 2 2 3" xfId="21975"/>
    <cellStyle name="20% - Accent5 113 2 2 2 3" xfId="21976"/>
    <cellStyle name="20% - Accent5 113 2 2 2 3 2" xfId="21977"/>
    <cellStyle name="20% - Accent5 113 2 2 2 4" xfId="21978"/>
    <cellStyle name="20% - Accent5 113 2 2 2 5" xfId="21979"/>
    <cellStyle name="20% - Accent5 113 2 2 3" xfId="21980"/>
    <cellStyle name="20% - Accent5 113 2 2 3 2" xfId="21981"/>
    <cellStyle name="20% - Accent5 113 2 2 3 2 2" xfId="21982"/>
    <cellStyle name="20% - Accent5 113 2 2 3 3" xfId="21983"/>
    <cellStyle name="20% - Accent5 113 2 2 4" xfId="21984"/>
    <cellStyle name="20% - Accent5 113 2 2 4 2" xfId="21985"/>
    <cellStyle name="20% - Accent5 113 2 2 5" xfId="21986"/>
    <cellStyle name="20% - Accent5 113 2 2 6" xfId="21987"/>
    <cellStyle name="20% - Accent5 113 2 3" xfId="21988"/>
    <cellStyle name="20% - Accent5 113 2 3 2" xfId="21989"/>
    <cellStyle name="20% - Accent5 113 2 3 2 2" xfId="21990"/>
    <cellStyle name="20% - Accent5 113 2 3 2 2 2" xfId="21991"/>
    <cellStyle name="20% - Accent5 113 2 3 2 3" xfId="21992"/>
    <cellStyle name="20% - Accent5 113 2 3 3" xfId="21993"/>
    <cellStyle name="20% - Accent5 113 2 3 3 2" xfId="21994"/>
    <cellStyle name="20% - Accent5 113 2 3 4" xfId="21995"/>
    <cellStyle name="20% - Accent5 113 2 3 5" xfId="21996"/>
    <cellStyle name="20% - Accent5 113 2 4" xfId="21997"/>
    <cellStyle name="20% - Accent5 113 2 4 2" xfId="21998"/>
    <cellStyle name="20% - Accent5 113 2 4 2 2" xfId="21999"/>
    <cellStyle name="20% - Accent5 113 2 4 3" xfId="22000"/>
    <cellStyle name="20% - Accent5 113 2 5" xfId="22001"/>
    <cellStyle name="20% - Accent5 113 2 5 2" xfId="22002"/>
    <cellStyle name="20% - Accent5 113 2 6" xfId="22003"/>
    <cellStyle name="20% - Accent5 113 2 7" xfId="22004"/>
    <cellStyle name="20% - Accent5 113 3" xfId="22005"/>
    <cellStyle name="20% - Accent5 113 3 2" xfId="22006"/>
    <cellStyle name="20% - Accent5 113 3 2 2" xfId="22007"/>
    <cellStyle name="20% - Accent5 113 3 2 2 2" xfId="22008"/>
    <cellStyle name="20% - Accent5 113 3 2 2 2 2" xfId="22009"/>
    <cellStyle name="20% - Accent5 113 3 2 2 2 2 2" xfId="22010"/>
    <cellStyle name="20% - Accent5 113 3 2 2 2 3" xfId="22011"/>
    <cellStyle name="20% - Accent5 113 3 2 2 3" xfId="22012"/>
    <cellStyle name="20% - Accent5 113 3 2 2 3 2" xfId="22013"/>
    <cellStyle name="20% - Accent5 113 3 2 2 4" xfId="22014"/>
    <cellStyle name="20% - Accent5 113 3 2 2 5" xfId="22015"/>
    <cellStyle name="20% - Accent5 113 3 2 3" xfId="22016"/>
    <cellStyle name="20% - Accent5 113 3 2 3 2" xfId="22017"/>
    <cellStyle name="20% - Accent5 113 3 2 3 2 2" xfId="22018"/>
    <cellStyle name="20% - Accent5 113 3 2 3 3" xfId="22019"/>
    <cellStyle name="20% - Accent5 113 3 2 4" xfId="22020"/>
    <cellStyle name="20% - Accent5 113 3 2 4 2" xfId="22021"/>
    <cellStyle name="20% - Accent5 113 3 2 5" xfId="22022"/>
    <cellStyle name="20% - Accent5 113 3 2 6" xfId="22023"/>
    <cellStyle name="20% - Accent5 113 3 3" xfId="22024"/>
    <cellStyle name="20% - Accent5 113 3 3 2" xfId="22025"/>
    <cellStyle name="20% - Accent5 113 3 3 2 2" xfId="22026"/>
    <cellStyle name="20% - Accent5 113 3 3 2 2 2" xfId="22027"/>
    <cellStyle name="20% - Accent5 113 3 3 2 3" xfId="22028"/>
    <cellStyle name="20% - Accent5 113 3 3 3" xfId="22029"/>
    <cellStyle name="20% - Accent5 113 3 3 3 2" xfId="22030"/>
    <cellStyle name="20% - Accent5 113 3 3 4" xfId="22031"/>
    <cellStyle name="20% - Accent5 113 3 3 5" xfId="22032"/>
    <cellStyle name="20% - Accent5 113 3 4" xfId="22033"/>
    <cellStyle name="20% - Accent5 113 3 4 2" xfId="22034"/>
    <cellStyle name="20% - Accent5 113 3 4 2 2" xfId="22035"/>
    <cellStyle name="20% - Accent5 113 3 4 3" xfId="22036"/>
    <cellStyle name="20% - Accent5 113 3 5" xfId="22037"/>
    <cellStyle name="20% - Accent5 113 3 5 2" xfId="22038"/>
    <cellStyle name="20% - Accent5 113 3 6" xfId="22039"/>
    <cellStyle name="20% - Accent5 113 3 7" xfId="22040"/>
    <cellStyle name="20% - Accent5 113 4" xfId="22041"/>
    <cellStyle name="20% - Accent5 113 4 2" xfId="22042"/>
    <cellStyle name="20% - Accent5 113 4 2 2" xfId="22043"/>
    <cellStyle name="20% - Accent5 113 4 2 2 2" xfId="22044"/>
    <cellStyle name="20% - Accent5 113 4 2 2 2 2" xfId="22045"/>
    <cellStyle name="20% - Accent5 113 4 2 2 3" xfId="22046"/>
    <cellStyle name="20% - Accent5 113 4 2 3" xfId="22047"/>
    <cellStyle name="20% - Accent5 113 4 2 3 2" xfId="22048"/>
    <cellStyle name="20% - Accent5 113 4 2 4" xfId="22049"/>
    <cellStyle name="20% - Accent5 113 4 2 5" xfId="22050"/>
    <cellStyle name="20% - Accent5 113 4 3" xfId="22051"/>
    <cellStyle name="20% - Accent5 113 4 3 2" xfId="22052"/>
    <cellStyle name="20% - Accent5 113 4 3 2 2" xfId="22053"/>
    <cellStyle name="20% - Accent5 113 4 3 3" xfId="22054"/>
    <cellStyle name="20% - Accent5 113 4 4" xfId="22055"/>
    <cellStyle name="20% - Accent5 113 4 4 2" xfId="22056"/>
    <cellStyle name="20% - Accent5 113 4 5" xfId="22057"/>
    <cellStyle name="20% - Accent5 113 4 6" xfId="22058"/>
    <cellStyle name="20% - Accent5 113 5" xfId="22059"/>
    <cellStyle name="20% - Accent5 113 5 2" xfId="22060"/>
    <cellStyle name="20% - Accent5 113 5 2 2" xfId="22061"/>
    <cellStyle name="20% - Accent5 113 5 2 2 2" xfId="22062"/>
    <cellStyle name="20% - Accent5 113 5 2 2 2 2" xfId="22063"/>
    <cellStyle name="20% - Accent5 113 5 2 2 3" xfId="22064"/>
    <cellStyle name="20% - Accent5 113 5 2 3" xfId="22065"/>
    <cellStyle name="20% - Accent5 113 5 2 3 2" xfId="22066"/>
    <cellStyle name="20% - Accent5 113 5 2 4" xfId="22067"/>
    <cellStyle name="20% - Accent5 113 5 2 5" xfId="22068"/>
    <cellStyle name="20% - Accent5 113 5 3" xfId="22069"/>
    <cellStyle name="20% - Accent5 113 5 3 2" xfId="22070"/>
    <cellStyle name="20% - Accent5 113 5 3 2 2" xfId="22071"/>
    <cellStyle name="20% - Accent5 113 5 3 3" xfId="22072"/>
    <cellStyle name="20% - Accent5 113 5 4" xfId="22073"/>
    <cellStyle name="20% - Accent5 113 5 4 2" xfId="22074"/>
    <cellStyle name="20% - Accent5 113 5 5" xfId="22075"/>
    <cellStyle name="20% - Accent5 113 5 6" xfId="22076"/>
    <cellStyle name="20% - Accent5 113 6" xfId="22077"/>
    <cellStyle name="20% - Accent5 113 6 2" xfId="22078"/>
    <cellStyle name="20% - Accent5 113 6 2 2" xfId="22079"/>
    <cellStyle name="20% - Accent5 113 6 2 2 2" xfId="22080"/>
    <cellStyle name="20% - Accent5 113 6 2 3" xfId="22081"/>
    <cellStyle name="20% - Accent5 113 6 3" xfId="22082"/>
    <cellStyle name="20% - Accent5 113 6 3 2" xfId="22083"/>
    <cellStyle name="20% - Accent5 113 6 4" xfId="22084"/>
    <cellStyle name="20% - Accent5 113 6 5" xfId="22085"/>
    <cellStyle name="20% - Accent5 113 7" xfId="22086"/>
    <cellStyle name="20% - Accent5 113 7 2" xfId="22087"/>
    <cellStyle name="20% - Accent5 113 7 2 2" xfId="22088"/>
    <cellStyle name="20% - Accent5 113 7 3" xfId="22089"/>
    <cellStyle name="20% - Accent5 113 8" xfId="22090"/>
    <cellStyle name="20% - Accent5 113 8 2" xfId="22091"/>
    <cellStyle name="20% - Accent5 113 9" xfId="22092"/>
    <cellStyle name="20% - Accent5 113 9 2" xfId="60862"/>
    <cellStyle name="20% - Accent5 114" xfId="1233"/>
    <cellStyle name="20% - Accent5 114 2" xfId="22093"/>
    <cellStyle name="20% - Accent5 114 2 2" xfId="22094"/>
    <cellStyle name="20% - Accent5 114 2 2 2" xfId="22095"/>
    <cellStyle name="20% - Accent5 114 2 2 2 2" xfId="22096"/>
    <cellStyle name="20% - Accent5 114 2 2 2 2 2" xfId="22097"/>
    <cellStyle name="20% - Accent5 114 2 2 2 3" xfId="22098"/>
    <cellStyle name="20% - Accent5 114 2 2 3" xfId="22099"/>
    <cellStyle name="20% - Accent5 114 2 2 3 2" xfId="22100"/>
    <cellStyle name="20% - Accent5 114 2 2 4" xfId="22101"/>
    <cellStyle name="20% - Accent5 114 2 2 5" xfId="22102"/>
    <cellStyle name="20% - Accent5 114 2 3" xfId="22103"/>
    <cellStyle name="20% - Accent5 114 2 3 2" xfId="22104"/>
    <cellStyle name="20% - Accent5 114 2 3 2 2" xfId="22105"/>
    <cellStyle name="20% - Accent5 114 2 3 3" xfId="22106"/>
    <cellStyle name="20% - Accent5 114 2 4" xfId="22107"/>
    <cellStyle name="20% - Accent5 114 2 4 2" xfId="22108"/>
    <cellStyle name="20% - Accent5 114 2 5" xfId="22109"/>
    <cellStyle name="20% - Accent5 114 2 6" xfId="22110"/>
    <cellStyle name="20% - Accent5 114 3" xfId="22111"/>
    <cellStyle name="20% - Accent5 114 3 2" xfId="22112"/>
    <cellStyle name="20% - Accent5 114 3 2 2" xfId="22113"/>
    <cellStyle name="20% - Accent5 114 3 2 2 2" xfId="22114"/>
    <cellStyle name="20% - Accent5 114 3 2 3" xfId="22115"/>
    <cellStyle name="20% - Accent5 114 3 3" xfId="22116"/>
    <cellStyle name="20% - Accent5 114 3 3 2" xfId="22117"/>
    <cellStyle name="20% - Accent5 114 3 4" xfId="22118"/>
    <cellStyle name="20% - Accent5 114 3 5" xfId="22119"/>
    <cellStyle name="20% - Accent5 114 4" xfId="22120"/>
    <cellStyle name="20% - Accent5 114 4 2" xfId="22121"/>
    <cellStyle name="20% - Accent5 114 4 2 2" xfId="22122"/>
    <cellStyle name="20% - Accent5 114 4 3" xfId="22123"/>
    <cellStyle name="20% - Accent5 114 5" xfId="22124"/>
    <cellStyle name="20% - Accent5 114 5 2" xfId="22125"/>
    <cellStyle name="20% - Accent5 114 6" xfId="22126"/>
    <cellStyle name="20% - Accent5 114 7" xfId="22127"/>
    <cellStyle name="20% - Accent5 115" xfId="22128"/>
    <cellStyle name="20% - Accent5 115 2" xfId="22129"/>
    <cellStyle name="20% - Accent5 115 2 2" xfId="22130"/>
    <cellStyle name="20% - Accent5 115 2 2 2" xfId="22131"/>
    <cellStyle name="20% - Accent5 115 2 2 2 2" xfId="22132"/>
    <cellStyle name="20% - Accent5 115 2 2 2 2 2" xfId="22133"/>
    <cellStyle name="20% - Accent5 115 2 2 2 3" xfId="22134"/>
    <cellStyle name="20% - Accent5 115 2 2 3" xfId="22135"/>
    <cellStyle name="20% - Accent5 115 2 2 3 2" xfId="22136"/>
    <cellStyle name="20% - Accent5 115 2 2 4" xfId="22137"/>
    <cellStyle name="20% - Accent5 115 2 2 5" xfId="22138"/>
    <cellStyle name="20% - Accent5 115 2 3" xfId="22139"/>
    <cellStyle name="20% - Accent5 115 2 3 2" xfId="22140"/>
    <cellStyle name="20% - Accent5 115 2 3 2 2" xfId="22141"/>
    <cellStyle name="20% - Accent5 115 2 3 3" xfId="22142"/>
    <cellStyle name="20% - Accent5 115 2 4" xfId="22143"/>
    <cellStyle name="20% - Accent5 115 2 4 2" xfId="22144"/>
    <cellStyle name="20% - Accent5 115 2 5" xfId="22145"/>
    <cellStyle name="20% - Accent5 115 2 6" xfId="22146"/>
    <cellStyle name="20% - Accent5 115 3" xfId="22147"/>
    <cellStyle name="20% - Accent5 115 3 2" xfId="22148"/>
    <cellStyle name="20% - Accent5 115 3 2 2" xfId="22149"/>
    <cellStyle name="20% - Accent5 115 3 2 2 2" xfId="22150"/>
    <cellStyle name="20% - Accent5 115 3 2 3" xfId="22151"/>
    <cellStyle name="20% - Accent5 115 3 3" xfId="22152"/>
    <cellStyle name="20% - Accent5 115 3 3 2" xfId="22153"/>
    <cellStyle name="20% - Accent5 115 3 4" xfId="22154"/>
    <cellStyle name="20% - Accent5 115 3 5" xfId="22155"/>
    <cellStyle name="20% - Accent5 115 4" xfId="22156"/>
    <cellStyle name="20% - Accent5 115 4 2" xfId="22157"/>
    <cellStyle name="20% - Accent5 115 4 2 2" xfId="22158"/>
    <cellStyle name="20% - Accent5 115 4 3" xfId="22159"/>
    <cellStyle name="20% - Accent5 115 5" xfId="22160"/>
    <cellStyle name="20% - Accent5 115 5 2" xfId="22161"/>
    <cellStyle name="20% - Accent5 115 6" xfId="22162"/>
    <cellStyle name="20% - Accent5 115 7" xfId="22163"/>
    <cellStyle name="20% - Accent5 116" xfId="22164"/>
    <cellStyle name="20% - Accent5 116 2" xfId="22165"/>
    <cellStyle name="20% - Accent5 116 2 2" xfId="22166"/>
    <cellStyle name="20% - Accent5 116 2 2 2" xfId="22167"/>
    <cellStyle name="20% - Accent5 116 2 2 2 2" xfId="22168"/>
    <cellStyle name="20% - Accent5 116 2 2 2 2 2" xfId="22169"/>
    <cellStyle name="20% - Accent5 116 2 2 2 3" xfId="22170"/>
    <cellStyle name="20% - Accent5 116 2 2 3" xfId="22171"/>
    <cellStyle name="20% - Accent5 116 2 2 3 2" xfId="22172"/>
    <cellStyle name="20% - Accent5 116 2 2 4" xfId="22173"/>
    <cellStyle name="20% - Accent5 116 2 2 5" xfId="22174"/>
    <cellStyle name="20% - Accent5 116 2 3" xfId="22175"/>
    <cellStyle name="20% - Accent5 116 2 3 2" xfId="22176"/>
    <cellStyle name="20% - Accent5 116 2 3 2 2" xfId="22177"/>
    <cellStyle name="20% - Accent5 116 2 3 3" xfId="22178"/>
    <cellStyle name="20% - Accent5 116 2 4" xfId="22179"/>
    <cellStyle name="20% - Accent5 116 2 4 2" xfId="22180"/>
    <cellStyle name="20% - Accent5 116 2 5" xfId="22181"/>
    <cellStyle name="20% - Accent5 116 2 6" xfId="22182"/>
    <cellStyle name="20% - Accent5 116 3" xfId="22183"/>
    <cellStyle name="20% - Accent5 116 3 2" xfId="22184"/>
    <cellStyle name="20% - Accent5 116 3 2 2" xfId="22185"/>
    <cellStyle name="20% - Accent5 116 3 2 2 2" xfId="22186"/>
    <cellStyle name="20% - Accent5 116 3 2 3" xfId="22187"/>
    <cellStyle name="20% - Accent5 116 3 3" xfId="22188"/>
    <cellStyle name="20% - Accent5 116 3 3 2" xfId="22189"/>
    <cellStyle name="20% - Accent5 116 3 4" xfId="22190"/>
    <cellStyle name="20% - Accent5 116 3 5" xfId="22191"/>
    <cellStyle name="20% - Accent5 116 4" xfId="22192"/>
    <cellStyle name="20% - Accent5 116 4 2" xfId="22193"/>
    <cellStyle name="20% - Accent5 116 4 2 2" xfId="22194"/>
    <cellStyle name="20% - Accent5 116 4 3" xfId="22195"/>
    <cellStyle name="20% - Accent5 116 5" xfId="22196"/>
    <cellStyle name="20% - Accent5 116 5 2" xfId="22197"/>
    <cellStyle name="20% - Accent5 116 6" xfId="22198"/>
    <cellStyle name="20% - Accent5 116 7" xfId="22199"/>
    <cellStyle name="20% - Accent5 117" xfId="22200"/>
    <cellStyle name="20% - Accent5 117 2" xfId="22201"/>
    <cellStyle name="20% - Accent5 117 2 2" xfId="22202"/>
    <cellStyle name="20% - Accent5 117 2 2 2" xfId="22203"/>
    <cellStyle name="20% - Accent5 117 2 2 2 2" xfId="22204"/>
    <cellStyle name="20% - Accent5 117 2 2 2 2 2" xfId="22205"/>
    <cellStyle name="20% - Accent5 117 2 2 2 3" xfId="22206"/>
    <cellStyle name="20% - Accent5 117 2 2 3" xfId="22207"/>
    <cellStyle name="20% - Accent5 117 2 2 3 2" xfId="22208"/>
    <cellStyle name="20% - Accent5 117 2 2 4" xfId="22209"/>
    <cellStyle name="20% - Accent5 117 2 2 5" xfId="22210"/>
    <cellStyle name="20% - Accent5 117 2 3" xfId="22211"/>
    <cellStyle name="20% - Accent5 117 2 3 2" xfId="22212"/>
    <cellStyle name="20% - Accent5 117 2 3 2 2" xfId="22213"/>
    <cellStyle name="20% - Accent5 117 2 3 3" xfId="22214"/>
    <cellStyle name="20% - Accent5 117 2 4" xfId="22215"/>
    <cellStyle name="20% - Accent5 117 2 4 2" xfId="22216"/>
    <cellStyle name="20% - Accent5 117 2 5" xfId="22217"/>
    <cellStyle name="20% - Accent5 117 2 6" xfId="22218"/>
    <cellStyle name="20% - Accent5 117 3" xfId="22219"/>
    <cellStyle name="20% - Accent5 117 3 2" xfId="22220"/>
    <cellStyle name="20% - Accent5 117 3 2 2" xfId="22221"/>
    <cellStyle name="20% - Accent5 117 3 2 2 2" xfId="22222"/>
    <cellStyle name="20% - Accent5 117 3 2 3" xfId="22223"/>
    <cellStyle name="20% - Accent5 117 3 3" xfId="22224"/>
    <cellStyle name="20% - Accent5 117 3 3 2" xfId="22225"/>
    <cellStyle name="20% - Accent5 117 3 4" xfId="22226"/>
    <cellStyle name="20% - Accent5 117 3 5" xfId="22227"/>
    <cellStyle name="20% - Accent5 117 4" xfId="22228"/>
    <cellStyle name="20% - Accent5 117 4 2" xfId="22229"/>
    <cellStyle name="20% - Accent5 117 4 2 2" xfId="22230"/>
    <cellStyle name="20% - Accent5 117 4 3" xfId="22231"/>
    <cellStyle name="20% - Accent5 117 5" xfId="22232"/>
    <cellStyle name="20% - Accent5 117 5 2" xfId="22233"/>
    <cellStyle name="20% - Accent5 117 6" xfId="22234"/>
    <cellStyle name="20% - Accent5 117 7" xfId="22235"/>
    <cellStyle name="20% - Accent5 118" xfId="22236"/>
    <cellStyle name="20% - Accent5 118 2" xfId="22237"/>
    <cellStyle name="20% - Accent5 118 2 2" xfId="22238"/>
    <cellStyle name="20% - Accent5 118 2 2 2" xfId="22239"/>
    <cellStyle name="20% - Accent5 118 2 2 2 2" xfId="22240"/>
    <cellStyle name="20% - Accent5 118 2 2 2 2 2" xfId="22241"/>
    <cellStyle name="20% - Accent5 118 2 2 2 3" xfId="22242"/>
    <cellStyle name="20% - Accent5 118 2 2 3" xfId="22243"/>
    <cellStyle name="20% - Accent5 118 2 2 3 2" xfId="22244"/>
    <cellStyle name="20% - Accent5 118 2 2 4" xfId="22245"/>
    <cellStyle name="20% - Accent5 118 2 2 5" xfId="22246"/>
    <cellStyle name="20% - Accent5 118 2 3" xfId="22247"/>
    <cellStyle name="20% - Accent5 118 2 3 2" xfId="22248"/>
    <cellStyle name="20% - Accent5 118 2 3 2 2" xfId="22249"/>
    <cellStyle name="20% - Accent5 118 2 3 3" xfId="22250"/>
    <cellStyle name="20% - Accent5 118 2 4" xfId="22251"/>
    <cellStyle name="20% - Accent5 118 2 4 2" xfId="22252"/>
    <cellStyle name="20% - Accent5 118 2 5" xfId="22253"/>
    <cellStyle name="20% - Accent5 118 2 6" xfId="22254"/>
    <cellStyle name="20% - Accent5 118 3" xfId="22255"/>
    <cellStyle name="20% - Accent5 118 3 2" xfId="22256"/>
    <cellStyle name="20% - Accent5 118 3 2 2" xfId="22257"/>
    <cellStyle name="20% - Accent5 118 3 2 2 2" xfId="22258"/>
    <cellStyle name="20% - Accent5 118 3 2 3" xfId="22259"/>
    <cellStyle name="20% - Accent5 118 3 3" xfId="22260"/>
    <cellStyle name="20% - Accent5 118 3 3 2" xfId="22261"/>
    <cellStyle name="20% - Accent5 118 3 4" xfId="22262"/>
    <cellStyle name="20% - Accent5 118 3 5" xfId="22263"/>
    <cellStyle name="20% - Accent5 118 4" xfId="22264"/>
    <cellStyle name="20% - Accent5 118 4 2" xfId="22265"/>
    <cellStyle name="20% - Accent5 118 4 2 2" xfId="22266"/>
    <cellStyle name="20% - Accent5 118 4 3" xfId="22267"/>
    <cellStyle name="20% - Accent5 118 5" xfId="22268"/>
    <cellStyle name="20% - Accent5 118 5 2" xfId="22269"/>
    <cellStyle name="20% - Accent5 118 6" xfId="22270"/>
    <cellStyle name="20% - Accent5 118 7" xfId="22271"/>
    <cellStyle name="20% - Accent5 119" xfId="22272"/>
    <cellStyle name="20% - Accent5 119 2" xfId="22273"/>
    <cellStyle name="20% - Accent5 119 2 2" xfId="22274"/>
    <cellStyle name="20% - Accent5 119 2 2 2" xfId="22275"/>
    <cellStyle name="20% - Accent5 119 2 2 2 2" xfId="22276"/>
    <cellStyle name="20% - Accent5 119 2 2 2 2 2" xfId="22277"/>
    <cellStyle name="20% - Accent5 119 2 2 2 3" xfId="22278"/>
    <cellStyle name="20% - Accent5 119 2 2 3" xfId="22279"/>
    <cellStyle name="20% - Accent5 119 2 2 3 2" xfId="22280"/>
    <cellStyle name="20% - Accent5 119 2 2 4" xfId="22281"/>
    <cellStyle name="20% - Accent5 119 2 2 5" xfId="22282"/>
    <cellStyle name="20% - Accent5 119 2 3" xfId="22283"/>
    <cellStyle name="20% - Accent5 119 2 3 2" xfId="22284"/>
    <cellStyle name="20% - Accent5 119 2 3 2 2" xfId="22285"/>
    <cellStyle name="20% - Accent5 119 2 3 3" xfId="22286"/>
    <cellStyle name="20% - Accent5 119 2 4" xfId="22287"/>
    <cellStyle name="20% - Accent5 119 2 4 2" xfId="22288"/>
    <cellStyle name="20% - Accent5 119 2 5" xfId="22289"/>
    <cellStyle name="20% - Accent5 119 2 6" xfId="22290"/>
    <cellStyle name="20% - Accent5 119 3" xfId="22291"/>
    <cellStyle name="20% - Accent5 119 3 2" xfId="22292"/>
    <cellStyle name="20% - Accent5 119 3 2 2" xfId="22293"/>
    <cellStyle name="20% - Accent5 119 3 2 2 2" xfId="22294"/>
    <cellStyle name="20% - Accent5 119 3 2 3" xfId="22295"/>
    <cellStyle name="20% - Accent5 119 3 3" xfId="22296"/>
    <cellStyle name="20% - Accent5 119 3 3 2" xfId="22297"/>
    <cellStyle name="20% - Accent5 119 3 4" xfId="22298"/>
    <cellStyle name="20% - Accent5 119 3 5" xfId="22299"/>
    <cellStyle name="20% - Accent5 119 4" xfId="22300"/>
    <cellStyle name="20% - Accent5 119 4 2" xfId="22301"/>
    <cellStyle name="20% - Accent5 119 4 2 2" xfId="22302"/>
    <cellStyle name="20% - Accent5 119 4 3" xfId="22303"/>
    <cellStyle name="20% - Accent5 119 5" xfId="22304"/>
    <cellStyle name="20% - Accent5 119 5 2" xfId="22305"/>
    <cellStyle name="20% - Accent5 119 6" xfId="22306"/>
    <cellStyle name="20% - Accent5 119 7" xfId="22307"/>
    <cellStyle name="20% - Accent5 12" xfId="1234"/>
    <cellStyle name="20% - Accent5 12 2" xfId="1235"/>
    <cellStyle name="20% - Accent5 120" xfId="22308"/>
    <cellStyle name="20% - Accent5 120 2" xfId="22309"/>
    <cellStyle name="20% - Accent5 120 2 2" xfId="22310"/>
    <cellStyle name="20% - Accent5 120 2 2 2" xfId="22311"/>
    <cellStyle name="20% - Accent5 120 2 2 2 2" xfId="22312"/>
    <cellStyle name="20% - Accent5 120 2 2 3" xfId="22313"/>
    <cellStyle name="20% - Accent5 120 2 3" xfId="22314"/>
    <cellStyle name="20% - Accent5 120 2 3 2" xfId="22315"/>
    <cellStyle name="20% - Accent5 120 2 4" xfId="22316"/>
    <cellStyle name="20% - Accent5 120 2 5" xfId="22317"/>
    <cellStyle name="20% - Accent5 120 3" xfId="22318"/>
    <cellStyle name="20% - Accent5 120 3 2" xfId="22319"/>
    <cellStyle name="20% - Accent5 120 3 2 2" xfId="22320"/>
    <cellStyle name="20% - Accent5 120 3 3" xfId="22321"/>
    <cellStyle name="20% - Accent5 120 4" xfId="22322"/>
    <cellStyle name="20% - Accent5 120 4 2" xfId="22323"/>
    <cellStyle name="20% - Accent5 120 5" xfId="22324"/>
    <cellStyle name="20% - Accent5 120 6" xfId="22325"/>
    <cellStyle name="20% - Accent5 121" xfId="22326"/>
    <cellStyle name="20% - Accent5 121 2" xfId="22327"/>
    <cellStyle name="20% - Accent5 121 2 2" xfId="22328"/>
    <cellStyle name="20% - Accent5 121 2 2 2" xfId="22329"/>
    <cellStyle name="20% - Accent5 121 2 2 2 2" xfId="22330"/>
    <cellStyle name="20% - Accent5 121 2 2 3" xfId="22331"/>
    <cellStyle name="20% - Accent5 121 2 3" xfId="22332"/>
    <cellStyle name="20% - Accent5 121 2 3 2" xfId="22333"/>
    <cellStyle name="20% - Accent5 121 2 4" xfId="22334"/>
    <cellStyle name="20% - Accent5 121 2 5" xfId="22335"/>
    <cellStyle name="20% - Accent5 121 3" xfId="22336"/>
    <cellStyle name="20% - Accent5 121 3 2" xfId="22337"/>
    <cellStyle name="20% - Accent5 121 3 2 2" xfId="22338"/>
    <cellStyle name="20% - Accent5 121 3 3" xfId="22339"/>
    <cellStyle name="20% - Accent5 121 4" xfId="22340"/>
    <cellStyle name="20% - Accent5 121 4 2" xfId="22341"/>
    <cellStyle name="20% - Accent5 121 5" xfId="22342"/>
    <cellStyle name="20% - Accent5 121 6" xfId="22343"/>
    <cellStyle name="20% - Accent5 122" xfId="22344"/>
    <cellStyle name="20% - Accent5 122 2" xfId="60863"/>
    <cellStyle name="20% - Accent5 122 2 2" xfId="60864"/>
    <cellStyle name="20% - Accent5 122 3" xfId="60865"/>
    <cellStyle name="20% - Accent5 123" xfId="22345"/>
    <cellStyle name="20% - Accent5 123 2" xfId="60866"/>
    <cellStyle name="20% - Accent5 124" xfId="22346"/>
    <cellStyle name="20% - Accent5 124 2" xfId="60867"/>
    <cellStyle name="20% - Accent5 125" xfId="22347"/>
    <cellStyle name="20% - Accent5 125 2" xfId="60868"/>
    <cellStyle name="20% - Accent5 126" xfId="22348"/>
    <cellStyle name="20% - Accent5 126 2" xfId="60869"/>
    <cellStyle name="20% - Accent5 127" xfId="22349"/>
    <cellStyle name="20% - Accent5 127 2" xfId="60870"/>
    <cellStyle name="20% - Accent5 128" xfId="22350"/>
    <cellStyle name="20% - Accent5 128 2" xfId="60871"/>
    <cellStyle name="20% - Accent5 129" xfId="22351"/>
    <cellStyle name="20% - Accent5 129 2" xfId="60872"/>
    <cellStyle name="20% - Accent5 13" xfId="1236"/>
    <cellStyle name="20% - Accent5 13 2" xfId="1237"/>
    <cellStyle name="20% - Accent5 130" xfId="22352"/>
    <cellStyle name="20% - Accent5 131" xfId="22353"/>
    <cellStyle name="20% - Accent5 132" xfId="22354"/>
    <cellStyle name="20% - Accent5 133" xfId="22355"/>
    <cellStyle name="20% - Accent5 134" xfId="22356"/>
    <cellStyle name="20% - Accent5 135" xfId="22357"/>
    <cellStyle name="20% - Accent5 136" xfId="22358"/>
    <cellStyle name="20% - Accent5 137" xfId="22359"/>
    <cellStyle name="20% - Accent5 138" xfId="22360"/>
    <cellStyle name="20% - Accent5 139" xfId="22361"/>
    <cellStyle name="20% - Accent5 14" xfId="1238"/>
    <cellStyle name="20% - Accent5 14 2" xfId="1239"/>
    <cellStyle name="20% - Accent5 140" xfId="22362"/>
    <cellStyle name="20% - Accent5 141" xfId="22363"/>
    <cellStyle name="20% - Accent5 142" xfId="22364"/>
    <cellStyle name="20% - Accent5 143" xfId="22365"/>
    <cellStyle name="20% - Accent5 144" xfId="22366"/>
    <cellStyle name="20% - Accent5 145" xfId="22367"/>
    <cellStyle name="20% - Accent5 146" xfId="22368"/>
    <cellStyle name="20% - Accent5 147" xfId="22369"/>
    <cellStyle name="20% - Accent5 148" xfId="22370"/>
    <cellStyle name="20% - Accent5 149" xfId="22371"/>
    <cellStyle name="20% - Accent5 15" xfId="1240"/>
    <cellStyle name="20% - Accent5 15 2" xfId="1241"/>
    <cellStyle name="20% - Accent5 150" xfId="22372"/>
    <cellStyle name="20% - Accent5 151" xfId="22373"/>
    <cellStyle name="20% - Accent5 152" xfId="22374"/>
    <cellStyle name="20% - Accent5 153" xfId="22375"/>
    <cellStyle name="20% - Accent5 154" xfId="22376"/>
    <cellStyle name="20% - Accent5 155" xfId="22377"/>
    <cellStyle name="20% - Accent5 156" xfId="22378"/>
    <cellStyle name="20% - Accent5 157" xfId="22379"/>
    <cellStyle name="20% - Accent5 158" xfId="22380"/>
    <cellStyle name="20% - Accent5 159" xfId="22381"/>
    <cellStyle name="20% - Accent5 16" xfId="1242"/>
    <cellStyle name="20% - Accent5 16 2" xfId="1243"/>
    <cellStyle name="20% - Accent5 160" xfId="22382"/>
    <cellStyle name="20% - Accent5 161" xfId="22383"/>
    <cellStyle name="20% - Accent5 162" xfId="22384"/>
    <cellStyle name="20% - Accent5 163" xfId="22385"/>
    <cellStyle name="20% - Accent5 164" xfId="22386"/>
    <cellStyle name="20% - Accent5 165" xfId="22387"/>
    <cellStyle name="20% - Accent5 166" xfId="22388"/>
    <cellStyle name="20% - Accent5 167" xfId="22389"/>
    <cellStyle name="20% - Accent5 168" xfId="22390"/>
    <cellStyle name="20% - Accent5 169" xfId="22391"/>
    <cellStyle name="20% - Accent5 17" xfId="1244"/>
    <cellStyle name="20% - Accent5 17 2" xfId="1245"/>
    <cellStyle name="20% - Accent5 170" xfId="22392"/>
    <cellStyle name="20% - Accent5 171" xfId="22393"/>
    <cellStyle name="20% - Accent5 172" xfId="22394"/>
    <cellStyle name="20% - Accent5 173" xfId="22395"/>
    <cellStyle name="20% - Accent5 174" xfId="22396"/>
    <cellStyle name="20% - Accent5 175" xfId="22397"/>
    <cellStyle name="20% - Accent5 176" xfId="22398"/>
    <cellStyle name="20% - Accent5 177" xfId="22399"/>
    <cellStyle name="20% - Accent5 178" xfId="22400"/>
    <cellStyle name="20% - Accent5 179" xfId="22401"/>
    <cellStyle name="20% - Accent5 18" xfId="1246"/>
    <cellStyle name="20% - Accent5 18 2" xfId="1247"/>
    <cellStyle name="20% - Accent5 180" xfId="22402"/>
    <cellStyle name="20% - Accent5 181" xfId="22403"/>
    <cellStyle name="20% - Accent5 182" xfId="22404"/>
    <cellStyle name="20% - Accent5 19" xfId="1248"/>
    <cellStyle name="20% - Accent5 19 2" xfId="1249"/>
    <cellStyle name="20% - Accent5 2" xfId="36"/>
    <cellStyle name="20% - Accent5 2 2" xfId="1250"/>
    <cellStyle name="20% - Accent5 2 2 2" xfId="60873"/>
    <cellStyle name="20% - Accent5 2 2 3" xfId="60874"/>
    <cellStyle name="20% - Accent5 2 2 4" xfId="60875"/>
    <cellStyle name="20% - Accent5 2 2 5" xfId="60876"/>
    <cellStyle name="20% - Accent5 2 3" xfId="22405"/>
    <cellStyle name="20% - Accent5 2 3 2" xfId="22406"/>
    <cellStyle name="20% - Accent5 2 3 2 2" xfId="22407"/>
    <cellStyle name="20% - Accent5 2 3 2 2 2" xfId="22408"/>
    <cellStyle name="20% - Accent5 2 3 2 3" xfId="22409"/>
    <cellStyle name="20% - Accent5 2 3 3" xfId="22410"/>
    <cellStyle name="20% - Accent5 2 3 3 2" xfId="22411"/>
    <cellStyle name="20% - Accent5 2 3 4" xfId="22412"/>
    <cellStyle name="20% - Accent5 2 3 5" xfId="22413"/>
    <cellStyle name="20% - Accent5 2 4" xfId="22414"/>
    <cellStyle name="20% - Accent5 2 4 2" xfId="22415"/>
    <cellStyle name="20% - Accent5 2 4 2 2" xfId="22416"/>
    <cellStyle name="20% - Accent5 2 4 3" xfId="22417"/>
    <cellStyle name="20% - Accent5 2 4 4" xfId="60877"/>
    <cellStyle name="20% - Accent5 2 5" xfId="22418"/>
    <cellStyle name="20% - Accent5 2 5 2" xfId="22419"/>
    <cellStyle name="20% - Accent5 2 6" xfId="22420"/>
    <cellStyle name="20% - Accent5 2 7" xfId="22421"/>
    <cellStyle name="20% - Accent5 20" xfId="1251"/>
    <cellStyle name="20% - Accent5 20 2" xfId="1252"/>
    <cellStyle name="20% - Accent5 21" xfId="1253"/>
    <cellStyle name="20% - Accent5 21 2" xfId="1254"/>
    <cellStyle name="20% - Accent5 22" xfId="1255"/>
    <cellStyle name="20% - Accent5 22 2" xfId="1256"/>
    <cellStyle name="20% - Accent5 23" xfId="1257"/>
    <cellStyle name="20% - Accent5 23 2" xfId="1258"/>
    <cellStyle name="20% - Accent5 24" xfId="1259"/>
    <cellStyle name="20% - Accent5 24 2" xfId="1260"/>
    <cellStyle name="20% - Accent5 25" xfId="1261"/>
    <cellStyle name="20% - Accent5 25 2" xfId="1262"/>
    <cellStyle name="20% - Accent5 26" xfId="1263"/>
    <cellStyle name="20% - Accent5 26 2" xfId="1264"/>
    <cellStyle name="20% - Accent5 27" xfId="1265"/>
    <cellStyle name="20% - Accent5 27 2" xfId="1266"/>
    <cellStyle name="20% - Accent5 28" xfId="1267"/>
    <cellStyle name="20% - Accent5 28 2" xfId="1268"/>
    <cellStyle name="20% - Accent5 29" xfId="1269"/>
    <cellStyle name="20% - Accent5 29 2" xfId="1270"/>
    <cellStyle name="20% - Accent5 3" xfId="37"/>
    <cellStyle name="20% - Accent5 3 2" xfId="1271"/>
    <cellStyle name="20% - Accent5 3 2 2" xfId="60878"/>
    <cellStyle name="20% - Accent5 3 3" xfId="22422"/>
    <cellStyle name="20% - Accent5 3 3 2" xfId="22423"/>
    <cellStyle name="20% - Accent5 3 3 2 2" xfId="22424"/>
    <cellStyle name="20% - Accent5 3 3 2 2 2" xfId="22425"/>
    <cellStyle name="20% - Accent5 3 3 2 3" xfId="22426"/>
    <cellStyle name="20% - Accent5 3 3 3" xfId="22427"/>
    <cellStyle name="20% - Accent5 3 3 3 2" xfId="22428"/>
    <cellStyle name="20% - Accent5 3 3 4" xfId="22429"/>
    <cellStyle name="20% - Accent5 3 3 5" xfId="22430"/>
    <cellStyle name="20% - Accent5 3 4" xfId="22431"/>
    <cellStyle name="20% - Accent5 3 4 2" xfId="22432"/>
    <cellStyle name="20% - Accent5 3 4 2 2" xfId="22433"/>
    <cellStyle name="20% - Accent5 3 4 3" xfId="22434"/>
    <cellStyle name="20% - Accent5 3 5" xfId="22435"/>
    <cellStyle name="20% - Accent5 3 5 2" xfId="22436"/>
    <cellStyle name="20% - Accent5 3 6" xfId="22437"/>
    <cellStyle name="20% - Accent5 30" xfId="1272"/>
    <cellStyle name="20% - Accent5 30 2" xfId="1273"/>
    <cellStyle name="20% - Accent5 31" xfId="1274"/>
    <cellStyle name="20% - Accent5 31 2" xfId="1275"/>
    <cellStyle name="20% - Accent5 32" xfId="1276"/>
    <cellStyle name="20% - Accent5 32 2" xfId="1277"/>
    <cellStyle name="20% - Accent5 33" xfId="1278"/>
    <cellStyle name="20% - Accent5 33 2" xfId="1279"/>
    <cellStyle name="20% - Accent5 34" xfId="1280"/>
    <cellStyle name="20% - Accent5 34 2" xfId="1281"/>
    <cellStyle name="20% - Accent5 35" xfId="1282"/>
    <cellStyle name="20% - Accent5 35 2" xfId="1283"/>
    <cellStyle name="20% - Accent5 36" xfId="1284"/>
    <cellStyle name="20% - Accent5 36 2" xfId="1285"/>
    <cellStyle name="20% - Accent5 37" xfId="1286"/>
    <cellStyle name="20% - Accent5 37 2" xfId="1287"/>
    <cellStyle name="20% - Accent5 38" xfId="1288"/>
    <cellStyle name="20% - Accent5 38 2" xfId="1289"/>
    <cellStyle name="20% - Accent5 39" xfId="1290"/>
    <cellStyle name="20% - Accent5 39 2" xfId="1291"/>
    <cellStyle name="20% - Accent5 4" xfId="1292"/>
    <cellStyle name="20% - Accent5 4 2" xfId="1293"/>
    <cellStyle name="20% - Accent5 4 2 2" xfId="60879"/>
    <cellStyle name="20% - Accent5 4 3" xfId="22438"/>
    <cellStyle name="20% - Accent5 4 3 2" xfId="22439"/>
    <cellStyle name="20% - Accent5 4 3 2 2" xfId="22440"/>
    <cellStyle name="20% - Accent5 4 3 2 2 2" xfId="22441"/>
    <cellStyle name="20% - Accent5 4 3 2 3" xfId="22442"/>
    <cellStyle name="20% - Accent5 4 3 3" xfId="22443"/>
    <cellStyle name="20% - Accent5 4 3 3 2" xfId="22444"/>
    <cellStyle name="20% - Accent5 4 3 4" xfId="22445"/>
    <cellStyle name="20% - Accent5 4 3 5" xfId="22446"/>
    <cellStyle name="20% - Accent5 4 4" xfId="22447"/>
    <cellStyle name="20% - Accent5 4 4 2" xfId="22448"/>
    <cellStyle name="20% - Accent5 4 4 2 2" xfId="22449"/>
    <cellStyle name="20% - Accent5 4 4 3" xfId="22450"/>
    <cellStyle name="20% - Accent5 4 5" xfId="22451"/>
    <cellStyle name="20% - Accent5 4 5 2" xfId="22452"/>
    <cellStyle name="20% - Accent5 4 6" xfId="22453"/>
    <cellStyle name="20% - Accent5 40" xfId="1294"/>
    <cellStyle name="20% - Accent5 40 2" xfId="1295"/>
    <cellStyle name="20% - Accent5 41" xfId="1296"/>
    <cellStyle name="20% - Accent5 41 2" xfId="1297"/>
    <cellStyle name="20% - Accent5 42" xfId="1298"/>
    <cellStyle name="20% - Accent5 42 2" xfId="1299"/>
    <cellStyle name="20% - Accent5 43" xfId="1300"/>
    <cellStyle name="20% - Accent5 43 2" xfId="1301"/>
    <cellStyle name="20% - Accent5 44" xfId="1302"/>
    <cellStyle name="20% - Accent5 44 2" xfId="1303"/>
    <cellStyle name="20% - Accent5 45" xfId="1304"/>
    <cellStyle name="20% - Accent5 45 2" xfId="1305"/>
    <cellStyle name="20% - Accent5 46" xfId="1306"/>
    <cellStyle name="20% - Accent5 46 2" xfId="1307"/>
    <cellStyle name="20% - Accent5 47" xfId="1308"/>
    <cellStyle name="20% - Accent5 47 2" xfId="1309"/>
    <cellStyle name="20% - Accent5 48" xfId="1310"/>
    <cellStyle name="20% - Accent5 48 2" xfId="1311"/>
    <cellStyle name="20% - Accent5 49" xfId="1312"/>
    <cellStyle name="20% - Accent5 49 2" xfId="1313"/>
    <cellStyle name="20% - Accent5 5" xfId="1314"/>
    <cellStyle name="20% - Accent5 5 2" xfId="1315"/>
    <cellStyle name="20% - Accent5 5 2 2" xfId="60880"/>
    <cellStyle name="20% - Accent5 50" xfId="1316"/>
    <cellStyle name="20% - Accent5 50 2" xfId="1317"/>
    <cellStyle name="20% - Accent5 51" xfId="1318"/>
    <cellStyle name="20% - Accent5 51 2" xfId="1319"/>
    <cellStyle name="20% - Accent5 52" xfId="1320"/>
    <cellStyle name="20% - Accent5 52 2" xfId="1321"/>
    <cellStyle name="20% - Accent5 53" xfId="1322"/>
    <cellStyle name="20% - Accent5 53 2" xfId="1323"/>
    <cellStyle name="20% - Accent5 54" xfId="1324"/>
    <cellStyle name="20% - Accent5 54 2" xfId="1325"/>
    <cellStyle name="20% - Accent5 55" xfId="1326"/>
    <cellStyle name="20% - Accent5 55 2" xfId="1327"/>
    <cellStyle name="20% - Accent5 56" xfId="1328"/>
    <cellStyle name="20% - Accent5 56 2" xfId="1329"/>
    <cellStyle name="20% - Accent5 57" xfId="1330"/>
    <cellStyle name="20% - Accent5 57 2" xfId="22454"/>
    <cellStyle name="20% - Accent5 57 3" xfId="60881"/>
    <cellStyle name="20% - Accent5 58" xfId="1331"/>
    <cellStyle name="20% - Accent5 58 2" xfId="22455"/>
    <cellStyle name="20% - Accent5 58 3" xfId="60882"/>
    <cellStyle name="20% - Accent5 59" xfId="1332"/>
    <cellStyle name="20% - Accent5 59 2" xfId="22456"/>
    <cellStyle name="20% - Accent5 59 3" xfId="60883"/>
    <cellStyle name="20% - Accent5 6" xfId="1333"/>
    <cellStyle name="20% - Accent5 6 2" xfId="1334"/>
    <cellStyle name="20% - Accent5 60" xfId="1335"/>
    <cellStyle name="20% - Accent5 60 2" xfId="22457"/>
    <cellStyle name="20% - Accent5 61" xfId="1336"/>
    <cellStyle name="20% - Accent5 61 2" xfId="22458"/>
    <cellStyle name="20% - Accent5 61 3" xfId="22459"/>
    <cellStyle name="20% - Accent5 61 3 2" xfId="22460"/>
    <cellStyle name="20% - Accent5 61 3 2 2" xfId="22461"/>
    <cellStyle name="20% - Accent5 61 3 2 2 2" xfId="22462"/>
    <cellStyle name="20% - Accent5 61 3 2 3" xfId="22463"/>
    <cellStyle name="20% - Accent5 61 3 3" xfId="22464"/>
    <cellStyle name="20% - Accent5 61 3 3 2" xfId="22465"/>
    <cellStyle name="20% - Accent5 61 3 4" xfId="22466"/>
    <cellStyle name="20% - Accent5 61 3 5" xfId="22467"/>
    <cellStyle name="20% - Accent5 61 4" xfId="22468"/>
    <cellStyle name="20% - Accent5 61 4 2" xfId="22469"/>
    <cellStyle name="20% - Accent5 61 4 2 2" xfId="22470"/>
    <cellStyle name="20% - Accent5 61 4 3" xfId="22471"/>
    <cellStyle name="20% - Accent5 61 5" xfId="22472"/>
    <cellStyle name="20% - Accent5 61 5 2" xfId="22473"/>
    <cellStyle name="20% - Accent5 61 6" xfId="22474"/>
    <cellStyle name="20% - Accent5 62" xfId="1337"/>
    <cellStyle name="20% - Accent5 62 2" xfId="22475"/>
    <cellStyle name="20% - Accent5 62 3" xfId="22476"/>
    <cellStyle name="20% - Accent5 62 3 2" xfId="22477"/>
    <cellStyle name="20% - Accent5 62 3 2 2" xfId="22478"/>
    <cellStyle name="20% - Accent5 62 3 2 2 2" xfId="22479"/>
    <cellStyle name="20% - Accent5 62 3 2 3" xfId="22480"/>
    <cellStyle name="20% - Accent5 62 3 3" xfId="22481"/>
    <cellStyle name="20% - Accent5 62 3 3 2" xfId="22482"/>
    <cellStyle name="20% - Accent5 62 3 4" xfId="22483"/>
    <cellStyle name="20% - Accent5 62 3 5" xfId="22484"/>
    <cellStyle name="20% - Accent5 62 4" xfId="22485"/>
    <cellStyle name="20% - Accent5 62 4 2" xfId="22486"/>
    <cellStyle name="20% - Accent5 62 4 2 2" xfId="22487"/>
    <cellStyle name="20% - Accent5 62 4 3" xfId="22488"/>
    <cellStyle name="20% - Accent5 62 5" xfId="22489"/>
    <cellStyle name="20% - Accent5 62 5 2" xfId="22490"/>
    <cellStyle name="20% - Accent5 62 6" xfId="22491"/>
    <cellStyle name="20% - Accent5 63" xfId="1338"/>
    <cellStyle name="20% - Accent5 63 2" xfId="22492"/>
    <cellStyle name="20% - Accent5 64" xfId="1339"/>
    <cellStyle name="20% - Accent5 64 2" xfId="22493"/>
    <cellStyle name="20% - Accent5 65" xfId="1340"/>
    <cellStyle name="20% - Accent5 65 2" xfId="22494"/>
    <cellStyle name="20% - Accent5 66" xfId="1341"/>
    <cellStyle name="20% - Accent5 66 2" xfId="22495"/>
    <cellStyle name="20% - Accent5 67" xfId="1342"/>
    <cellStyle name="20% - Accent5 67 2" xfId="22496"/>
    <cellStyle name="20% - Accent5 68" xfId="1343"/>
    <cellStyle name="20% - Accent5 68 2" xfId="22497"/>
    <cellStyle name="20% - Accent5 69" xfId="1344"/>
    <cellStyle name="20% - Accent5 69 2" xfId="22498"/>
    <cellStyle name="20% - Accent5 7" xfId="1345"/>
    <cellStyle name="20% - Accent5 7 2" xfId="1346"/>
    <cellStyle name="20% - Accent5 70" xfId="1347"/>
    <cellStyle name="20% - Accent5 70 2" xfId="22499"/>
    <cellStyle name="20% - Accent5 71" xfId="1348"/>
    <cellStyle name="20% - Accent5 71 2" xfId="22500"/>
    <cellStyle name="20% - Accent5 72" xfId="1349"/>
    <cellStyle name="20% - Accent5 72 2" xfId="22501"/>
    <cellStyle name="20% - Accent5 73" xfId="1350"/>
    <cellStyle name="20% - Accent5 73 2" xfId="22502"/>
    <cellStyle name="20% - Accent5 74" xfId="1351"/>
    <cellStyle name="20% - Accent5 74 2" xfId="22503"/>
    <cellStyle name="20% - Accent5 75" xfId="1352"/>
    <cellStyle name="20% - Accent5 75 2" xfId="22504"/>
    <cellStyle name="20% - Accent5 76" xfId="1353"/>
    <cellStyle name="20% - Accent5 76 2" xfId="22505"/>
    <cellStyle name="20% - Accent5 77" xfId="1354"/>
    <cellStyle name="20% - Accent5 77 2" xfId="22506"/>
    <cellStyle name="20% - Accent5 78" xfId="1355"/>
    <cellStyle name="20% - Accent5 78 2" xfId="22507"/>
    <cellStyle name="20% - Accent5 79" xfId="1356"/>
    <cellStyle name="20% - Accent5 8" xfId="1357"/>
    <cellStyle name="20% - Accent5 8 2" xfId="1358"/>
    <cellStyle name="20% - Accent5 80" xfId="1359"/>
    <cellStyle name="20% - Accent5 81" xfId="1360"/>
    <cellStyle name="20% - Accent5 82" xfId="1361"/>
    <cellStyle name="20% - Accent5 83" xfId="1362"/>
    <cellStyle name="20% - Accent5 84" xfId="1363"/>
    <cellStyle name="20% - Accent5 85" xfId="1364"/>
    <cellStyle name="20% - Accent5 86" xfId="1365"/>
    <cellStyle name="20% - Accent5 86 10" xfId="22508"/>
    <cellStyle name="20% - Accent5 86 2" xfId="22509"/>
    <cellStyle name="20% - Accent5 86 2 2" xfId="22510"/>
    <cellStyle name="20% - Accent5 86 2 2 2" xfId="22511"/>
    <cellStyle name="20% - Accent5 86 2 2 2 2" xfId="22512"/>
    <cellStyle name="20% - Accent5 86 2 2 2 2 2" xfId="22513"/>
    <cellStyle name="20% - Accent5 86 2 2 2 2 2 2" xfId="22514"/>
    <cellStyle name="20% - Accent5 86 2 2 2 2 3" xfId="22515"/>
    <cellStyle name="20% - Accent5 86 2 2 2 3" xfId="22516"/>
    <cellStyle name="20% - Accent5 86 2 2 2 3 2" xfId="22517"/>
    <cellStyle name="20% - Accent5 86 2 2 2 4" xfId="22518"/>
    <cellStyle name="20% - Accent5 86 2 2 2 5" xfId="22519"/>
    <cellStyle name="20% - Accent5 86 2 2 3" xfId="22520"/>
    <cellStyle name="20% - Accent5 86 2 2 3 2" xfId="22521"/>
    <cellStyle name="20% - Accent5 86 2 2 3 2 2" xfId="22522"/>
    <cellStyle name="20% - Accent5 86 2 2 3 3" xfId="22523"/>
    <cellStyle name="20% - Accent5 86 2 2 4" xfId="22524"/>
    <cellStyle name="20% - Accent5 86 2 2 4 2" xfId="22525"/>
    <cellStyle name="20% - Accent5 86 2 2 5" xfId="22526"/>
    <cellStyle name="20% - Accent5 86 2 2 6" xfId="22527"/>
    <cellStyle name="20% - Accent5 86 2 3" xfId="22528"/>
    <cellStyle name="20% - Accent5 86 2 3 2" xfId="22529"/>
    <cellStyle name="20% - Accent5 86 2 3 2 2" xfId="22530"/>
    <cellStyle name="20% - Accent5 86 2 3 2 2 2" xfId="22531"/>
    <cellStyle name="20% - Accent5 86 2 3 2 3" xfId="22532"/>
    <cellStyle name="20% - Accent5 86 2 3 3" xfId="22533"/>
    <cellStyle name="20% - Accent5 86 2 3 3 2" xfId="22534"/>
    <cellStyle name="20% - Accent5 86 2 3 4" xfId="22535"/>
    <cellStyle name="20% - Accent5 86 2 3 5" xfId="22536"/>
    <cellStyle name="20% - Accent5 86 2 4" xfId="22537"/>
    <cellStyle name="20% - Accent5 86 2 4 2" xfId="22538"/>
    <cellStyle name="20% - Accent5 86 2 4 2 2" xfId="22539"/>
    <cellStyle name="20% - Accent5 86 2 4 3" xfId="22540"/>
    <cellStyle name="20% - Accent5 86 2 5" xfId="22541"/>
    <cellStyle name="20% - Accent5 86 2 5 2" xfId="22542"/>
    <cellStyle name="20% - Accent5 86 2 6" xfId="22543"/>
    <cellStyle name="20% - Accent5 86 2 7" xfId="22544"/>
    <cellStyle name="20% - Accent5 86 3" xfId="22545"/>
    <cellStyle name="20% - Accent5 86 3 2" xfId="22546"/>
    <cellStyle name="20% - Accent5 86 3 2 2" xfId="22547"/>
    <cellStyle name="20% - Accent5 86 3 2 2 2" xfId="22548"/>
    <cellStyle name="20% - Accent5 86 3 2 2 2 2" xfId="22549"/>
    <cellStyle name="20% - Accent5 86 3 2 2 2 2 2" xfId="22550"/>
    <cellStyle name="20% - Accent5 86 3 2 2 2 3" xfId="22551"/>
    <cellStyle name="20% - Accent5 86 3 2 2 3" xfId="22552"/>
    <cellStyle name="20% - Accent5 86 3 2 2 3 2" xfId="22553"/>
    <cellStyle name="20% - Accent5 86 3 2 2 4" xfId="22554"/>
    <cellStyle name="20% - Accent5 86 3 2 2 5" xfId="22555"/>
    <cellStyle name="20% - Accent5 86 3 2 3" xfId="22556"/>
    <cellStyle name="20% - Accent5 86 3 2 3 2" xfId="22557"/>
    <cellStyle name="20% - Accent5 86 3 2 3 2 2" xfId="22558"/>
    <cellStyle name="20% - Accent5 86 3 2 3 3" xfId="22559"/>
    <cellStyle name="20% - Accent5 86 3 2 4" xfId="22560"/>
    <cellStyle name="20% - Accent5 86 3 2 4 2" xfId="22561"/>
    <cellStyle name="20% - Accent5 86 3 2 5" xfId="22562"/>
    <cellStyle name="20% - Accent5 86 3 2 6" xfId="22563"/>
    <cellStyle name="20% - Accent5 86 3 3" xfId="22564"/>
    <cellStyle name="20% - Accent5 86 3 3 2" xfId="22565"/>
    <cellStyle name="20% - Accent5 86 3 3 2 2" xfId="22566"/>
    <cellStyle name="20% - Accent5 86 3 3 2 2 2" xfId="22567"/>
    <cellStyle name="20% - Accent5 86 3 3 2 3" xfId="22568"/>
    <cellStyle name="20% - Accent5 86 3 3 3" xfId="22569"/>
    <cellStyle name="20% - Accent5 86 3 3 3 2" xfId="22570"/>
    <cellStyle name="20% - Accent5 86 3 3 4" xfId="22571"/>
    <cellStyle name="20% - Accent5 86 3 3 5" xfId="22572"/>
    <cellStyle name="20% - Accent5 86 3 4" xfId="22573"/>
    <cellStyle name="20% - Accent5 86 3 4 2" xfId="22574"/>
    <cellStyle name="20% - Accent5 86 3 4 2 2" xfId="22575"/>
    <cellStyle name="20% - Accent5 86 3 4 3" xfId="22576"/>
    <cellStyle name="20% - Accent5 86 3 5" xfId="22577"/>
    <cellStyle name="20% - Accent5 86 3 5 2" xfId="22578"/>
    <cellStyle name="20% - Accent5 86 3 6" xfId="22579"/>
    <cellStyle name="20% - Accent5 86 3 7" xfId="22580"/>
    <cellStyle name="20% - Accent5 86 4" xfId="22581"/>
    <cellStyle name="20% - Accent5 86 4 2" xfId="22582"/>
    <cellStyle name="20% - Accent5 86 4 2 2" xfId="22583"/>
    <cellStyle name="20% - Accent5 86 4 2 2 2" xfId="22584"/>
    <cellStyle name="20% - Accent5 86 4 2 2 2 2" xfId="22585"/>
    <cellStyle name="20% - Accent5 86 4 2 2 3" xfId="22586"/>
    <cellStyle name="20% - Accent5 86 4 2 3" xfId="22587"/>
    <cellStyle name="20% - Accent5 86 4 2 3 2" xfId="22588"/>
    <cellStyle name="20% - Accent5 86 4 2 4" xfId="22589"/>
    <cellStyle name="20% - Accent5 86 4 2 5" xfId="22590"/>
    <cellStyle name="20% - Accent5 86 4 3" xfId="22591"/>
    <cellStyle name="20% - Accent5 86 4 3 2" xfId="22592"/>
    <cellStyle name="20% - Accent5 86 4 3 2 2" xfId="22593"/>
    <cellStyle name="20% - Accent5 86 4 3 3" xfId="22594"/>
    <cellStyle name="20% - Accent5 86 4 4" xfId="22595"/>
    <cellStyle name="20% - Accent5 86 4 4 2" xfId="22596"/>
    <cellStyle name="20% - Accent5 86 4 5" xfId="22597"/>
    <cellStyle name="20% - Accent5 86 4 6" xfId="22598"/>
    <cellStyle name="20% - Accent5 86 5" xfId="22599"/>
    <cellStyle name="20% - Accent5 86 5 2" xfId="22600"/>
    <cellStyle name="20% - Accent5 86 5 2 2" xfId="22601"/>
    <cellStyle name="20% - Accent5 86 5 2 2 2" xfId="22602"/>
    <cellStyle name="20% - Accent5 86 5 2 2 2 2" xfId="22603"/>
    <cellStyle name="20% - Accent5 86 5 2 2 3" xfId="22604"/>
    <cellStyle name="20% - Accent5 86 5 2 3" xfId="22605"/>
    <cellStyle name="20% - Accent5 86 5 2 3 2" xfId="22606"/>
    <cellStyle name="20% - Accent5 86 5 2 4" xfId="22607"/>
    <cellStyle name="20% - Accent5 86 5 2 5" xfId="22608"/>
    <cellStyle name="20% - Accent5 86 5 3" xfId="22609"/>
    <cellStyle name="20% - Accent5 86 5 3 2" xfId="22610"/>
    <cellStyle name="20% - Accent5 86 5 3 2 2" xfId="22611"/>
    <cellStyle name="20% - Accent5 86 5 3 3" xfId="22612"/>
    <cellStyle name="20% - Accent5 86 5 4" xfId="22613"/>
    <cellStyle name="20% - Accent5 86 5 4 2" xfId="22614"/>
    <cellStyle name="20% - Accent5 86 5 5" xfId="22615"/>
    <cellStyle name="20% - Accent5 86 5 6" xfId="22616"/>
    <cellStyle name="20% - Accent5 86 6" xfId="22617"/>
    <cellStyle name="20% - Accent5 86 6 2" xfId="22618"/>
    <cellStyle name="20% - Accent5 86 6 2 2" xfId="22619"/>
    <cellStyle name="20% - Accent5 86 6 2 2 2" xfId="22620"/>
    <cellStyle name="20% - Accent5 86 6 2 3" xfId="22621"/>
    <cellStyle name="20% - Accent5 86 6 3" xfId="22622"/>
    <cellStyle name="20% - Accent5 86 6 3 2" xfId="22623"/>
    <cellStyle name="20% - Accent5 86 6 4" xfId="22624"/>
    <cellStyle name="20% - Accent5 86 6 5" xfId="22625"/>
    <cellStyle name="20% - Accent5 86 7" xfId="22626"/>
    <cellStyle name="20% - Accent5 86 7 2" xfId="22627"/>
    <cellStyle name="20% - Accent5 86 7 2 2" xfId="22628"/>
    <cellStyle name="20% - Accent5 86 7 3" xfId="22629"/>
    <cellStyle name="20% - Accent5 86 8" xfId="22630"/>
    <cellStyle name="20% - Accent5 86 8 2" xfId="22631"/>
    <cellStyle name="20% - Accent5 86 9" xfId="22632"/>
    <cellStyle name="20% - Accent5 86 9 2" xfId="60884"/>
    <cellStyle name="20% - Accent5 87" xfId="1366"/>
    <cellStyle name="20% - Accent5 87 10" xfId="22633"/>
    <cellStyle name="20% - Accent5 87 2" xfId="22634"/>
    <cellStyle name="20% - Accent5 87 2 2" xfId="22635"/>
    <cellStyle name="20% - Accent5 87 2 2 2" xfId="22636"/>
    <cellStyle name="20% - Accent5 87 2 2 2 2" xfId="22637"/>
    <cellStyle name="20% - Accent5 87 2 2 2 2 2" xfId="22638"/>
    <cellStyle name="20% - Accent5 87 2 2 2 2 2 2" xfId="22639"/>
    <cellStyle name="20% - Accent5 87 2 2 2 2 3" xfId="22640"/>
    <cellStyle name="20% - Accent5 87 2 2 2 3" xfId="22641"/>
    <cellStyle name="20% - Accent5 87 2 2 2 3 2" xfId="22642"/>
    <cellStyle name="20% - Accent5 87 2 2 2 4" xfId="22643"/>
    <cellStyle name="20% - Accent5 87 2 2 2 5" xfId="22644"/>
    <cellStyle name="20% - Accent5 87 2 2 3" xfId="22645"/>
    <cellStyle name="20% - Accent5 87 2 2 3 2" xfId="22646"/>
    <cellStyle name="20% - Accent5 87 2 2 3 2 2" xfId="22647"/>
    <cellStyle name="20% - Accent5 87 2 2 3 3" xfId="22648"/>
    <cellStyle name="20% - Accent5 87 2 2 4" xfId="22649"/>
    <cellStyle name="20% - Accent5 87 2 2 4 2" xfId="22650"/>
    <cellStyle name="20% - Accent5 87 2 2 5" xfId="22651"/>
    <cellStyle name="20% - Accent5 87 2 2 6" xfId="22652"/>
    <cellStyle name="20% - Accent5 87 2 3" xfId="22653"/>
    <cellStyle name="20% - Accent5 87 2 3 2" xfId="22654"/>
    <cellStyle name="20% - Accent5 87 2 3 2 2" xfId="22655"/>
    <cellStyle name="20% - Accent5 87 2 3 2 2 2" xfId="22656"/>
    <cellStyle name="20% - Accent5 87 2 3 2 3" xfId="22657"/>
    <cellStyle name="20% - Accent5 87 2 3 3" xfId="22658"/>
    <cellStyle name="20% - Accent5 87 2 3 3 2" xfId="22659"/>
    <cellStyle name="20% - Accent5 87 2 3 4" xfId="22660"/>
    <cellStyle name="20% - Accent5 87 2 3 5" xfId="22661"/>
    <cellStyle name="20% - Accent5 87 2 4" xfId="22662"/>
    <cellStyle name="20% - Accent5 87 2 4 2" xfId="22663"/>
    <cellStyle name="20% - Accent5 87 2 4 2 2" xfId="22664"/>
    <cellStyle name="20% - Accent5 87 2 4 3" xfId="22665"/>
    <cellStyle name="20% - Accent5 87 2 5" xfId="22666"/>
    <cellStyle name="20% - Accent5 87 2 5 2" xfId="22667"/>
    <cellStyle name="20% - Accent5 87 2 6" xfId="22668"/>
    <cellStyle name="20% - Accent5 87 2 7" xfId="22669"/>
    <cellStyle name="20% - Accent5 87 3" xfId="22670"/>
    <cellStyle name="20% - Accent5 87 3 2" xfId="22671"/>
    <cellStyle name="20% - Accent5 87 3 2 2" xfId="22672"/>
    <cellStyle name="20% - Accent5 87 3 2 2 2" xfId="22673"/>
    <cellStyle name="20% - Accent5 87 3 2 2 2 2" xfId="22674"/>
    <cellStyle name="20% - Accent5 87 3 2 2 2 2 2" xfId="22675"/>
    <cellStyle name="20% - Accent5 87 3 2 2 2 3" xfId="22676"/>
    <cellStyle name="20% - Accent5 87 3 2 2 3" xfId="22677"/>
    <cellStyle name="20% - Accent5 87 3 2 2 3 2" xfId="22678"/>
    <cellStyle name="20% - Accent5 87 3 2 2 4" xfId="22679"/>
    <cellStyle name="20% - Accent5 87 3 2 2 5" xfId="22680"/>
    <cellStyle name="20% - Accent5 87 3 2 3" xfId="22681"/>
    <cellStyle name="20% - Accent5 87 3 2 3 2" xfId="22682"/>
    <cellStyle name="20% - Accent5 87 3 2 3 2 2" xfId="22683"/>
    <cellStyle name="20% - Accent5 87 3 2 3 3" xfId="22684"/>
    <cellStyle name="20% - Accent5 87 3 2 4" xfId="22685"/>
    <cellStyle name="20% - Accent5 87 3 2 4 2" xfId="22686"/>
    <cellStyle name="20% - Accent5 87 3 2 5" xfId="22687"/>
    <cellStyle name="20% - Accent5 87 3 2 6" xfId="22688"/>
    <cellStyle name="20% - Accent5 87 3 3" xfId="22689"/>
    <cellStyle name="20% - Accent5 87 3 3 2" xfId="22690"/>
    <cellStyle name="20% - Accent5 87 3 3 2 2" xfId="22691"/>
    <cellStyle name="20% - Accent5 87 3 3 2 2 2" xfId="22692"/>
    <cellStyle name="20% - Accent5 87 3 3 2 3" xfId="22693"/>
    <cellStyle name="20% - Accent5 87 3 3 3" xfId="22694"/>
    <cellStyle name="20% - Accent5 87 3 3 3 2" xfId="22695"/>
    <cellStyle name="20% - Accent5 87 3 3 4" xfId="22696"/>
    <cellStyle name="20% - Accent5 87 3 3 5" xfId="22697"/>
    <cellStyle name="20% - Accent5 87 3 4" xfId="22698"/>
    <cellStyle name="20% - Accent5 87 3 4 2" xfId="22699"/>
    <cellStyle name="20% - Accent5 87 3 4 2 2" xfId="22700"/>
    <cellStyle name="20% - Accent5 87 3 4 3" xfId="22701"/>
    <cellStyle name="20% - Accent5 87 3 5" xfId="22702"/>
    <cellStyle name="20% - Accent5 87 3 5 2" xfId="22703"/>
    <cellStyle name="20% - Accent5 87 3 6" xfId="22704"/>
    <cellStyle name="20% - Accent5 87 3 7" xfId="22705"/>
    <cellStyle name="20% - Accent5 87 4" xfId="22706"/>
    <cellStyle name="20% - Accent5 87 4 2" xfId="22707"/>
    <cellStyle name="20% - Accent5 87 4 2 2" xfId="22708"/>
    <cellStyle name="20% - Accent5 87 4 2 2 2" xfId="22709"/>
    <cellStyle name="20% - Accent5 87 4 2 2 2 2" xfId="22710"/>
    <cellStyle name="20% - Accent5 87 4 2 2 3" xfId="22711"/>
    <cellStyle name="20% - Accent5 87 4 2 3" xfId="22712"/>
    <cellStyle name="20% - Accent5 87 4 2 3 2" xfId="22713"/>
    <cellStyle name="20% - Accent5 87 4 2 4" xfId="22714"/>
    <cellStyle name="20% - Accent5 87 4 2 5" xfId="22715"/>
    <cellStyle name="20% - Accent5 87 4 3" xfId="22716"/>
    <cellStyle name="20% - Accent5 87 4 3 2" xfId="22717"/>
    <cellStyle name="20% - Accent5 87 4 3 2 2" xfId="22718"/>
    <cellStyle name="20% - Accent5 87 4 3 3" xfId="22719"/>
    <cellStyle name="20% - Accent5 87 4 4" xfId="22720"/>
    <cellStyle name="20% - Accent5 87 4 4 2" xfId="22721"/>
    <cellStyle name="20% - Accent5 87 4 5" xfId="22722"/>
    <cellStyle name="20% - Accent5 87 4 6" xfId="22723"/>
    <cellStyle name="20% - Accent5 87 5" xfId="22724"/>
    <cellStyle name="20% - Accent5 87 5 2" xfId="22725"/>
    <cellStyle name="20% - Accent5 87 5 2 2" xfId="22726"/>
    <cellStyle name="20% - Accent5 87 5 2 2 2" xfId="22727"/>
    <cellStyle name="20% - Accent5 87 5 2 2 2 2" xfId="22728"/>
    <cellStyle name="20% - Accent5 87 5 2 2 3" xfId="22729"/>
    <cellStyle name="20% - Accent5 87 5 2 3" xfId="22730"/>
    <cellStyle name="20% - Accent5 87 5 2 3 2" xfId="22731"/>
    <cellStyle name="20% - Accent5 87 5 2 4" xfId="22732"/>
    <cellStyle name="20% - Accent5 87 5 2 5" xfId="22733"/>
    <cellStyle name="20% - Accent5 87 5 3" xfId="22734"/>
    <cellStyle name="20% - Accent5 87 5 3 2" xfId="22735"/>
    <cellStyle name="20% - Accent5 87 5 3 2 2" xfId="22736"/>
    <cellStyle name="20% - Accent5 87 5 3 3" xfId="22737"/>
    <cellStyle name="20% - Accent5 87 5 4" xfId="22738"/>
    <cellStyle name="20% - Accent5 87 5 4 2" xfId="22739"/>
    <cellStyle name="20% - Accent5 87 5 5" xfId="22740"/>
    <cellStyle name="20% - Accent5 87 5 6" xfId="22741"/>
    <cellStyle name="20% - Accent5 87 6" xfId="22742"/>
    <cellStyle name="20% - Accent5 87 6 2" xfId="22743"/>
    <cellStyle name="20% - Accent5 87 6 2 2" xfId="22744"/>
    <cellStyle name="20% - Accent5 87 6 2 2 2" xfId="22745"/>
    <cellStyle name="20% - Accent5 87 6 2 3" xfId="22746"/>
    <cellStyle name="20% - Accent5 87 6 3" xfId="22747"/>
    <cellStyle name="20% - Accent5 87 6 3 2" xfId="22748"/>
    <cellStyle name="20% - Accent5 87 6 4" xfId="22749"/>
    <cellStyle name="20% - Accent5 87 6 5" xfId="22750"/>
    <cellStyle name="20% - Accent5 87 7" xfId="22751"/>
    <cellStyle name="20% - Accent5 87 7 2" xfId="22752"/>
    <cellStyle name="20% - Accent5 87 7 2 2" xfId="22753"/>
    <cellStyle name="20% - Accent5 87 7 3" xfId="22754"/>
    <cellStyle name="20% - Accent5 87 8" xfId="22755"/>
    <cellStyle name="20% - Accent5 87 8 2" xfId="22756"/>
    <cellStyle name="20% - Accent5 87 9" xfId="22757"/>
    <cellStyle name="20% - Accent5 87 9 2" xfId="60885"/>
    <cellStyle name="20% - Accent5 88" xfId="1367"/>
    <cellStyle name="20% - Accent5 88 10" xfId="22758"/>
    <cellStyle name="20% - Accent5 88 2" xfId="22759"/>
    <cellStyle name="20% - Accent5 88 2 2" xfId="22760"/>
    <cellStyle name="20% - Accent5 88 2 2 2" xfId="22761"/>
    <cellStyle name="20% - Accent5 88 2 2 2 2" xfId="22762"/>
    <cellStyle name="20% - Accent5 88 2 2 2 2 2" xfId="22763"/>
    <cellStyle name="20% - Accent5 88 2 2 2 2 2 2" xfId="22764"/>
    <cellStyle name="20% - Accent5 88 2 2 2 2 3" xfId="22765"/>
    <cellStyle name="20% - Accent5 88 2 2 2 3" xfId="22766"/>
    <cellStyle name="20% - Accent5 88 2 2 2 3 2" xfId="22767"/>
    <cellStyle name="20% - Accent5 88 2 2 2 4" xfId="22768"/>
    <cellStyle name="20% - Accent5 88 2 2 2 5" xfId="22769"/>
    <cellStyle name="20% - Accent5 88 2 2 3" xfId="22770"/>
    <cellStyle name="20% - Accent5 88 2 2 3 2" xfId="22771"/>
    <cellStyle name="20% - Accent5 88 2 2 3 2 2" xfId="22772"/>
    <cellStyle name="20% - Accent5 88 2 2 3 3" xfId="22773"/>
    <cellStyle name="20% - Accent5 88 2 2 4" xfId="22774"/>
    <cellStyle name="20% - Accent5 88 2 2 4 2" xfId="22775"/>
    <cellStyle name="20% - Accent5 88 2 2 5" xfId="22776"/>
    <cellStyle name="20% - Accent5 88 2 2 6" xfId="22777"/>
    <cellStyle name="20% - Accent5 88 2 3" xfId="22778"/>
    <cellStyle name="20% - Accent5 88 2 3 2" xfId="22779"/>
    <cellStyle name="20% - Accent5 88 2 3 2 2" xfId="22780"/>
    <cellStyle name="20% - Accent5 88 2 3 2 2 2" xfId="22781"/>
    <cellStyle name="20% - Accent5 88 2 3 2 3" xfId="22782"/>
    <cellStyle name="20% - Accent5 88 2 3 3" xfId="22783"/>
    <cellStyle name="20% - Accent5 88 2 3 3 2" xfId="22784"/>
    <cellStyle name="20% - Accent5 88 2 3 4" xfId="22785"/>
    <cellStyle name="20% - Accent5 88 2 3 5" xfId="22786"/>
    <cellStyle name="20% - Accent5 88 2 4" xfId="22787"/>
    <cellStyle name="20% - Accent5 88 2 4 2" xfId="22788"/>
    <cellStyle name="20% - Accent5 88 2 4 2 2" xfId="22789"/>
    <cellStyle name="20% - Accent5 88 2 4 3" xfId="22790"/>
    <cellStyle name="20% - Accent5 88 2 5" xfId="22791"/>
    <cellStyle name="20% - Accent5 88 2 5 2" xfId="22792"/>
    <cellStyle name="20% - Accent5 88 2 6" xfId="22793"/>
    <cellStyle name="20% - Accent5 88 2 7" xfId="22794"/>
    <cellStyle name="20% - Accent5 88 3" xfId="22795"/>
    <cellStyle name="20% - Accent5 88 3 2" xfId="22796"/>
    <cellStyle name="20% - Accent5 88 3 2 2" xfId="22797"/>
    <cellStyle name="20% - Accent5 88 3 2 2 2" xfId="22798"/>
    <cellStyle name="20% - Accent5 88 3 2 2 2 2" xfId="22799"/>
    <cellStyle name="20% - Accent5 88 3 2 2 2 2 2" xfId="22800"/>
    <cellStyle name="20% - Accent5 88 3 2 2 2 3" xfId="22801"/>
    <cellStyle name="20% - Accent5 88 3 2 2 3" xfId="22802"/>
    <cellStyle name="20% - Accent5 88 3 2 2 3 2" xfId="22803"/>
    <cellStyle name="20% - Accent5 88 3 2 2 4" xfId="22804"/>
    <cellStyle name="20% - Accent5 88 3 2 2 5" xfId="22805"/>
    <cellStyle name="20% - Accent5 88 3 2 3" xfId="22806"/>
    <cellStyle name="20% - Accent5 88 3 2 3 2" xfId="22807"/>
    <cellStyle name="20% - Accent5 88 3 2 3 2 2" xfId="22808"/>
    <cellStyle name="20% - Accent5 88 3 2 3 3" xfId="22809"/>
    <cellStyle name="20% - Accent5 88 3 2 4" xfId="22810"/>
    <cellStyle name="20% - Accent5 88 3 2 4 2" xfId="22811"/>
    <cellStyle name="20% - Accent5 88 3 2 5" xfId="22812"/>
    <cellStyle name="20% - Accent5 88 3 2 6" xfId="22813"/>
    <cellStyle name="20% - Accent5 88 3 3" xfId="22814"/>
    <cellStyle name="20% - Accent5 88 3 3 2" xfId="22815"/>
    <cellStyle name="20% - Accent5 88 3 3 2 2" xfId="22816"/>
    <cellStyle name="20% - Accent5 88 3 3 2 2 2" xfId="22817"/>
    <cellStyle name="20% - Accent5 88 3 3 2 3" xfId="22818"/>
    <cellStyle name="20% - Accent5 88 3 3 3" xfId="22819"/>
    <cellStyle name="20% - Accent5 88 3 3 3 2" xfId="22820"/>
    <cellStyle name="20% - Accent5 88 3 3 4" xfId="22821"/>
    <cellStyle name="20% - Accent5 88 3 3 5" xfId="22822"/>
    <cellStyle name="20% - Accent5 88 3 4" xfId="22823"/>
    <cellStyle name="20% - Accent5 88 3 4 2" xfId="22824"/>
    <cellStyle name="20% - Accent5 88 3 4 2 2" xfId="22825"/>
    <cellStyle name="20% - Accent5 88 3 4 3" xfId="22826"/>
    <cellStyle name="20% - Accent5 88 3 5" xfId="22827"/>
    <cellStyle name="20% - Accent5 88 3 5 2" xfId="22828"/>
    <cellStyle name="20% - Accent5 88 3 6" xfId="22829"/>
    <cellStyle name="20% - Accent5 88 3 7" xfId="22830"/>
    <cellStyle name="20% - Accent5 88 4" xfId="22831"/>
    <cellStyle name="20% - Accent5 88 4 2" xfId="22832"/>
    <cellStyle name="20% - Accent5 88 4 2 2" xfId="22833"/>
    <cellStyle name="20% - Accent5 88 4 2 2 2" xfId="22834"/>
    <cellStyle name="20% - Accent5 88 4 2 2 2 2" xfId="22835"/>
    <cellStyle name="20% - Accent5 88 4 2 2 3" xfId="22836"/>
    <cellStyle name="20% - Accent5 88 4 2 3" xfId="22837"/>
    <cellStyle name="20% - Accent5 88 4 2 3 2" xfId="22838"/>
    <cellStyle name="20% - Accent5 88 4 2 4" xfId="22839"/>
    <cellStyle name="20% - Accent5 88 4 2 5" xfId="22840"/>
    <cellStyle name="20% - Accent5 88 4 3" xfId="22841"/>
    <cellStyle name="20% - Accent5 88 4 3 2" xfId="22842"/>
    <cellStyle name="20% - Accent5 88 4 3 2 2" xfId="22843"/>
    <cellStyle name="20% - Accent5 88 4 3 3" xfId="22844"/>
    <cellStyle name="20% - Accent5 88 4 4" xfId="22845"/>
    <cellStyle name="20% - Accent5 88 4 4 2" xfId="22846"/>
    <cellStyle name="20% - Accent5 88 4 5" xfId="22847"/>
    <cellStyle name="20% - Accent5 88 4 6" xfId="22848"/>
    <cellStyle name="20% - Accent5 88 5" xfId="22849"/>
    <cellStyle name="20% - Accent5 88 5 2" xfId="22850"/>
    <cellStyle name="20% - Accent5 88 5 2 2" xfId="22851"/>
    <cellStyle name="20% - Accent5 88 5 2 2 2" xfId="22852"/>
    <cellStyle name="20% - Accent5 88 5 2 2 2 2" xfId="22853"/>
    <cellStyle name="20% - Accent5 88 5 2 2 3" xfId="22854"/>
    <cellStyle name="20% - Accent5 88 5 2 3" xfId="22855"/>
    <cellStyle name="20% - Accent5 88 5 2 3 2" xfId="22856"/>
    <cellStyle name="20% - Accent5 88 5 2 4" xfId="22857"/>
    <cellStyle name="20% - Accent5 88 5 2 5" xfId="22858"/>
    <cellStyle name="20% - Accent5 88 5 3" xfId="22859"/>
    <cellStyle name="20% - Accent5 88 5 3 2" xfId="22860"/>
    <cellStyle name="20% - Accent5 88 5 3 2 2" xfId="22861"/>
    <cellStyle name="20% - Accent5 88 5 3 3" xfId="22862"/>
    <cellStyle name="20% - Accent5 88 5 4" xfId="22863"/>
    <cellStyle name="20% - Accent5 88 5 4 2" xfId="22864"/>
    <cellStyle name="20% - Accent5 88 5 5" xfId="22865"/>
    <cellStyle name="20% - Accent5 88 5 6" xfId="22866"/>
    <cellStyle name="20% - Accent5 88 6" xfId="22867"/>
    <cellStyle name="20% - Accent5 88 6 2" xfId="22868"/>
    <cellStyle name="20% - Accent5 88 6 2 2" xfId="22869"/>
    <cellStyle name="20% - Accent5 88 6 2 2 2" xfId="22870"/>
    <cellStyle name="20% - Accent5 88 6 2 3" xfId="22871"/>
    <cellStyle name="20% - Accent5 88 6 3" xfId="22872"/>
    <cellStyle name="20% - Accent5 88 6 3 2" xfId="22873"/>
    <cellStyle name="20% - Accent5 88 6 4" xfId="22874"/>
    <cellStyle name="20% - Accent5 88 6 5" xfId="22875"/>
    <cellStyle name="20% - Accent5 88 7" xfId="22876"/>
    <cellStyle name="20% - Accent5 88 7 2" xfId="22877"/>
    <cellStyle name="20% - Accent5 88 7 2 2" xfId="22878"/>
    <cellStyle name="20% - Accent5 88 7 3" xfId="22879"/>
    <cellStyle name="20% - Accent5 88 8" xfId="22880"/>
    <cellStyle name="20% - Accent5 88 8 2" xfId="22881"/>
    <cellStyle name="20% - Accent5 88 9" xfId="22882"/>
    <cellStyle name="20% - Accent5 88 9 2" xfId="60886"/>
    <cellStyle name="20% - Accent5 89" xfId="1368"/>
    <cellStyle name="20% - Accent5 89 10" xfId="22883"/>
    <cellStyle name="20% - Accent5 89 2" xfId="22884"/>
    <cellStyle name="20% - Accent5 89 2 2" xfId="22885"/>
    <cellStyle name="20% - Accent5 89 2 2 2" xfId="22886"/>
    <cellStyle name="20% - Accent5 89 2 2 2 2" xfId="22887"/>
    <cellStyle name="20% - Accent5 89 2 2 2 2 2" xfId="22888"/>
    <cellStyle name="20% - Accent5 89 2 2 2 2 2 2" xfId="22889"/>
    <cellStyle name="20% - Accent5 89 2 2 2 2 3" xfId="22890"/>
    <cellStyle name="20% - Accent5 89 2 2 2 3" xfId="22891"/>
    <cellStyle name="20% - Accent5 89 2 2 2 3 2" xfId="22892"/>
    <cellStyle name="20% - Accent5 89 2 2 2 4" xfId="22893"/>
    <cellStyle name="20% - Accent5 89 2 2 2 5" xfId="22894"/>
    <cellStyle name="20% - Accent5 89 2 2 3" xfId="22895"/>
    <cellStyle name="20% - Accent5 89 2 2 3 2" xfId="22896"/>
    <cellStyle name="20% - Accent5 89 2 2 3 2 2" xfId="22897"/>
    <cellStyle name="20% - Accent5 89 2 2 3 3" xfId="22898"/>
    <cellStyle name="20% - Accent5 89 2 2 4" xfId="22899"/>
    <cellStyle name="20% - Accent5 89 2 2 4 2" xfId="22900"/>
    <cellStyle name="20% - Accent5 89 2 2 5" xfId="22901"/>
    <cellStyle name="20% - Accent5 89 2 2 6" xfId="22902"/>
    <cellStyle name="20% - Accent5 89 2 3" xfId="22903"/>
    <cellStyle name="20% - Accent5 89 2 3 2" xfId="22904"/>
    <cellStyle name="20% - Accent5 89 2 3 2 2" xfId="22905"/>
    <cellStyle name="20% - Accent5 89 2 3 2 2 2" xfId="22906"/>
    <cellStyle name="20% - Accent5 89 2 3 2 3" xfId="22907"/>
    <cellStyle name="20% - Accent5 89 2 3 3" xfId="22908"/>
    <cellStyle name="20% - Accent5 89 2 3 3 2" xfId="22909"/>
    <cellStyle name="20% - Accent5 89 2 3 4" xfId="22910"/>
    <cellStyle name="20% - Accent5 89 2 3 5" xfId="22911"/>
    <cellStyle name="20% - Accent5 89 2 4" xfId="22912"/>
    <cellStyle name="20% - Accent5 89 2 4 2" xfId="22913"/>
    <cellStyle name="20% - Accent5 89 2 4 2 2" xfId="22914"/>
    <cellStyle name="20% - Accent5 89 2 4 3" xfId="22915"/>
    <cellStyle name="20% - Accent5 89 2 5" xfId="22916"/>
    <cellStyle name="20% - Accent5 89 2 5 2" xfId="22917"/>
    <cellStyle name="20% - Accent5 89 2 6" xfId="22918"/>
    <cellStyle name="20% - Accent5 89 2 7" xfId="22919"/>
    <cellStyle name="20% - Accent5 89 3" xfId="22920"/>
    <cellStyle name="20% - Accent5 89 3 2" xfId="22921"/>
    <cellStyle name="20% - Accent5 89 3 2 2" xfId="22922"/>
    <cellStyle name="20% - Accent5 89 3 2 2 2" xfId="22923"/>
    <cellStyle name="20% - Accent5 89 3 2 2 2 2" xfId="22924"/>
    <cellStyle name="20% - Accent5 89 3 2 2 2 2 2" xfId="22925"/>
    <cellStyle name="20% - Accent5 89 3 2 2 2 3" xfId="22926"/>
    <cellStyle name="20% - Accent5 89 3 2 2 3" xfId="22927"/>
    <cellStyle name="20% - Accent5 89 3 2 2 3 2" xfId="22928"/>
    <cellStyle name="20% - Accent5 89 3 2 2 4" xfId="22929"/>
    <cellStyle name="20% - Accent5 89 3 2 2 5" xfId="22930"/>
    <cellStyle name="20% - Accent5 89 3 2 3" xfId="22931"/>
    <cellStyle name="20% - Accent5 89 3 2 3 2" xfId="22932"/>
    <cellStyle name="20% - Accent5 89 3 2 3 2 2" xfId="22933"/>
    <cellStyle name="20% - Accent5 89 3 2 3 3" xfId="22934"/>
    <cellStyle name="20% - Accent5 89 3 2 4" xfId="22935"/>
    <cellStyle name="20% - Accent5 89 3 2 4 2" xfId="22936"/>
    <cellStyle name="20% - Accent5 89 3 2 5" xfId="22937"/>
    <cellStyle name="20% - Accent5 89 3 2 6" xfId="22938"/>
    <cellStyle name="20% - Accent5 89 3 3" xfId="22939"/>
    <cellStyle name="20% - Accent5 89 3 3 2" xfId="22940"/>
    <cellStyle name="20% - Accent5 89 3 3 2 2" xfId="22941"/>
    <cellStyle name="20% - Accent5 89 3 3 2 2 2" xfId="22942"/>
    <cellStyle name="20% - Accent5 89 3 3 2 3" xfId="22943"/>
    <cellStyle name="20% - Accent5 89 3 3 3" xfId="22944"/>
    <cellStyle name="20% - Accent5 89 3 3 3 2" xfId="22945"/>
    <cellStyle name="20% - Accent5 89 3 3 4" xfId="22946"/>
    <cellStyle name="20% - Accent5 89 3 3 5" xfId="22947"/>
    <cellStyle name="20% - Accent5 89 3 4" xfId="22948"/>
    <cellStyle name="20% - Accent5 89 3 4 2" xfId="22949"/>
    <cellStyle name="20% - Accent5 89 3 4 2 2" xfId="22950"/>
    <cellStyle name="20% - Accent5 89 3 4 3" xfId="22951"/>
    <cellStyle name="20% - Accent5 89 3 5" xfId="22952"/>
    <cellStyle name="20% - Accent5 89 3 5 2" xfId="22953"/>
    <cellStyle name="20% - Accent5 89 3 6" xfId="22954"/>
    <cellStyle name="20% - Accent5 89 3 7" xfId="22955"/>
    <cellStyle name="20% - Accent5 89 4" xfId="22956"/>
    <cellStyle name="20% - Accent5 89 4 2" xfId="22957"/>
    <cellStyle name="20% - Accent5 89 4 2 2" xfId="22958"/>
    <cellStyle name="20% - Accent5 89 4 2 2 2" xfId="22959"/>
    <cellStyle name="20% - Accent5 89 4 2 2 2 2" xfId="22960"/>
    <cellStyle name="20% - Accent5 89 4 2 2 3" xfId="22961"/>
    <cellStyle name="20% - Accent5 89 4 2 3" xfId="22962"/>
    <cellStyle name="20% - Accent5 89 4 2 3 2" xfId="22963"/>
    <cellStyle name="20% - Accent5 89 4 2 4" xfId="22964"/>
    <cellStyle name="20% - Accent5 89 4 2 5" xfId="22965"/>
    <cellStyle name="20% - Accent5 89 4 3" xfId="22966"/>
    <cellStyle name="20% - Accent5 89 4 3 2" xfId="22967"/>
    <cellStyle name="20% - Accent5 89 4 3 2 2" xfId="22968"/>
    <cellStyle name="20% - Accent5 89 4 3 3" xfId="22969"/>
    <cellStyle name="20% - Accent5 89 4 4" xfId="22970"/>
    <cellStyle name="20% - Accent5 89 4 4 2" xfId="22971"/>
    <cellStyle name="20% - Accent5 89 4 5" xfId="22972"/>
    <cellStyle name="20% - Accent5 89 4 6" xfId="22973"/>
    <cellStyle name="20% - Accent5 89 5" xfId="22974"/>
    <cellStyle name="20% - Accent5 89 5 2" xfId="22975"/>
    <cellStyle name="20% - Accent5 89 5 2 2" xfId="22976"/>
    <cellStyle name="20% - Accent5 89 5 2 2 2" xfId="22977"/>
    <cellStyle name="20% - Accent5 89 5 2 2 2 2" xfId="22978"/>
    <cellStyle name="20% - Accent5 89 5 2 2 3" xfId="22979"/>
    <cellStyle name="20% - Accent5 89 5 2 3" xfId="22980"/>
    <cellStyle name="20% - Accent5 89 5 2 3 2" xfId="22981"/>
    <cellStyle name="20% - Accent5 89 5 2 4" xfId="22982"/>
    <cellStyle name="20% - Accent5 89 5 2 5" xfId="22983"/>
    <cellStyle name="20% - Accent5 89 5 3" xfId="22984"/>
    <cellStyle name="20% - Accent5 89 5 3 2" xfId="22985"/>
    <cellStyle name="20% - Accent5 89 5 3 2 2" xfId="22986"/>
    <cellStyle name="20% - Accent5 89 5 3 3" xfId="22987"/>
    <cellStyle name="20% - Accent5 89 5 4" xfId="22988"/>
    <cellStyle name="20% - Accent5 89 5 4 2" xfId="22989"/>
    <cellStyle name="20% - Accent5 89 5 5" xfId="22990"/>
    <cellStyle name="20% - Accent5 89 5 6" xfId="22991"/>
    <cellStyle name="20% - Accent5 89 6" xfId="22992"/>
    <cellStyle name="20% - Accent5 89 6 2" xfId="22993"/>
    <cellStyle name="20% - Accent5 89 6 2 2" xfId="22994"/>
    <cellStyle name="20% - Accent5 89 6 2 2 2" xfId="22995"/>
    <cellStyle name="20% - Accent5 89 6 2 3" xfId="22996"/>
    <cellStyle name="20% - Accent5 89 6 3" xfId="22997"/>
    <cellStyle name="20% - Accent5 89 6 3 2" xfId="22998"/>
    <cellStyle name="20% - Accent5 89 6 4" xfId="22999"/>
    <cellStyle name="20% - Accent5 89 6 5" xfId="23000"/>
    <cellStyle name="20% - Accent5 89 7" xfId="23001"/>
    <cellStyle name="20% - Accent5 89 7 2" xfId="23002"/>
    <cellStyle name="20% - Accent5 89 7 2 2" xfId="23003"/>
    <cellStyle name="20% - Accent5 89 7 3" xfId="23004"/>
    <cellStyle name="20% - Accent5 89 8" xfId="23005"/>
    <cellStyle name="20% - Accent5 89 8 2" xfId="23006"/>
    <cellStyle name="20% - Accent5 89 9" xfId="23007"/>
    <cellStyle name="20% - Accent5 89 9 2" xfId="60887"/>
    <cellStyle name="20% - Accent5 9" xfId="1369"/>
    <cellStyle name="20% - Accent5 9 2" xfId="1370"/>
    <cellStyle name="20% - Accent5 90" xfId="1371"/>
    <cellStyle name="20% - Accent5 90 10" xfId="23008"/>
    <cellStyle name="20% - Accent5 90 2" xfId="23009"/>
    <cellStyle name="20% - Accent5 90 2 2" xfId="23010"/>
    <cellStyle name="20% - Accent5 90 2 2 2" xfId="23011"/>
    <cellStyle name="20% - Accent5 90 2 2 2 2" xfId="23012"/>
    <cellStyle name="20% - Accent5 90 2 2 2 2 2" xfId="23013"/>
    <cellStyle name="20% - Accent5 90 2 2 2 2 2 2" xfId="23014"/>
    <cellStyle name="20% - Accent5 90 2 2 2 2 3" xfId="23015"/>
    <cellStyle name="20% - Accent5 90 2 2 2 3" xfId="23016"/>
    <cellStyle name="20% - Accent5 90 2 2 2 3 2" xfId="23017"/>
    <cellStyle name="20% - Accent5 90 2 2 2 4" xfId="23018"/>
    <cellStyle name="20% - Accent5 90 2 2 2 5" xfId="23019"/>
    <cellStyle name="20% - Accent5 90 2 2 3" xfId="23020"/>
    <cellStyle name="20% - Accent5 90 2 2 3 2" xfId="23021"/>
    <cellStyle name="20% - Accent5 90 2 2 3 2 2" xfId="23022"/>
    <cellStyle name="20% - Accent5 90 2 2 3 3" xfId="23023"/>
    <cellStyle name="20% - Accent5 90 2 2 4" xfId="23024"/>
    <cellStyle name="20% - Accent5 90 2 2 4 2" xfId="23025"/>
    <cellStyle name="20% - Accent5 90 2 2 5" xfId="23026"/>
    <cellStyle name="20% - Accent5 90 2 2 6" xfId="23027"/>
    <cellStyle name="20% - Accent5 90 2 3" xfId="23028"/>
    <cellStyle name="20% - Accent5 90 2 3 2" xfId="23029"/>
    <cellStyle name="20% - Accent5 90 2 3 2 2" xfId="23030"/>
    <cellStyle name="20% - Accent5 90 2 3 2 2 2" xfId="23031"/>
    <cellStyle name="20% - Accent5 90 2 3 2 3" xfId="23032"/>
    <cellStyle name="20% - Accent5 90 2 3 3" xfId="23033"/>
    <cellStyle name="20% - Accent5 90 2 3 3 2" xfId="23034"/>
    <cellStyle name="20% - Accent5 90 2 3 4" xfId="23035"/>
    <cellStyle name="20% - Accent5 90 2 3 5" xfId="23036"/>
    <cellStyle name="20% - Accent5 90 2 4" xfId="23037"/>
    <cellStyle name="20% - Accent5 90 2 4 2" xfId="23038"/>
    <cellStyle name="20% - Accent5 90 2 4 2 2" xfId="23039"/>
    <cellStyle name="20% - Accent5 90 2 4 3" xfId="23040"/>
    <cellStyle name="20% - Accent5 90 2 5" xfId="23041"/>
    <cellStyle name="20% - Accent5 90 2 5 2" xfId="23042"/>
    <cellStyle name="20% - Accent5 90 2 6" xfId="23043"/>
    <cellStyle name="20% - Accent5 90 2 7" xfId="23044"/>
    <cellStyle name="20% - Accent5 90 3" xfId="23045"/>
    <cellStyle name="20% - Accent5 90 3 2" xfId="23046"/>
    <cellStyle name="20% - Accent5 90 3 2 2" xfId="23047"/>
    <cellStyle name="20% - Accent5 90 3 2 2 2" xfId="23048"/>
    <cellStyle name="20% - Accent5 90 3 2 2 2 2" xfId="23049"/>
    <cellStyle name="20% - Accent5 90 3 2 2 2 2 2" xfId="23050"/>
    <cellStyle name="20% - Accent5 90 3 2 2 2 3" xfId="23051"/>
    <cellStyle name="20% - Accent5 90 3 2 2 3" xfId="23052"/>
    <cellStyle name="20% - Accent5 90 3 2 2 3 2" xfId="23053"/>
    <cellStyle name="20% - Accent5 90 3 2 2 4" xfId="23054"/>
    <cellStyle name="20% - Accent5 90 3 2 2 5" xfId="23055"/>
    <cellStyle name="20% - Accent5 90 3 2 3" xfId="23056"/>
    <cellStyle name="20% - Accent5 90 3 2 3 2" xfId="23057"/>
    <cellStyle name="20% - Accent5 90 3 2 3 2 2" xfId="23058"/>
    <cellStyle name="20% - Accent5 90 3 2 3 3" xfId="23059"/>
    <cellStyle name="20% - Accent5 90 3 2 4" xfId="23060"/>
    <cellStyle name="20% - Accent5 90 3 2 4 2" xfId="23061"/>
    <cellStyle name="20% - Accent5 90 3 2 5" xfId="23062"/>
    <cellStyle name="20% - Accent5 90 3 2 6" xfId="23063"/>
    <cellStyle name="20% - Accent5 90 3 3" xfId="23064"/>
    <cellStyle name="20% - Accent5 90 3 3 2" xfId="23065"/>
    <cellStyle name="20% - Accent5 90 3 3 2 2" xfId="23066"/>
    <cellStyle name="20% - Accent5 90 3 3 2 2 2" xfId="23067"/>
    <cellStyle name="20% - Accent5 90 3 3 2 3" xfId="23068"/>
    <cellStyle name="20% - Accent5 90 3 3 3" xfId="23069"/>
    <cellStyle name="20% - Accent5 90 3 3 3 2" xfId="23070"/>
    <cellStyle name="20% - Accent5 90 3 3 4" xfId="23071"/>
    <cellStyle name="20% - Accent5 90 3 3 5" xfId="23072"/>
    <cellStyle name="20% - Accent5 90 3 4" xfId="23073"/>
    <cellStyle name="20% - Accent5 90 3 4 2" xfId="23074"/>
    <cellStyle name="20% - Accent5 90 3 4 2 2" xfId="23075"/>
    <cellStyle name="20% - Accent5 90 3 4 3" xfId="23076"/>
    <cellStyle name="20% - Accent5 90 3 5" xfId="23077"/>
    <cellStyle name="20% - Accent5 90 3 5 2" xfId="23078"/>
    <cellStyle name="20% - Accent5 90 3 6" xfId="23079"/>
    <cellStyle name="20% - Accent5 90 3 7" xfId="23080"/>
    <cellStyle name="20% - Accent5 90 4" xfId="23081"/>
    <cellStyle name="20% - Accent5 90 4 2" xfId="23082"/>
    <cellStyle name="20% - Accent5 90 4 2 2" xfId="23083"/>
    <cellStyle name="20% - Accent5 90 4 2 2 2" xfId="23084"/>
    <cellStyle name="20% - Accent5 90 4 2 2 2 2" xfId="23085"/>
    <cellStyle name="20% - Accent5 90 4 2 2 3" xfId="23086"/>
    <cellStyle name="20% - Accent5 90 4 2 3" xfId="23087"/>
    <cellStyle name="20% - Accent5 90 4 2 3 2" xfId="23088"/>
    <cellStyle name="20% - Accent5 90 4 2 4" xfId="23089"/>
    <cellStyle name="20% - Accent5 90 4 2 5" xfId="23090"/>
    <cellStyle name="20% - Accent5 90 4 3" xfId="23091"/>
    <cellStyle name="20% - Accent5 90 4 3 2" xfId="23092"/>
    <cellStyle name="20% - Accent5 90 4 3 2 2" xfId="23093"/>
    <cellStyle name="20% - Accent5 90 4 3 3" xfId="23094"/>
    <cellStyle name="20% - Accent5 90 4 4" xfId="23095"/>
    <cellStyle name="20% - Accent5 90 4 4 2" xfId="23096"/>
    <cellStyle name="20% - Accent5 90 4 5" xfId="23097"/>
    <cellStyle name="20% - Accent5 90 4 6" xfId="23098"/>
    <cellStyle name="20% - Accent5 90 5" xfId="23099"/>
    <cellStyle name="20% - Accent5 90 5 2" xfId="23100"/>
    <cellStyle name="20% - Accent5 90 5 2 2" xfId="23101"/>
    <cellStyle name="20% - Accent5 90 5 2 2 2" xfId="23102"/>
    <cellStyle name="20% - Accent5 90 5 2 2 2 2" xfId="23103"/>
    <cellStyle name="20% - Accent5 90 5 2 2 3" xfId="23104"/>
    <cellStyle name="20% - Accent5 90 5 2 3" xfId="23105"/>
    <cellStyle name="20% - Accent5 90 5 2 3 2" xfId="23106"/>
    <cellStyle name="20% - Accent5 90 5 2 4" xfId="23107"/>
    <cellStyle name="20% - Accent5 90 5 2 5" xfId="23108"/>
    <cellStyle name="20% - Accent5 90 5 3" xfId="23109"/>
    <cellStyle name="20% - Accent5 90 5 3 2" xfId="23110"/>
    <cellStyle name="20% - Accent5 90 5 3 2 2" xfId="23111"/>
    <cellStyle name="20% - Accent5 90 5 3 3" xfId="23112"/>
    <cellStyle name="20% - Accent5 90 5 4" xfId="23113"/>
    <cellStyle name="20% - Accent5 90 5 4 2" xfId="23114"/>
    <cellStyle name="20% - Accent5 90 5 5" xfId="23115"/>
    <cellStyle name="20% - Accent5 90 5 6" xfId="23116"/>
    <cellStyle name="20% - Accent5 90 6" xfId="23117"/>
    <cellStyle name="20% - Accent5 90 6 2" xfId="23118"/>
    <cellStyle name="20% - Accent5 90 6 2 2" xfId="23119"/>
    <cellStyle name="20% - Accent5 90 6 2 2 2" xfId="23120"/>
    <cellStyle name="20% - Accent5 90 6 2 3" xfId="23121"/>
    <cellStyle name="20% - Accent5 90 6 3" xfId="23122"/>
    <cellStyle name="20% - Accent5 90 6 3 2" xfId="23123"/>
    <cellStyle name="20% - Accent5 90 6 4" xfId="23124"/>
    <cellStyle name="20% - Accent5 90 6 5" xfId="23125"/>
    <cellStyle name="20% - Accent5 90 7" xfId="23126"/>
    <cellStyle name="20% - Accent5 90 7 2" xfId="23127"/>
    <cellStyle name="20% - Accent5 90 7 2 2" xfId="23128"/>
    <cellStyle name="20% - Accent5 90 7 3" xfId="23129"/>
    <cellStyle name="20% - Accent5 90 8" xfId="23130"/>
    <cellStyle name="20% - Accent5 90 8 2" xfId="23131"/>
    <cellStyle name="20% - Accent5 90 9" xfId="23132"/>
    <cellStyle name="20% - Accent5 90 9 2" xfId="60888"/>
    <cellStyle name="20% - Accent5 91" xfId="1372"/>
    <cellStyle name="20% - Accent5 91 10" xfId="23133"/>
    <cellStyle name="20% - Accent5 91 2" xfId="23134"/>
    <cellStyle name="20% - Accent5 91 2 2" xfId="23135"/>
    <cellStyle name="20% - Accent5 91 2 2 2" xfId="23136"/>
    <cellStyle name="20% - Accent5 91 2 2 2 2" xfId="23137"/>
    <cellStyle name="20% - Accent5 91 2 2 2 2 2" xfId="23138"/>
    <cellStyle name="20% - Accent5 91 2 2 2 2 2 2" xfId="23139"/>
    <cellStyle name="20% - Accent5 91 2 2 2 2 3" xfId="23140"/>
    <cellStyle name="20% - Accent5 91 2 2 2 3" xfId="23141"/>
    <cellStyle name="20% - Accent5 91 2 2 2 3 2" xfId="23142"/>
    <cellStyle name="20% - Accent5 91 2 2 2 4" xfId="23143"/>
    <cellStyle name="20% - Accent5 91 2 2 2 5" xfId="23144"/>
    <cellStyle name="20% - Accent5 91 2 2 3" xfId="23145"/>
    <cellStyle name="20% - Accent5 91 2 2 3 2" xfId="23146"/>
    <cellStyle name="20% - Accent5 91 2 2 3 2 2" xfId="23147"/>
    <cellStyle name="20% - Accent5 91 2 2 3 3" xfId="23148"/>
    <cellStyle name="20% - Accent5 91 2 2 4" xfId="23149"/>
    <cellStyle name="20% - Accent5 91 2 2 4 2" xfId="23150"/>
    <cellStyle name="20% - Accent5 91 2 2 5" xfId="23151"/>
    <cellStyle name="20% - Accent5 91 2 2 6" xfId="23152"/>
    <cellStyle name="20% - Accent5 91 2 3" xfId="23153"/>
    <cellStyle name="20% - Accent5 91 2 3 2" xfId="23154"/>
    <cellStyle name="20% - Accent5 91 2 3 2 2" xfId="23155"/>
    <cellStyle name="20% - Accent5 91 2 3 2 2 2" xfId="23156"/>
    <cellStyle name="20% - Accent5 91 2 3 2 3" xfId="23157"/>
    <cellStyle name="20% - Accent5 91 2 3 3" xfId="23158"/>
    <cellStyle name="20% - Accent5 91 2 3 3 2" xfId="23159"/>
    <cellStyle name="20% - Accent5 91 2 3 4" xfId="23160"/>
    <cellStyle name="20% - Accent5 91 2 3 5" xfId="23161"/>
    <cellStyle name="20% - Accent5 91 2 4" xfId="23162"/>
    <cellStyle name="20% - Accent5 91 2 4 2" xfId="23163"/>
    <cellStyle name="20% - Accent5 91 2 4 2 2" xfId="23164"/>
    <cellStyle name="20% - Accent5 91 2 4 3" xfId="23165"/>
    <cellStyle name="20% - Accent5 91 2 5" xfId="23166"/>
    <cellStyle name="20% - Accent5 91 2 5 2" xfId="23167"/>
    <cellStyle name="20% - Accent5 91 2 6" xfId="23168"/>
    <cellStyle name="20% - Accent5 91 2 7" xfId="23169"/>
    <cellStyle name="20% - Accent5 91 3" xfId="23170"/>
    <cellStyle name="20% - Accent5 91 3 2" xfId="23171"/>
    <cellStyle name="20% - Accent5 91 3 2 2" xfId="23172"/>
    <cellStyle name="20% - Accent5 91 3 2 2 2" xfId="23173"/>
    <cellStyle name="20% - Accent5 91 3 2 2 2 2" xfId="23174"/>
    <cellStyle name="20% - Accent5 91 3 2 2 2 2 2" xfId="23175"/>
    <cellStyle name="20% - Accent5 91 3 2 2 2 3" xfId="23176"/>
    <cellStyle name="20% - Accent5 91 3 2 2 3" xfId="23177"/>
    <cellStyle name="20% - Accent5 91 3 2 2 3 2" xfId="23178"/>
    <cellStyle name="20% - Accent5 91 3 2 2 4" xfId="23179"/>
    <cellStyle name="20% - Accent5 91 3 2 2 5" xfId="23180"/>
    <cellStyle name="20% - Accent5 91 3 2 3" xfId="23181"/>
    <cellStyle name="20% - Accent5 91 3 2 3 2" xfId="23182"/>
    <cellStyle name="20% - Accent5 91 3 2 3 2 2" xfId="23183"/>
    <cellStyle name="20% - Accent5 91 3 2 3 3" xfId="23184"/>
    <cellStyle name="20% - Accent5 91 3 2 4" xfId="23185"/>
    <cellStyle name="20% - Accent5 91 3 2 4 2" xfId="23186"/>
    <cellStyle name="20% - Accent5 91 3 2 5" xfId="23187"/>
    <cellStyle name="20% - Accent5 91 3 2 6" xfId="23188"/>
    <cellStyle name="20% - Accent5 91 3 3" xfId="23189"/>
    <cellStyle name="20% - Accent5 91 3 3 2" xfId="23190"/>
    <cellStyle name="20% - Accent5 91 3 3 2 2" xfId="23191"/>
    <cellStyle name="20% - Accent5 91 3 3 2 2 2" xfId="23192"/>
    <cellStyle name="20% - Accent5 91 3 3 2 3" xfId="23193"/>
    <cellStyle name="20% - Accent5 91 3 3 3" xfId="23194"/>
    <cellStyle name="20% - Accent5 91 3 3 3 2" xfId="23195"/>
    <cellStyle name="20% - Accent5 91 3 3 4" xfId="23196"/>
    <cellStyle name="20% - Accent5 91 3 3 5" xfId="23197"/>
    <cellStyle name="20% - Accent5 91 3 4" xfId="23198"/>
    <cellStyle name="20% - Accent5 91 3 4 2" xfId="23199"/>
    <cellStyle name="20% - Accent5 91 3 4 2 2" xfId="23200"/>
    <cellStyle name="20% - Accent5 91 3 4 3" xfId="23201"/>
    <cellStyle name="20% - Accent5 91 3 5" xfId="23202"/>
    <cellStyle name="20% - Accent5 91 3 5 2" xfId="23203"/>
    <cellStyle name="20% - Accent5 91 3 6" xfId="23204"/>
    <cellStyle name="20% - Accent5 91 3 7" xfId="23205"/>
    <cellStyle name="20% - Accent5 91 4" xfId="23206"/>
    <cellStyle name="20% - Accent5 91 4 2" xfId="23207"/>
    <cellStyle name="20% - Accent5 91 4 2 2" xfId="23208"/>
    <cellStyle name="20% - Accent5 91 4 2 2 2" xfId="23209"/>
    <cellStyle name="20% - Accent5 91 4 2 2 2 2" xfId="23210"/>
    <cellStyle name="20% - Accent5 91 4 2 2 3" xfId="23211"/>
    <cellStyle name="20% - Accent5 91 4 2 3" xfId="23212"/>
    <cellStyle name="20% - Accent5 91 4 2 3 2" xfId="23213"/>
    <cellStyle name="20% - Accent5 91 4 2 4" xfId="23214"/>
    <cellStyle name="20% - Accent5 91 4 2 5" xfId="23215"/>
    <cellStyle name="20% - Accent5 91 4 3" xfId="23216"/>
    <cellStyle name="20% - Accent5 91 4 3 2" xfId="23217"/>
    <cellStyle name="20% - Accent5 91 4 3 2 2" xfId="23218"/>
    <cellStyle name="20% - Accent5 91 4 3 3" xfId="23219"/>
    <cellStyle name="20% - Accent5 91 4 4" xfId="23220"/>
    <cellStyle name="20% - Accent5 91 4 4 2" xfId="23221"/>
    <cellStyle name="20% - Accent5 91 4 5" xfId="23222"/>
    <cellStyle name="20% - Accent5 91 4 6" xfId="23223"/>
    <cellStyle name="20% - Accent5 91 5" xfId="23224"/>
    <cellStyle name="20% - Accent5 91 5 2" xfId="23225"/>
    <cellStyle name="20% - Accent5 91 5 2 2" xfId="23226"/>
    <cellStyle name="20% - Accent5 91 5 2 2 2" xfId="23227"/>
    <cellStyle name="20% - Accent5 91 5 2 2 2 2" xfId="23228"/>
    <cellStyle name="20% - Accent5 91 5 2 2 3" xfId="23229"/>
    <cellStyle name="20% - Accent5 91 5 2 3" xfId="23230"/>
    <cellStyle name="20% - Accent5 91 5 2 3 2" xfId="23231"/>
    <cellStyle name="20% - Accent5 91 5 2 4" xfId="23232"/>
    <cellStyle name="20% - Accent5 91 5 2 5" xfId="23233"/>
    <cellStyle name="20% - Accent5 91 5 3" xfId="23234"/>
    <cellStyle name="20% - Accent5 91 5 3 2" xfId="23235"/>
    <cellStyle name="20% - Accent5 91 5 3 2 2" xfId="23236"/>
    <cellStyle name="20% - Accent5 91 5 3 3" xfId="23237"/>
    <cellStyle name="20% - Accent5 91 5 4" xfId="23238"/>
    <cellStyle name="20% - Accent5 91 5 4 2" xfId="23239"/>
    <cellStyle name="20% - Accent5 91 5 5" xfId="23240"/>
    <cellStyle name="20% - Accent5 91 5 6" xfId="23241"/>
    <cellStyle name="20% - Accent5 91 6" xfId="23242"/>
    <cellStyle name="20% - Accent5 91 6 2" xfId="23243"/>
    <cellStyle name="20% - Accent5 91 6 2 2" xfId="23244"/>
    <cellStyle name="20% - Accent5 91 6 2 2 2" xfId="23245"/>
    <cellStyle name="20% - Accent5 91 6 2 3" xfId="23246"/>
    <cellStyle name="20% - Accent5 91 6 3" xfId="23247"/>
    <cellStyle name="20% - Accent5 91 6 3 2" xfId="23248"/>
    <cellStyle name="20% - Accent5 91 6 4" xfId="23249"/>
    <cellStyle name="20% - Accent5 91 6 5" xfId="23250"/>
    <cellStyle name="20% - Accent5 91 7" xfId="23251"/>
    <cellStyle name="20% - Accent5 91 7 2" xfId="23252"/>
    <cellStyle name="20% - Accent5 91 7 2 2" xfId="23253"/>
    <cellStyle name="20% - Accent5 91 7 3" xfId="23254"/>
    <cellStyle name="20% - Accent5 91 8" xfId="23255"/>
    <cellStyle name="20% - Accent5 91 8 2" xfId="23256"/>
    <cellStyle name="20% - Accent5 91 9" xfId="23257"/>
    <cellStyle name="20% - Accent5 91 9 2" xfId="60889"/>
    <cellStyle name="20% - Accent5 92" xfId="1373"/>
    <cellStyle name="20% - Accent5 92 10" xfId="23258"/>
    <cellStyle name="20% - Accent5 92 2" xfId="23259"/>
    <cellStyle name="20% - Accent5 92 2 2" xfId="23260"/>
    <cellStyle name="20% - Accent5 92 2 2 2" xfId="23261"/>
    <cellStyle name="20% - Accent5 92 2 2 2 2" xfId="23262"/>
    <cellStyle name="20% - Accent5 92 2 2 2 2 2" xfId="23263"/>
    <cellStyle name="20% - Accent5 92 2 2 2 2 2 2" xfId="23264"/>
    <cellStyle name="20% - Accent5 92 2 2 2 2 3" xfId="23265"/>
    <cellStyle name="20% - Accent5 92 2 2 2 3" xfId="23266"/>
    <cellStyle name="20% - Accent5 92 2 2 2 3 2" xfId="23267"/>
    <cellStyle name="20% - Accent5 92 2 2 2 4" xfId="23268"/>
    <cellStyle name="20% - Accent5 92 2 2 2 5" xfId="23269"/>
    <cellStyle name="20% - Accent5 92 2 2 3" xfId="23270"/>
    <cellStyle name="20% - Accent5 92 2 2 3 2" xfId="23271"/>
    <cellStyle name="20% - Accent5 92 2 2 3 2 2" xfId="23272"/>
    <cellStyle name="20% - Accent5 92 2 2 3 3" xfId="23273"/>
    <cellStyle name="20% - Accent5 92 2 2 4" xfId="23274"/>
    <cellStyle name="20% - Accent5 92 2 2 4 2" xfId="23275"/>
    <cellStyle name="20% - Accent5 92 2 2 5" xfId="23276"/>
    <cellStyle name="20% - Accent5 92 2 2 6" xfId="23277"/>
    <cellStyle name="20% - Accent5 92 2 3" xfId="23278"/>
    <cellStyle name="20% - Accent5 92 2 3 2" xfId="23279"/>
    <cellStyle name="20% - Accent5 92 2 3 2 2" xfId="23280"/>
    <cellStyle name="20% - Accent5 92 2 3 2 2 2" xfId="23281"/>
    <cellStyle name="20% - Accent5 92 2 3 2 3" xfId="23282"/>
    <cellStyle name="20% - Accent5 92 2 3 3" xfId="23283"/>
    <cellStyle name="20% - Accent5 92 2 3 3 2" xfId="23284"/>
    <cellStyle name="20% - Accent5 92 2 3 4" xfId="23285"/>
    <cellStyle name="20% - Accent5 92 2 3 5" xfId="23286"/>
    <cellStyle name="20% - Accent5 92 2 4" xfId="23287"/>
    <cellStyle name="20% - Accent5 92 2 4 2" xfId="23288"/>
    <cellStyle name="20% - Accent5 92 2 4 2 2" xfId="23289"/>
    <cellStyle name="20% - Accent5 92 2 4 3" xfId="23290"/>
    <cellStyle name="20% - Accent5 92 2 5" xfId="23291"/>
    <cellStyle name="20% - Accent5 92 2 5 2" xfId="23292"/>
    <cellStyle name="20% - Accent5 92 2 6" xfId="23293"/>
    <cellStyle name="20% - Accent5 92 2 7" xfId="23294"/>
    <cellStyle name="20% - Accent5 92 3" xfId="23295"/>
    <cellStyle name="20% - Accent5 92 3 2" xfId="23296"/>
    <cellStyle name="20% - Accent5 92 3 2 2" xfId="23297"/>
    <cellStyle name="20% - Accent5 92 3 2 2 2" xfId="23298"/>
    <cellStyle name="20% - Accent5 92 3 2 2 2 2" xfId="23299"/>
    <cellStyle name="20% - Accent5 92 3 2 2 2 2 2" xfId="23300"/>
    <cellStyle name="20% - Accent5 92 3 2 2 2 3" xfId="23301"/>
    <cellStyle name="20% - Accent5 92 3 2 2 3" xfId="23302"/>
    <cellStyle name="20% - Accent5 92 3 2 2 3 2" xfId="23303"/>
    <cellStyle name="20% - Accent5 92 3 2 2 4" xfId="23304"/>
    <cellStyle name="20% - Accent5 92 3 2 2 5" xfId="23305"/>
    <cellStyle name="20% - Accent5 92 3 2 3" xfId="23306"/>
    <cellStyle name="20% - Accent5 92 3 2 3 2" xfId="23307"/>
    <cellStyle name="20% - Accent5 92 3 2 3 2 2" xfId="23308"/>
    <cellStyle name="20% - Accent5 92 3 2 3 3" xfId="23309"/>
    <cellStyle name="20% - Accent5 92 3 2 4" xfId="23310"/>
    <cellStyle name="20% - Accent5 92 3 2 4 2" xfId="23311"/>
    <cellStyle name="20% - Accent5 92 3 2 5" xfId="23312"/>
    <cellStyle name="20% - Accent5 92 3 2 6" xfId="23313"/>
    <cellStyle name="20% - Accent5 92 3 3" xfId="23314"/>
    <cellStyle name="20% - Accent5 92 3 3 2" xfId="23315"/>
    <cellStyle name="20% - Accent5 92 3 3 2 2" xfId="23316"/>
    <cellStyle name="20% - Accent5 92 3 3 2 2 2" xfId="23317"/>
    <cellStyle name="20% - Accent5 92 3 3 2 3" xfId="23318"/>
    <cellStyle name="20% - Accent5 92 3 3 3" xfId="23319"/>
    <cellStyle name="20% - Accent5 92 3 3 3 2" xfId="23320"/>
    <cellStyle name="20% - Accent5 92 3 3 4" xfId="23321"/>
    <cellStyle name="20% - Accent5 92 3 3 5" xfId="23322"/>
    <cellStyle name="20% - Accent5 92 3 4" xfId="23323"/>
    <cellStyle name="20% - Accent5 92 3 4 2" xfId="23324"/>
    <cellStyle name="20% - Accent5 92 3 4 2 2" xfId="23325"/>
    <cellStyle name="20% - Accent5 92 3 4 3" xfId="23326"/>
    <cellStyle name="20% - Accent5 92 3 5" xfId="23327"/>
    <cellStyle name="20% - Accent5 92 3 5 2" xfId="23328"/>
    <cellStyle name="20% - Accent5 92 3 6" xfId="23329"/>
    <cellStyle name="20% - Accent5 92 3 7" xfId="23330"/>
    <cellStyle name="20% - Accent5 92 4" xfId="23331"/>
    <cellStyle name="20% - Accent5 92 4 2" xfId="23332"/>
    <cellStyle name="20% - Accent5 92 4 2 2" xfId="23333"/>
    <cellStyle name="20% - Accent5 92 4 2 2 2" xfId="23334"/>
    <cellStyle name="20% - Accent5 92 4 2 2 2 2" xfId="23335"/>
    <cellStyle name="20% - Accent5 92 4 2 2 3" xfId="23336"/>
    <cellStyle name="20% - Accent5 92 4 2 3" xfId="23337"/>
    <cellStyle name="20% - Accent5 92 4 2 3 2" xfId="23338"/>
    <cellStyle name="20% - Accent5 92 4 2 4" xfId="23339"/>
    <cellStyle name="20% - Accent5 92 4 2 5" xfId="23340"/>
    <cellStyle name="20% - Accent5 92 4 3" xfId="23341"/>
    <cellStyle name="20% - Accent5 92 4 3 2" xfId="23342"/>
    <cellStyle name="20% - Accent5 92 4 3 2 2" xfId="23343"/>
    <cellStyle name="20% - Accent5 92 4 3 3" xfId="23344"/>
    <cellStyle name="20% - Accent5 92 4 4" xfId="23345"/>
    <cellStyle name="20% - Accent5 92 4 4 2" xfId="23346"/>
    <cellStyle name="20% - Accent5 92 4 5" xfId="23347"/>
    <cellStyle name="20% - Accent5 92 4 6" xfId="23348"/>
    <cellStyle name="20% - Accent5 92 5" xfId="23349"/>
    <cellStyle name="20% - Accent5 92 5 2" xfId="23350"/>
    <cellStyle name="20% - Accent5 92 5 2 2" xfId="23351"/>
    <cellStyle name="20% - Accent5 92 5 2 2 2" xfId="23352"/>
    <cellStyle name="20% - Accent5 92 5 2 2 2 2" xfId="23353"/>
    <cellStyle name="20% - Accent5 92 5 2 2 3" xfId="23354"/>
    <cellStyle name="20% - Accent5 92 5 2 3" xfId="23355"/>
    <cellStyle name="20% - Accent5 92 5 2 3 2" xfId="23356"/>
    <cellStyle name="20% - Accent5 92 5 2 4" xfId="23357"/>
    <cellStyle name="20% - Accent5 92 5 2 5" xfId="23358"/>
    <cellStyle name="20% - Accent5 92 5 3" xfId="23359"/>
    <cellStyle name="20% - Accent5 92 5 3 2" xfId="23360"/>
    <cellStyle name="20% - Accent5 92 5 3 2 2" xfId="23361"/>
    <cellStyle name="20% - Accent5 92 5 3 3" xfId="23362"/>
    <cellStyle name="20% - Accent5 92 5 4" xfId="23363"/>
    <cellStyle name="20% - Accent5 92 5 4 2" xfId="23364"/>
    <cellStyle name="20% - Accent5 92 5 5" xfId="23365"/>
    <cellStyle name="20% - Accent5 92 5 6" xfId="23366"/>
    <cellStyle name="20% - Accent5 92 6" xfId="23367"/>
    <cellStyle name="20% - Accent5 92 6 2" xfId="23368"/>
    <cellStyle name="20% - Accent5 92 6 2 2" xfId="23369"/>
    <cellStyle name="20% - Accent5 92 6 2 2 2" xfId="23370"/>
    <cellStyle name="20% - Accent5 92 6 2 3" xfId="23371"/>
    <cellStyle name="20% - Accent5 92 6 3" xfId="23372"/>
    <cellStyle name="20% - Accent5 92 6 3 2" xfId="23373"/>
    <cellStyle name="20% - Accent5 92 6 4" xfId="23374"/>
    <cellStyle name="20% - Accent5 92 6 5" xfId="23375"/>
    <cellStyle name="20% - Accent5 92 7" xfId="23376"/>
    <cellStyle name="20% - Accent5 92 7 2" xfId="23377"/>
    <cellStyle name="20% - Accent5 92 7 2 2" xfId="23378"/>
    <cellStyle name="20% - Accent5 92 7 3" xfId="23379"/>
    <cellStyle name="20% - Accent5 92 8" xfId="23380"/>
    <cellStyle name="20% - Accent5 92 8 2" xfId="23381"/>
    <cellStyle name="20% - Accent5 92 9" xfId="23382"/>
    <cellStyle name="20% - Accent5 92 9 2" xfId="60890"/>
    <cellStyle name="20% - Accent5 93" xfId="1374"/>
    <cellStyle name="20% - Accent5 93 10" xfId="23383"/>
    <cellStyle name="20% - Accent5 93 2" xfId="23384"/>
    <cellStyle name="20% - Accent5 93 2 2" xfId="23385"/>
    <cellStyle name="20% - Accent5 93 2 2 2" xfId="23386"/>
    <cellStyle name="20% - Accent5 93 2 2 2 2" xfId="23387"/>
    <cellStyle name="20% - Accent5 93 2 2 2 2 2" xfId="23388"/>
    <cellStyle name="20% - Accent5 93 2 2 2 2 2 2" xfId="23389"/>
    <cellStyle name="20% - Accent5 93 2 2 2 2 3" xfId="23390"/>
    <cellStyle name="20% - Accent5 93 2 2 2 3" xfId="23391"/>
    <cellStyle name="20% - Accent5 93 2 2 2 3 2" xfId="23392"/>
    <cellStyle name="20% - Accent5 93 2 2 2 4" xfId="23393"/>
    <cellStyle name="20% - Accent5 93 2 2 2 5" xfId="23394"/>
    <cellStyle name="20% - Accent5 93 2 2 3" xfId="23395"/>
    <cellStyle name="20% - Accent5 93 2 2 3 2" xfId="23396"/>
    <cellStyle name="20% - Accent5 93 2 2 3 2 2" xfId="23397"/>
    <cellStyle name="20% - Accent5 93 2 2 3 3" xfId="23398"/>
    <cellStyle name="20% - Accent5 93 2 2 4" xfId="23399"/>
    <cellStyle name="20% - Accent5 93 2 2 4 2" xfId="23400"/>
    <cellStyle name="20% - Accent5 93 2 2 5" xfId="23401"/>
    <cellStyle name="20% - Accent5 93 2 2 6" xfId="23402"/>
    <cellStyle name="20% - Accent5 93 2 3" xfId="23403"/>
    <cellStyle name="20% - Accent5 93 2 3 2" xfId="23404"/>
    <cellStyle name="20% - Accent5 93 2 3 2 2" xfId="23405"/>
    <cellStyle name="20% - Accent5 93 2 3 2 2 2" xfId="23406"/>
    <cellStyle name="20% - Accent5 93 2 3 2 3" xfId="23407"/>
    <cellStyle name="20% - Accent5 93 2 3 3" xfId="23408"/>
    <cellStyle name="20% - Accent5 93 2 3 3 2" xfId="23409"/>
    <cellStyle name="20% - Accent5 93 2 3 4" xfId="23410"/>
    <cellStyle name="20% - Accent5 93 2 3 5" xfId="23411"/>
    <cellStyle name="20% - Accent5 93 2 4" xfId="23412"/>
    <cellStyle name="20% - Accent5 93 2 4 2" xfId="23413"/>
    <cellStyle name="20% - Accent5 93 2 4 2 2" xfId="23414"/>
    <cellStyle name="20% - Accent5 93 2 4 3" xfId="23415"/>
    <cellStyle name="20% - Accent5 93 2 5" xfId="23416"/>
    <cellStyle name="20% - Accent5 93 2 5 2" xfId="23417"/>
    <cellStyle name="20% - Accent5 93 2 6" xfId="23418"/>
    <cellStyle name="20% - Accent5 93 2 7" xfId="23419"/>
    <cellStyle name="20% - Accent5 93 3" xfId="23420"/>
    <cellStyle name="20% - Accent5 93 3 2" xfId="23421"/>
    <cellStyle name="20% - Accent5 93 3 2 2" xfId="23422"/>
    <cellStyle name="20% - Accent5 93 3 2 2 2" xfId="23423"/>
    <cellStyle name="20% - Accent5 93 3 2 2 2 2" xfId="23424"/>
    <cellStyle name="20% - Accent5 93 3 2 2 2 2 2" xfId="23425"/>
    <cellStyle name="20% - Accent5 93 3 2 2 2 3" xfId="23426"/>
    <cellStyle name="20% - Accent5 93 3 2 2 3" xfId="23427"/>
    <cellStyle name="20% - Accent5 93 3 2 2 3 2" xfId="23428"/>
    <cellStyle name="20% - Accent5 93 3 2 2 4" xfId="23429"/>
    <cellStyle name="20% - Accent5 93 3 2 2 5" xfId="23430"/>
    <cellStyle name="20% - Accent5 93 3 2 3" xfId="23431"/>
    <cellStyle name="20% - Accent5 93 3 2 3 2" xfId="23432"/>
    <cellStyle name="20% - Accent5 93 3 2 3 2 2" xfId="23433"/>
    <cellStyle name="20% - Accent5 93 3 2 3 3" xfId="23434"/>
    <cellStyle name="20% - Accent5 93 3 2 4" xfId="23435"/>
    <cellStyle name="20% - Accent5 93 3 2 4 2" xfId="23436"/>
    <cellStyle name="20% - Accent5 93 3 2 5" xfId="23437"/>
    <cellStyle name="20% - Accent5 93 3 2 6" xfId="23438"/>
    <cellStyle name="20% - Accent5 93 3 3" xfId="23439"/>
    <cellStyle name="20% - Accent5 93 3 3 2" xfId="23440"/>
    <cellStyle name="20% - Accent5 93 3 3 2 2" xfId="23441"/>
    <cellStyle name="20% - Accent5 93 3 3 2 2 2" xfId="23442"/>
    <cellStyle name="20% - Accent5 93 3 3 2 3" xfId="23443"/>
    <cellStyle name="20% - Accent5 93 3 3 3" xfId="23444"/>
    <cellStyle name="20% - Accent5 93 3 3 3 2" xfId="23445"/>
    <cellStyle name="20% - Accent5 93 3 3 4" xfId="23446"/>
    <cellStyle name="20% - Accent5 93 3 3 5" xfId="23447"/>
    <cellStyle name="20% - Accent5 93 3 4" xfId="23448"/>
    <cellStyle name="20% - Accent5 93 3 4 2" xfId="23449"/>
    <cellStyle name="20% - Accent5 93 3 4 2 2" xfId="23450"/>
    <cellStyle name="20% - Accent5 93 3 4 3" xfId="23451"/>
    <cellStyle name="20% - Accent5 93 3 5" xfId="23452"/>
    <cellStyle name="20% - Accent5 93 3 5 2" xfId="23453"/>
    <cellStyle name="20% - Accent5 93 3 6" xfId="23454"/>
    <cellStyle name="20% - Accent5 93 3 7" xfId="23455"/>
    <cellStyle name="20% - Accent5 93 4" xfId="23456"/>
    <cellStyle name="20% - Accent5 93 4 2" xfId="23457"/>
    <cellStyle name="20% - Accent5 93 4 2 2" xfId="23458"/>
    <cellStyle name="20% - Accent5 93 4 2 2 2" xfId="23459"/>
    <cellStyle name="20% - Accent5 93 4 2 2 2 2" xfId="23460"/>
    <cellStyle name="20% - Accent5 93 4 2 2 3" xfId="23461"/>
    <cellStyle name="20% - Accent5 93 4 2 3" xfId="23462"/>
    <cellStyle name="20% - Accent5 93 4 2 3 2" xfId="23463"/>
    <cellStyle name="20% - Accent5 93 4 2 4" xfId="23464"/>
    <cellStyle name="20% - Accent5 93 4 2 5" xfId="23465"/>
    <cellStyle name="20% - Accent5 93 4 3" xfId="23466"/>
    <cellStyle name="20% - Accent5 93 4 3 2" xfId="23467"/>
    <cellStyle name="20% - Accent5 93 4 3 2 2" xfId="23468"/>
    <cellStyle name="20% - Accent5 93 4 3 3" xfId="23469"/>
    <cellStyle name="20% - Accent5 93 4 4" xfId="23470"/>
    <cellStyle name="20% - Accent5 93 4 4 2" xfId="23471"/>
    <cellStyle name="20% - Accent5 93 4 5" xfId="23472"/>
    <cellStyle name="20% - Accent5 93 4 6" xfId="23473"/>
    <cellStyle name="20% - Accent5 93 5" xfId="23474"/>
    <cellStyle name="20% - Accent5 93 5 2" xfId="23475"/>
    <cellStyle name="20% - Accent5 93 5 2 2" xfId="23476"/>
    <cellStyle name="20% - Accent5 93 5 2 2 2" xfId="23477"/>
    <cellStyle name="20% - Accent5 93 5 2 2 2 2" xfId="23478"/>
    <cellStyle name="20% - Accent5 93 5 2 2 3" xfId="23479"/>
    <cellStyle name="20% - Accent5 93 5 2 3" xfId="23480"/>
    <cellStyle name="20% - Accent5 93 5 2 3 2" xfId="23481"/>
    <cellStyle name="20% - Accent5 93 5 2 4" xfId="23482"/>
    <cellStyle name="20% - Accent5 93 5 2 5" xfId="23483"/>
    <cellStyle name="20% - Accent5 93 5 3" xfId="23484"/>
    <cellStyle name="20% - Accent5 93 5 3 2" xfId="23485"/>
    <cellStyle name="20% - Accent5 93 5 3 2 2" xfId="23486"/>
    <cellStyle name="20% - Accent5 93 5 3 3" xfId="23487"/>
    <cellStyle name="20% - Accent5 93 5 4" xfId="23488"/>
    <cellStyle name="20% - Accent5 93 5 4 2" xfId="23489"/>
    <cellStyle name="20% - Accent5 93 5 5" xfId="23490"/>
    <cellStyle name="20% - Accent5 93 5 6" xfId="23491"/>
    <cellStyle name="20% - Accent5 93 6" xfId="23492"/>
    <cellStyle name="20% - Accent5 93 6 2" xfId="23493"/>
    <cellStyle name="20% - Accent5 93 6 2 2" xfId="23494"/>
    <cellStyle name="20% - Accent5 93 6 2 2 2" xfId="23495"/>
    <cellStyle name="20% - Accent5 93 6 2 3" xfId="23496"/>
    <cellStyle name="20% - Accent5 93 6 3" xfId="23497"/>
    <cellStyle name="20% - Accent5 93 6 3 2" xfId="23498"/>
    <cellStyle name="20% - Accent5 93 6 4" xfId="23499"/>
    <cellStyle name="20% - Accent5 93 6 5" xfId="23500"/>
    <cellStyle name="20% - Accent5 93 7" xfId="23501"/>
    <cellStyle name="20% - Accent5 93 7 2" xfId="23502"/>
    <cellStyle name="20% - Accent5 93 7 2 2" xfId="23503"/>
    <cellStyle name="20% - Accent5 93 7 3" xfId="23504"/>
    <cellStyle name="20% - Accent5 93 8" xfId="23505"/>
    <cellStyle name="20% - Accent5 93 8 2" xfId="23506"/>
    <cellStyle name="20% - Accent5 93 9" xfId="23507"/>
    <cellStyle name="20% - Accent5 93 9 2" xfId="60891"/>
    <cellStyle name="20% - Accent5 94" xfId="1375"/>
    <cellStyle name="20% - Accent5 94 10" xfId="23508"/>
    <cellStyle name="20% - Accent5 94 2" xfId="23509"/>
    <cellStyle name="20% - Accent5 94 2 2" xfId="23510"/>
    <cellStyle name="20% - Accent5 94 2 2 2" xfId="23511"/>
    <cellStyle name="20% - Accent5 94 2 2 2 2" xfId="23512"/>
    <cellStyle name="20% - Accent5 94 2 2 2 2 2" xfId="23513"/>
    <cellStyle name="20% - Accent5 94 2 2 2 2 2 2" xfId="23514"/>
    <cellStyle name="20% - Accent5 94 2 2 2 2 3" xfId="23515"/>
    <cellStyle name="20% - Accent5 94 2 2 2 3" xfId="23516"/>
    <cellStyle name="20% - Accent5 94 2 2 2 3 2" xfId="23517"/>
    <cellStyle name="20% - Accent5 94 2 2 2 4" xfId="23518"/>
    <cellStyle name="20% - Accent5 94 2 2 2 5" xfId="23519"/>
    <cellStyle name="20% - Accent5 94 2 2 3" xfId="23520"/>
    <cellStyle name="20% - Accent5 94 2 2 3 2" xfId="23521"/>
    <cellStyle name="20% - Accent5 94 2 2 3 2 2" xfId="23522"/>
    <cellStyle name="20% - Accent5 94 2 2 3 3" xfId="23523"/>
    <cellStyle name="20% - Accent5 94 2 2 4" xfId="23524"/>
    <cellStyle name="20% - Accent5 94 2 2 4 2" xfId="23525"/>
    <cellStyle name="20% - Accent5 94 2 2 5" xfId="23526"/>
    <cellStyle name="20% - Accent5 94 2 2 6" xfId="23527"/>
    <cellStyle name="20% - Accent5 94 2 3" xfId="23528"/>
    <cellStyle name="20% - Accent5 94 2 3 2" xfId="23529"/>
    <cellStyle name="20% - Accent5 94 2 3 2 2" xfId="23530"/>
    <cellStyle name="20% - Accent5 94 2 3 2 2 2" xfId="23531"/>
    <cellStyle name="20% - Accent5 94 2 3 2 3" xfId="23532"/>
    <cellStyle name="20% - Accent5 94 2 3 3" xfId="23533"/>
    <cellStyle name="20% - Accent5 94 2 3 3 2" xfId="23534"/>
    <cellStyle name="20% - Accent5 94 2 3 4" xfId="23535"/>
    <cellStyle name="20% - Accent5 94 2 3 5" xfId="23536"/>
    <cellStyle name="20% - Accent5 94 2 4" xfId="23537"/>
    <cellStyle name="20% - Accent5 94 2 4 2" xfId="23538"/>
    <cellStyle name="20% - Accent5 94 2 4 2 2" xfId="23539"/>
    <cellStyle name="20% - Accent5 94 2 4 3" xfId="23540"/>
    <cellStyle name="20% - Accent5 94 2 5" xfId="23541"/>
    <cellStyle name="20% - Accent5 94 2 5 2" xfId="23542"/>
    <cellStyle name="20% - Accent5 94 2 6" xfId="23543"/>
    <cellStyle name="20% - Accent5 94 2 7" xfId="23544"/>
    <cellStyle name="20% - Accent5 94 3" xfId="23545"/>
    <cellStyle name="20% - Accent5 94 3 2" xfId="23546"/>
    <cellStyle name="20% - Accent5 94 3 2 2" xfId="23547"/>
    <cellStyle name="20% - Accent5 94 3 2 2 2" xfId="23548"/>
    <cellStyle name="20% - Accent5 94 3 2 2 2 2" xfId="23549"/>
    <cellStyle name="20% - Accent5 94 3 2 2 2 2 2" xfId="23550"/>
    <cellStyle name="20% - Accent5 94 3 2 2 2 3" xfId="23551"/>
    <cellStyle name="20% - Accent5 94 3 2 2 3" xfId="23552"/>
    <cellStyle name="20% - Accent5 94 3 2 2 3 2" xfId="23553"/>
    <cellStyle name="20% - Accent5 94 3 2 2 4" xfId="23554"/>
    <cellStyle name="20% - Accent5 94 3 2 2 5" xfId="23555"/>
    <cellStyle name="20% - Accent5 94 3 2 3" xfId="23556"/>
    <cellStyle name="20% - Accent5 94 3 2 3 2" xfId="23557"/>
    <cellStyle name="20% - Accent5 94 3 2 3 2 2" xfId="23558"/>
    <cellStyle name="20% - Accent5 94 3 2 3 3" xfId="23559"/>
    <cellStyle name="20% - Accent5 94 3 2 4" xfId="23560"/>
    <cellStyle name="20% - Accent5 94 3 2 4 2" xfId="23561"/>
    <cellStyle name="20% - Accent5 94 3 2 5" xfId="23562"/>
    <cellStyle name="20% - Accent5 94 3 2 6" xfId="23563"/>
    <cellStyle name="20% - Accent5 94 3 3" xfId="23564"/>
    <cellStyle name="20% - Accent5 94 3 3 2" xfId="23565"/>
    <cellStyle name="20% - Accent5 94 3 3 2 2" xfId="23566"/>
    <cellStyle name="20% - Accent5 94 3 3 2 2 2" xfId="23567"/>
    <cellStyle name="20% - Accent5 94 3 3 2 3" xfId="23568"/>
    <cellStyle name="20% - Accent5 94 3 3 3" xfId="23569"/>
    <cellStyle name="20% - Accent5 94 3 3 3 2" xfId="23570"/>
    <cellStyle name="20% - Accent5 94 3 3 4" xfId="23571"/>
    <cellStyle name="20% - Accent5 94 3 3 5" xfId="23572"/>
    <cellStyle name="20% - Accent5 94 3 4" xfId="23573"/>
    <cellStyle name="20% - Accent5 94 3 4 2" xfId="23574"/>
    <cellStyle name="20% - Accent5 94 3 4 2 2" xfId="23575"/>
    <cellStyle name="20% - Accent5 94 3 4 3" xfId="23576"/>
    <cellStyle name="20% - Accent5 94 3 5" xfId="23577"/>
    <cellStyle name="20% - Accent5 94 3 5 2" xfId="23578"/>
    <cellStyle name="20% - Accent5 94 3 6" xfId="23579"/>
    <cellStyle name="20% - Accent5 94 3 7" xfId="23580"/>
    <cellStyle name="20% - Accent5 94 4" xfId="23581"/>
    <cellStyle name="20% - Accent5 94 4 2" xfId="23582"/>
    <cellStyle name="20% - Accent5 94 4 2 2" xfId="23583"/>
    <cellStyle name="20% - Accent5 94 4 2 2 2" xfId="23584"/>
    <cellStyle name="20% - Accent5 94 4 2 2 2 2" xfId="23585"/>
    <cellStyle name="20% - Accent5 94 4 2 2 3" xfId="23586"/>
    <cellStyle name="20% - Accent5 94 4 2 3" xfId="23587"/>
    <cellStyle name="20% - Accent5 94 4 2 3 2" xfId="23588"/>
    <cellStyle name="20% - Accent5 94 4 2 4" xfId="23589"/>
    <cellStyle name="20% - Accent5 94 4 2 5" xfId="23590"/>
    <cellStyle name="20% - Accent5 94 4 3" xfId="23591"/>
    <cellStyle name="20% - Accent5 94 4 3 2" xfId="23592"/>
    <cellStyle name="20% - Accent5 94 4 3 2 2" xfId="23593"/>
    <cellStyle name="20% - Accent5 94 4 3 3" xfId="23594"/>
    <cellStyle name="20% - Accent5 94 4 4" xfId="23595"/>
    <cellStyle name="20% - Accent5 94 4 4 2" xfId="23596"/>
    <cellStyle name="20% - Accent5 94 4 5" xfId="23597"/>
    <cellStyle name="20% - Accent5 94 4 6" xfId="23598"/>
    <cellStyle name="20% - Accent5 94 5" xfId="23599"/>
    <cellStyle name="20% - Accent5 94 5 2" xfId="23600"/>
    <cellStyle name="20% - Accent5 94 5 2 2" xfId="23601"/>
    <cellStyle name="20% - Accent5 94 5 2 2 2" xfId="23602"/>
    <cellStyle name="20% - Accent5 94 5 2 2 2 2" xfId="23603"/>
    <cellStyle name="20% - Accent5 94 5 2 2 3" xfId="23604"/>
    <cellStyle name="20% - Accent5 94 5 2 3" xfId="23605"/>
    <cellStyle name="20% - Accent5 94 5 2 3 2" xfId="23606"/>
    <cellStyle name="20% - Accent5 94 5 2 4" xfId="23607"/>
    <cellStyle name="20% - Accent5 94 5 2 5" xfId="23608"/>
    <cellStyle name="20% - Accent5 94 5 3" xfId="23609"/>
    <cellStyle name="20% - Accent5 94 5 3 2" xfId="23610"/>
    <cellStyle name="20% - Accent5 94 5 3 2 2" xfId="23611"/>
    <cellStyle name="20% - Accent5 94 5 3 3" xfId="23612"/>
    <cellStyle name="20% - Accent5 94 5 4" xfId="23613"/>
    <cellStyle name="20% - Accent5 94 5 4 2" xfId="23614"/>
    <cellStyle name="20% - Accent5 94 5 5" xfId="23615"/>
    <cellStyle name="20% - Accent5 94 5 6" xfId="23616"/>
    <cellStyle name="20% - Accent5 94 6" xfId="23617"/>
    <cellStyle name="20% - Accent5 94 6 2" xfId="23618"/>
    <cellStyle name="20% - Accent5 94 6 2 2" xfId="23619"/>
    <cellStyle name="20% - Accent5 94 6 2 2 2" xfId="23620"/>
    <cellStyle name="20% - Accent5 94 6 2 3" xfId="23621"/>
    <cellStyle name="20% - Accent5 94 6 3" xfId="23622"/>
    <cellStyle name="20% - Accent5 94 6 3 2" xfId="23623"/>
    <cellStyle name="20% - Accent5 94 6 4" xfId="23624"/>
    <cellStyle name="20% - Accent5 94 6 5" xfId="23625"/>
    <cellStyle name="20% - Accent5 94 7" xfId="23626"/>
    <cellStyle name="20% - Accent5 94 7 2" xfId="23627"/>
    <cellStyle name="20% - Accent5 94 7 2 2" xfId="23628"/>
    <cellStyle name="20% - Accent5 94 7 3" xfId="23629"/>
    <cellStyle name="20% - Accent5 94 8" xfId="23630"/>
    <cellStyle name="20% - Accent5 94 8 2" xfId="23631"/>
    <cellStyle name="20% - Accent5 94 9" xfId="23632"/>
    <cellStyle name="20% - Accent5 94 9 2" xfId="60892"/>
    <cellStyle name="20% - Accent5 95" xfId="1376"/>
    <cellStyle name="20% - Accent5 95 10" xfId="23633"/>
    <cellStyle name="20% - Accent5 95 2" xfId="23634"/>
    <cellStyle name="20% - Accent5 95 2 2" xfId="23635"/>
    <cellStyle name="20% - Accent5 95 2 2 2" xfId="23636"/>
    <cellStyle name="20% - Accent5 95 2 2 2 2" xfId="23637"/>
    <cellStyle name="20% - Accent5 95 2 2 2 2 2" xfId="23638"/>
    <cellStyle name="20% - Accent5 95 2 2 2 2 2 2" xfId="23639"/>
    <cellStyle name="20% - Accent5 95 2 2 2 2 3" xfId="23640"/>
    <cellStyle name="20% - Accent5 95 2 2 2 3" xfId="23641"/>
    <cellStyle name="20% - Accent5 95 2 2 2 3 2" xfId="23642"/>
    <cellStyle name="20% - Accent5 95 2 2 2 4" xfId="23643"/>
    <cellStyle name="20% - Accent5 95 2 2 2 5" xfId="23644"/>
    <cellStyle name="20% - Accent5 95 2 2 3" xfId="23645"/>
    <cellStyle name="20% - Accent5 95 2 2 3 2" xfId="23646"/>
    <cellStyle name="20% - Accent5 95 2 2 3 2 2" xfId="23647"/>
    <cellStyle name="20% - Accent5 95 2 2 3 3" xfId="23648"/>
    <cellStyle name="20% - Accent5 95 2 2 4" xfId="23649"/>
    <cellStyle name="20% - Accent5 95 2 2 4 2" xfId="23650"/>
    <cellStyle name="20% - Accent5 95 2 2 5" xfId="23651"/>
    <cellStyle name="20% - Accent5 95 2 2 6" xfId="23652"/>
    <cellStyle name="20% - Accent5 95 2 3" xfId="23653"/>
    <cellStyle name="20% - Accent5 95 2 3 2" xfId="23654"/>
    <cellStyle name="20% - Accent5 95 2 3 2 2" xfId="23655"/>
    <cellStyle name="20% - Accent5 95 2 3 2 2 2" xfId="23656"/>
    <cellStyle name="20% - Accent5 95 2 3 2 3" xfId="23657"/>
    <cellStyle name="20% - Accent5 95 2 3 3" xfId="23658"/>
    <cellStyle name="20% - Accent5 95 2 3 3 2" xfId="23659"/>
    <cellStyle name="20% - Accent5 95 2 3 4" xfId="23660"/>
    <cellStyle name="20% - Accent5 95 2 3 5" xfId="23661"/>
    <cellStyle name="20% - Accent5 95 2 4" xfId="23662"/>
    <cellStyle name="20% - Accent5 95 2 4 2" xfId="23663"/>
    <cellStyle name="20% - Accent5 95 2 4 2 2" xfId="23664"/>
    <cellStyle name="20% - Accent5 95 2 4 3" xfId="23665"/>
    <cellStyle name="20% - Accent5 95 2 5" xfId="23666"/>
    <cellStyle name="20% - Accent5 95 2 5 2" xfId="23667"/>
    <cellStyle name="20% - Accent5 95 2 6" xfId="23668"/>
    <cellStyle name="20% - Accent5 95 2 7" xfId="23669"/>
    <cellStyle name="20% - Accent5 95 3" xfId="23670"/>
    <cellStyle name="20% - Accent5 95 3 2" xfId="23671"/>
    <cellStyle name="20% - Accent5 95 3 2 2" xfId="23672"/>
    <cellStyle name="20% - Accent5 95 3 2 2 2" xfId="23673"/>
    <cellStyle name="20% - Accent5 95 3 2 2 2 2" xfId="23674"/>
    <cellStyle name="20% - Accent5 95 3 2 2 2 2 2" xfId="23675"/>
    <cellStyle name="20% - Accent5 95 3 2 2 2 3" xfId="23676"/>
    <cellStyle name="20% - Accent5 95 3 2 2 3" xfId="23677"/>
    <cellStyle name="20% - Accent5 95 3 2 2 3 2" xfId="23678"/>
    <cellStyle name="20% - Accent5 95 3 2 2 4" xfId="23679"/>
    <cellStyle name="20% - Accent5 95 3 2 2 5" xfId="23680"/>
    <cellStyle name="20% - Accent5 95 3 2 3" xfId="23681"/>
    <cellStyle name="20% - Accent5 95 3 2 3 2" xfId="23682"/>
    <cellStyle name="20% - Accent5 95 3 2 3 2 2" xfId="23683"/>
    <cellStyle name="20% - Accent5 95 3 2 3 3" xfId="23684"/>
    <cellStyle name="20% - Accent5 95 3 2 4" xfId="23685"/>
    <cellStyle name="20% - Accent5 95 3 2 4 2" xfId="23686"/>
    <cellStyle name="20% - Accent5 95 3 2 5" xfId="23687"/>
    <cellStyle name="20% - Accent5 95 3 2 6" xfId="23688"/>
    <cellStyle name="20% - Accent5 95 3 3" xfId="23689"/>
    <cellStyle name="20% - Accent5 95 3 3 2" xfId="23690"/>
    <cellStyle name="20% - Accent5 95 3 3 2 2" xfId="23691"/>
    <cellStyle name="20% - Accent5 95 3 3 2 2 2" xfId="23692"/>
    <cellStyle name="20% - Accent5 95 3 3 2 3" xfId="23693"/>
    <cellStyle name="20% - Accent5 95 3 3 3" xfId="23694"/>
    <cellStyle name="20% - Accent5 95 3 3 3 2" xfId="23695"/>
    <cellStyle name="20% - Accent5 95 3 3 4" xfId="23696"/>
    <cellStyle name="20% - Accent5 95 3 3 5" xfId="23697"/>
    <cellStyle name="20% - Accent5 95 3 4" xfId="23698"/>
    <cellStyle name="20% - Accent5 95 3 4 2" xfId="23699"/>
    <cellStyle name="20% - Accent5 95 3 4 2 2" xfId="23700"/>
    <cellStyle name="20% - Accent5 95 3 4 3" xfId="23701"/>
    <cellStyle name="20% - Accent5 95 3 5" xfId="23702"/>
    <cellStyle name="20% - Accent5 95 3 5 2" xfId="23703"/>
    <cellStyle name="20% - Accent5 95 3 6" xfId="23704"/>
    <cellStyle name="20% - Accent5 95 3 7" xfId="23705"/>
    <cellStyle name="20% - Accent5 95 4" xfId="23706"/>
    <cellStyle name="20% - Accent5 95 4 2" xfId="23707"/>
    <cellStyle name="20% - Accent5 95 4 2 2" xfId="23708"/>
    <cellStyle name="20% - Accent5 95 4 2 2 2" xfId="23709"/>
    <cellStyle name="20% - Accent5 95 4 2 2 2 2" xfId="23710"/>
    <cellStyle name="20% - Accent5 95 4 2 2 3" xfId="23711"/>
    <cellStyle name="20% - Accent5 95 4 2 3" xfId="23712"/>
    <cellStyle name="20% - Accent5 95 4 2 3 2" xfId="23713"/>
    <cellStyle name="20% - Accent5 95 4 2 4" xfId="23714"/>
    <cellStyle name="20% - Accent5 95 4 2 5" xfId="23715"/>
    <cellStyle name="20% - Accent5 95 4 3" xfId="23716"/>
    <cellStyle name="20% - Accent5 95 4 3 2" xfId="23717"/>
    <cellStyle name="20% - Accent5 95 4 3 2 2" xfId="23718"/>
    <cellStyle name="20% - Accent5 95 4 3 3" xfId="23719"/>
    <cellStyle name="20% - Accent5 95 4 4" xfId="23720"/>
    <cellStyle name="20% - Accent5 95 4 4 2" xfId="23721"/>
    <cellStyle name="20% - Accent5 95 4 5" xfId="23722"/>
    <cellStyle name="20% - Accent5 95 4 6" xfId="23723"/>
    <cellStyle name="20% - Accent5 95 5" xfId="23724"/>
    <cellStyle name="20% - Accent5 95 5 2" xfId="23725"/>
    <cellStyle name="20% - Accent5 95 5 2 2" xfId="23726"/>
    <cellStyle name="20% - Accent5 95 5 2 2 2" xfId="23727"/>
    <cellStyle name="20% - Accent5 95 5 2 2 2 2" xfId="23728"/>
    <cellStyle name="20% - Accent5 95 5 2 2 3" xfId="23729"/>
    <cellStyle name="20% - Accent5 95 5 2 3" xfId="23730"/>
    <cellStyle name="20% - Accent5 95 5 2 3 2" xfId="23731"/>
    <cellStyle name="20% - Accent5 95 5 2 4" xfId="23732"/>
    <cellStyle name="20% - Accent5 95 5 2 5" xfId="23733"/>
    <cellStyle name="20% - Accent5 95 5 3" xfId="23734"/>
    <cellStyle name="20% - Accent5 95 5 3 2" xfId="23735"/>
    <cellStyle name="20% - Accent5 95 5 3 2 2" xfId="23736"/>
    <cellStyle name="20% - Accent5 95 5 3 3" xfId="23737"/>
    <cellStyle name="20% - Accent5 95 5 4" xfId="23738"/>
    <cellStyle name="20% - Accent5 95 5 4 2" xfId="23739"/>
    <cellStyle name="20% - Accent5 95 5 5" xfId="23740"/>
    <cellStyle name="20% - Accent5 95 5 6" xfId="23741"/>
    <cellStyle name="20% - Accent5 95 6" xfId="23742"/>
    <cellStyle name="20% - Accent5 95 6 2" xfId="23743"/>
    <cellStyle name="20% - Accent5 95 6 2 2" xfId="23744"/>
    <cellStyle name="20% - Accent5 95 6 2 2 2" xfId="23745"/>
    <cellStyle name="20% - Accent5 95 6 2 3" xfId="23746"/>
    <cellStyle name="20% - Accent5 95 6 3" xfId="23747"/>
    <cellStyle name="20% - Accent5 95 6 3 2" xfId="23748"/>
    <cellStyle name="20% - Accent5 95 6 4" xfId="23749"/>
    <cellStyle name="20% - Accent5 95 6 5" xfId="23750"/>
    <cellStyle name="20% - Accent5 95 7" xfId="23751"/>
    <cellStyle name="20% - Accent5 95 7 2" xfId="23752"/>
    <cellStyle name="20% - Accent5 95 7 2 2" xfId="23753"/>
    <cellStyle name="20% - Accent5 95 7 3" xfId="23754"/>
    <cellStyle name="20% - Accent5 95 8" xfId="23755"/>
    <cellStyle name="20% - Accent5 95 8 2" xfId="23756"/>
    <cellStyle name="20% - Accent5 95 9" xfId="23757"/>
    <cellStyle name="20% - Accent5 95 9 2" xfId="60893"/>
    <cellStyle name="20% - Accent5 96" xfId="1377"/>
    <cellStyle name="20% - Accent5 96 10" xfId="23758"/>
    <cellStyle name="20% - Accent5 96 2" xfId="23759"/>
    <cellStyle name="20% - Accent5 96 2 2" xfId="23760"/>
    <cellStyle name="20% - Accent5 96 2 2 2" xfId="23761"/>
    <cellStyle name="20% - Accent5 96 2 2 2 2" xfId="23762"/>
    <cellStyle name="20% - Accent5 96 2 2 2 2 2" xfId="23763"/>
    <cellStyle name="20% - Accent5 96 2 2 2 2 2 2" xfId="23764"/>
    <cellStyle name="20% - Accent5 96 2 2 2 2 3" xfId="23765"/>
    <cellStyle name="20% - Accent5 96 2 2 2 3" xfId="23766"/>
    <cellStyle name="20% - Accent5 96 2 2 2 3 2" xfId="23767"/>
    <cellStyle name="20% - Accent5 96 2 2 2 4" xfId="23768"/>
    <cellStyle name="20% - Accent5 96 2 2 2 5" xfId="23769"/>
    <cellStyle name="20% - Accent5 96 2 2 3" xfId="23770"/>
    <cellStyle name="20% - Accent5 96 2 2 3 2" xfId="23771"/>
    <cellStyle name="20% - Accent5 96 2 2 3 2 2" xfId="23772"/>
    <cellStyle name="20% - Accent5 96 2 2 3 3" xfId="23773"/>
    <cellStyle name="20% - Accent5 96 2 2 4" xfId="23774"/>
    <cellStyle name="20% - Accent5 96 2 2 4 2" xfId="23775"/>
    <cellStyle name="20% - Accent5 96 2 2 5" xfId="23776"/>
    <cellStyle name="20% - Accent5 96 2 2 6" xfId="23777"/>
    <cellStyle name="20% - Accent5 96 2 3" xfId="23778"/>
    <cellStyle name="20% - Accent5 96 2 3 2" xfId="23779"/>
    <cellStyle name="20% - Accent5 96 2 3 2 2" xfId="23780"/>
    <cellStyle name="20% - Accent5 96 2 3 2 2 2" xfId="23781"/>
    <cellStyle name="20% - Accent5 96 2 3 2 3" xfId="23782"/>
    <cellStyle name="20% - Accent5 96 2 3 3" xfId="23783"/>
    <cellStyle name="20% - Accent5 96 2 3 3 2" xfId="23784"/>
    <cellStyle name="20% - Accent5 96 2 3 4" xfId="23785"/>
    <cellStyle name="20% - Accent5 96 2 3 5" xfId="23786"/>
    <cellStyle name="20% - Accent5 96 2 4" xfId="23787"/>
    <cellStyle name="20% - Accent5 96 2 4 2" xfId="23788"/>
    <cellStyle name="20% - Accent5 96 2 4 2 2" xfId="23789"/>
    <cellStyle name="20% - Accent5 96 2 4 3" xfId="23790"/>
    <cellStyle name="20% - Accent5 96 2 5" xfId="23791"/>
    <cellStyle name="20% - Accent5 96 2 5 2" xfId="23792"/>
    <cellStyle name="20% - Accent5 96 2 6" xfId="23793"/>
    <cellStyle name="20% - Accent5 96 2 7" xfId="23794"/>
    <cellStyle name="20% - Accent5 96 3" xfId="23795"/>
    <cellStyle name="20% - Accent5 96 3 2" xfId="23796"/>
    <cellStyle name="20% - Accent5 96 3 2 2" xfId="23797"/>
    <cellStyle name="20% - Accent5 96 3 2 2 2" xfId="23798"/>
    <cellStyle name="20% - Accent5 96 3 2 2 2 2" xfId="23799"/>
    <cellStyle name="20% - Accent5 96 3 2 2 2 2 2" xfId="23800"/>
    <cellStyle name="20% - Accent5 96 3 2 2 2 3" xfId="23801"/>
    <cellStyle name="20% - Accent5 96 3 2 2 3" xfId="23802"/>
    <cellStyle name="20% - Accent5 96 3 2 2 3 2" xfId="23803"/>
    <cellStyle name="20% - Accent5 96 3 2 2 4" xfId="23804"/>
    <cellStyle name="20% - Accent5 96 3 2 2 5" xfId="23805"/>
    <cellStyle name="20% - Accent5 96 3 2 3" xfId="23806"/>
    <cellStyle name="20% - Accent5 96 3 2 3 2" xfId="23807"/>
    <cellStyle name="20% - Accent5 96 3 2 3 2 2" xfId="23808"/>
    <cellStyle name="20% - Accent5 96 3 2 3 3" xfId="23809"/>
    <cellStyle name="20% - Accent5 96 3 2 4" xfId="23810"/>
    <cellStyle name="20% - Accent5 96 3 2 4 2" xfId="23811"/>
    <cellStyle name="20% - Accent5 96 3 2 5" xfId="23812"/>
    <cellStyle name="20% - Accent5 96 3 2 6" xfId="23813"/>
    <cellStyle name="20% - Accent5 96 3 3" xfId="23814"/>
    <cellStyle name="20% - Accent5 96 3 3 2" xfId="23815"/>
    <cellStyle name="20% - Accent5 96 3 3 2 2" xfId="23816"/>
    <cellStyle name="20% - Accent5 96 3 3 2 2 2" xfId="23817"/>
    <cellStyle name="20% - Accent5 96 3 3 2 3" xfId="23818"/>
    <cellStyle name="20% - Accent5 96 3 3 3" xfId="23819"/>
    <cellStyle name="20% - Accent5 96 3 3 3 2" xfId="23820"/>
    <cellStyle name="20% - Accent5 96 3 3 4" xfId="23821"/>
    <cellStyle name="20% - Accent5 96 3 3 5" xfId="23822"/>
    <cellStyle name="20% - Accent5 96 3 4" xfId="23823"/>
    <cellStyle name="20% - Accent5 96 3 4 2" xfId="23824"/>
    <cellStyle name="20% - Accent5 96 3 4 2 2" xfId="23825"/>
    <cellStyle name="20% - Accent5 96 3 4 3" xfId="23826"/>
    <cellStyle name="20% - Accent5 96 3 5" xfId="23827"/>
    <cellStyle name="20% - Accent5 96 3 5 2" xfId="23828"/>
    <cellStyle name="20% - Accent5 96 3 6" xfId="23829"/>
    <cellStyle name="20% - Accent5 96 3 7" xfId="23830"/>
    <cellStyle name="20% - Accent5 96 4" xfId="23831"/>
    <cellStyle name="20% - Accent5 96 4 2" xfId="23832"/>
    <cellStyle name="20% - Accent5 96 4 2 2" xfId="23833"/>
    <cellStyle name="20% - Accent5 96 4 2 2 2" xfId="23834"/>
    <cellStyle name="20% - Accent5 96 4 2 2 2 2" xfId="23835"/>
    <cellStyle name="20% - Accent5 96 4 2 2 3" xfId="23836"/>
    <cellStyle name="20% - Accent5 96 4 2 3" xfId="23837"/>
    <cellStyle name="20% - Accent5 96 4 2 3 2" xfId="23838"/>
    <cellStyle name="20% - Accent5 96 4 2 4" xfId="23839"/>
    <cellStyle name="20% - Accent5 96 4 2 5" xfId="23840"/>
    <cellStyle name="20% - Accent5 96 4 3" xfId="23841"/>
    <cellStyle name="20% - Accent5 96 4 3 2" xfId="23842"/>
    <cellStyle name="20% - Accent5 96 4 3 2 2" xfId="23843"/>
    <cellStyle name="20% - Accent5 96 4 3 3" xfId="23844"/>
    <cellStyle name="20% - Accent5 96 4 4" xfId="23845"/>
    <cellStyle name="20% - Accent5 96 4 4 2" xfId="23846"/>
    <cellStyle name="20% - Accent5 96 4 5" xfId="23847"/>
    <cellStyle name="20% - Accent5 96 4 6" xfId="23848"/>
    <cellStyle name="20% - Accent5 96 5" xfId="23849"/>
    <cellStyle name="20% - Accent5 96 5 2" xfId="23850"/>
    <cellStyle name="20% - Accent5 96 5 2 2" xfId="23851"/>
    <cellStyle name="20% - Accent5 96 5 2 2 2" xfId="23852"/>
    <cellStyle name="20% - Accent5 96 5 2 2 2 2" xfId="23853"/>
    <cellStyle name="20% - Accent5 96 5 2 2 3" xfId="23854"/>
    <cellStyle name="20% - Accent5 96 5 2 3" xfId="23855"/>
    <cellStyle name="20% - Accent5 96 5 2 3 2" xfId="23856"/>
    <cellStyle name="20% - Accent5 96 5 2 4" xfId="23857"/>
    <cellStyle name="20% - Accent5 96 5 2 5" xfId="23858"/>
    <cellStyle name="20% - Accent5 96 5 3" xfId="23859"/>
    <cellStyle name="20% - Accent5 96 5 3 2" xfId="23860"/>
    <cellStyle name="20% - Accent5 96 5 3 2 2" xfId="23861"/>
    <cellStyle name="20% - Accent5 96 5 3 3" xfId="23862"/>
    <cellStyle name="20% - Accent5 96 5 4" xfId="23863"/>
    <cellStyle name="20% - Accent5 96 5 4 2" xfId="23864"/>
    <cellStyle name="20% - Accent5 96 5 5" xfId="23865"/>
    <cellStyle name="20% - Accent5 96 5 6" xfId="23866"/>
    <cellStyle name="20% - Accent5 96 6" xfId="23867"/>
    <cellStyle name="20% - Accent5 96 6 2" xfId="23868"/>
    <cellStyle name="20% - Accent5 96 6 2 2" xfId="23869"/>
    <cellStyle name="20% - Accent5 96 6 2 2 2" xfId="23870"/>
    <cellStyle name="20% - Accent5 96 6 2 3" xfId="23871"/>
    <cellStyle name="20% - Accent5 96 6 3" xfId="23872"/>
    <cellStyle name="20% - Accent5 96 6 3 2" xfId="23873"/>
    <cellStyle name="20% - Accent5 96 6 4" xfId="23874"/>
    <cellStyle name="20% - Accent5 96 6 5" xfId="23875"/>
    <cellStyle name="20% - Accent5 96 7" xfId="23876"/>
    <cellStyle name="20% - Accent5 96 7 2" xfId="23877"/>
    <cellStyle name="20% - Accent5 96 7 2 2" xfId="23878"/>
    <cellStyle name="20% - Accent5 96 7 3" xfId="23879"/>
    <cellStyle name="20% - Accent5 96 8" xfId="23880"/>
    <cellStyle name="20% - Accent5 96 8 2" xfId="23881"/>
    <cellStyle name="20% - Accent5 96 9" xfId="23882"/>
    <cellStyle name="20% - Accent5 96 9 2" xfId="60894"/>
    <cellStyle name="20% - Accent5 97" xfId="1378"/>
    <cellStyle name="20% - Accent5 97 10" xfId="23883"/>
    <cellStyle name="20% - Accent5 97 2" xfId="23884"/>
    <cellStyle name="20% - Accent5 97 2 2" xfId="23885"/>
    <cellStyle name="20% - Accent5 97 2 2 2" xfId="23886"/>
    <cellStyle name="20% - Accent5 97 2 2 2 2" xfId="23887"/>
    <cellStyle name="20% - Accent5 97 2 2 2 2 2" xfId="23888"/>
    <cellStyle name="20% - Accent5 97 2 2 2 2 2 2" xfId="23889"/>
    <cellStyle name="20% - Accent5 97 2 2 2 2 3" xfId="23890"/>
    <cellStyle name="20% - Accent5 97 2 2 2 3" xfId="23891"/>
    <cellStyle name="20% - Accent5 97 2 2 2 3 2" xfId="23892"/>
    <cellStyle name="20% - Accent5 97 2 2 2 4" xfId="23893"/>
    <cellStyle name="20% - Accent5 97 2 2 2 5" xfId="23894"/>
    <cellStyle name="20% - Accent5 97 2 2 3" xfId="23895"/>
    <cellStyle name="20% - Accent5 97 2 2 3 2" xfId="23896"/>
    <cellStyle name="20% - Accent5 97 2 2 3 2 2" xfId="23897"/>
    <cellStyle name="20% - Accent5 97 2 2 3 3" xfId="23898"/>
    <cellStyle name="20% - Accent5 97 2 2 4" xfId="23899"/>
    <cellStyle name="20% - Accent5 97 2 2 4 2" xfId="23900"/>
    <cellStyle name="20% - Accent5 97 2 2 5" xfId="23901"/>
    <cellStyle name="20% - Accent5 97 2 2 6" xfId="23902"/>
    <cellStyle name="20% - Accent5 97 2 3" xfId="23903"/>
    <cellStyle name="20% - Accent5 97 2 3 2" xfId="23904"/>
    <cellStyle name="20% - Accent5 97 2 3 2 2" xfId="23905"/>
    <cellStyle name="20% - Accent5 97 2 3 2 2 2" xfId="23906"/>
    <cellStyle name="20% - Accent5 97 2 3 2 3" xfId="23907"/>
    <cellStyle name="20% - Accent5 97 2 3 3" xfId="23908"/>
    <cellStyle name="20% - Accent5 97 2 3 3 2" xfId="23909"/>
    <cellStyle name="20% - Accent5 97 2 3 4" xfId="23910"/>
    <cellStyle name="20% - Accent5 97 2 3 5" xfId="23911"/>
    <cellStyle name="20% - Accent5 97 2 4" xfId="23912"/>
    <cellStyle name="20% - Accent5 97 2 4 2" xfId="23913"/>
    <cellStyle name="20% - Accent5 97 2 4 2 2" xfId="23914"/>
    <cellStyle name="20% - Accent5 97 2 4 3" xfId="23915"/>
    <cellStyle name="20% - Accent5 97 2 5" xfId="23916"/>
    <cellStyle name="20% - Accent5 97 2 5 2" xfId="23917"/>
    <cellStyle name="20% - Accent5 97 2 6" xfId="23918"/>
    <cellStyle name="20% - Accent5 97 2 7" xfId="23919"/>
    <cellStyle name="20% - Accent5 97 3" xfId="23920"/>
    <cellStyle name="20% - Accent5 97 3 2" xfId="23921"/>
    <cellStyle name="20% - Accent5 97 3 2 2" xfId="23922"/>
    <cellStyle name="20% - Accent5 97 3 2 2 2" xfId="23923"/>
    <cellStyle name="20% - Accent5 97 3 2 2 2 2" xfId="23924"/>
    <cellStyle name="20% - Accent5 97 3 2 2 2 2 2" xfId="23925"/>
    <cellStyle name="20% - Accent5 97 3 2 2 2 3" xfId="23926"/>
    <cellStyle name="20% - Accent5 97 3 2 2 3" xfId="23927"/>
    <cellStyle name="20% - Accent5 97 3 2 2 3 2" xfId="23928"/>
    <cellStyle name="20% - Accent5 97 3 2 2 4" xfId="23929"/>
    <cellStyle name="20% - Accent5 97 3 2 2 5" xfId="23930"/>
    <cellStyle name="20% - Accent5 97 3 2 3" xfId="23931"/>
    <cellStyle name="20% - Accent5 97 3 2 3 2" xfId="23932"/>
    <cellStyle name="20% - Accent5 97 3 2 3 2 2" xfId="23933"/>
    <cellStyle name="20% - Accent5 97 3 2 3 3" xfId="23934"/>
    <cellStyle name="20% - Accent5 97 3 2 4" xfId="23935"/>
    <cellStyle name="20% - Accent5 97 3 2 4 2" xfId="23936"/>
    <cellStyle name="20% - Accent5 97 3 2 5" xfId="23937"/>
    <cellStyle name="20% - Accent5 97 3 2 6" xfId="23938"/>
    <cellStyle name="20% - Accent5 97 3 3" xfId="23939"/>
    <cellStyle name="20% - Accent5 97 3 3 2" xfId="23940"/>
    <cellStyle name="20% - Accent5 97 3 3 2 2" xfId="23941"/>
    <cellStyle name="20% - Accent5 97 3 3 2 2 2" xfId="23942"/>
    <cellStyle name="20% - Accent5 97 3 3 2 3" xfId="23943"/>
    <cellStyle name="20% - Accent5 97 3 3 3" xfId="23944"/>
    <cellStyle name="20% - Accent5 97 3 3 3 2" xfId="23945"/>
    <cellStyle name="20% - Accent5 97 3 3 4" xfId="23946"/>
    <cellStyle name="20% - Accent5 97 3 3 5" xfId="23947"/>
    <cellStyle name="20% - Accent5 97 3 4" xfId="23948"/>
    <cellStyle name="20% - Accent5 97 3 4 2" xfId="23949"/>
    <cellStyle name="20% - Accent5 97 3 4 2 2" xfId="23950"/>
    <cellStyle name="20% - Accent5 97 3 4 3" xfId="23951"/>
    <cellStyle name="20% - Accent5 97 3 5" xfId="23952"/>
    <cellStyle name="20% - Accent5 97 3 5 2" xfId="23953"/>
    <cellStyle name="20% - Accent5 97 3 6" xfId="23954"/>
    <cellStyle name="20% - Accent5 97 3 7" xfId="23955"/>
    <cellStyle name="20% - Accent5 97 4" xfId="23956"/>
    <cellStyle name="20% - Accent5 97 4 2" xfId="23957"/>
    <cellStyle name="20% - Accent5 97 4 2 2" xfId="23958"/>
    <cellStyle name="20% - Accent5 97 4 2 2 2" xfId="23959"/>
    <cellStyle name="20% - Accent5 97 4 2 2 2 2" xfId="23960"/>
    <cellStyle name="20% - Accent5 97 4 2 2 3" xfId="23961"/>
    <cellStyle name="20% - Accent5 97 4 2 3" xfId="23962"/>
    <cellStyle name="20% - Accent5 97 4 2 3 2" xfId="23963"/>
    <cellStyle name="20% - Accent5 97 4 2 4" xfId="23964"/>
    <cellStyle name="20% - Accent5 97 4 2 5" xfId="23965"/>
    <cellStyle name="20% - Accent5 97 4 3" xfId="23966"/>
    <cellStyle name="20% - Accent5 97 4 3 2" xfId="23967"/>
    <cellStyle name="20% - Accent5 97 4 3 2 2" xfId="23968"/>
    <cellStyle name="20% - Accent5 97 4 3 3" xfId="23969"/>
    <cellStyle name="20% - Accent5 97 4 4" xfId="23970"/>
    <cellStyle name="20% - Accent5 97 4 4 2" xfId="23971"/>
    <cellStyle name="20% - Accent5 97 4 5" xfId="23972"/>
    <cellStyle name="20% - Accent5 97 4 6" xfId="23973"/>
    <cellStyle name="20% - Accent5 97 5" xfId="23974"/>
    <cellStyle name="20% - Accent5 97 5 2" xfId="23975"/>
    <cellStyle name="20% - Accent5 97 5 2 2" xfId="23976"/>
    <cellStyle name="20% - Accent5 97 5 2 2 2" xfId="23977"/>
    <cellStyle name="20% - Accent5 97 5 2 2 2 2" xfId="23978"/>
    <cellStyle name="20% - Accent5 97 5 2 2 3" xfId="23979"/>
    <cellStyle name="20% - Accent5 97 5 2 3" xfId="23980"/>
    <cellStyle name="20% - Accent5 97 5 2 3 2" xfId="23981"/>
    <cellStyle name="20% - Accent5 97 5 2 4" xfId="23982"/>
    <cellStyle name="20% - Accent5 97 5 2 5" xfId="23983"/>
    <cellStyle name="20% - Accent5 97 5 3" xfId="23984"/>
    <cellStyle name="20% - Accent5 97 5 3 2" xfId="23985"/>
    <cellStyle name="20% - Accent5 97 5 3 2 2" xfId="23986"/>
    <cellStyle name="20% - Accent5 97 5 3 3" xfId="23987"/>
    <cellStyle name="20% - Accent5 97 5 4" xfId="23988"/>
    <cellStyle name="20% - Accent5 97 5 4 2" xfId="23989"/>
    <cellStyle name="20% - Accent5 97 5 5" xfId="23990"/>
    <cellStyle name="20% - Accent5 97 5 6" xfId="23991"/>
    <cellStyle name="20% - Accent5 97 6" xfId="23992"/>
    <cellStyle name="20% - Accent5 97 6 2" xfId="23993"/>
    <cellStyle name="20% - Accent5 97 6 2 2" xfId="23994"/>
    <cellStyle name="20% - Accent5 97 6 2 2 2" xfId="23995"/>
    <cellStyle name="20% - Accent5 97 6 2 3" xfId="23996"/>
    <cellStyle name="20% - Accent5 97 6 3" xfId="23997"/>
    <cellStyle name="20% - Accent5 97 6 3 2" xfId="23998"/>
    <cellStyle name="20% - Accent5 97 6 4" xfId="23999"/>
    <cellStyle name="20% - Accent5 97 6 5" xfId="24000"/>
    <cellStyle name="20% - Accent5 97 7" xfId="24001"/>
    <cellStyle name="20% - Accent5 97 7 2" xfId="24002"/>
    <cellStyle name="20% - Accent5 97 7 2 2" xfId="24003"/>
    <cellStyle name="20% - Accent5 97 7 3" xfId="24004"/>
    <cellStyle name="20% - Accent5 97 8" xfId="24005"/>
    <cellStyle name="20% - Accent5 97 8 2" xfId="24006"/>
    <cellStyle name="20% - Accent5 97 9" xfId="24007"/>
    <cellStyle name="20% - Accent5 97 9 2" xfId="60895"/>
    <cellStyle name="20% - Accent5 98" xfId="1379"/>
    <cellStyle name="20% - Accent5 98 10" xfId="24008"/>
    <cellStyle name="20% - Accent5 98 2" xfId="24009"/>
    <cellStyle name="20% - Accent5 98 2 2" xfId="24010"/>
    <cellStyle name="20% - Accent5 98 2 2 2" xfId="24011"/>
    <cellStyle name="20% - Accent5 98 2 2 2 2" xfId="24012"/>
    <cellStyle name="20% - Accent5 98 2 2 2 2 2" xfId="24013"/>
    <cellStyle name="20% - Accent5 98 2 2 2 2 2 2" xfId="24014"/>
    <cellStyle name="20% - Accent5 98 2 2 2 2 3" xfId="24015"/>
    <cellStyle name="20% - Accent5 98 2 2 2 3" xfId="24016"/>
    <cellStyle name="20% - Accent5 98 2 2 2 3 2" xfId="24017"/>
    <cellStyle name="20% - Accent5 98 2 2 2 4" xfId="24018"/>
    <cellStyle name="20% - Accent5 98 2 2 2 5" xfId="24019"/>
    <cellStyle name="20% - Accent5 98 2 2 3" xfId="24020"/>
    <cellStyle name="20% - Accent5 98 2 2 3 2" xfId="24021"/>
    <cellStyle name="20% - Accent5 98 2 2 3 2 2" xfId="24022"/>
    <cellStyle name="20% - Accent5 98 2 2 3 3" xfId="24023"/>
    <cellStyle name="20% - Accent5 98 2 2 4" xfId="24024"/>
    <cellStyle name="20% - Accent5 98 2 2 4 2" xfId="24025"/>
    <cellStyle name="20% - Accent5 98 2 2 5" xfId="24026"/>
    <cellStyle name="20% - Accent5 98 2 2 6" xfId="24027"/>
    <cellStyle name="20% - Accent5 98 2 3" xfId="24028"/>
    <cellStyle name="20% - Accent5 98 2 3 2" xfId="24029"/>
    <cellStyle name="20% - Accent5 98 2 3 2 2" xfId="24030"/>
    <cellStyle name="20% - Accent5 98 2 3 2 2 2" xfId="24031"/>
    <cellStyle name="20% - Accent5 98 2 3 2 3" xfId="24032"/>
    <cellStyle name="20% - Accent5 98 2 3 3" xfId="24033"/>
    <cellStyle name="20% - Accent5 98 2 3 3 2" xfId="24034"/>
    <cellStyle name="20% - Accent5 98 2 3 4" xfId="24035"/>
    <cellStyle name="20% - Accent5 98 2 3 5" xfId="24036"/>
    <cellStyle name="20% - Accent5 98 2 4" xfId="24037"/>
    <cellStyle name="20% - Accent5 98 2 4 2" xfId="24038"/>
    <cellStyle name="20% - Accent5 98 2 4 2 2" xfId="24039"/>
    <cellStyle name="20% - Accent5 98 2 4 3" xfId="24040"/>
    <cellStyle name="20% - Accent5 98 2 5" xfId="24041"/>
    <cellStyle name="20% - Accent5 98 2 5 2" xfId="24042"/>
    <cellStyle name="20% - Accent5 98 2 6" xfId="24043"/>
    <cellStyle name="20% - Accent5 98 2 7" xfId="24044"/>
    <cellStyle name="20% - Accent5 98 3" xfId="24045"/>
    <cellStyle name="20% - Accent5 98 3 2" xfId="24046"/>
    <cellStyle name="20% - Accent5 98 3 2 2" xfId="24047"/>
    <cellStyle name="20% - Accent5 98 3 2 2 2" xfId="24048"/>
    <cellStyle name="20% - Accent5 98 3 2 2 2 2" xfId="24049"/>
    <cellStyle name="20% - Accent5 98 3 2 2 2 2 2" xfId="24050"/>
    <cellStyle name="20% - Accent5 98 3 2 2 2 3" xfId="24051"/>
    <cellStyle name="20% - Accent5 98 3 2 2 3" xfId="24052"/>
    <cellStyle name="20% - Accent5 98 3 2 2 3 2" xfId="24053"/>
    <cellStyle name="20% - Accent5 98 3 2 2 4" xfId="24054"/>
    <cellStyle name="20% - Accent5 98 3 2 2 5" xfId="24055"/>
    <cellStyle name="20% - Accent5 98 3 2 3" xfId="24056"/>
    <cellStyle name="20% - Accent5 98 3 2 3 2" xfId="24057"/>
    <cellStyle name="20% - Accent5 98 3 2 3 2 2" xfId="24058"/>
    <cellStyle name="20% - Accent5 98 3 2 3 3" xfId="24059"/>
    <cellStyle name="20% - Accent5 98 3 2 4" xfId="24060"/>
    <cellStyle name="20% - Accent5 98 3 2 4 2" xfId="24061"/>
    <cellStyle name="20% - Accent5 98 3 2 5" xfId="24062"/>
    <cellStyle name="20% - Accent5 98 3 2 6" xfId="24063"/>
    <cellStyle name="20% - Accent5 98 3 3" xfId="24064"/>
    <cellStyle name="20% - Accent5 98 3 3 2" xfId="24065"/>
    <cellStyle name="20% - Accent5 98 3 3 2 2" xfId="24066"/>
    <cellStyle name="20% - Accent5 98 3 3 2 2 2" xfId="24067"/>
    <cellStyle name="20% - Accent5 98 3 3 2 3" xfId="24068"/>
    <cellStyle name="20% - Accent5 98 3 3 3" xfId="24069"/>
    <cellStyle name="20% - Accent5 98 3 3 3 2" xfId="24070"/>
    <cellStyle name="20% - Accent5 98 3 3 4" xfId="24071"/>
    <cellStyle name="20% - Accent5 98 3 3 5" xfId="24072"/>
    <cellStyle name="20% - Accent5 98 3 4" xfId="24073"/>
    <cellStyle name="20% - Accent5 98 3 4 2" xfId="24074"/>
    <cellStyle name="20% - Accent5 98 3 4 2 2" xfId="24075"/>
    <cellStyle name="20% - Accent5 98 3 4 3" xfId="24076"/>
    <cellStyle name="20% - Accent5 98 3 5" xfId="24077"/>
    <cellStyle name="20% - Accent5 98 3 5 2" xfId="24078"/>
    <cellStyle name="20% - Accent5 98 3 6" xfId="24079"/>
    <cellStyle name="20% - Accent5 98 3 7" xfId="24080"/>
    <cellStyle name="20% - Accent5 98 4" xfId="24081"/>
    <cellStyle name="20% - Accent5 98 4 2" xfId="24082"/>
    <cellStyle name="20% - Accent5 98 4 2 2" xfId="24083"/>
    <cellStyle name="20% - Accent5 98 4 2 2 2" xfId="24084"/>
    <cellStyle name="20% - Accent5 98 4 2 2 2 2" xfId="24085"/>
    <cellStyle name="20% - Accent5 98 4 2 2 3" xfId="24086"/>
    <cellStyle name="20% - Accent5 98 4 2 3" xfId="24087"/>
    <cellStyle name="20% - Accent5 98 4 2 3 2" xfId="24088"/>
    <cellStyle name="20% - Accent5 98 4 2 4" xfId="24089"/>
    <cellStyle name="20% - Accent5 98 4 2 5" xfId="24090"/>
    <cellStyle name="20% - Accent5 98 4 3" xfId="24091"/>
    <cellStyle name="20% - Accent5 98 4 3 2" xfId="24092"/>
    <cellStyle name="20% - Accent5 98 4 3 2 2" xfId="24093"/>
    <cellStyle name="20% - Accent5 98 4 3 3" xfId="24094"/>
    <cellStyle name="20% - Accent5 98 4 4" xfId="24095"/>
    <cellStyle name="20% - Accent5 98 4 4 2" xfId="24096"/>
    <cellStyle name="20% - Accent5 98 4 5" xfId="24097"/>
    <cellStyle name="20% - Accent5 98 4 6" xfId="24098"/>
    <cellStyle name="20% - Accent5 98 5" xfId="24099"/>
    <cellStyle name="20% - Accent5 98 5 2" xfId="24100"/>
    <cellStyle name="20% - Accent5 98 5 2 2" xfId="24101"/>
    <cellStyle name="20% - Accent5 98 5 2 2 2" xfId="24102"/>
    <cellStyle name="20% - Accent5 98 5 2 2 2 2" xfId="24103"/>
    <cellStyle name="20% - Accent5 98 5 2 2 3" xfId="24104"/>
    <cellStyle name="20% - Accent5 98 5 2 3" xfId="24105"/>
    <cellStyle name="20% - Accent5 98 5 2 3 2" xfId="24106"/>
    <cellStyle name="20% - Accent5 98 5 2 4" xfId="24107"/>
    <cellStyle name="20% - Accent5 98 5 2 5" xfId="24108"/>
    <cellStyle name="20% - Accent5 98 5 3" xfId="24109"/>
    <cellStyle name="20% - Accent5 98 5 3 2" xfId="24110"/>
    <cellStyle name="20% - Accent5 98 5 3 2 2" xfId="24111"/>
    <cellStyle name="20% - Accent5 98 5 3 3" xfId="24112"/>
    <cellStyle name="20% - Accent5 98 5 4" xfId="24113"/>
    <cellStyle name="20% - Accent5 98 5 4 2" xfId="24114"/>
    <cellStyle name="20% - Accent5 98 5 5" xfId="24115"/>
    <cellStyle name="20% - Accent5 98 5 6" xfId="24116"/>
    <cellStyle name="20% - Accent5 98 6" xfId="24117"/>
    <cellStyle name="20% - Accent5 98 6 2" xfId="24118"/>
    <cellStyle name="20% - Accent5 98 6 2 2" xfId="24119"/>
    <cellStyle name="20% - Accent5 98 6 2 2 2" xfId="24120"/>
    <cellStyle name="20% - Accent5 98 6 2 3" xfId="24121"/>
    <cellStyle name="20% - Accent5 98 6 3" xfId="24122"/>
    <cellStyle name="20% - Accent5 98 6 3 2" xfId="24123"/>
    <cellStyle name="20% - Accent5 98 6 4" xfId="24124"/>
    <cellStyle name="20% - Accent5 98 6 5" xfId="24125"/>
    <cellStyle name="20% - Accent5 98 7" xfId="24126"/>
    <cellStyle name="20% - Accent5 98 7 2" xfId="24127"/>
    <cellStyle name="20% - Accent5 98 7 2 2" xfId="24128"/>
    <cellStyle name="20% - Accent5 98 7 3" xfId="24129"/>
    <cellStyle name="20% - Accent5 98 8" xfId="24130"/>
    <cellStyle name="20% - Accent5 98 8 2" xfId="24131"/>
    <cellStyle name="20% - Accent5 98 9" xfId="24132"/>
    <cellStyle name="20% - Accent5 98 9 2" xfId="60896"/>
    <cellStyle name="20% - Accent5 99" xfId="1380"/>
    <cellStyle name="20% - Accent5 99 10" xfId="24133"/>
    <cellStyle name="20% - Accent5 99 2" xfId="24134"/>
    <cellStyle name="20% - Accent5 99 2 2" xfId="24135"/>
    <cellStyle name="20% - Accent5 99 2 2 2" xfId="24136"/>
    <cellStyle name="20% - Accent5 99 2 2 2 2" xfId="24137"/>
    <cellStyle name="20% - Accent5 99 2 2 2 2 2" xfId="24138"/>
    <cellStyle name="20% - Accent5 99 2 2 2 2 2 2" xfId="24139"/>
    <cellStyle name="20% - Accent5 99 2 2 2 2 3" xfId="24140"/>
    <cellStyle name="20% - Accent5 99 2 2 2 3" xfId="24141"/>
    <cellStyle name="20% - Accent5 99 2 2 2 3 2" xfId="24142"/>
    <cellStyle name="20% - Accent5 99 2 2 2 4" xfId="24143"/>
    <cellStyle name="20% - Accent5 99 2 2 2 5" xfId="24144"/>
    <cellStyle name="20% - Accent5 99 2 2 3" xfId="24145"/>
    <cellStyle name="20% - Accent5 99 2 2 3 2" xfId="24146"/>
    <cellStyle name="20% - Accent5 99 2 2 3 2 2" xfId="24147"/>
    <cellStyle name="20% - Accent5 99 2 2 3 3" xfId="24148"/>
    <cellStyle name="20% - Accent5 99 2 2 4" xfId="24149"/>
    <cellStyle name="20% - Accent5 99 2 2 4 2" xfId="24150"/>
    <cellStyle name="20% - Accent5 99 2 2 5" xfId="24151"/>
    <cellStyle name="20% - Accent5 99 2 2 6" xfId="24152"/>
    <cellStyle name="20% - Accent5 99 2 3" xfId="24153"/>
    <cellStyle name="20% - Accent5 99 2 3 2" xfId="24154"/>
    <cellStyle name="20% - Accent5 99 2 3 2 2" xfId="24155"/>
    <cellStyle name="20% - Accent5 99 2 3 2 2 2" xfId="24156"/>
    <cellStyle name="20% - Accent5 99 2 3 2 3" xfId="24157"/>
    <cellStyle name="20% - Accent5 99 2 3 3" xfId="24158"/>
    <cellStyle name="20% - Accent5 99 2 3 3 2" xfId="24159"/>
    <cellStyle name="20% - Accent5 99 2 3 4" xfId="24160"/>
    <cellStyle name="20% - Accent5 99 2 3 5" xfId="24161"/>
    <cellStyle name="20% - Accent5 99 2 4" xfId="24162"/>
    <cellStyle name="20% - Accent5 99 2 4 2" xfId="24163"/>
    <cellStyle name="20% - Accent5 99 2 4 2 2" xfId="24164"/>
    <cellStyle name="20% - Accent5 99 2 4 3" xfId="24165"/>
    <cellStyle name="20% - Accent5 99 2 5" xfId="24166"/>
    <cellStyle name="20% - Accent5 99 2 5 2" xfId="24167"/>
    <cellStyle name="20% - Accent5 99 2 6" xfId="24168"/>
    <cellStyle name="20% - Accent5 99 2 7" xfId="24169"/>
    <cellStyle name="20% - Accent5 99 3" xfId="24170"/>
    <cellStyle name="20% - Accent5 99 3 2" xfId="24171"/>
    <cellStyle name="20% - Accent5 99 3 2 2" xfId="24172"/>
    <cellStyle name="20% - Accent5 99 3 2 2 2" xfId="24173"/>
    <cellStyle name="20% - Accent5 99 3 2 2 2 2" xfId="24174"/>
    <cellStyle name="20% - Accent5 99 3 2 2 2 2 2" xfId="24175"/>
    <cellStyle name="20% - Accent5 99 3 2 2 2 3" xfId="24176"/>
    <cellStyle name="20% - Accent5 99 3 2 2 3" xfId="24177"/>
    <cellStyle name="20% - Accent5 99 3 2 2 3 2" xfId="24178"/>
    <cellStyle name="20% - Accent5 99 3 2 2 4" xfId="24179"/>
    <cellStyle name="20% - Accent5 99 3 2 2 5" xfId="24180"/>
    <cellStyle name="20% - Accent5 99 3 2 3" xfId="24181"/>
    <cellStyle name="20% - Accent5 99 3 2 3 2" xfId="24182"/>
    <cellStyle name="20% - Accent5 99 3 2 3 2 2" xfId="24183"/>
    <cellStyle name="20% - Accent5 99 3 2 3 3" xfId="24184"/>
    <cellStyle name="20% - Accent5 99 3 2 4" xfId="24185"/>
    <cellStyle name="20% - Accent5 99 3 2 4 2" xfId="24186"/>
    <cellStyle name="20% - Accent5 99 3 2 5" xfId="24187"/>
    <cellStyle name="20% - Accent5 99 3 2 6" xfId="24188"/>
    <cellStyle name="20% - Accent5 99 3 3" xfId="24189"/>
    <cellStyle name="20% - Accent5 99 3 3 2" xfId="24190"/>
    <cellStyle name="20% - Accent5 99 3 3 2 2" xfId="24191"/>
    <cellStyle name="20% - Accent5 99 3 3 2 2 2" xfId="24192"/>
    <cellStyle name="20% - Accent5 99 3 3 2 3" xfId="24193"/>
    <cellStyle name="20% - Accent5 99 3 3 3" xfId="24194"/>
    <cellStyle name="20% - Accent5 99 3 3 3 2" xfId="24195"/>
    <cellStyle name="20% - Accent5 99 3 3 4" xfId="24196"/>
    <cellStyle name="20% - Accent5 99 3 3 5" xfId="24197"/>
    <cellStyle name="20% - Accent5 99 3 4" xfId="24198"/>
    <cellStyle name="20% - Accent5 99 3 4 2" xfId="24199"/>
    <cellStyle name="20% - Accent5 99 3 4 2 2" xfId="24200"/>
    <cellStyle name="20% - Accent5 99 3 4 3" xfId="24201"/>
    <cellStyle name="20% - Accent5 99 3 5" xfId="24202"/>
    <cellStyle name="20% - Accent5 99 3 5 2" xfId="24203"/>
    <cellStyle name="20% - Accent5 99 3 6" xfId="24204"/>
    <cellStyle name="20% - Accent5 99 3 7" xfId="24205"/>
    <cellStyle name="20% - Accent5 99 4" xfId="24206"/>
    <cellStyle name="20% - Accent5 99 4 2" xfId="24207"/>
    <cellStyle name="20% - Accent5 99 4 2 2" xfId="24208"/>
    <cellStyle name="20% - Accent5 99 4 2 2 2" xfId="24209"/>
    <cellStyle name="20% - Accent5 99 4 2 2 2 2" xfId="24210"/>
    <cellStyle name="20% - Accent5 99 4 2 2 3" xfId="24211"/>
    <cellStyle name="20% - Accent5 99 4 2 3" xfId="24212"/>
    <cellStyle name="20% - Accent5 99 4 2 3 2" xfId="24213"/>
    <cellStyle name="20% - Accent5 99 4 2 4" xfId="24214"/>
    <cellStyle name="20% - Accent5 99 4 2 5" xfId="24215"/>
    <cellStyle name="20% - Accent5 99 4 3" xfId="24216"/>
    <cellStyle name="20% - Accent5 99 4 3 2" xfId="24217"/>
    <cellStyle name="20% - Accent5 99 4 3 2 2" xfId="24218"/>
    <cellStyle name="20% - Accent5 99 4 3 3" xfId="24219"/>
    <cellStyle name="20% - Accent5 99 4 4" xfId="24220"/>
    <cellStyle name="20% - Accent5 99 4 4 2" xfId="24221"/>
    <cellStyle name="20% - Accent5 99 4 5" xfId="24222"/>
    <cellStyle name="20% - Accent5 99 4 6" xfId="24223"/>
    <cellStyle name="20% - Accent5 99 5" xfId="24224"/>
    <cellStyle name="20% - Accent5 99 5 2" xfId="24225"/>
    <cellStyle name="20% - Accent5 99 5 2 2" xfId="24226"/>
    <cellStyle name="20% - Accent5 99 5 2 2 2" xfId="24227"/>
    <cellStyle name="20% - Accent5 99 5 2 2 2 2" xfId="24228"/>
    <cellStyle name="20% - Accent5 99 5 2 2 3" xfId="24229"/>
    <cellStyle name="20% - Accent5 99 5 2 3" xfId="24230"/>
    <cellStyle name="20% - Accent5 99 5 2 3 2" xfId="24231"/>
    <cellStyle name="20% - Accent5 99 5 2 4" xfId="24232"/>
    <cellStyle name="20% - Accent5 99 5 2 5" xfId="24233"/>
    <cellStyle name="20% - Accent5 99 5 3" xfId="24234"/>
    <cellStyle name="20% - Accent5 99 5 3 2" xfId="24235"/>
    <cellStyle name="20% - Accent5 99 5 3 2 2" xfId="24236"/>
    <cellStyle name="20% - Accent5 99 5 3 3" xfId="24237"/>
    <cellStyle name="20% - Accent5 99 5 4" xfId="24238"/>
    <cellStyle name="20% - Accent5 99 5 4 2" xfId="24239"/>
    <cellStyle name="20% - Accent5 99 5 5" xfId="24240"/>
    <cellStyle name="20% - Accent5 99 5 6" xfId="24241"/>
    <cellStyle name="20% - Accent5 99 6" xfId="24242"/>
    <cellStyle name="20% - Accent5 99 6 2" xfId="24243"/>
    <cellStyle name="20% - Accent5 99 6 2 2" xfId="24244"/>
    <cellStyle name="20% - Accent5 99 6 2 2 2" xfId="24245"/>
    <cellStyle name="20% - Accent5 99 6 2 3" xfId="24246"/>
    <cellStyle name="20% - Accent5 99 6 3" xfId="24247"/>
    <cellStyle name="20% - Accent5 99 6 3 2" xfId="24248"/>
    <cellStyle name="20% - Accent5 99 6 4" xfId="24249"/>
    <cellStyle name="20% - Accent5 99 6 5" xfId="24250"/>
    <cellStyle name="20% - Accent5 99 7" xfId="24251"/>
    <cellStyle name="20% - Accent5 99 7 2" xfId="24252"/>
    <cellStyle name="20% - Accent5 99 7 2 2" xfId="24253"/>
    <cellStyle name="20% - Accent5 99 7 3" xfId="24254"/>
    <cellStyle name="20% - Accent5 99 8" xfId="24255"/>
    <cellStyle name="20% - Accent5 99 8 2" xfId="24256"/>
    <cellStyle name="20% - Accent5 99 9" xfId="24257"/>
    <cellStyle name="20% - Accent5 99 9 2" xfId="60897"/>
    <cellStyle name="20% - Accent6 10" xfId="1381"/>
    <cellStyle name="20% - Accent6 10 2" xfId="1382"/>
    <cellStyle name="20% - Accent6 100" xfId="1383"/>
    <cellStyle name="20% - Accent6 100 10" xfId="24258"/>
    <cellStyle name="20% - Accent6 100 2" xfId="24259"/>
    <cellStyle name="20% - Accent6 100 2 2" xfId="24260"/>
    <cellStyle name="20% - Accent6 100 2 2 2" xfId="24261"/>
    <cellStyle name="20% - Accent6 100 2 2 2 2" xfId="24262"/>
    <cellStyle name="20% - Accent6 100 2 2 2 2 2" xfId="24263"/>
    <cellStyle name="20% - Accent6 100 2 2 2 2 2 2" xfId="24264"/>
    <cellStyle name="20% - Accent6 100 2 2 2 2 3" xfId="24265"/>
    <cellStyle name="20% - Accent6 100 2 2 2 3" xfId="24266"/>
    <cellStyle name="20% - Accent6 100 2 2 2 3 2" xfId="24267"/>
    <cellStyle name="20% - Accent6 100 2 2 2 4" xfId="24268"/>
    <cellStyle name="20% - Accent6 100 2 2 2 5" xfId="24269"/>
    <cellStyle name="20% - Accent6 100 2 2 3" xfId="24270"/>
    <cellStyle name="20% - Accent6 100 2 2 3 2" xfId="24271"/>
    <cellStyle name="20% - Accent6 100 2 2 3 2 2" xfId="24272"/>
    <cellStyle name="20% - Accent6 100 2 2 3 3" xfId="24273"/>
    <cellStyle name="20% - Accent6 100 2 2 4" xfId="24274"/>
    <cellStyle name="20% - Accent6 100 2 2 4 2" xfId="24275"/>
    <cellStyle name="20% - Accent6 100 2 2 5" xfId="24276"/>
    <cellStyle name="20% - Accent6 100 2 2 6" xfId="24277"/>
    <cellStyle name="20% - Accent6 100 2 3" xfId="24278"/>
    <cellStyle name="20% - Accent6 100 2 3 2" xfId="24279"/>
    <cellStyle name="20% - Accent6 100 2 3 2 2" xfId="24280"/>
    <cellStyle name="20% - Accent6 100 2 3 2 2 2" xfId="24281"/>
    <cellStyle name="20% - Accent6 100 2 3 2 3" xfId="24282"/>
    <cellStyle name="20% - Accent6 100 2 3 3" xfId="24283"/>
    <cellStyle name="20% - Accent6 100 2 3 3 2" xfId="24284"/>
    <cellStyle name="20% - Accent6 100 2 3 4" xfId="24285"/>
    <cellStyle name="20% - Accent6 100 2 3 5" xfId="24286"/>
    <cellStyle name="20% - Accent6 100 2 4" xfId="24287"/>
    <cellStyle name="20% - Accent6 100 2 4 2" xfId="24288"/>
    <cellStyle name="20% - Accent6 100 2 4 2 2" xfId="24289"/>
    <cellStyle name="20% - Accent6 100 2 4 3" xfId="24290"/>
    <cellStyle name="20% - Accent6 100 2 5" xfId="24291"/>
    <cellStyle name="20% - Accent6 100 2 5 2" xfId="24292"/>
    <cellStyle name="20% - Accent6 100 2 6" xfId="24293"/>
    <cellStyle name="20% - Accent6 100 2 7" xfId="24294"/>
    <cellStyle name="20% - Accent6 100 3" xfId="24295"/>
    <cellStyle name="20% - Accent6 100 3 2" xfId="24296"/>
    <cellStyle name="20% - Accent6 100 3 2 2" xfId="24297"/>
    <cellStyle name="20% - Accent6 100 3 2 2 2" xfId="24298"/>
    <cellStyle name="20% - Accent6 100 3 2 2 2 2" xfId="24299"/>
    <cellStyle name="20% - Accent6 100 3 2 2 2 2 2" xfId="24300"/>
    <cellStyle name="20% - Accent6 100 3 2 2 2 3" xfId="24301"/>
    <cellStyle name="20% - Accent6 100 3 2 2 3" xfId="24302"/>
    <cellStyle name="20% - Accent6 100 3 2 2 3 2" xfId="24303"/>
    <cellStyle name="20% - Accent6 100 3 2 2 4" xfId="24304"/>
    <cellStyle name="20% - Accent6 100 3 2 2 5" xfId="24305"/>
    <cellStyle name="20% - Accent6 100 3 2 3" xfId="24306"/>
    <cellStyle name="20% - Accent6 100 3 2 3 2" xfId="24307"/>
    <cellStyle name="20% - Accent6 100 3 2 3 2 2" xfId="24308"/>
    <cellStyle name="20% - Accent6 100 3 2 3 3" xfId="24309"/>
    <cellStyle name="20% - Accent6 100 3 2 4" xfId="24310"/>
    <cellStyle name="20% - Accent6 100 3 2 4 2" xfId="24311"/>
    <cellStyle name="20% - Accent6 100 3 2 5" xfId="24312"/>
    <cellStyle name="20% - Accent6 100 3 2 6" xfId="24313"/>
    <cellStyle name="20% - Accent6 100 3 3" xfId="24314"/>
    <cellStyle name="20% - Accent6 100 3 3 2" xfId="24315"/>
    <cellStyle name="20% - Accent6 100 3 3 2 2" xfId="24316"/>
    <cellStyle name="20% - Accent6 100 3 3 2 2 2" xfId="24317"/>
    <cellStyle name="20% - Accent6 100 3 3 2 3" xfId="24318"/>
    <cellStyle name="20% - Accent6 100 3 3 3" xfId="24319"/>
    <cellStyle name="20% - Accent6 100 3 3 3 2" xfId="24320"/>
    <cellStyle name="20% - Accent6 100 3 3 4" xfId="24321"/>
    <cellStyle name="20% - Accent6 100 3 3 5" xfId="24322"/>
    <cellStyle name="20% - Accent6 100 3 4" xfId="24323"/>
    <cellStyle name="20% - Accent6 100 3 4 2" xfId="24324"/>
    <cellStyle name="20% - Accent6 100 3 4 2 2" xfId="24325"/>
    <cellStyle name="20% - Accent6 100 3 4 3" xfId="24326"/>
    <cellStyle name="20% - Accent6 100 3 5" xfId="24327"/>
    <cellStyle name="20% - Accent6 100 3 5 2" xfId="24328"/>
    <cellStyle name="20% - Accent6 100 3 6" xfId="24329"/>
    <cellStyle name="20% - Accent6 100 3 7" xfId="24330"/>
    <cellStyle name="20% - Accent6 100 4" xfId="24331"/>
    <cellStyle name="20% - Accent6 100 4 2" xfId="24332"/>
    <cellStyle name="20% - Accent6 100 4 2 2" xfId="24333"/>
    <cellStyle name="20% - Accent6 100 4 2 2 2" xfId="24334"/>
    <cellStyle name="20% - Accent6 100 4 2 2 2 2" xfId="24335"/>
    <cellStyle name="20% - Accent6 100 4 2 2 3" xfId="24336"/>
    <cellStyle name="20% - Accent6 100 4 2 3" xfId="24337"/>
    <cellStyle name="20% - Accent6 100 4 2 3 2" xfId="24338"/>
    <cellStyle name="20% - Accent6 100 4 2 4" xfId="24339"/>
    <cellStyle name="20% - Accent6 100 4 2 5" xfId="24340"/>
    <cellStyle name="20% - Accent6 100 4 3" xfId="24341"/>
    <cellStyle name="20% - Accent6 100 4 3 2" xfId="24342"/>
    <cellStyle name="20% - Accent6 100 4 3 2 2" xfId="24343"/>
    <cellStyle name="20% - Accent6 100 4 3 3" xfId="24344"/>
    <cellStyle name="20% - Accent6 100 4 4" xfId="24345"/>
    <cellStyle name="20% - Accent6 100 4 4 2" xfId="24346"/>
    <cellStyle name="20% - Accent6 100 4 5" xfId="24347"/>
    <cellStyle name="20% - Accent6 100 4 6" xfId="24348"/>
    <cellStyle name="20% - Accent6 100 5" xfId="24349"/>
    <cellStyle name="20% - Accent6 100 5 2" xfId="24350"/>
    <cellStyle name="20% - Accent6 100 5 2 2" xfId="24351"/>
    <cellStyle name="20% - Accent6 100 5 2 2 2" xfId="24352"/>
    <cellStyle name="20% - Accent6 100 5 2 2 2 2" xfId="24353"/>
    <cellStyle name="20% - Accent6 100 5 2 2 3" xfId="24354"/>
    <cellStyle name="20% - Accent6 100 5 2 3" xfId="24355"/>
    <cellStyle name="20% - Accent6 100 5 2 3 2" xfId="24356"/>
    <cellStyle name="20% - Accent6 100 5 2 4" xfId="24357"/>
    <cellStyle name="20% - Accent6 100 5 2 5" xfId="24358"/>
    <cellStyle name="20% - Accent6 100 5 3" xfId="24359"/>
    <cellStyle name="20% - Accent6 100 5 3 2" xfId="24360"/>
    <cellStyle name="20% - Accent6 100 5 3 2 2" xfId="24361"/>
    <cellStyle name="20% - Accent6 100 5 3 3" xfId="24362"/>
    <cellStyle name="20% - Accent6 100 5 4" xfId="24363"/>
    <cellStyle name="20% - Accent6 100 5 4 2" xfId="24364"/>
    <cellStyle name="20% - Accent6 100 5 5" xfId="24365"/>
    <cellStyle name="20% - Accent6 100 5 6" xfId="24366"/>
    <cellStyle name="20% - Accent6 100 6" xfId="24367"/>
    <cellStyle name="20% - Accent6 100 6 2" xfId="24368"/>
    <cellStyle name="20% - Accent6 100 6 2 2" xfId="24369"/>
    <cellStyle name="20% - Accent6 100 6 2 2 2" xfId="24370"/>
    <cellStyle name="20% - Accent6 100 6 2 3" xfId="24371"/>
    <cellStyle name="20% - Accent6 100 6 3" xfId="24372"/>
    <cellStyle name="20% - Accent6 100 6 3 2" xfId="24373"/>
    <cellStyle name="20% - Accent6 100 6 4" xfId="24374"/>
    <cellStyle name="20% - Accent6 100 6 5" xfId="24375"/>
    <cellStyle name="20% - Accent6 100 7" xfId="24376"/>
    <cellStyle name="20% - Accent6 100 7 2" xfId="24377"/>
    <cellStyle name="20% - Accent6 100 7 2 2" xfId="24378"/>
    <cellStyle name="20% - Accent6 100 7 3" xfId="24379"/>
    <cellStyle name="20% - Accent6 100 8" xfId="24380"/>
    <cellStyle name="20% - Accent6 100 8 2" xfId="24381"/>
    <cellStyle name="20% - Accent6 100 9" xfId="24382"/>
    <cellStyle name="20% - Accent6 100 9 2" xfId="60898"/>
    <cellStyle name="20% - Accent6 101" xfId="1384"/>
    <cellStyle name="20% - Accent6 101 10" xfId="24383"/>
    <cellStyle name="20% - Accent6 101 2" xfId="24384"/>
    <cellStyle name="20% - Accent6 101 2 2" xfId="24385"/>
    <cellStyle name="20% - Accent6 101 2 2 2" xfId="24386"/>
    <cellStyle name="20% - Accent6 101 2 2 2 2" xfId="24387"/>
    <cellStyle name="20% - Accent6 101 2 2 2 2 2" xfId="24388"/>
    <cellStyle name="20% - Accent6 101 2 2 2 2 2 2" xfId="24389"/>
    <cellStyle name="20% - Accent6 101 2 2 2 2 3" xfId="24390"/>
    <cellStyle name="20% - Accent6 101 2 2 2 3" xfId="24391"/>
    <cellStyle name="20% - Accent6 101 2 2 2 3 2" xfId="24392"/>
    <cellStyle name="20% - Accent6 101 2 2 2 4" xfId="24393"/>
    <cellStyle name="20% - Accent6 101 2 2 2 5" xfId="24394"/>
    <cellStyle name="20% - Accent6 101 2 2 3" xfId="24395"/>
    <cellStyle name="20% - Accent6 101 2 2 3 2" xfId="24396"/>
    <cellStyle name="20% - Accent6 101 2 2 3 2 2" xfId="24397"/>
    <cellStyle name="20% - Accent6 101 2 2 3 3" xfId="24398"/>
    <cellStyle name="20% - Accent6 101 2 2 4" xfId="24399"/>
    <cellStyle name="20% - Accent6 101 2 2 4 2" xfId="24400"/>
    <cellStyle name="20% - Accent6 101 2 2 5" xfId="24401"/>
    <cellStyle name="20% - Accent6 101 2 2 6" xfId="24402"/>
    <cellStyle name="20% - Accent6 101 2 3" xfId="24403"/>
    <cellStyle name="20% - Accent6 101 2 3 2" xfId="24404"/>
    <cellStyle name="20% - Accent6 101 2 3 2 2" xfId="24405"/>
    <cellStyle name="20% - Accent6 101 2 3 2 2 2" xfId="24406"/>
    <cellStyle name="20% - Accent6 101 2 3 2 3" xfId="24407"/>
    <cellStyle name="20% - Accent6 101 2 3 3" xfId="24408"/>
    <cellStyle name="20% - Accent6 101 2 3 3 2" xfId="24409"/>
    <cellStyle name="20% - Accent6 101 2 3 4" xfId="24410"/>
    <cellStyle name="20% - Accent6 101 2 3 5" xfId="24411"/>
    <cellStyle name="20% - Accent6 101 2 4" xfId="24412"/>
    <cellStyle name="20% - Accent6 101 2 4 2" xfId="24413"/>
    <cellStyle name="20% - Accent6 101 2 4 2 2" xfId="24414"/>
    <cellStyle name="20% - Accent6 101 2 4 3" xfId="24415"/>
    <cellStyle name="20% - Accent6 101 2 5" xfId="24416"/>
    <cellStyle name="20% - Accent6 101 2 5 2" xfId="24417"/>
    <cellStyle name="20% - Accent6 101 2 6" xfId="24418"/>
    <cellStyle name="20% - Accent6 101 2 7" xfId="24419"/>
    <cellStyle name="20% - Accent6 101 3" xfId="24420"/>
    <cellStyle name="20% - Accent6 101 3 2" xfId="24421"/>
    <cellStyle name="20% - Accent6 101 3 2 2" xfId="24422"/>
    <cellStyle name="20% - Accent6 101 3 2 2 2" xfId="24423"/>
    <cellStyle name="20% - Accent6 101 3 2 2 2 2" xfId="24424"/>
    <cellStyle name="20% - Accent6 101 3 2 2 2 2 2" xfId="24425"/>
    <cellStyle name="20% - Accent6 101 3 2 2 2 3" xfId="24426"/>
    <cellStyle name="20% - Accent6 101 3 2 2 3" xfId="24427"/>
    <cellStyle name="20% - Accent6 101 3 2 2 3 2" xfId="24428"/>
    <cellStyle name="20% - Accent6 101 3 2 2 4" xfId="24429"/>
    <cellStyle name="20% - Accent6 101 3 2 2 5" xfId="24430"/>
    <cellStyle name="20% - Accent6 101 3 2 3" xfId="24431"/>
    <cellStyle name="20% - Accent6 101 3 2 3 2" xfId="24432"/>
    <cellStyle name="20% - Accent6 101 3 2 3 2 2" xfId="24433"/>
    <cellStyle name="20% - Accent6 101 3 2 3 3" xfId="24434"/>
    <cellStyle name="20% - Accent6 101 3 2 4" xfId="24435"/>
    <cellStyle name="20% - Accent6 101 3 2 4 2" xfId="24436"/>
    <cellStyle name="20% - Accent6 101 3 2 5" xfId="24437"/>
    <cellStyle name="20% - Accent6 101 3 2 6" xfId="24438"/>
    <cellStyle name="20% - Accent6 101 3 3" xfId="24439"/>
    <cellStyle name="20% - Accent6 101 3 3 2" xfId="24440"/>
    <cellStyle name="20% - Accent6 101 3 3 2 2" xfId="24441"/>
    <cellStyle name="20% - Accent6 101 3 3 2 2 2" xfId="24442"/>
    <cellStyle name="20% - Accent6 101 3 3 2 3" xfId="24443"/>
    <cellStyle name="20% - Accent6 101 3 3 3" xfId="24444"/>
    <cellStyle name="20% - Accent6 101 3 3 3 2" xfId="24445"/>
    <cellStyle name="20% - Accent6 101 3 3 4" xfId="24446"/>
    <cellStyle name="20% - Accent6 101 3 3 5" xfId="24447"/>
    <cellStyle name="20% - Accent6 101 3 4" xfId="24448"/>
    <cellStyle name="20% - Accent6 101 3 4 2" xfId="24449"/>
    <cellStyle name="20% - Accent6 101 3 4 2 2" xfId="24450"/>
    <cellStyle name="20% - Accent6 101 3 4 3" xfId="24451"/>
    <cellStyle name="20% - Accent6 101 3 5" xfId="24452"/>
    <cellStyle name="20% - Accent6 101 3 5 2" xfId="24453"/>
    <cellStyle name="20% - Accent6 101 3 6" xfId="24454"/>
    <cellStyle name="20% - Accent6 101 3 7" xfId="24455"/>
    <cellStyle name="20% - Accent6 101 4" xfId="24456"/>
    <cellStyle name="20% - Accent6 101 4 2" xfId="24457"/>
    <cellStyle name="20% - Accent6 101 4 2 2" xfId="24458"/>
    <cellStyle name="20% - Accent6 101 4 2 2 2" xfId="24459"/>
    <cellStyle name="20% - Accent6 101 4 2 2 2 2" xfId="24460"/>
    <cellStyle name="20% - Accent6 101 4 2 2 3" xfId="24461"/>
    <cellStyle name="20% - Accent6 101 4 2 3" xfId="24462"/>
    <cellStyle name="20% - Accent6 101 4 2 3 2" xfId="24463"/>
    <cellStyle name="20% - Accent6 101 4 2 4" xfId="24464"/>
    <cellStyle name="20% - Accent6 101 4 2 5" xfId="24465"/>
    <cellStyle name="20% - Accent6 101 4 3" xfId="24466"/>
    <cellStyle name="20% - Accent6 101 4 3 2" xfId="24467"/>
    <cellStyle name="20% - Accent6 101 4 3 2 2" xfId="24468"/>
    <cellStyle name="20% - Accent6 101 4 3 3" xfId="24469"/>
    <cellStyle name="20% - Accent6 101 4 4" xfId="24470"/>
    <cellStyle name="20% - Accent6 101 4 4 2" xfId="24471"/>
    <cellStyle name="20% - Accent6 101 4 5" xfId="24472"/>
    <cellStyle name="20% - Accent6 101 4 6" xfId="24473"/>
    <cellStyle name="20% - Accent6 101 5" xfId="24474"/>
    <cellStyle name="20% - Accent6 101 5 2" xfId="24475"/>
    <cellStyle name="20% - Accent6 101 5 2 2" xfId="24476"/>
    <cellStyle name="20% - Accent6 101 5 2 2 2" xfId="24477"/>
    <cellStyle name="20% - Accent6 101 5 2 2 2 2" xfId="24478"/>
    <cellStyle name="20% - Accent6 101 5 2 2 3" xfId="24479"/>
    <cellStyle name="20% - Accent6 101 5 2 3" xfId="24480"/>
    <cellStyle name="20% - Accent6 101 5 2 3 2" xfId="24481"/>
    <cellStyle name="20% - Accent6 101 5 2 4" xfId="24482"/>
    <cellStyle name="20% - Accent6 101 5 2 5" xfId="24483"/>
    <cellStyle name="20% - Accent6 101 5 3" xfId="24484"/>
    <cellStyle name="20% - Accent6 101 5 3 2" xfId="24485"/>
    <cellStyle name="20% - Accent6 101 5 3 2 2" xfId="24486"/>
    <cellStyle name="20% - Accent6 101 5 3 3" xfId="24487"/>
    <cellStyle name="20% - Accent6 101 5 4" xfId="24488"/>
    <cellStyle name="20% - Accent6 101 5 4 2" xfId="24489"/>
    <cellStyle name="20% - Accent6 101 5 5" xfId="24490"/>
    <cellStyle name="20% - Accent6 101 5 6" xfId="24491"/>
    <cellStyle name="20% - Accent6 101 6" xfId="24492"/>
    <cellStyle name="20% - Accent6 101 6 2" xfId="24493"/>
    <cellStyle name="20% - Accent6 101 6 2 2" xfId="24494"/>
    <cellStyle name="20% - Accent6 101 6 2 2 2" xfId="24495"/>
    <cellStyle name="20% - Accent6 101 6 2 3" xfId="24496"/>
    <cellStyle name="20% - Accent6 101 6 3" xfId="24497"/>
    <cellStyle name="20% - Accent6 101 6 3 2" xfId="24498"/>
    <cellStyle name="20% - Accent6 101 6 4" xfId="24499"/>
    <cellStyle name="20% - Accent6 101 6 5" xfId="24500"/>
    <cellStyle name="20% - Accent6 101 7" xfId="24501"/>
    <cellStyle name="20% - Accent6 101 7 2" xfId="24502"/>
    <cellStyle name="20% - Accent6 101 7 2 2" xfId="24503"/>
    <cellStyle name="20% - Accent6 101 7 3" xfId="24504"/>
    <cellStyle name="20% - Accent6 101 8" xfId="24505"/>
    <cellStyle name="20% - Accent6 101 8 2" xfId="24506"/>
    <cellStyle name="20% - Accent6 101 9" xfId="24507"/>
    <cellStyle name="20% - Accent6 101 9 2" xfId="60899"/>
    <cellStyle name="20% - Accent6 102" xfId="1385"/>
    <cellStyle name="20% - Accent6 102 10" xfId="24508"/>
    <cellStyle name="20% - Accent6 102 2" xfId="24509"/>
    <cellStyle name="20% - Accent6 102 2 2" xfId="24510"/>
    <cellStyle name="20% - Accent6 102 2 2 2" xfId="24511"/>
    <cellStyle name="20% - Accent6 102 2 2 2 2" xfId="24512"/>
    <cellStyle name="20% - Accent6 102 2 2 2 2 2" xfId="24513"/>
    <cellStyle name="20% - Accent6 102 2 2 2 2 2 2" xfId="24514"/>
    <cellStyle name="20% - Accent6 102 2 2 2 2 3" xfId="24515"/>
    <cellStyle name="20% - Accent6 102 2 2 2 3" xfId="24516"/>
    <cellStyle name="20% - Accent6 102 2 2 2 3 2" xfId="24517"/>
    <cellStyle name="20% - Accent6 102 2 2 2 4" xfId="24518"/>
    <cellStyle name="20% - Accent6 102 2 2 2 5" xfId="24519"/>
    <cellStyle name="20% - Accent6 102 2 2 3" xfId="24520"/>
    <cellStyle name="20% - Accent6 102 2 2 3 2" xfId="24521"/>
    <cellStyle name="20% - Accent6 102 2 2 3 2 2" xfId="24522"/>
    <cellStyle name="20% - Accent6 102 2 2 3 3" xfId="24523"/>
    <cellStyle name="20% - Accent6 102 2 2 4" xfId="24524"/>
    <cellStyle name="20% - Accent6 102 2 2 4 2" xfId="24525"/>
    <cellStyle name="20% - Accent6 102 2 2 5" xfId="24526"/>
    <cellStyle name="20% - Accent6 102 2 2 6" xfId="24527"/>
    <cellStyle name="20% - Accent6 102 2 3" xfId="24528"/>
    <cellStyle name="20% - Accent6 102 2 3 2" xfId="24529"/>
    <cellStyle name="20% - Accent6 102 2 3 2 2" xfId="24530"/>
    <cellStyle name="20% - Accent6 102 2 3 2 2 2" xfId="24531"/>
    <cellStyle name="20% - Accent6 102 2 3 2 3" xfId="24532"/>
    <cellStyle name="20% - Accent6 102 2 3 3" xfId="24533"/>
    <cellStyle name="20% - Accent6 102 2 3 3 2" xfId="24534"/>
    <cellStyle name="20% - Accent6 102 2 3 4" xfId="24535"/>
    <cellStyle name="20% - Accent6 102 2 3 5" xfId="24536"/>
    <cellStyle name="20% - Accent6 102 2 4" xfId="24537"/>
    <cellStyle name="20% - Accent6 102 2 4 2" xfId="24538"/>
    <cellStyle name="20% - Accent6 102 2 4 2 2" xfId="24539"/>
    <cellStyle name="20% - Accent6 102 2 4 3" xfId="24540"/>
    <cellStyle name="20% - Accent6 102 2 5" xfId="24541"/>
    <cellStyle name="20% - Accent6 102 2 5 2" xfId="24542"/>
    <cellStyle name="20% - Accent6 102 2 6" xfId="24543"/>
    <cellStyle name="20% - Accent6 102 2 7" xfId="24544"/>
    <cellStyle name="20% - Accent6 102 3" xfId="24545"/>
    <cellStyle name="20% - Accent6 102 3 2" xfId="24546"/>
    <cellStyle name="20% - Accent6 102 3 2 2" xfId="24547"/>
    <cellStyle name="20% - Accent6 102 3 2 2 2" xfId="24548"/>
    <cellStyle name="20% - Accent6 102 3 2 2 2 2" xfId="24549"/>
    <cellStyle name="20% - Accent6 102 3 2 2 2 2 2" xfId="24550"/>
    <cellStyle name="20% - Accent6 102 3 2 2 2 3" xfId="24551"/>
    <cellStyle name="20% - Accent6 102 3 2 2 3" xfId="24552"/>
    <cellStyle name="20% - Accent6 102 3 2 2 3 2" xfId="24553"/>
    <cellStyle name="20% - Accent6 102 3 2 2 4" xfId="24554"/>
    <cellStyle name="20% - Accent6 102 3 2 2 5" xfId="24555"/>
    <cellStyle name="20% - Accent6 102 3 2 3" xfId="24556"/>
    <cellStyle name="20% - Accent6 102 3 2 3 2" xfId="24557"/>
    <cellStyle name="20% - Accent6 102 3 2 3 2 2" xfId="24558"/>
    <cellStyle name="20% - Accent6 102 3 2 3 3" xfId="24559"/>
    <cellStyle name="20% - Accent6 102 3 2 4" xfId="24560"/>
    <cellStyle name="20% - Accent6 102 3 2 4 2" xfId="24561"/>
    <cellStyle name="20% - Accent6 102 3 2 5" xfId="24562"/>
    <cellStyle name="20% - Accent6 102 3 2 6" xfId="24563"/>
    <cellStyle name="20% - Accent6 102 3 3" xfId="24564"/>
    <cellStyle name="20% - Accent6 102 3 3 2" xfId="24565"/>
    <cellStyle name="20% - Accent6 102 3 3 2 2" xfId="24566"/>
    <cellStyle name="20% - Accent6 102 3 3 2 2 2" xfId="24567"/>
    <cellStyle name="20% - Accent6 102 3 3 2 3" xfId="24568"/>
    <cellStyle name="20% - Accent6 102 3 3 3" xfId="24569"/>
    <cellStyle name="20% - Accent6 102 3 3 3 2" xfId="24570"/>
    <cellStyle name="20% - Accent6 102 3 3 4" xfId="24571"/>
    <cellStyle name="20% - Accent6 102 3 3 5" xfId="24572"/>
    <cellStyle name="20% - Accent6 102 3 4" xfId="24573"/>
    <cellStyle name="20% - Accent6 102 3 4 2" xfId="24574"/>
    <cellStyle name="20% - Accent6 102 3 4 2 2" xfId="24575"/>
    <cellStyle name="20% - Accent6 102 3 4 3" xfId="24576"/>
    <cellStyle name="20% - Accent6 102 3 5" xfId="24577"/>
    <cellStyle name="20% - Accent6 102 3 5 2" xfId="24578"/>
    <cellStyle name="20% - Accent6 102 3 6" xfId="24579"/>
    <cellStyle name="20% - Accent6 102 3 7" xfId="24580"/>
    <cellStyle name="20% - Accent6 102 4" xfId="24581"/>
    <cellStyle name="20% - Accent6 102 4 2" xfId="24582"/>
    <cellStyle name="20% - Accent6 102 4 2 2" xfId="24583"/>
    <cellStyle name="20% - Accent6 102 4 2 2 2" xfId="24584"/>
    <cellStyle name="20% - Accent6 102 4 2 2 2 2" xfId="24585"/>
    <cellStyle name="20% - Accent6 102 4 2 2 3" xfId="24586"/>
    <cellStyle name="20% - Accent6 102 4 2 3" xfId="24587"/>
    <cellStyle name="20% - Accent6 102 4 2 3 2" xfId="24588"/>
    <cellStyle name="20% - Accent6 102 4 2 4" xfId="24589"/>
    <cellStyle name="20% - Accent6 102 4 2 5" xfId="24590"/>
    <cellStyle name="20% - Accent6 102 4 3" xfId="24591"/>
    <cellStyle name="20% - Accent6 102 4 3 2" xfId="24592"/>
    <cellStyle name="20% - Accent6 102 4 3 2 2" xfId="24593"/>
    <cellStyle name="20% - Accent6 102 4 3 3" xfId="24594"/>
    <cellStyle name="20% - Accent6 102 4 4" xfId="24595"/>
    <cellStyle name="20% - Accent6 102 4 4 2" xfId="24596"/>
    <cellStyle name="20% - Accent6 102 4 5" xfId="24597"/>
    <cellStyle name="20% - Accent6 102 4 6" xfId="24598"/>
    <cellStyle name="20% - Accent6 102 5" xfId="24599"/>
    <cellStyle name="20% - Accent6 102 5 2" xfId="24600"/>
    <cellStyle name="20% - Accent6 102 5 2 2" xfId="24601"/>
    <cellStyle name="20% - Accent6 102 5 2 2 2" xfId="24602"/>
    <cellStyle name="20% - Accent6 102 5 2 2 2 2" xfId="24603"/>
    <cellStyle name="20% - Accent6 102 5 2 2 3" xfId="24604"/>
    <cellStyle name="20% - Accent6 102 5 2 3" xfId="24605"/>
    <cellStyle name="20% - Accent6 102 5 2 3 2" xfId="24606"/>
    <cellStyle name="20% - Accent6 102 5 2 4" xfId="24607"/>
    <cellStyle name="20% - Accent6 102 5 2 5" xfId="24608"/>
    <cellStyle name="20% - Accent6 102 5 3" xfId="24609"/>
    <cellStyle name="20% - Accent6 102 5 3 2" xfId="24610"/>
    <cellStyle name="20% - Accent6 102 5 3 2 2" xfId="24611"/>
    <cellStyle name="20% - Accent6 102 5 3 3" xfId="24612"/>
    <cellStyle name="20% - Accent6 102 5 4" xfId="24613"/>
    <cellStyle name="20% - Accent6 102 5 4 2" xfId="24614"/>
    <cellStyle name="20% - Accent6 102 5 5" xfId="24615"/>
    <cellStyle name="20% - Accent6 102 5 6" xfId="24616"/>
    <cellStyle name="20% - Accent6 102 6" xfId="24617"/>
    <cellStyle name="20% - Accent6 102 6 2" xfId="24618"/>
    <cellStyle name="20% - Accent6 102 6 2 2" xfId="24619"/>
    <cellStyle name="20% - Accent6 102 6 2 2 2" xfId="24620"/>
    <cellStyle name="20% - Accent6 102 6 2 3" xfId="24621"/>
    <cellStyle name="20% - Accent6 102 6 3" xfId="24622"/>
    <cellStyle name="20% - Accent6 102 6 3 2" xfId="24623"/>
    <cellStyle name="20% - Accent6 102 6 4" xfId="24624"/>
    <cellStyle name="20% - Accent6 102 6 5" xfId="24625"/>
    <cellStyle name="20% - Accent6 102 7" xfId="24626"/>
    <cellStyle name="20% - Accent6 102 7 2" xfId="24627"/>
    <cellStyle name="20% - Accent6 102 7 2 2" xfId="24628"/>
    <cellStyle name="20% - Accent6 102 7 3" xfId="24629"/>
    <cellStyle name="20% - Accent6 102 8" xfId="24630"/>
    <cellStyle name="20% - Accent6 102 8 2" xfId="24631"/>
    <cellStyle name="20% - Accent6 102 9" xfId="24632"/>
    <cellStyle name="20% - Accent6 102 9 2" xfId="60900"/>
    <cellStyle name="20% - Accent6 103" xfId="1386"/>
    <cellStyle name="20% - Accent6 103 10" xfId="24633"/>
    <cellStyle name="20% - Accent6 103 2" xfId="24634"/>
    <cellStyle name="20% - Accent6 103 2 2" xfId="24635"/>
    <cellStyle name="20% - Accent6 103 2 2 2" xfId="24636"/>
    <cellStyle name="20% - Accent6 103 2 2 2 2" xfId="24637"/>
    <cellStyle name="20% - Accent6 103 2 2 2 2 2" xfId="24638"/>
    <cellStyle name="20% - Accent6 103 2 2 2 2 2 2" xfId="24639"/>
    <cellStyle name="20% - Accent6 103 2 2 2 2 3" xfId="24640"/>
    <cellStyle name="20% - Accent6 103 2 2 2 3" xfId="24641"/>
    <cellStyle name="20% - Accent6 103 2 2 2 3 2" xfId="24642"/>
    <cellStyle name="20% - Accent6 103 2 2 2 4" xfId="24643"/>
    <cellStyle name="20% - Accent6 103 2 2 2 5" xfId="24644"/>
    <cellStyle name="20% - Accent6 103 2 2 3" xfId="24645"/>
    <cellStyle name="20% - Accent6 103 2 2 3 2" xfId="24646"/>
    <cellStyle name="20% - Accent6 103 2 2 3 2 2" xfId="24647"/>
    <cellStyle name="20% - Accent6 103 2 2 3 3" xfId="24648"/>
    <cellStyle name="20% - Accent6 103 2 2 4" xfId="24649"/>
    <cellStyle name="20% - Accent6 103 2 2 4 2" xfId="24650"/>
    <cellStyle name="20% - Accent6 103 2 2 5" xfId="24651"/>
    <cellStyle name="20% - Accent6 103 2 2 6" xfId="24652"/>
    <cellStyle name="20% - Accent6 103 2 3" xfId="24653"/>
    <cellStyle name="20% - Accent6 103 2 3 2" xfId="24654"/>
    <cellStyle name="20% - Accent6 103 2 3 2 2" xfId="24655"/>
    <cellStyle name="20% - Accent6 103 2 3 2 2 2" xfId="24656"/>
    <cellStyle name="20% - Accent6 103 2 3 2 3" xfId="24657"/>
    <cellStyle name="20% - Accent6 103 2 3 3" xfId="24658"/>
    <cellStyle name="20% - Accent6 103 2 3 3 2" xfId="24659"/>
    <cellStyle name="20% - Accent6 103 2 3 4" xfId="24660"/>
    <cellStyle name="20% - Accent6 103 2 3 5" xfId="24661"/>
    <cellStyle name="20% - Accent6 103 2 4" xfId="24662"/>
    <cellStyle name="20% - Accent6 103 2 4 2" xfId="24663"/>
    <cellStyle name="20% - Accent6 103 2 4 2 2" xfId="24664"/>
    <cellStyle name="20% - Accent6 103 2 4 3" xfId="24665"/>
    <cellStyle name="20% - Accent6 103 2 5" xfId="24666"/>
    <cellStyle name="20% - Accent6 103 2 5 2" xfId="24667"/>
    <cellStyle name="20% - Accent6 103 2 6" xfId="24668"/>
    <cellStyle name="20% - Accent6 103 2 7" xfId="24669"/>
    <cellStyle name="20% - Accent6 103 3" xfId="24670"/>
    <cellStyle name="20% - Accent6 103 3 2" xfId="24671"/>
    <cellStyle name="20% - Accent6 103 3 2 2" xfId="24672"/>
    <cellStyle name="20% - Accent6 103 3 2 2 2" xfId="24673"/>
    <cellStyle name="20% - Accent6 103 3 2 2 2 2" xfId="24674"/>
    <cellStyle name="20% - Accent6 103 3 2 2 2 2 2" xfId="24675"/>
    <cellStyle name="20% - Accent6 103 3 2 2 2 3" xfId="24676"/>
    <cellStyle name="20% - Accent6 103 3 2 2 3" xfId="24677"/>
    <cellStyle name="20% - Accent6 103 3 2 2 3 2" xfId="24678"/>
    <cellStyle name="20% - Accent6 103 3 2 2 4" xfId="24679"/>
    <cellStyle name="20% - Accent6 103 3 2 2 5" xfId="24680"/>
    <cellStyle name="20% - Accent6 103 3 2 3" xfId="24681"/>
    <cellStyle name="20% - Accent6 103 3 2 3 2" xfId="24682"/>
    <cellStyle name="20% - Accent6 103 3 2 3 2 2" xfId="24683"/>
    <cellStyle name="20% - Accent6 103 3 2 3 3" xfId="24684"/>
    <cellStyle name="20% - Accent6 103 3 2 4" xfId="24685"/>
    <cellStyle name="20% - Accent6 103 3 2 4 2" xfId="24686"/>
    <cellStyle name="20% - Accent6 103 3 2 5" xfId="24687"/>
    <cellStyle name="20% - Accent6 103 3 2 6" xfId="24688"/>
    <cellStyle name="20% - Accent6 103 3 3" xfId="24689"/>
    <cellStyle name="20% - Accent6 103 3 3 2" xfId="24690"/>
    <cellStyle name="20% - Accent6 103 3 3 2 2" xfId="24691"/>
    <cellStyle name="20% - Accent6 103 3 3 2 2 2" xfId="24692"/>
    <cellStyle name="20% - Accent6 103 3 3 2 3" xfId="24693"/>
    <cellStyle name="20% - Accent6 103 3 3 3" xfId="24694"/>
    <cellStyle name="20% - Accent6 103 3 3 3 2" xfId="24695"/>
    <cellStyle name="20% - Accent6 103 3 3 4" xfId="24696"/>
    <cellStyle name="20% - Accent6 103 3 3 5" xfId="24697"/>
    <cellStyle name="20% - Accent6 103 3 4" xfId="24698"/>
    <cellStyle name="20% - Accent6 103 3 4 2" xfId="24699"/>
    <cellStyle name="20% - Accent6 103 3 4 2 2" xfId="24700"/>
    <cellStyle name="20% - Accent6 103 3 4 3" xfId="24701"/>
    <cellStyle name="20% - Accent6 103 3 5" xfId="24702"/>
    <cellStyle name="20% - Accent6 103 3 5 2" xfId="24703"/>
    <cellStyle name="20% - Accent6 103 3 6" xfId="24704"/>
    <cellStyle name="20% - Accent6 103 3 7" xfId="24705"/>
    <cellStyle name="20% - Accent6 103 4" xfId="24706"/>
    <cellStyle name="20% - Accent6 103 4 2" xfId="24707"/>
    <cellStyle name="20% - Accent6 103 4 2 2" xfId="24708"/>
    <cellStyle name="20% - Accent6 103 4 2 2 2" xfId="24709"/>
    <cellStyle name="20% - Accent6 103 4 2 2 2 2" xfId="24710"/>
    <cellStyle name="20% - Accent6 103 4 2 2 3" xfId="24711"/>
    <cellStyle name="20% - Accent6 103 4 2 3" xfId="24712"/>
    <cellStyle name="20% - Accent6 103 4 2 3 2" xfId="24713"/>
    <cellStyle name="20% - Accent6 103 4 2 4" xfId="24714"/>
    <cellStyle name="20% - Accent6 103 4 2 5" xfId="24715"/>
    <cellStyle name="20% - Accent6 103 4 3" xfId="24716"/>
    <cellStyle name="20% - Accent6 103 4 3 2" xfId="24717"/>
    <cellStyle name="20% - Accent6 103 4 3 2 2" xfId="24718"/>
    <cellStyle name="20% - Accent6 103 4 3 3" xfId="24719"/>
    <cellStyle name="20% - Accent6 103 4 4" xfId="24720"/>
    <cellStyle name="20% - Accent6 103 4 4 2" xfId="24721"/>
    <cellStyle name="20% - Accent6 103 4 5" xfId="24722"/>
    <cellStyle name="20% - Accent6 103 4 6" xfId="24723"/>
    <cellStyle name="20% - Accent6 103 5" xfId="24724"/>
    <cellStyle name="20% - Accent6 103 5 2" xfId="24725"/>
    <cellStyle name="20% - Accent6 103 5 2 2" xfId="24726"/>
    <cellStyle name="20% - Accent6 103 5 2 2 2" xfId="24727"/>
    <cellStyle name="20% - Accent6 103 5 2 2 2 2" xfId="24728"/>
    <cellStyle name="20% - Accent6 103 5 2 2 3" xfId="24729"/>
    <cellStyle name="20% - Accent6 103 5 2 3" xfId="24730"/>
    <cellStyle name="20% - Accent6 103 5 2 3 2" xfId="24731"/>
    <cellStyle name="20% - Accent6 103 5 2 4" xfId="24732"/>
    <cellStyle name="20% - Accent6 103 5 2 5" xfId="24733"/>
    <cellStyle name="20% - Accent6 103 5 3" xfId="24734"/>
    <cellStyle name="20% - Accent6 103 5 3 2" xfId="24735"/>
    <cellStyle name="20% - Accent6 103 5 3 2 2" xfId="24736"/>
    <cellStyle name="20% - Accent6 103 5 3 3" xfId="24737"/>
    <cellStyle name="20% - Accent6 103 5 4" xfId="24738"/>
    <cellStyle name="20% - Accent6 103 5 4 2" xfId="24739"/>
    <cellStyle name="20% - Accent6 103 5 5" xfId="24740"/>
    <cellStyle name="20% - Accent6 103 5 6" xfId="24741"/>
    <cellStyle name="20% - Accent6 103 6" xfId="24742"/>
    <cellStyle name="20% - Accent6 103 6 2" xfId="24743"/>
    <cellStyle name="20% - Accent6 103 6 2 2" xfId="24744"/>
    <cellStyle name="20% - Accent6 103 6 2 2 2" xfId="24745"/>
    <cellStyle name="20% - Accent6 103 6 2 3" xfId="24746"/>
    <cellStyle name="20% - Accent6 103 6 3" xfId="24747"/>
    <cellStyle name="20% - Accent6 103 6 3 2" xfId="24748"/>
    <cellStyle name="20% - Accent6 103 6 4" xfId="24749"/>
    <cellStyle name="20% - Accent6 103 6 5" xfId="24750"/>
    <cellStyle name="20% - Accent6 103 7" xfId="24751"/>
    <cellStyle name="20% - Accent6 103 7 2" xfId="24752"/>
    <cellStyle name="20% - Accent6 103 7 2 2" xfId="24753"/>
    <cellStyle name="20% - Accent6 103 7 3" xfId="24754"/>
    <cellStyle name="20% - Accent6 103 8" xfId="24755"/>
    <cellStyle name="20% - Accent6 103 8 2" xfId="24756"/>
    <cellStyle name="20% - Accent6 103 9" xfId="24757"/>
    <cellStyle name="20% - Accent6 103 9 2" xfId="60901"/>
    <cellStyle name="20% - Accent6 104" xfId="1387"/>
    <cellStyle name="20% - Accent6 104 10" xfId="24758"/>
    <cellStyle name="20% - Accent6 104 2" xfId="24759"/>
    <cellStyle name="20% - Accent6 104 2 2" xfId="24760"/>
    <cellStyle name="20% - Accent6 104 2 2 2" xfId="24761"/>
    <cellStyle name="20% - Accent6 104 2 2 2 2" xfId="24762"/>
    <cellStyle name="20% - Accent6 104 2 2 2 2 2" xfId="24763"/>
    <cellStyle name="20% - Accent6 104 2 2 2 2 2 2" xfId="24764"/>
    <cellStyle name="20% - Accent6 104 2 2 2 2 3" xfId="24765"/>
    <cellStyle name="20% - Accent6 104 2 2 2 3" xfId="24766"/>
    <cellStyle name="20% - Accent6 104 2 2 2 3 2" xfId="24767"/>
    <cellStyle name="20% - Accent6 104 2 2 2 4" xfId="24768"/>
    <cellStyle name="20% - Accent6 104 2 2 2 5" xfId="24769"/>
    <cellStyle name="20% - Accent6 104 2 2 3" xfId="24770"/>
    <cellStyle name="20% - Accent6 104 2 2 3 2" xfId="24771"/>
    <cellStyle name="20% - Accent6 104 2 2 3 2 2" xfId="24772"/>
    <cellStyle name="20% - Accent6 104 2 2 3 3" xfId="24773"/>
    <cellStyle name="20% - Accent6 104 2 2 4" xfId="24774"/>
    <cellStyle name="20% - Accent6 104 2 2 4 2" xfId="24775"/>
    <cellStyle name="20% - Accent6 104 2 2 5" xfId="24776"/>
    <cellStyle name="20% - Accent6 104 2 2 6" xfId="24777"/>
    <cellStyle name="20% - Accent6 104 2 3" xfId="24778"/>
    <cellStyle name="20% - Accent6 104 2 3 2" xfId="24779"/>
    <cellStyle name="20% - Accent6 104 2 3 2 2" xfId="24780"/>
    <cellStyle name="20% - Accent6 104 2 3 2 2 2" xfId="24781"/>
    <cellStyle name="20% - Accent6 104 2 3 2 3" xfId="24782"/>
    <cellStyle name="20% - Accent6 104 2 3 3" xfId="24783"/>
    <cellStyle name="20% - Accent6 104 2 3 3 2" xfId="24784"/>
    <cellStyle name="20% - Accent6 104 2 3 4" xfId="24785"/>
    <cellStyle name="20% - Accent6 104 2 3 5" xfId="24786"/>
    <cellStyle name="20% - Accent6 104 2 4" xfId="24787"/>
    <cellStyle name="20% - Accent6 104 2 4 2" xfId="24788"/>
    <cellStyle name="20% - Accent6 104 2 4 2 2" xfId="24789"/>
    <cellStyle name="20% - Accent6 104 2 4 3" xfId="24790"/>
    <cellStyle name="20% - Accent6 104 2 5" xfId="24791"/>
    <cellStyle name="20% - Accent6 104 2 5 2" xfId="24792"/>
    <cellStyle name="20% - Accent6 104 2 6" xfId="24793"/>
    <cellStyle name="20% - Accent6 104 2 7" xfId="24794"/>
    <cellStyle name="20% - Accent6 104 3" xfId="24795"/>
    <cellStyle name="20% - Accent6 104 3 2" xfId="24796"/>
    <cellStyle name="20% - Accent6 104 3 2 2" xfId="24797"/>
    <cellStyle name="20% - Accent6 104 3 2 2 2" xfId="24798"/>
    <cellStyle name="20% - Accent6 104 3 2 2 2 2" xfId="24799"/>
    <cellStyle name="20% - Accent6 104 3 2 2 2 2 2" xfId="24800"/>
    <cellStyle name="20% - Accent6 104 3 2 2 2 3" xfId="24801"/>
    <cellStyle name="20% - Accent6 104 3 2 2 3" xfId="24802"/>
    <cellStyle name="20% - Accent6 104 3 2 2 3 2" xfId="24803"/>
    <cellStyle name="20% - Accent6 104 3 2 2 4" xfId="24804"/>
    <cellStyle name="20% - Accent6 104 3 2 2 5" xfId="24805"/>
    <cellStyle name="20% - Accent6 104 3 2 3" xfId="24806"/>
    <cellStyle name="20% - Accent6 104 3 2 3 2" xfId="24807"/>
    <cellStyle name="20% - Accent6 104 3 2 3 2 2" xfId="24808"/>
    <cellStyle name="20% - Accent6 104 3 2 3 3" xfId="24809"/>
    <cellStyle name="20% - Accent6 104 3 2 4" xfId="24810"/>
    <cellStyle name="20% - Accent6 104 3 2 4 2" xfId="24811"/>
    <cellStyle name="20% - Accent6 104 3 2 5" xfId="24812"/>
    <cellStyle name="20% - Accent6 104 3 2 6" xfId="24813"/>
    <cellStyle name="20% - Accent6 104 3 3" xfId="24814"/>
    <cellStyle name="20% - Accent6 104 3 3 2" xfId="24815"/>
    <cellStyle name="20% - Accent6 104 3 3 2 2" xfId="24816"/>
    <cellStyle name="20% - Accent6 104 3 3 2 2 2" xfId="24817"/>
    <cellStyle name="20% - Accent6 104 3 3 2 3" xfId="24818"/>
    <cellStyle name="20% - Accent6 104 3 3 3" xfId="24819"/>
    <cellStyle name="20% - Accent6 104 3 3 3 2" xfId="24820"/>
    <cellStyle name="20% - Accent6 104 3 3 4" xfId="24821"/>
    <cellStyle name="20% - Accent6 104 3 3 5" xfId="24822"/>
    <cellStyle name="20% - Accent6 104 3 4" xfId="24823"/>
    <cellStyle name="20% - Accent6 104 3 4 2" xfId="24824"/>
    <cellStyle name="20% - Accent6 104 3 4 2 2" xfId="24825"/>
    <cellStyle name="20% - Accent6 104 3 4 3" xfId="24826"/>
    <cellStyle name="20% - Accent6 104 3 5" xfId="24827"/>
    <cellStyle name="20% - Accent6 104 3 5 2" xfId="24828"/>
    <cellStyle name="20% - Accent6 104 3 6" xfId="24829"/>
    <cellStyle name="20% - Accent6 104 3 7" xfId="24830"/>
    <cellStyle name="20% - Accent6 104 4" xfId="24831"/>
    <cellStyle name="20% - Accent6 104 4 2" xfId="24832"/>
    <cellStyle name="20% - Accent6 104 4 2 2" xfId="24833"/>
    <cellStyle name="20% - Accent6 104 4 2 2 2" xfId="24834"/>
    <cellStyle name="20% - Accent6 104 4 2 2 2 2" xfId="24835"/>
    <cellStyle name="20% - Accent6 104 4 2 2 3" xfId="24836"/>
    <cellStyle name="20% - Accent6 104 4 2 3" xfId="24837"/>
    <cellStyle name="20% - Accent6 104 4 2 3 2" xfId="24838"/>
    <cellStyle name="20% - Accent6 104 4 2 4" xfId="24839"/>
    <cellStyle name="20% - Accent6 104 4 2 5" xfId="24840"/>
    <cellStyle name="20% - Accent6 104 4 3" xfId="24841"/>
    <cellStyle name="20% - Accent6 104 4 3 2" xfId="24842"/>
    <cellStyle name="20% - Accent6 104 4 3 2 2" xfId="24843"/>
    <cellStyle name="20% - Accent6 104 4 3 3" xfId="24844"/>
    <cellStyle name="20% - Accent6 104 4 4" xfId="24845"/>
    <cellStyle name="20% - Accent6 104 4 4 2" xfId="24846"/>
    <cellStyle name="20% - Accent6 104 4 5" xfId="24847"/>
    <cellStyle name="20% - Accent6 104 4 6" xfId="24848"/>
    <cellStyle name="20% - Accent6 104 5" xfId="24849"/>
    <cellStyle name="20% - Accent6 104 5 2" xfId="24850"/>
    <cellStyle name="20% - Accent6 104 5 2 2" xfId="24851"/>
    <cellStyle name="20% - Accent6 104 5 2 2 2" xfId="24852"/>
    <cellStyle name="20% - Accent6 104 5 2 2 2 2" xfId="24853"/>
    <cellStyle name="20% - Accent6 104 5 2 2 3" xfId="24854"/>
    <cellStyle name="20% - Accent6 104 5 2 3" xfId="24855"/>
    <cellStyle name="20% - Accent6 104 5 2 3 2" xfId="24856"/>
    <cellStyle name="20% - Accent6 104 5 2 4" xfId="24857"/>
    <cellStyle name="20% - Accent6 104 5 2 5" xfId="24858"/>
    <cellStyle name="20% - Accent6 104 5 3" xfId="24859"/>
    <cellStyle name="20% - Accent6 104 5 3 2" xfId="24860"/>
    <cellStyle name="20% - Accent6 104 5 3 2 2" xfId="24861"/>
    <cellStyle name="20% - Accent6 104 5 3 3" xfId="24862"/>
    <cellStyle name="20% - Accent6 104 5 4" xfId="24863"/>
    <cellStyle name="20% - Accent6 104 5 4 2" xfId="24864"/>
    <cellStyle name="20% - Accent6 104 5 5" xfId="24865"/>
    <cellStyle name="20% - Accent6 104 5 6" xfId="24866"/>
    <cellStyle name="20% - Accent6 104 6" xfId="24867"/>
    <cellStyle name="20% - Accent6 104 6 2" xfId="24868"/>
    <cellStyle name="20% - Accent6 104 6 2 2" xfId="24869"/>
    <cellStyle name="20% - Accent6 104 6 2 2 2" xfId="24870"/>
    <cellStyle name="20% - Accent6 104 6 2 3" xfId="24871"/>
    <cellStyle name="20% - Accent6 104 6 3" xfId="24872"/>
    <cellStyle name="20% - Accent6 104 6 3 2" xfId="24873"/>
    <cellStyle name="20% - Accent6 104 6 4" xfId="24874"/>
    <cellStyle name="20% - Accent6 104 6 5" xfId="24875"/>
    <cellStyle name="20% - Accent6 104 7" xfId="24876"/>
    <cellStyle name="20% - Accent6 104 7 2" xfId="24877"/>
    <cellStyle name="20% - Accent6 104 7 2 2" xfId="24878"/>
    <cellStyle name="20% - Accent6 104 7 3" xfId="24879"/>
    <cellStyle name="20% - Accent6 104 8" xfId="24880"/>
    <cellStyle name="20% - Accent6 104 8 2" xfId="24881"/>
    <cellStyle name="20% - Accent6 104 9" xfId="24882"/>
    <cellStyle name="20% - Accent6 104 9 2" xfId="60902"/>
    <cellStyle name="20% - Accent6 105" xfId="1388"/>
    <cellStyle name="20% - Accent6 105 10" xfId="24883"/>
    <cellStyle name="20% - Accent6 105 2" xfId="24884"/>
    <cellStyle name="20% - Accent6 105 2 2" xfId="24885"/>
    <cellStyle name="20% - Accent6 105 2 2 2" xfId="24886"/>
    <cellStyle name="20% - Accent6 105 2 2 2 2" xfId="24887"/>
    <cellStyle name="20% - Accent6 105 2 2 2 2 2" xfId="24888"/>
    <cellStyle name="20% - Accent6 105 2 2 2 2 2 2" xfId="24889"/>
    <cellStyle name="20% - Accent6 105 2 2 2 2 3" xfId="24890"/>
    <cellStyle name="20% - Accent6 105 2 2 2 3" xfId="24891"/>
    <cellStyle name="20% - Accent6 105 2 2 2 3 2" xfId="24892"/>
    <cellStyle name="20% - Accent6 105 2 2 2 4" xfId="24893"/>
    <cellStyle name="20% - Accent6 105 2 2 2 5" xfId="24894"/>
    <cellStyle name="20% - Accent6 105 2 2 3" xfId="24895"/>
    <cellStyle name="20% - Accent6 105 2 2 3 2" xfId="24896"/>
    <cellStyle name="20% - Accent6 105 2 2 3 2 2" xfId="24897"/>
    <cellStyle name="20% - Accent6 105 2 2 3 3" xfId="24898"/>
    <cellStyle name="20% - Accent6 105 2 2 4" xfId="24899"/>
    <cellStyle name="20% - Accent6 105 2 2 4 2" xfId="24900"/>
    <cellStyle name="20% - Accent6 105 2 2 5" xfId="24901"/>
    <cellStyle name="20% - Accent6 105 2 2 6" xfId="24902"/>
    <cellStyle name="20% - Accent6 105 2 3" xfId="24903"/>
    <cellStyle name="20% - Accent6 105 2 3 2" xfId="24904"/>
    <cellStyle name="20% - Accent6 105 2 3 2 2" xfId="24905"/>
    <cellStyle name="20% - Accent6 105 2 3 2 2 2" xfId="24906"/>
    <cellStyle name="20% - Accent6 105 2 3 2 3" xfId="24907"/>
    <cellStyle name="20% - Accent6 105 2 3 3" xfId="24908"/>
    <cellStyle name="20% - Accent6 105 2 3 3 2" xfId="24909"/>
    <cellStyle name="20% - Accent6 105 2 3 4" xfId="24910"/>
    <cellStyle name="20% - Accent6 105 2 3 5" xfId="24911"/>
    <cellStyle name="20% - Accent6 105 2 4" xfId="24912"/>
    <cellStyle name="20% - Accent6 105 2 4 2" xfId="24913"/>
    <cellStyle name="20% - Accent6 105 2 4 2 2" xfId="24914"/>
    <cellStyle name="20% - Accent6 105 2 4 3" xfId="24915"/>
    <cellStyle name="20% - Accent6 105 2 5" xfId="24916"/>
    <cellStyle name="20% - Accent6 105 2 5 2" xfId="24917"/>
    <cellStyle name="20% - Accent6 105 2 6" xfId="24918"/>
    <cellStyle name="20% - Accent6 105 2 7" xfId="24919"/>
    <cellStyle name="20% - Accent6 105 3" xfId="24920"/>
    <cellStyle name="20% - Accent6 105 3 2" xfId="24921"/>
    <cellStyle name="20% - Accent6 105 3 2 2" xfId="24922"/>
    <cellStyle name="20% - Accent6 105 3 2 2 2" xfId="24923"/>
    <cellStyle name="20% - Accent6 105 3 2 2 2 2" xfId="24924"/>
    <cellStyle name="20% - Accent6 105 3 2 2 2 2 2" xfId="24925"/>
    <cellStyle name="20% - Accent6 105 3 2 2 2 3" xfId="24926"/>
    <cellStyle name="20% - Accent6 105 3 2 2 3" xfId="24927"/>
    <cellStyle name="20% - Accent6 105 3 2 2 3 2" xfId="24928"/>
    <cellStyle name="20% - Accent6 105 3 2 2 4" xfId="24929"/>
    <cellStyle name="20% - Accent6 105 3 2 2 5" xfId="24930"/>
    <cellStyle name="20% - Accent6 105 3 2 3" xfId="24931"/>
    <cellStyle name="20% - Accent6 105 3 2 3 2" xfId="24932"/>
    <cellStyle name="20% - Accent6 105 3 2 3 2 2" xfId="24933"/>
    <cellStyle name="20% - Accent6 105 3 2 3 3" xfId="24934"/>
    <cellStyle name="20% - Accent6 105 3 2 4" xfId="24935"/>
    <cellStyle name="20% - Accent6 105 3 2 4 2" xfId="24936"/>
    <cellStyle name="20% - Accent6 105 3 2 5" xfId="24937"/>
    <cellStyle name="20% - Accent6 105 3 2 6" xfId="24938"/>
    <cellStyle name="20% - Accent6 105 3 3" xfId="24939"/>
    <cellStyle name="20% - Accent6 105 3 3 2" xfId="24940"/>
    <cellStyle name="20% - Accent6 105 3 3 2 2" xfId="24941"/>
    <cellStyle name="20% - Accent6 105 3 3 2 2 2" xfId="24942"/>
    <cellStyle name="20% - Accent6 105 3 3 2 3" xfId="24943"/>
    <cellStyle name="20% - Accent6 105 3 3 3" xfId="24944"/>
    <cellStyle name="20% - Accent6 105 3 3 3 2" xfId="24945"/>
    <cellStyle name="20% - Accent6 105 3 3 4" xfId="24946"/>
    <cellStyle name="20% - Accent6 105 3 3 5" xfId="24947"/>
    <cellStyle name="20% - Accent6 105 3 4" xfId="24948"/>
    <cellStyle name="20% - Accent6 105 3 4 2" xfId="24949"/>
    <cellStyle name="20% - Accent6 105 3 4 2 2" xfId="24950"/>
    <cellStyle name="20% - Accent6 105 3 4 3" xfId="24951"/>
    <cellStyle name="20% - Accent6 105 3 5" xfId="24952"/>
    <cellStyle name="20% - Accent6 105 3 5 2" xfId="24953"/>
    <cellStyle name="20% - Accent6 105 3 6" xfId="24954"/>
    <cellStyle name="20% - Accent6 105 3 7" xfId="24955"/>
    <cellStyle name="20% - Accent6 105 4" xfId="24956"/>
    <cellStyle name="20% - Accent6 105 4 2" xfId="24957"/>
    <cellStyle name="20% - Accent6 105 4 2 2" xfId="24958"/>
    <cellStyle name="20% - Accent6 105 4 2 2 2" xfId="24959"/>
    <cellStyle name="20% - Accent6 105 4 2 2 2 2" xfId="24960"/>
    <cellStyle name="20% - Accent6 105 4 2 2 3" xfId="24961"/>
    <cellStyle name="20% - Accent6 105 4 2 3" xfId="24962"/>
    <cellStyle name="20% - Accent6 105 4 2 3 2" xfId="24963"/>
    <cellStyle name="20% - Accent6 105 4 2 4" xfId="24964"/>
    <cellStyle name="20% - Accent6 105 4 2 5" xfId="24965"/>
    <cellStyle name="20% - Accent6 105 4 3" xfId="24966"/>
    <cellStyle name="20% - Accent6 105 4 3 2" xfId="24967"/>
    <cellStyle name="20% - Accent6 105 4 3 2 2" xfId="24968"/>
    <cellStyle name="20% - Accent6 105 4 3 3" xfId="24969"/>
    <cellStyle name="20% - Accent6 105 4 4" xfId="24970"/>
    <cellStyle name="20% - Accent6 105 4 4 2" xfId="24971"/>
    <cellStyle name="20% - Accent6 105 4 5" xfId="24972"/>
    <cellStyle name="20% - Accent6 105 4 6" xfId="24973"/>
    <cellStyle name="20% - Accent6 105 5" xfId="24974"/>
    <cellStyle name="20% - Accent6 105 5 2" xfId="24975"/>
    <cellStyle name="20% - Accent6 105 5 2 2" xfId="24976"/>
    <cellStyle name="20% - Accent6 105 5 2 2 2" xfId="24977"/>
    <cellStyle name="20% - Accent6 105 5 2 2 2 2" xfId="24978"/>
    <cellStyle name="20% - Accent6 105 5 2 2 3" xfId="24979"/>
    <cellStyle name="20% - Accent6 105 5 2 3" xfId="24980"/>
    <cellStyle name="20% - Accent6 105 5 2 3 2" xfId="24981"/>
    <cellStyle name="20% - Accent6 105 5 2 4" xfId="24982"/>
    <cellStyle name="20% - Accent6 105 5 2 5" xfId="24983"/>
    <cellStyle name="20% - Accent6 105 5 3" xfId="24984"/>
    <cellStyle name="20% - Accent6 105 5 3 2" xfId="24985"/>
    <cellStyle name="20% - Accent6 105 5 3 2 2" xfId="24986"/>
    <cellStyle name="20% - Accent6 105 5 3 3" xfId="24987"/>
    <cellStyle name="20% - Accent6 105 5 4" xfId="24988"/>
    <cellStyle name="20% - Accent6 105 5 4 2" xfId="24989"/>
    <cellStyle name="20% - Accent6 105 5 5" xfId="24990"/>
    <cellStyle name="20% - Accent6 105 5 6" xfId="24991"/>
    <cellStyle name="20% - Accent6 105 6" xfId="24992"/>
    <cellStyle name="20% - Accent6 105 6 2" xfId="24993"/>
    <cellStyle name="20% - Accent6 105 6 2 2" xfId="24994"/>
    <cellStyle name="20% - Accent6 105 6 2 2 2" xfId="24995"/>
    <cellStyle name="20% - Accent6 105 6 2 3" xfId="24996"/>
    <cellStyle name="20% - Accent6 105 6 3" xfId="24997"/>
    <cellStyle name="20% - Accent6 105 6 3 2" xfId="24998"/>
    <cellStyle name="20% - Accent6 105 6 4" xfId="24999"/>
    <cellStyle name="20% - Accent6 105 6 5" xfId="25000"/>
    <cellStyle name="20% - Accent6 105 7" xfId="25001"/>
    <cellStyle name="20% - Accent6 105 7 2" xfId="25002"/>
    <cellStyle name="20% - Accent6 105 7 2 2" xfId="25003"/>
    <cellStyle name="20% - Accent6 105 7 3" xfId="25004"/>
    <cellStyle name="20% - Accent6 105 8" xfId="25005"/>
    <cellStyle name="20% - Accent6 105 8 2" xfId="25006"/>
    <cellStyle name="20% - Accent6 105 9" xfId="25007"/>
    <cellStyle name="20% - Accent6 105 9 2" xfId="60903"/>
    <cellStyle name="20% - Accent6 106" xfId="1389"/>
    <cellStyle name="20% - Accent6 106 10" xfId="25008"/>
    <cellStyle name="20% - Accent6 106 2" xfId="25009"/>
    <cellStyle name="20% - Accent6 106 2 2" xfId="25010"/>
    <cellStyle name="20% - Accent6 106 2 2 2" xfId="25011"/>
    <cellStyle name="20% - Accent6 106 2 2 2 2" xfId="25012"/>
    <cellStyle name="20% - Accent6 106 2 2 2 2 2" xfId="25013"/>
    <cellStyle name="20% - Accent6 106 2 2 2 2 2 2" xfId="25014"/>
    <cellStyle name="20% - Accent6 106 2 2 2 2 3" xfId="25015"/>
    <cellStyle name="20% - Accent6 106 2 2 2 3" xfId="25016"/>
    <cellStyle name="20% - Accent6 106 2 2 2 3 2" xfId="25017"/>
    <cellStyle name="20% - Accent6 106 2 2 2 4" xfId="25018"/>
    <cellStyle name="20% - Accent6 106 2 2 2 5" xfId="25019"/>
    <cellStyle name="20% - Accent6 106 2 2 3" xfId="25020"/>
    <cellStyle name="20% - Accent6 106 2 2 3 2" xfId="25021"/>
    <cellStyle name="20% - Accent6 106 2 2 3 2 2" xfId="25022"/>
    <cellStyle name="20% - Accent6 106 2 2 3 3" xfId="25023"/>
    <cellStyle name="20% - Accent6 106 2 2 4" xfId="25024"/>
    <cellStyle name="20% - Accent6 106 2 2 4 2" xfId="25025"/>
    <cellStyle name="20% - Accent6 106 2 2 5" xfId="25026"/>
    <cellStyle name="20% - Accent6 106 2 2 6" xfId="25027"/>
    <cellStyle name="20% - Accent6 106 2 3" xfId="25028"/>
    <cellStyle name="20% - Accent6 106 2 3 2" xfId="25029"/>
    <cellStyle name="20% - Accent6 106 2 3 2 2" xfId="25030"/>
    <cellStyle name="20% - Accent6 106 2 3 2 2 2" xfId="25031"/>
    <cellStyle name="20% - Accent6 106 2 3 2 3" xfId="25032"/>
    <cellStyle name="20% - Accent6 106 2 3 3" xfId="25033"/>
    <cellStyle name="20% - Accent6 106 2 3 3 2" xfId="25034"/>
    <cellStyle name="20% - Accent6 106 2 3 4" xfId="25035"/>
    <cellStyle name="20% - Accent6 106 2 3 5" xfId="25036"/>
    <cellStyle name="20% - Accent6 106 2 4" xfId="25037"/>
    <cellStyle name="20% - Accent6 106 2 4 2" xfId="25038"/>
    <cellStyle name="20% - Accent6 106 2 4 2 2" xfId="25039"/>
    <cellStyle name="20% - Accent6 106 2 4 3" xfId="25040"/>
    <cellStyle name="20% - Accent6 106 2 5" xfId="25041"/>
    <cellStyle name="20% - Accent6 106 2 5 2" xfId="25042"/>
    <cellStyle name="20% - Accent6 106 2 6" xfId="25043"/>
    <cellStyle name="20% - Accent6 106 2 7" xfId="25044"/>
    <cellStyle name="20% - Accent6 106 3" xfId="25045"/>
    <cellStyle name="20% - Accent6 106 3 2" xfId="25046"/>
    <cellStyle name="20% - Accent6 106 3 2 2" xfId="25047"/>
    <cellStyle name="20% - Accent6 106 3 2 2 2" xfId="25048"/>
    <cellStyle name="20% - Accent6 106 3 2 2 2 2" xfId="25049"/>
    <cellStyle name="20% - Accent6 106 3 2 2 2 2 2" xfId="25050"/>
    <cellStyle name="20% - Accent6 106 3 2 2 2 3" xfId="25051"/>
    <cellStyle name="20% - Accent6 106 3 2 2 3" xfId="25052"/>
    <cellStyle name="20% - Accent6 106 3 2 2 3 2" xfId="25053"/>
    <cellStyle name="20% - Accent6 106 3 2 2 4" xfId="25054"/>
    <cellStyle name="20% - Accent6 106 3 2 2 5" xfId="25055"/>
    <cellStyle name="20% - Accent6 106 3 2 3" xfId="25056"/>
    <cellStyle name="20% - Accent6 106 3 2 3 2" xfId="25057"/>
    <cellStyle name="20% - Accent6 106 3 2 3 2 2" xfId="25058"/>
    <cellStyle name="20% - Accent6 106 3 2 3 3" xfId="25059"/>
    <cellStyle name="20% - Accent6 106 3 2 4" xfId="25060"/>
    <cellStyle name="20% - Accent6 106 3 2 4 2" xfId="25061"/>
    <cellStyle name="20% - Accent6 106 3 2 5" xfId="25062"/>
    <cellStyle name="20% - Accent6 106 3 2 6" xfId="25063"/>
    <cellStyle name="20% - Accent6 106 3 3" xfId="25064"/>
    <cellStyle name="20% - Accent6 106 3 3 2" xfId="25065"/>
    <cellStyle name="20% - Accent6 106 3 3 2 2" xfId="25066"/>
    <cellStyle name="20% - Accent6 106 3 3 2 2 2" xfId="25067"/>
    <cellStyle name="20% - Accent6 106 3 3 2 3" xfId="25068"/>
    <cellStyle name="20% - Accent6 106 3 3 3" xfId="25069"/>
    <cellStyle name="20% - Accent6 106 3 3 3 2" xfId="25070"/>
    <cellStyle name="20% - Accent6 106 3 3 4" xfId="25071"/>
    <cellStyle name="20% - Accent6 106 3 3 5" xfId="25072"/>
    <cellStyle name="20% - Accent6 106 3 4" xfId="25073"/>
    <cellStyle name="20% - Accent6 106 3 4 2" xfId="25074"/>
    <cellStyle name="20% - Accent6 106 3 4 2 2" xfId="25075"/>
    <cellStyle name="20% - Accent6 106 3 4 3" xfId="25076"/>
    <cellStyle name="20% - Accent6 106 3 5" xfId="25077"/>
    <cellStyle name="20% - Accent6 106 3 5 2" xfId="25078"/>
    <cellStyle name="20% - Accent6 106 3 6" xfId="25079"/>
    <cellStyle name="20% - Accent6 106 3 7" xfId="25080"/>
    <cellStyle name="20% - Accent6 106 4" xfId="25081"/>
    <cellStyle name="20% - Accent6 106 4 2" xfId="25082"/>
    <cellStyle name="20% - Accent6 106 4 2 2" xfId="25083"/>
    <cellStyle name="20% - Accent6 106 4 2 2 2" xfId="25084"/>
    <cellStyle name="20% - Accent6 106 4 2 2 2 2" xfId="25085"/>
    <cellStyle name="20% - Accent6 106 4 2 2 3" xfId="25086"/>
    <cellStyle name="20% - Accent6 106 4 2 3" xfId="25087"/>
    <cellStyle name="20% - Accent6 106 4 2 3 2" xfId="25088"/>
    <cellStyle name="20% - Accent6 106 4 2 4" xfId="25089"/>
    <cellStyle name="20% - Accent6 106 4 2 5" xfId="25090"/>
    <cellStyle name="20% - Accent6 106 4 3" xfId="25091"/>
    <cellStyle name="20% - Accent6 106 4 3 2" xfId="25092"/>
    <cellStyle name="20% - Accent6 106 4 3 2 2" xfId="25093"/>
    <cellStyle name="20% - Accent6 106 4 3 3" xfId="25094"/>
    <cellStyle name="20% - Accent6 106 4 4" xfId="25095"/>
    <cellStyle name="20% - Accent6 106 4 4 2" xfId="25096"/>
    <cellStyle name="20% - Accent6 106 4 5" xfId="25097"/>
    <cellStyle name="20% - Accent6 106 4 6" xfId="25098"/>
    <cellStyle name="20% - Accent6 106 5" xfId="25099"/>
    <cellStyle name="20% - Accent6 106 5 2" xfId="25100"/>
    <cellStyle name="20% - Accent6 106 5 2 2" xfId="25101"/>
    <cellStyle name="20% - Accent6 106 5 2 2 2" xfId="25102"/>
    <cellStyle name="20% - Accent6 106 5 2 2 2 2" xfId="25103"/>
    <cellStyle name="20% - Accent6 106 5 2 2 3" xfId="25104"/>
    <cellStyle name="20% - Accent6 106 5 2 3" xfId="25105"/>
    <cellStyle name="20% - Accent6 106 5 2 3 2" xfId="25106"/>
    <cellStyle name="20% - Accent6 106 5 2 4" xfId="25107"/>
    <cellStyle name="20% - Accent6 106 5 2 5" xfId="25108"/>
    <cellStyle name="20% - Accent6 106 5 3" xfId="25109"/>
    <cellStyle name="20% - Accent6 106 5 3 2" xfId="25110"/>
    <cellStyle name="20% - Accent6 106 5 3 2 2" xfId="25111"/>
    <cellStyle name="20% - Accent6 106 5 3 3" xfId="25112"/>
    <cellStyle name="20% - Accent6 106 5 4" xfId="25113"/>
    <cellStyle name="20% - Accent6 106 5 4 2" xfId="25114"/>
    <cellStyle name="20% - Accent6 106 5 5" xfId="25115"/>
    <cellStyle name="20% - Accent6 106 5 6" xfId="25116"/>
    <cellStyle name="20% - Accent6 106 6" xfId="25117"/>
    <cellStyle name="20% - Accent6 106 6 2" xfId="25118"/>
    <cellStyle name="20% - Accent6 106 6 2 2" xfId="25119"/>
    <cellStyle name="20% - Accent6 106 6 2 2 2" xfId="25120"/>
    <cellStyle name="20% - Accent6 106 6 2 3" xfId="25121"/>
    <cellStyle name="20% - Accent6 106 6 3" xfId="25122"/>
    <cellStyle name="20% - Accent6 106 6 3 2" xfId="25123"/>
    <cellStyle name="20% - Accent6 106 6 4" xfId="25124"/>
    <cellStyle name="20% - Accent6 106 6 5" xfId="25125"/>
    <cellStyle name="20% - Accent6 106 7" xfId="25126"/>
    <cellStyle name="20% - Accent6 106 7 2" xfId="25127"/>
    <cellStyle name="20% - Accent6 106 7 2 2" xfId="25128"/>
    <cellStyle name="20% - Accent6 106 7 3" xfId="25129"/>
    <cellStyle name="20% - Accent6 106 8" xfId="25130"/>
    <cellStyle name="20% - Accent6 106 8 2" xfId="25131"/>
    <cellStyle name="20% - Accent6 106 9" xfId="25132"/>
    <cellStyle name="20% - Accent6 106 9 2" xfId="60904"/>
    <cellStyle name="20% - Accent6 107" xfId="1390"/>
    <cellStyle name="20% - Accent6 107 10" xfId="25133"/>
    <cellStyle name="20% - Accent6 107 2" xfId="25134"/>
    <cellStyle name="20% - Accent6 107 2 2" xfId="25135"/>
    <cellStyle name="20% - Accent6 107 2 2 2" xfId="25136"/>
    <cellStyle name="20% - Accent6 107 2 2 2 2" xfId="25137"/>
    <cellStyle name="20% - Accent6 107 2 2 2 2 2" xfId="25138"/>
    <cellStyle name="20% - Accent6 107 2 2 2 2 2 2" xfId="25139"/>
    <cellStyle name="20% - Accent6 107 2 2 2 2 3" xfId="25140"/>
    <cellStyle name="20% - Accent6 107 2 2 2 3" xfId="25141"/>
    <cellStyle name="20% - Accent6 107 2 2 2 3 2" xfId="25142"/>
    <cellStyle name="20% - Accent6 107 2 2 2 4" xfId="25143"/>
    <cellStyle name="20% - Accent6 107 2 2 2 5" xfId="25144"/>
    <cellStyle name="20% - Accent6 107 2 2 3" xfId="25145"/>
    <cellStyle name="20% - Accent6 107 2 2 3 2" xfId="25146"/>
    <cellStyle name="20% - Accent6 107 2 2 3 2 2" xfId="25147"/>
    <cellStyle name="20% - Accent6 107 2 2 3 3" xfId="25148"/>
    <cellStyle name="20% - Accent6 107 2 2 4" xfId="25149"/>
    <cellStyle name="20% - Accent6 107 2 2 4 2" xfId="25150"/>
    <cellStyle name="20% - Accent6 107 2 2 5" xfId="25151"/>
    <cellStyle name="20% - Accent6 107 2 2 6" xfId="25152"/>
    <cellStyle name="20% - Accent6 107 2 3" xfId="25153"/>
    <cellStyle name="20% - Accent6 107 2 3 2" xfId="25154"/>
    <cellStyle name="20% - Accent6 107 2 3 2 2" xfId="25155"/>
    <cellStyle name="20% - Accent6 107 2 3 2 2 2" xfId="25156"/>
    <cellStyle name="20% - Accent6 107 2 3 2 3" xfId="25157"/>
    <cellStyle name="20% - Accent6 107 2 3 3" xfId="25158"/>
    <cellStyle name="20% - Accent6 107 2 3 3 2" xfId="25159"/>
    <cellStyle name="20% - Accent6 107 2 3 4" xfId="25160"/>
    <cellStyle name="20% - Accent6 107 2 3 5" xfId="25161"/>
    <cellStyle name="20% - Accent6 107 2 4" xfId="25162"/>
    <cellStyle name="20% - Accent6 107 2 4 2" xfId="25163"/>
    <cellStyle name="20% - Accent6 107 2 4 2 2" xfId="25164"/>
    <cellStyle name="20% - Accent6 107 2 4 3" xfId="25165"/>
    <cellStyle name="20% - Accent6 107 2 5" xfId="25166"/>
    <cellStyle name="20% - Accent6 107 2 5 2" xfId="25167"/>
    <cellStyle name="20% - Accent6 107 2 6" xfId="25168"/>
    <cellStyle name="20% - Accent6 107 2 7" xfId="25169"/>
    <cellStyle name="20% - Accent6 107 3" xfId="25170"/>
    <cellStyle name="20% - Accent6 107 3 2" xfId="25171"/>
    <cellStyle name="20% - Accent6 107 3 2 2" xfId="25172"/>
    <cellStyle name="20% - Accent6 107 3 2 2 2" xfId="25173"/>
    <cellStyle name="20% - Accent6 107 3 2 2 2 2" xfId="25174"/>
    <cellStyle name="20% - Accent6 107 3 2 2 2 2 2" xfId="25175"/>
    <cellStyle name="20% - Accent6 107 3 2 2 2 3" xfId="25176"/>
    <cellStyle name="20% - Accent6 107 3 2 2 3" xfId="25177"/>
    <cellStyle name="20% - Accent6 107 3 2 2 3 2" xfId="25178"/>
    <cellStyle name="20% - Accent6 107 3 2 2 4" xfId="25179"/>
    <cellStyle name="20% - Accent6 107 3 2 2 5" xfId="25180"/>
    <cellStyle name="20% - Accent6 107 3 2 3" xfId="25181"/>
    <cellStyle name="20% - Accent6 107 3 2 3 2" xfId="25182"/>
    <cellStyle name="20% - Accent6 107 3 2 3 2 2" xfId="25183"/>
    <cellStyle name="20% - Accent6 107 3 2 3 3" xfId="25184"/>
    <cellStyle name="20% - Accent6 107 3 2 4" xfId="25185"/>
    <cellStyle name="20% - Accent6 107 3 2 4 2" xfId="25186"/>
    <cellStyle name="20% - Accent6 107 3 2 5" xfId="25187"/>
    <cellStyle name="20% - Accent6 107 3 2 6" xfId="25188"/>
    <cellStyle name="20% - Accent6 107 3 3" xfId="25189"/>
    <cellStyle name="20% - Accent6 107 3 3 2" xfId="25190"/>
    <cellStyle name="20% - Accent6 107 3 3 2 2" xfId="25191"/>
    <cellStyle name="20% - Accent6 107 3 3 2 2 2" xfId="25192"/>
    <cellStyle name="20% - Accent6 107 3 3 2 3" xfId="25193"/>
    <cellStyle name="20% - Accent6 107 3 3 3" xfId="25194"/>
    <cellStyle name="20% - Accent6 107 3 3 3 2" xfId="25195"/>
    <cellStyle name="20% - Accent6 107 3 3 4" xfId="25196"/>
    <cellStyle name="20% - Accent6 107 3 3 5" xfId="25197"/>
    <cellStyle name="20% - Accent6 107 3 4" xfId="25198"/>
    <cellStyle name="20% - Accent6 107 3 4 2" xfId="25199"/>
    <cellStyle name="20% - Accent6 107 3 4 2 2" xfId="25200"/>
    <cellStyle name="20% - Accent6 107 3 4 3" xfId="25201"/>
    <cellStyle name="20% - Accent6 107 3 5" xfId="25202"/>
    <cellStyle name="20% - Accent6 107 3 5 2" xfId="25203"/>
    <cellStyle name="20% - Accent6 107 3 6" xfId="25204"/>
    <cellStyle name="20% - Accent6 107 3 7" xfId="25205"/>
    <cellStyle name="20% - Accent6 107 4" xfId="25206"/>
    <cellStyle name="20% - Accent6 107 4 2" xfId="25207"/>
    <cellStyle name="20% - Accent6 107 4 2 2" xfId="25208"/>
    <cellStyle name="20% - Accent6 107 4 2 2 2" xfId="25209"/>
    <cellStyle name="20% - Accent6 107 4 2 2 2 2" xfId="25210"/>
    <cellStyle name="20% - Accent6 107 4 2 2 3" xfId="25211"/>
    <cellStyle name="20% - Accent6 107 4 2 3" xfId="25212"/>
    <cellStyle name="20% - Accent6 107 4 2 3 2" xfId="25213"/>
    <cellStyle name="20% - Accent6 107 4 2 4" xfId="25214"/>
    <cellStyle name="20% - Accent6 107 4 2 5" xfId="25215"/>
    <cellStyle name="20% - Accent6 107 4 3" xfId="25216"/>
    <cellStyle name="20% - Accent6 107 4 3 2" xfId="25217"/>
    <cellStyle name="20% - Accent6 107 4 3 2 2" xfId="25218"/>
    <cellStyle name="20% - Accent6 107 4 3 3" xfId="25219"/>
    <cellStyle name="20% - Accent6 107 4 4" xfId="25220"/>
    <cellStyle name="20% - Accent6 107 4 4 2" xfId="25221"/>
    <cellStyle name="20% - Accent6 107 4 5" xfId="25222"/>
    <cellStyle name="20% - Accent6 107 4 6" xfId="25223"/>
    <cellStyle name="20% - Accent6 107 5" xfId="25224"/>
    <cellStyle name="20% - Accent6 107 5 2" xfId="25225"/>
    <cellStyle name="20% - Accent6 107 5 2 2" xfId="25226"/>
    <cellStyle name="20% - Accent6 107 5 2 2 2" xfId="25227"/>
    <cellStyle name="20% - Accent6 107 5 2 2 2 2" xfId="25228"/>
    <cellStyle name="20% - Accent6 107 5 2 2 3" xfId="25229"/>
    <cellStyle name="20% - Accent6 107 5 2 3" xfId="25230"/>
    <cellStyle name="20% - Accent6 107 5 2 3 2" xfId="25231"/>
    <cellStyle name="20% - Accent6 107 5 2 4" xfId="25232"/>
    <cellStyle name="20% - Accent6 107 5 2 5" xfId="25233"/>
    <cellStyle name="20% - Accent6 107 5 3" xfId="25234"/>
    <cellStyle name="20% - Accent6 107 5 3 2" xfId="25235"/>
    <cellStyle name="20% - Accent6 107 5 3 2 2" xfId="25236"/>
    <cellStyle name="20% - Accent6 107 5 3 3" xfId="25237"/>
    <cellStyle name="20% - Accent6 107 5 4" xfId="25238"/>
    <cellStyle name="20% - Accent6 107 5 4 2" xfId="25239"/>
    <cellStyle name="20% - Accent6 107 5 5" xfId="25240"/>
    <cellStyle name="20% - Accent6 107 5 6" xfId="25241"/>
    <cellStyle name="20% - Accent6 107 6" xfId="25242"/>
    <cellStyle name="20% - Accent6 107 6 2" xfId="25243"/>
    <cellStyle name="20% - Accent6 107 6 2 2" xfId="25244"/>
    <cellStyle name="20% - Accent6 107 6 2 2 2" xfId="25245"/>
    <cellStyle name="20% - Accent6 107 6 2 3" xfId="25246"/>
    <cellStyle name="20% - Accent6 107 6 3" xfId="25247"/>
    <cellStyle name="20% - Accent6 107 6 3 2" xfId="25248"/>
    <cellStyle name="20% - Accent6 107 6 4" xfId="25249"/>
    <cellStyle name="20% - Accent6 107 6 5" xfId="25250"/>
    <cellStyle name="20% - Accent6 107 7" xfId="25251"/>
    <cellStyle name="20% - Accent6 107 7 2" xfId="25252"/>
    <cellStyle name="20% - Accent6 107 7 2 2" xfId="25253"/>
    <cellStyle name="20% - Accent6 107 7 3" xfId="25254"/>
    <cellStyle name="20% - Accent6 107 8" xfId="25255"/>
    <cellStyle name="20% - Accent6 107 8 2" xfId="25256"/>
    <cellStyle name="20% - Accent6 107 9" xfId="25257"/>
    <cellStyle name="20% - Accent6 107 9 2" xfId="60905"/>
    <cellStyle name="20% - Accent6 108" xfId="1391"/>
    <cellStyle name="20% - Accent6 108 10" xfId="25258"/>
    <cellStyle name="20% - Accent6 108 2" xfId="25259"/>
    <cellStyle name="20% - Accent6 108 2 2" xfId="25260"/>
    <cellStyle name="20% - Accent6 108 2 2 2" xfId="25261"/>
    <cellStyle name="20% - Accent6 108 2 2 2 2" xfId="25262"/>
    <cellStyle name="20% - Accent6 108 2 2 2 2 2" xfId="25263"/>
    <cellStyle name="20% - Accent6 108 2 2 2 2 2 2" xfId="25264"/>
    <cellStyle name="20% - Accent6 108 2 2 2 2 3" xfId="25265"/>
    <cellStyle name="20% - Accent6 108 2 2 2 3" xfId="25266"/>
    <cellStyle name="20% - Accent6 108 2 2 2 3 2" xfId="25267"/>
    <cellStyle name="20% - Accent6 108 2 2 2 4" xfId="25268"/>
    <cellStyle name="20% - Accent6 108 2 2 2 5" xfId="25269"/>
    <cellStyle name="20% - Accent6 108 2 2 3" xfId="25270"/>
    <cellStyle name="20% - Accent6 108 2 2 3 2" xfId="25271"/>
    <cellStyle name="20% - Accent6 108 2 2 3 2 2" xfId="25272"/>
    <cellStyle name="20% - Accent6 108 2 2 3 3" xfId="25273"/>
    <cellStyle name="20% - Accent6 108 2 2 4" xfId="25274"/>
    <cellStyle name="20% - Accent6 108 2 2 4 2" xfId="25275"/>
    <cellStyle name="20% - Accent6 108 2 2 5" xfId="25276"/>
    <cellStyle name="20% - Accent6 108 2 2 6" xfId="25277"/>
    <cellStyle name="20% - Accent6 108 2 3" xfId="25278"/>
    <cellStyle name="20% - Accent6 108 2 3 2" xfId="25279"/>
    <cellStyle name="20% - Accent6 108 2 3 2 2" xfId="25280"/>
    <cellStyle name="20% - Accent6 108 2 3 2 2 2" xfId="25281"/>
    <cellStyle name="20% - Accent6 108 2 3 2 3" xfId="25282"/>
    <cellStyle name="20% - Accent6 108 2 3 3" xfId="25283"/>
    <cellStyle name="20% - Accent6 108 2 3 3 2" xfId="25284"/>
    <cellStyle name="20% - Accent6 108 2 3 4" xfId="25285"/>
    <cellStyle name="20% - Accent6 108 2 3 5" xfId="25286"/>
    <cellStyle name="20% - Accent6 108 2 4" xfId="25287"/>
    <cellStyle name="20% - Accent6 108 2 4 2" xfId="25288"/>
    <cellStyle name="20% - Accent6 108 2 4 2 2" xfId="25289"/>
    <cellStyle name="20% - Accent6 108 2 4 3" xfId="25290"/>
    <cellStyle name="20% - Accent6 108 2 5" xfId="25291"/>
    <cellStyle name="20% - Accent6 108 2 5 2" xfId="25292"/>
    <cellStyle name="20% - Accent6 108 2 6" xfId="25293"/>
    <cellStyle name="20% - Accent6 108 2 7" xfId="25294"/>
    <cellStyle name="20% - Accent6 108 3" xfId="25295"/>
    <cellStyle name="20% - Accent6 108 3 2" xfId="25296"/>
    <cellStyle name="20% - Accent6 108 3 2 2" xfId="25297"/>
    <cellStyle name="20% - Accent6 108 3 2 2 2" xfId="25298"/>
    <cellStyle name="20% - Accent6 108 3 2 2 2 2" xfId="25299"/>
    <cellStyle name="20% - Accent6 108 3 2 2 2 2 2" xfId="25300"/>
    <cellStyle name="20% - Accent6 108 3 2 2 2 3" xfId="25301"/>
    <cellStyle name="20% - Accent6 108 3 2 2 3" xfId="25302"/>
    <cellStyle name="20% - Accent6 108 3 2 2 3 2" xfId="25303"/>
    <cellStyle name="20% - Accent6 108 3 2 2 4" xfId="25304"/>
    <cellStyle name="20% - Accent6 108 3 2 2 5" xfId="25305"/>
    <cellStyle name="20% - Accent6 108 3 2 3" xfId="25306"/>
    <cellStyle name="20% - Accent6 108 3 2 3 2" xfId="25307"/>
    <cellStyle name="20% - Accent6 108 3 2 3 2 2" xfId="25308"/>
    <cellStyle name="20% - Accent6 108 3 2 3 3" xfId="25309"/>
    <cellStyle name="20% - Accent6 108 3 2 4" xfId="25310"/>
    <cellStyle name="20% - Accent6 108 3 2 4 2" xfId="25311"/>
    <cellStyle name="20% - Accent6 108 3 2 5" xfId="25312"/>
    <cellStyle name="20% - Accent6 108 3 2 6" xfId="25313"/>
    <cellStyle name="20% - Accent6 108 3 3" xfId="25314"/>
    <cellStyle name="20% - Accent6 108 3 3 2" xfId="25315"/>
    <cellStyle name="20% - Accent6 108 3 3 2 2" xfId="25316"/>
    <cellStyle name="20% - Accent6 108 3 3 2 2 2" xfId="25317"/>
    <cellStyle name="20% - Accent6 108 3 3 2 3" xfId="25318"/>
    <cellStyle name="20% - Accent6 108 3 3 3" xfId="25319"/>
    <cellStyle name="20% - Accent6 108 3 3 3 2" xfId="25320"/>
    <cellStyle name="20% - Accent6 108 3 3 4" xfId="25321"/>
    <cellStyle name="20% - Accent6 108 3 3 5" xfId="25322"/>
    <cellStyle name="20% - Accent6 108 3 4" xfId="25323"/>
    <cellStyle name="20% - Accent6 108 3 4 2" xfId="25324"/>
    <cellStyle name="20% - Accent6 108 3 4 2 2" xfId="25325"/>
    <cellStyle name="20% - Accent6 108 3 4 3" xfId="25326"/>
    <cellStyle name="20% - Accent6 108 3 5" xfId="25327"/>
    <cellStyle name="20% - Accent6 108 3 5 2" xfId="25328"/>
    <cellStyle name="20% - Accent6 108 3 6" xfId="25329"/>
    <cellStyle name="20% - Accent6 108 3 7" xfId="25330"/>
    <cellStyle name="20% - Accent6 108 4" xfId="25331"/>
    <cellStyle name="20% - Accent6 108 4 2" xfId="25332"/>
    <cellStyle name="20% - Accent6 108 4 2 2" xfId="25333"/>
    <cellStyle name="20% - Accent6 108 4 2 2 2" xfId="25334"/>
    <cellStyle name="20% - Accent6 108 4 2 2 2 2" xfId="25335"/>
    <cellStyle name="20% - Accent6 108 4 2 2 3" xfId="25336"/>
    <cellStyle name="20% - Accent6 108 4 2 3" xfId="25337"/>
    <cellStyle name="20% - Accent6 108 4 2 3 2" xfId="25338"/>
    <cellStyle name="20% - Accent6 108 4 2 4" xfId="25339"/>
    <cellStyle name="20% - Accent6 108 4 2 5" xfId="25340"/>
    <cellStyle name="20% - Accent6 108 4 3" xfId="25341"/>
    <cellStyle name="20% - Accent6 108 4 3 2" xfId="25342"/>
    <cellStyle name="20% - Accent6 108 4 3 2 2" xfId="25343"/>
    <cellStyle name="20% - Accent6 108 4 3 3" xfId="25344"/>
    <cellStyle name="20% - Accent6 108 4 4" xfId="25345"/>
    <cellStyle name="20% - Accent6 108 4 4 2" xfId="25346"/>
    <cellStyle name="20% - Accent6 108 4 5" xfId="25347"/>
    <cellStyle name="20% - Accent6 108 4 6" xfId="25348"/>
    <cellStyle name="20% - Accent6 108 5" xfId="25349"/>
    <cellStyle name="20% - Accent6 108 5 2" xfId="25350"/>
    <cellStyle name="20% - Accent6 108 5 2 2" xfId="25351"/>
    <cellStyle name="20% - Accent6 108 5 2 2 2" xfId="25352"/>
    <cellStyle name="20% - Accent6 108 5 2 2 2 2" xfId="25353"/>
    <cellStyle name="20% - Accent6 108 5 2 2 3" xfId="25354"/>
    <cellStyle name="20% - Accent6 108 5 2 3" xfId="25355"/>
    <cellStyle name="20% - Accent6 108 5 2 3 2" xfId="25356"/>
    <cellStyle name="20% - Accent6 108 5 2 4" xfId="25357"/>
    <cellStyle name="20% - Accent6 108 5 2 5" xfId="25358"/>
    <cellStyle name="20% - Accent6 108 5 3" xfId="25359"/>
    <cellStyle name="20% - Accent6 108 5 3 2" xfId="25360"/>
    <cellStyle name="20% - Accent6 108 5 3 2 2" xfId="25361"/>
    <cellStyle name="20% - Accent6 108 5 3 3" xfId="25362"/>
    <cellStyle name="20% - Accent6 108 5 4" xfId="25363"/>
    <cellStyle name="20% - Accent6 108 5 4 2" xfId="25364"/>
    <cellStyle name="20% - Accent6 108 5 5" xfId="25365"/>
    <cellStyle name="20% - Accent6 108 5 6" xfId="25366"/>
    <cellStyle name="20% - Accent6 108 6" xfId="25367"/>
    <cellStyle name="20% - Accent6 108 6 2" xfId="25368"/>
    <cellStyle name="20% - Accent6 108 6 2 2" xfId="25369"/>
    <cellStyle name="20% - Accent6 108 6 2 2 2" xfId="25370"/>
    <cellStyle name="20% - Accent6 108 6 2 3" xfId="25371"/>
    <cellStyle name="20% - Accent6 108 6 3" xfId="25372"/>
    <cellStyle name="20% - Accent6 108 6 3 2" xfId="25373"/>
    <cellStyle name="20% - Accent6 108 6 4" xfId="25374"/>
    <cellStyle name="20% - Accent6 108 6 5" xfId="25375"/>
    <cellStyle name="20% - Accent6 108 7" xfId="25376"/>
    <cellStyle name="20% - Accent6 108 7 2" xfId="25377"/>
    <cellStyle name="20% - Accent6 108 7 2 2" xfId="25378"/>
    <cellStyle name="20% - Accent6 108 7 3" xfId="25379"/>
    <cellStyle name="20% - Accent6 108 8" xfId="25380"/>
    <cellStyle name="20% - Accent6 108 8 2" xfId="25381"/>
    <cellStyle name="20% - Accent6 108 9" xfId="25382"/>
    <cellStyle name="20% - Accent6 108 9 2" xfId="60906"/>
    <cellStyle name="20% - Accent6 109" xfId="1392"/>
    <cellStyle name="20% - Accent6 109 10" xfId="25383"/>
    <cellStyle name="20% - Accent6 109 2" xfId="25384"/>
    <cellStyle name="20% - Accent6 109 2 2" xfId="25385"/>
    <cellStyle name="20% - Accent6 109 2 2 2" xfId="25386"/>
    <cellStyle name="20% - Accent6 109 2 2 2 2" xfId="25387"/>
    <cellStyle name="20% - Accent6 109 2 2 2 2 2" xfId="25388"/>
    <cellStyle name="20% - Accent6 109 2 2 2 2 2 2" xfId="25389"/>
    <cellStyle name="20% - Accent6 109 2 2 2 2 3" xfId="25390"/>
    <cellStyle name="20% - Accent6 109 2 2 2 3" xfId="25391"/>
    <cellStyle name="20% - Accent6 109 2 2 2 3 2" xfId="25392"/>
    <cellStyle name="20% - Accent6 109 2 2 2 4" xfId="25393"/>
    <cellStyle name="20% - Accent6 109 2 2 2 5" xfId="25394"/>
    <cellStyle name="20% - Accent6 109 2 2 3" xfId="25395"/>
    <cellStyle name="20% - Accent6 109 2 2 3 2" xfId="25396"/>
    <cellStyle name="20% - Accent6 109 2 2 3 2 2" xfId="25397"/>
    <cellStyle name="20% - Accent6 109 2 2 3 3" xfId="25398"/>
    <cellStyle name="20% - Accent6 109 2 2 4" xfId="25399"/>
    <cellStyle name="20% - Accent6 109 2 2 4 2" xfId="25400"/>
    <cellStyle name="20% - Accent6 109 2 2 5" xfId="25401"/>
    <cellStyle name="20% - Accent6 109 2 2 6" xfId="25402"/>
    <cellStyle name="20% - Accent6 109 2 3" xfId="25403"/>
    <cellStyle name="20% - Accent6 109 2 3 2" xfId="25404"/>
    <cellStyle name="20% - Accent6 109 2 3 2 2" xfId="25405"/>
    <cellStyle name="20% - Accent6 109 2 3 2 2 2" xfId="25406"/>
    <cellStyle name="20% - Accent6 109 2 3 2 3" xfId="25407"/>
    <cellStyle name="20% - Accent6 109 2 3 3" xfId="25408"/>
    <cellStyle name="20% - Accent6 109 2 3 3 2" xfId="25409"/>
    <cellStyle name="20% - Accent6 109 2 3 4" xfId="25410"/>
    <cellStyle name="20% - Accent6 109 2 3 5" xfId="25411"/>
    <cellStyle name="20% - Accent6 109 2 4" xfId="25412"/>
    <cellStyle name="20% - Accent6 109 2 4 2" xfId="25413"/>
    <cellStyle name="20% - Accent6 109 2 4 2 2" xfId="25414"/>
    <cellStyle name="20% - Accent6 109 2 4 3" xfId="25415"/>
    <cellStyle name="20% - Accent6 109 2 5" xfId="25416"/>
    <cellStyle name="20% - Accent6 109 2 5 2" xfId="25417"/>
    <cellStyle name="20% - Accent6 109 2 6" xfId="25418"/>
    <cellStyle name="20% - Accent6 109 2 7" xfId="25419"/>
    <cellStyle name="20% - Accent6 109 3" xfId="25420"/>
    <cellStyle name="20% - Accent6 109 3 2" xfId="25421"/>
    <cellStyle name="20% - Accent6 109 3 2 2" xfId="25422"/>
    <cellStyle name="20% - Accent6 109 3 2 2 2" xfId="25423"/>
    <cellStyle name="20% - Accent6 109 3 2 2 2 2" xfId="25424"/>
    <cellStyle name="20% - Accent6 109 3 2 2 2 2 2" xfId="25425"/>
    <cellStyle name="20% - Accent6 109 3 2 2 2 3" xfId="25426"/>
    <cellStyle name="20% - Accent6 109 3 2 2 3" xfId="25427"/>
    <cellStyle name="20% - Accent6 109 3 2 2 3 2" xfId="25428"/>
    <cellStyle name="20% - Accent6 109 3 2 2 4" xfId="25429"/>
    <cellStyle name="20% - Accent6 109 3 2 2 5" xfId="25430"/>
    <cellStyle name="20% - Accent6 109 3 2 3" xfId="25431"/>
    <cellStyle name="20% - Accent6 109 3 2 3 2" xfId="25432"/>
    <cellStyle name="20% - Accent6 109 3 2 3 2 2" xfId="25433"/>
    <cellStyle name="20% - Accent6 109 3 2 3 3" xfId="25434"/>
    <cellStyle name="20% - Accent6 109 3 2 4" xfId="25435"/>
    <cellStyle name="20% - Accent6 109 3 2 4 2" xfId="25436"/>
    <cellStyle name="20% - Accent6 109 3 2 5" xfId="25437"/>
    <cellStyle name="20% - Accent6 109 3 2 6" xfId="25438"/>
    <cellStyle name="20% - Accent6 109 3 3" xfId="25439"/>
    <cellStyle name="20% - Accent6 109 3 3 2" xfId="25440"/>
    <cellStyle name="20% - Accent6 109 3 3 2 2" xfId="25441"/>
    <cellStyle name="20% - Accent6 109 3 3 2 2 2" xfId="25442"/>
    <cellStyle name="20% - Accent6 109 3 3 2 3" xfId="25443"/>
    <cellStyle name="20% - Accent6 109 3 3 3" xfId="25444"/>
    <cellStyle name="20% - Accent6 109 3 3 3 2" xfId="25445"/>
    <cellStyle name="20% - Accent6 109 3 3 4" xfId="25446"/>
    <cellStyle name="20% - Accent6 109 3 3 5" xfId="25447"/>
    <cellStyle name="20% - Accent6 109 3 4" xfId="25448"/>
    <cellStyle name="20% - Accent6 109 3 4 2" xfId="25449"/>
    <cellStyle name="20% - Accent6 109 3 4 2 2" xfId="25450"/>
    <cellStyle name="20% - Accent6 109 3 4 3" xfId="25451"/>
    <cellStyle name="20% - Accent6 109 3 5" xfId="25452"/>
    <cellStyle name="20% - Accent6 109 3 5 2" xfId="25453"/>
    <cellStyle name="20% - Accent6 109 3 6" xfId="25454"/>
    <cellStyle name="20% - Accent6 109 3 7" xfId="25455"/>
    <cellStyle name="20% - Accent6 109 4" xfId="25456"/>
    <cellStyle name="20% - Accent6 109 4 2" xfId="25457"/>
    <cellStyle name="20% - Accent6 109 4 2 2" xfId="25458"/>
    <cellStyle name="20% - Accent6 109 4 2 2 2" xfId="25459"/>
    <cellStyle name="20% - Accent6 109 4 2 2 2 2" xfId="25460"/>
    <cellStyle name="20% - Accent6 109 4 2 2 3" xfId="25461"/>
    <cellStyle name="20% - Accent6 109 4 2 3" xfId="25462"/>
    <cellStyle name="20% - Accent6 109 4 2 3 2" xfId="25463"/>
    <cellStyle name="20% - Accent6 109 4 2 4" xfId="25464"/>
    <cellStyle name="20% - Accent6 109 4 2 5" xfId="25465"/>
    <cellStyle name="20% - Accent6 109 4 3" xfId="25466"/>
    <cellStyle name="20% - Accent6 109 4 3 2" xfId="25467"/>
    <cellStyle name="20% - Accent6 109 4 3 2 2" xfId="25468"/>
    <cellStyle name="20% - Accent6 109 4 3 3" xfId="25469"/>
    <cellStyle name="20% - Accent6 109 4 4" xfId="25470"/>
    <cellStyle name="20% - Accent6 109 4 4 2" xfId="25471"/>
    <cellStyle name="20% - Accent6 109 4 5" xfId="25472"/>
    <cellStyle name="20% - Accent6 109 4 6" xfId="25473"/>
    <cellStyle name="20% - Accent6 109 5" xfId="25474"/>
    <cellStyle name="20% - Accent6 109 5 2" xfId="25475"/>
    <cellStyle name="20% - Accent6 109 5 2 2" xfId="25476"/>
    <cellStyle name="20% - Accent6 109 5 2 2 2" xfId="25477"/>
    <cellStyle name="20% - Accent6 109 5 2 2 2 2" xfId="25478"/>
    <cellStyle name="20% - Accent6 109 5 2 2 3" xfId="25479"/>
    <cellStyle name="20% - Accent6 109 5 2 3" xfId="25480"/>
    <cellStyle name="20% - Accent6 109 5 2 3 2" xfId="25481"/>
    <cellStyle name="20% - Accent6 109 5 2 4" xfId="25482"/>
    <cellStyle name="20% - Accent6 109 5 2 5" xfId="25483"/>
    <cellStyle name="20% - Accent6 109 5 3" xfId="25484"/>
    <cellStyle name="20% - Accent6 109 5 3 2" xfId="25485"/>
    <cellStyle name="20% - Accent6 109 5 3 2 2" xfId="25486"/>
    <cellStyle name="20% - Accent6 109 5 3 3" xfId="25487"/>
    <cellStyle name="20% - Accent6 109 5 4" xfId="25488"/>
    <cellStyle name="20% - Accent6 109 5 4 2" xfId="25489"/>
    <cellStyle name="20% - Accent6 109 5 5" xfId="25490"/>
    <cellStyle name="20% - Accent6 109 5 6" xfId="25491"/>
    <cellStyle name="20% - Accent6 109 6" xfId="25492"/>
    <cellStyle name="20% - Accent6 109 6 2" xfId="25493"/>
    <cellStyle name="20% - Accent6 109 6 2 2" xfId="25494"/>
    <cellStyle name="20% - Accent6 109 6 2 2 2" xfId="25495"/>
    <cellStyle name="20% - Accent6 109 6 2 3" xfId="25496"/>
    <cellStyle name="20% - Accent6 109 6 3" xfId="25497"/>
    <cellStyle name="20% - Accent6 109 6 3 2" xfId="25498"/>
    <cellStyle name="20% - Accent6 109 6 4" xfId="25499"/>
    <cellStyle name="20% - Accent6 109 6 5" xfId="25500"/>
    <cellStyle name="20% - Accent6 109 7" xfId="25501"/>
    <cellStyle name="20% - Accent6 109 7 2" xfId="25502"/>
    <cellStyle name="20% - Accent6 109 7 2 2" xfId="25503"/>
    <cellStyle name="20% - Accent6 109 7 3" xfId="25504"/>
    <cellStyle name="20% - Accent6 109 8" xfId="25505"/>
    <cellStyle name="20% - Accent6 109 8 2" xfId="25506"/>
    <cellStyle name="20% - Accent6 109 9" xfId="25507"/>
    <cellStyle name="20% - Accent6 109 9 2" xfId="60907"/>
    <cellStyle name="20% - Accent6 11" xfId="1393"/>
    <cellStyle name="20% - Accent6 11 2" xfId="1394"/>
    <cellStyle name="20% - Accent6 110" xfId="1395"/>
    <cellStyle name="20% - Accent6 110 10" xfId="25508"/>
    <cellStyle name="20% - Accent6 110 2" xfId="25509"/>
    <cellStyle name="20% - Accent6 110 2 2" xfId="25510"/>
    <cellStyle name="20% - Accent6 110 2 2 2" xfId="25511"/>
    <cellStyle name="20% - Accent6 110 2 2 2 2" xfId="25512"/>
    <cellStyle name="20% - Accent6 110 2 2 2 2 2" xfId="25513"/>
    <cellStyle name="20% - Accent6 110 2 2 2 2 2 2" xfId="25514"/>
    <cellStyle name="20% - Accent6 110 2 2 2 2 3" xfId="25515"/>
    <cellStyle name="20% - Accent6 110 2 2 2 3" xfId="25516"/>
    <cellStyle name="20% - Accent6 110 2 2 2 3 2" xfId="25517"/>
    <cellStyle name="20% - Accent6 110 2 2 2 4" xfId="25518"/>
    <cellStyle name="20% - Accent6 110 2 2 2 5" xfId="25519"/>
    <cellStyle name="20% - Accent6 110 2 2 3" xfId="25520"/>
    <cellStyle name="20% - Accent6 110 2 2 3 2" xfId="25521"/>
    <cellStyle name="20% - Accent6 110 2 2 3 2 2" xfId="25522"/>
    <cellStyle name="20% - Accent6 110 2 2 3 3" xfId="25523"/>
    <cellStyle name="20% - Accent6 110 2 2 4" xfId="25524"/>
    <cellStyle name="20% - Accent6 110 2 2 4 2" xfId="25525"/>
    <cellStyle name="20% - Accent6 110 2 2 5" xfId="25526"/>
    <cellStyle name="20% - Accent6 110 2 2 6" xfId="25527"/>
    <cellStyle name="20% - Accent6 110 2 3" xfId="25528"/>
    <cellStyle name="20% - Accent6 110 2 3 2" xfId="25529"/>
    <cellStyle name="20% - Accent6 110 2 3 2 2" xfId="25530"/>
    <cellStyle name="20% - Accent6 110 2 3 2 2 2" xfId="25531"/>
    <cellStyle name="20% - Accent6 110 2 3 2 3" xfId="25532"/>
    <cellStyle name="20% - Accent6 110 2 3 3" xfId="25533"/>
    <cellStyle name="20% - Accent6 110 2 3 3 2" xfId="25534"/>
    <cellStyle name="20% - Accent6 110 2 3 4" xfId="25535"/>
    <cellStyle name="20% - Accent6 110 2 3 5" xfId="25536"/>
    <cellStyle name="20% - Accent6 110 2 4" xfId="25537"/>
    <cellStyle name="20% - Accent6 110 2 4 2" xfId="25538"/>
    <cellStyle name="20% - Accent6 110 2 4 2 2" xfId="25539"/>
    <cellStyle name="20% - Accent6 110 2 4 3" xfId="25540"/>
    <cellStyle name="20% - Accent6 110 2 5" xfId="25541"/>
    <cellStyle name="20% - Accent6 110 2 5 2" xfId="25542"/>
    <cellStyle name="20% - Accent6 110 2 6" xfId="25543"/>
    <cellStyle name="20% - Accent6 110 2 7" xfId="25544"/>
    <cellStyle name="20% - Accent6 110 3" xfId="25545"/>
    <cellStyle name="20% - Accent6 110 3 2" xfId="25546"/>
    <cellStyle name="20% - Accent6 110 3 2 2" xfId="25547"/>
    <cellStyle name="20% - Accent6 110 3 2 2 2" xfId="25548"/>
    <cellStyle name="20% - Accent6 110 3 2 2 2 2" xfId="25549"/>
    <cellStyle name="20% - Accent6 110 3 2 2 2 2 2" xfId="25550"/>
    <cellStyle name="20% - Accent6 110 3 2 2 2 3" xfId="25551"/>
    <cellStyle name="20% - Accent6 110 3 2 2 3" xfId="25552"/>
    <cellStyle name="20% - Accent6 110 3 2 2 3 2" xfId="25553"/>
    <cellStyle name="20% - Accent6 110 3 2 2 4" xfId="25554"/>
    <cellStyle name="20% - Accent6 110 3 2 2 5" xfId="25555"/>
    <cellStyle name="20% - Accent6 110 3 2 3" xfId="25556"/>
    <cellStyle name="20% - Accent6 110 3 2 3 2" xfId="25557"/>
    <cellStyle name="20% - Accent6 110 3 2 3 2 2" xfId="25558"/>
    <cellStyle name="20% - Accent6 110 3 2 3 3" xfId="25559"/>
    <cellStyle name="20% - Accent6 110 3 2 4" xfId="25560"/>
    <cellStyle name="20% - Accent6 110 3 2 4 2" xfId="25561"/>
    <cellStyle name="20% - Accent6 110 3 2 5" xfId="25562"/>
    <cellStyle name="20% - Accent6 110 3 2 6" xfId="25563"/>
    <cellStyle name="20% - Accent6 110 3 3" xfId="25564"/>
    <cellStyle name="20% - Accent6 110 3 3 2" xfId="25565"/>
    <cellStyle name="20% - Accent6 110 3 3 2 2" xfId="25566"/>
    <cellStyle name="20% - Accent6 110 3 3 2 2 2" xfId="25567"/>
    <cellStyle name="20% - Accent6 110 3 3 2 3" xfId="25568"/>
    <cellStyle name="20% - Accent6 110 3 3 3" xfId="25569"/>
    <cellStyle name="20% - Accent6 110 3 3 3 2" xfId="25570"/>
    <cellStyle name="20% - Accent6 110 3 3 4" xfId="25571"/>
    <cellStyle name="20% - Accent6 110 3 3 5" xfId="25572"/>
    <cellStyle name="20% - Accent6 110 3 4" xfId="25573"/>
    <cellStyle name="20% - Accent6 110 3 4 2" xfId="25574"/>
    <cellStyle name="20% - Accent6 110 3 4 2 2" xfId="25575"/>
    <cellStyle name="20% - Accent6 110 3 4 3" xfId="25576"/>
    <cellStyle name="20% - Accent6 110 3 5" xfId="25577"/>
    <cellStyle name="20% - Accent6 110 3 5 2" xfId="25578"/>
    <cellStyle name="20% - Accent6 110 3 6" xfId="25579"/>
    <cellStyle name="20% - Accent6 110 3 7" xfId="25580"/>
    <cellStyle name="20% - Accent6 110 4" xfId="25581"/>
    <cellStyle name="20% - Accent6 110 4 2" xfId="25582"/>
    <cellStyle name="20% - Accent6 110 4 2 2" xfId="25583"/>
    <cellStyle name="20% - Accent6 110 4 2 2 2" xfId="25584"/>
    <cellStyle name="20% - Accent6 110 4 2 2 2 2" xfId="25585"/>
    <cellStyle name="20% - Accent6 110 4 2 2 3" xfId="25586"/>
    <cellStyle name="20% - Accent6 110 4 2 3" xfId="25587"/>
    <cellStyle name="20% - Accent6 110 4 2 3 2" xfId="25588"/>
    <cellStyle name="20% - Accent6 110 4 2 4" xfId="25589"/>
    <cellStyle name="20% - Accent6 110 4 2 5" xfId="25590"/>
    <cellStyle name="20% - Accent6 110 4 3" xfId="25591"/>
    <cellStyle name="20% - Accent6 110 4 3 2" xfId="25592"/>
    <cellStyle name="20% - Accent6 110 4 3 2 2" xfId="25593"/>
    <cellStyle name="20% - Accent6 110 4 3 3" xfId="25594"/>
    <cellStyle name="20% - Accent6 110 4 4" xfId="25595"/>
    <cellStyle name="20% - Accent6 110 4 4 2" xfId="25596"/>
    <cellStyle name="20% - Accent6 110 4 5" xfId="25597"/>
    <cellStyle name="20% - Accent6 110 4 6" xfId="25598"/>
    <cellStyle name="20% - Accent6 110 5" xfId="25599"/>
    <cellStyle name="20% - Accent6 110 5 2" xfId="25600"/>
    <cellStyle name="20% - Accent6 110 5 2 2" xfId="25601"/>
    <cellStyle name="20% - Accent6 110 5 2 2 2" xfId="25602"/>
    <cellStyle name="20% - Accent6 110 5 2 2 2 2" xfId="25603"/>
    <cellStyle name="20% - Accent6 110 5 2 2 3" xfId="25604"/>
    <cellStyle name="20% - Accent6 110 5 2 3" xfId="25605"/>
    <cellStyle name="20% - Accent6 110 5 2 3 2" xfId="25606"/>
    <cellStyle name="20% - Accent6 110 5 2 4" xfId="25607"/>
    <cellStyle name="20% - Accent6 110 5 2 5" xfId="25608"/>
    <cellStyle name="20% - Accent6 110 5 3" xfId="25609"/>
    <cellStyle name="20% - Accent6 110 5 3 2" xfId="25610"/>
    <cellStyle name="20% - Accent6 110 5 3 2 2" xfId="25611"/>
    <cellStyle name="20% - Accent6 110 5 3 3" xfId="25612"/>
    <cellStyle name="20% - Accent6 110 5 4" xfId="25613"/>
    <cellStyle name="20% - Accent6 110 5 4 2" xfId="25614"/>
    <cellStyle name="20% - Accent6 110 5 5" xfId="25615"/>
    <cellStyle name="20% - Accent6 110 5 6" xfId="25616"/>
    <cellStyle name="20% - Accent6 110 6" xfId="25617"/>
    <cellStyle name="20% - Accent6 110 6 2" xfId="25618"/>
    <cellStyle name="20% - Accent6 110 6 2 2" xfId="25619"/>
    <cellStyle name="20% - Accent6 110 6 2 2 2" xfId="25620"/>
    <cellStyle name="20% - Accent6 110 6 2 3" xfId="25621"/>
    <cellStyle name="20% - Accent6 110 6 3" xfId="25622"/>
    <cellStyle name="20% - Accent6 110 6 3 2" xfId="25623"/>
    <cellStyle name="20% - Accent6 110 6 4" xfId="25624"/>
    <cellStyle name="20% - Accent6 110 6 5" xfId="25625"/>
    <cellStyle name="20% - Accent6 110 7" xfId="25626"/>
    <cellStyle name="20% - Accent6 110 7 2" xfId="25627"/>
    <cellStyle name="20% - Accent6 110 7 2 2" xfId="25628"/>
    <cellStyle name="20% - Accent6 110 7 3" xfId="25629"/>
    <cellStyle name="20% - Accent6 110 8" xfId="25630"/>
    <cellStyle name="20% - Accent6 110 8 2" xfId="25631"/>
    <cellStyle name="20% - Accent6 110 9" xfId="25632"/>
    <cellStyle name="20% - Accent6 110 9 2" xfId="60908"/>
    <cellStyle name="20% - Accent6 111" xfId="1396"/>
    <cellStyle name="20% - Accent6 111 10" xfId="25633"/>
    <cellStyle name="20% - Accent6 111 2" xfId="25634"/>
    <cellStyle name="20% - Accent6 111 2 2" xfId="25635"/>
    <cellStyle name="20% - Accent6 111 2 2 2" xfId="25636"/>
    <cellStyle name="20% - Accent6 111 2 2 2 2" xfId="25637"/>
    <cellStyle name="20% - Accent6 111 2 2 2 2 2" xfId="25638"/>
    <cellStyle name="20% - Accent6 111 2 2 2 2 2 2" xfId="25639"/>
    <cellStyle name="20% - Accent6 111 2 2 2 2 3" xfId="25640"/>
    <cellStyle name="20% - Accent6 111 2 2 2 3" xfId="25641"/>
    <cellStyle name="20% - Accent6 111 2 2 2 3 2" xfId="25642"/>
    <cellStyle name="20% - Accent6 111 2 2 2 4" xfId="25643"/>
    <cellStyle name="20% - Accent6 111 2 2 2 5" xfId="25644"/>
    <cellStyle name="20% - Accent6 111 2 2 3" xfId="25645"/>
    <cellStyle name="20% - Accent6 111 2 2 3 2" xfId="25646"/>
    <cellStyle name="20% - Accent6 111 2 2 3 2 2" xfId="25647"/>
    <cellStyle name="20% - Accent6 111 2 2 3 3" xfId="25648"/>
    <cellStyle name="20% - Accent6 111 2 2 4" xfId="25649"/>
    <cellStyle name="20% - Accent6 111 2 2 4 2" xfId="25650"/>
    <cellStyle name="20% - Accent6 111 2 2 5" xfId="25651"/>
    <cellStyle name="20% - Accent6 111 2 2 6" xfId="25652"/>
    <cellStyle name="20% - Accent6 111 2 3" xfId="25653"/>
    <cellStyle name="20% - Accent6 111 2 3 2" xfId="25654"/>
    <cellStyle name="20% - Accent6 111 2 3 2 2" xfId="25655"/>
    <cellStyle name="20% - Accent6 111 2 3 2 2 2" xfId="25656"/>
    <cellStyle name="20% - Accent6 111 2 3 2 3" xfId="25657"/>
    <cellStyle name="20% - Accent6 111 2 3 3" xfId="25658"/>
    <cellStyle name="20% - Accent6 111 2 3 3 2" xfId="25659"/>
    <cellStyle name="20% - Accent6 111 2 3 4" xfId="25660"/>
    <cellStyle name="20% - Accent6 111 2 3 5" xfId="25661"/>
    <cellStyle name="20% - Accent6 111 2 4" xfId="25662"/>
    <cellStyle name="20% - Accent6 111 2 4 2" xfId="25663"/>
    <cellStyle name="20% - Accent6 111 2 4 2 2" xfId="25664"/>
    <cellStyle name="20% - Accent6 111 2 4 3" xfId="25665"/>
    <cellStyle name="20% - Accent6 111 2 5" xfId="25666"/>
    <cellStyle name="20% - Accent6 111 2 5 2" xfId="25667"/>
    <cellStyle name="20% - Accent6 111 2 6" xfId="25668"/>
    <cellStyle name="20% - Accent6 111 2 7" xfId="25669"/>
    <cellStyle name="20% - Accent6 111 3" xfId="25670"/>
    <cellStyle name="20% - Accent6 111 3 2" xfId="25671"/>
    <cellStyle name="20% - Accent6 111 3 2 2" xfId="25672"/>
    <cellStyle name="20% - Accent6 111 3 2 2 2" xfId="25673"/>
    <cellStyle name="20% - Accent6 111 3 2 2 2 2" xfId="25674"/>
    <cellStyle name="20% - Accent6 111 3 2 2 2 2 2" xfId="25675"/>
    <cellStyle name="20% - Accent6 111 3 2 2 2 3" xfId="25676"/>
    <cellStyle name="20% - Accent6 111 3 2 2 3" xfId="25677"/>
    <cellStyle name="20% - Accent6 111 3 2 2 3 2" xfId="25678"/>
    <cellStyle name="20% - Accent6 111 3 2 2 4" xfId="25679"/>
    <cellStyle name="20% - Accent6 111 3 2 2 5" xfId="25680"/>
    <cellStyle name="20% - Accent6 111 3 2 3" xfId="25681"/>
    <cellStyle name="20% - Accent6 111 3 2 3 2" xfId="25682"/>
    <cellStyle name="20% - Accent6 111 3 2 3 2 2" xfId="25683"/>
    <cellStyle name="20% - Accent6 111 3 2 3 3" xfId="25684"/>
    <cellStyle name="20% - Accent6 111 3 2 4" xfId="25685"/>
    <cellStyle name="20% - Accent6 111 3 2 4 2" xfId="25686"/>
    <cellStyle name="20% - Accent6 111 3 2 5" xfId="25687"/>
    <cellStyle name="20% - Accent6 111 3 2 6" xfId="25688"/>
    <cellStyle name="20% - Accent6 111 3 3" xfId="25689"/>
    <cellStyle name="20% - Accent6 111 3 3 2" xfId="25690"/>
    <cellStyle name="20% - Accent6 111 3 3 2 2" xfId="25691"/>
    <cellStyle name="20% - Accent6 111 3 3 2 2 2" xfId="25692"/>
    <cellStyle name="20% - Accent6 111 3 3 2 3" xfId="25693"/>
    <cellStyle name="20% - Accent6 111 3 3 3" xfId="25694"/>
    <cellStyle name="20% - Accent6 111 3 3 3 2" xfId="25695"/>
    <cellStyle name="20% - Accent6 111 3 3 4" xfId="25696"/>
    <cellStyle name="20% - Accent6 111 3 3 5" xfId="25697"/>
    <cellStyle name="20% - Accent6 111 3 4" xfId="25698"/>
    <cellStyle name="20% - Accent6 111 3 4 2" xfId="25699"/>
    <cellStyle name="20% - Accent6 111 3 4 2 2" xfId="25700"/>
    <cellStyle name="20% - Accent6 111 3 4 3" xfId="25701"/>
    <cellStyle name="20% - Accent6 111 3 5" xfId="25702"/>
    <cellStyle name="20% - Accent6 111 3 5 2" xfId="25703"/>
    <cellStyle name="20% - Accent6 111 3 6" xfId="25704"/>
    <cellStyle name="20% - Accent6 111 3 7" xfId="25705"/>
    <cellStyle name="20% - Accent6 111 4" xfId="25706"/>
    <cellStyle name="20% - Accent6 111 4 2" xfId="25707"/>
    <cellStyle name="20% - Accent6 111 4 2 2" xfId="25708"/>
    <cellStyle name="20% - Accent6 111 4 2 2 2" xfId="25709"/>
    <cellStyle name="20% - Accent6 111 4 2 2 2 2" xfId="25710"/>
    <cellStyle name="20% - Accent6 111 4 2 2 3" xfId="25711"/>
    <cellStyle name="20% - Accent6 111 4 2 3" xfId="25712"/>
    <cellStyle name="20% - Accent6 111 4 2 3 2" xfId="25713"/>
    <cellStyle name="20% - Accent6 111 4 2 4" xfId="25714"/>
    <cellStyle name="20% - Accent6 111 4 2 5" xfId="25715"/>
    <cellStyle name="20% - Accent6 111 4 3" xfId="25716"/>
    <cellStyle name="20% - Accent6 111 4 3 2" xfId="25717"/>
    <cellStyle name="20% - Accent6 111 4 3 2 2" xfId="25718"/>
    <cellStyle name="20% - Accent6 111 4 3 3" xfId="25719"/>
    <cellStyle name="20% - Accent6 111 4 4" xfId="25720"/>
    <cellStyle name="20% - Accent6 111 4 4 2" xfId="25721"/>
    <cellStyle name="20% - Accent6 111 4 5" xfId="25722"/>
    <cellStyle name="20% - Accent6 111 4 6" xfId="25723"/>
    <cellStyle name="20% - Accent6 111 5" xfId="25724"/>
    <cellStyle name="20% - Accent6 111 5 2" xfId="25725"/>
    <cellStyle name="20% - Accent6 111 5 2 2" xfId="25726"/>
    <cellStyle name="20% - Accent6 111 5 2 2 2" xfId="25727"/>
    <cellStyle name="20% - Accent6 111 5 2 2 2 2" xfId="25728"/>
    <cellStyle name="20% - Accent6 111 5 2 2 3" xfId="25729"/>
    <cellStyle name="20% - Accent6 111 5 2 3" xfId="25730"/>
    <cellStyle name="20% - Accent6 111 5 2 3 2" xfId="25731"/>
    <cellStyle name="20% - Accent6 111 5 2 4" xfId="25732"/>
    <cellStyle name="20% - Accent6 111 5 2 5" xfId="25733"/>
    <cellStyle name="20% - Accent6 111 5 3" xfId="25734"/>
    <cellStyle name="20% - Accent6 111 5 3 2" xfId="25735"/>
    <cellStyle name="20% - Accent6 111 5 3 2 2" xfId="25736"/>
    <cellStyle name="20% - Accent6 111 5 3 3" xfId="25737"/>
    <cellStyle name="20% - Accent6 111 5 4" xfId="25738"/>
    <cellStyle name="20% - Accent6 111 5 4 2" xfId="25739"/>
    <cellStyle name="20% - Accent6 111 5 5" xfId="25740"/>
    <cellStyle name="20% - Accent6 111 5 6" xfId="25741"/>
    <cellStyle name="20% - Accent6 111 6" xfId="25742"/>
    <cellStyle name="20% - Accent6 111 6 2" xfId="25743"/>
    <cellStyle name="20% - Accent6 111 6 2 2" xfId="25744"/>
    <cellStyle name="20% - Accent6 111 6 2 2 2" xfId="25745"/>
    <cellStyle name="20% - Accent6 111 6 2 3" xfId="25746"/>
    <cellStyle name="20% - Accent6 111 6 3" xfId="25747"/>
    <cellStyle name="20% - Accent6 111 6 3 2" xfId="25748"/>
    <cellStyle name="20% - Accent6 111 6 4" xfId="25749"/>
    <cellStyle name="20% - Accent6 111 6 5" xfId="25750"/>
    <cellStyle name="20% - Accent6 111 7" xfId="25751"/>
    <cellStyle name="20% - Accent6 111 7 2" xfId="25752"/>
    <cellStyle name="20% - Accent6 111 7 2 2" xfId="25753"/>
    <cellStyle name="20% - Accent6 111 7 3" xfId="25754"/>
    <cellStyle name="20% - Accent6 111 8" xfId="25755"/>
    <cellStyle name="20% - Accent6 111 8 2" xfId="25756"/>
    <cellStyle name="20% - Accent6 111 9" xfId="25757"/>
    <cellStyle name="20% - Accent6 111 9 2" xfId="60909"/>
    <cellStyle name="20% - Accent6 112" xfId="1397"/>
    <cellStyle name="20% - Accent6 112 10" xfId="25758"/>
    <cellStyle name="20% - Accent6 112 2" xfId="25759"/>
    <cellStyle name="20% - Accent6 112 2 2" xfId="25760"/>
    <cellStyle name="20% - Accent6 112 2 2 2" xfId="25761"/>
    <cellStyle name="20% - Accent6 112 2 2 2 2" xfId="25762"/>
    <cellStyle name="20% - Accent6 112 2 2 2 2 2" xfId="25763"/>
    <cellStyle name="20% - Accent6 112 2 2 2 2 2 2" xfId="25764"/>
    <cellStyle name="20% - Accent6 112 2 2 2 2 3" xfId="25765"/>
    <cellStyle name="20% - Accent6 112 2 2 2 3" xfId="25766"/>
    <cellStyle name="20% - Accent6 112 2 2 2 3 2" xfId="25767"/>
    <cellStyle name="20% - Accent6 112 2 2 2 4" xfId="25768"/>
    <cellStyle name="20% - Accent6 112 2 2 2 5" xfId="25769"/>
    <cellStyle name="20% - Accent6 112 2 2 3" xfId="25770"/>
    <cellStyle name="20% - Accent6 112 2 2 3 2" xfId="25771"/>
    <cellStyle name="20% - Accent6 112 2 2 3 2 2" xfId="25772"/>
    <cellStyle name="20% - Accent6 112 2 2 3 3" xfId="25773"/>
    <cellStyle name="20% - Accent6 112 2 2 4" xfId="25774"/>
    <cellStyle name="20% - Accent6 112 2 2 4 2" xfId="25775"/>
    <cellStyle name="20% - Accent6 112 2 2 5" xfId="25776"/>
    <cellStyle name="20% - Accent6 112 2 2 6" xfId="25777"/>
    <cellStyle name="20% - Accent6 112 2 3" xfId="25778"/>
    <cellStyle name="20% - Accent6 112 2 3 2" xfId="25779"/>
    <cellStyle name="20% - Accent6 112 2 3 2 2" xfId="25780"/>
    <cellStyle name="20% - Accent6 112 2 3 2 2 2" xfId="25781"/>
    <cellStyle name="20% - Accent6 112 2 3 2 3" xfId="25782"/>
    <cellStyle name="20% - Accent6 112 2 3 3" xfId="25783"/>
    <cellStyle name="20% - Accent6 112 2 3 3 2" xfId="25784"/>
    <cellStyle name="20% - Accent6 112 2 3 4" xfId="25785"/>
    <cellStyle name="20% - Accent6 112 2 3 5" xfId="25786"/>
    <cellStyle name="20% - Accent6 112 2 4" xfId="25787"/>
    <cellStyle name="20% - Accent6 112 2 4 2" xfId="25788"/>
    <cellStyle name="20% - Accent6 112 2 4 2 2" xfId="25789"/>
    <cellStyle name="20% - Accent6 112 2 4 3" xfId="25790"/>
    <cellStyle name="20% - Accent6 112 2 5" xfId="25791"/>
    <cellStyle name="20% - Accent6 112 2 5 2" xfId="25792"/>
    <cellStyle name="20% - Accent6 112 2 6" xfId="25793"/>
    <cellStyle name="20% - Accent6 112 2 7" xfId="25794"/>
    <cellStyle name="20% - Accent6 112 3" xfId="25795"/>
    <cellStyle name="20% - Accent6 112 3 2" xfId="25796"/>
    <cellStyle name="20% - Accent6 112 3 2 2" xfId="25797"/>
    <cellStyle name="20% - Accent6 112 3 2 2 2" xfId="25798"/>
    <cellStyle name="20% - Accent6 112 3 2 2 2 2" xfId="25799"/>
    <cellStyle name="20% - Accent6 112 3 2 2 2 2 2" xfId="25800"/>
    <cellStyle name="20% - Accent6 112 3 2 2 2 3" xfId="25801"/>
    <cellStyle name="20% - Accent6 112 3 2 2 3" xfId="25802"/>
    <cellStyle name="20% - Accent6 112 3 2 2 3 2" xfId="25803"/>
    <cellStyle name="20% - Accent6 112 3 2 2 4" xfId="25804"/>
    <cellStyle name="20% - Accent6 112 3 2 2 5" xfId="25805"/>
    <cellStyle name="20% - Accent6 112 3 2 3" xfId="25806"/>
    <cellStyle name="20% - Accent6 112 3 2 3 2" xfId="25807"/>
    <cellStyle name="20% - Accent6 112 3 2 3 2 2" xfId="25808"/>
    <cellStyle name="20% - Accent6 112 3 2 3 3" xfId="25809"/>
    <cellStyle name="20% - Accent6 112 3 2 4" xfId="25810"/>
    <cellStyle name="20% - Accent6 112 3 2 4 2" xfId="25811"/>
    <cellStyle name="20% - Accent6 112 3 2 5" xfId="25812"/>
    <cellStyle name="20% - Accent6 112 3 2 6" xfId="25813"/>
    <cellStyle name="20% - Accent6 112 3 3" xfId="25814"/>
    <cellStyle name="20% - Accent6 112 3 3 2" xfId="25815"/>
    <cellStyle name="20% - Accent6 112 3 3 2 2" xfId="25816"/>
    <cellStyle name="20% - Accent6 112 3 3 2 2 2" xfId="25817"/>
    <cellStyle name="20% - Accent6 112 3 3 2 3" xfId="25818"/>
    <cellStyle name="20% - Accent6 112 3 3 3" xfId="25819"/>
    <cellStyle name="20% - Accent6 112 3 3 3 2" xfId="25820"/>
    <cellStyle name="20% - Accent6 112 3 3 4" xfId="25821"/>
    <cellStyle name="20% - Accent6 112 3 3 5" xfId="25822"/>
    <cellStyle name="20% - Accent6 112 3 4" xfId="25823"/>
    <cellStyle name="20% - Accent6 112 3 4 2" xfId="25824"/>
    <cellStyle name="20% - Accent6 112 3 4 2 2" xfId="25825"/>
    <cellStyle name="20% - Accent6 112 3 4 3" xfId="25826"/>
    <cellStyle name="20% - Accent6 112 3 5" xfId="25827"/>
    <cellStyle name="20% - Accent6 112 3 5 2" xfId="25828"/>
    <cellStyle name="20% - Accent6 112 3 6" xfId="25829"/>
    <cellStyle name="20% - Accent6 112 3 7" xfId="25830"/>
    <cellStyle name="20% - Accent6 112 4" xfId="25831"/>
    <cellStyle name="20% - Accent6 112 4 2" xfId="25832"/>
    <cellStyle name="20% - Accent6 112 4 2 2" xfId="25833"/>
    <cellStyle name="20% - Accent6 112 4 2 2 2" xfId="25834"/>
    <cellStyle name="20% - Accent6 112 4 2 2 2 2" xfId="25835"/>
    <cellStyle name="20% - Accent6 112 4 2 2 3" xfId="25836"/>
    <cellStyle name="20% - Accent6 112 4 2 3" xfId="25837"/>
    <cellStyle name="20% - Accent6 112 4 2 3 2" xfId="25838"/>
    <cellStyle name="20% - Accent6 112 4 2 4" xfId="25839"/>
    <cellStyle name="20% - Accent6 112 4 2 5" xfId="25840"/>
    <cellStyle name="20% - Accent6 112 4 3" xfId="25841"/>
    <cellStyle name="20% - Accent6 112 4 3 2" xfId="25842"/>
    <cellStyle name="20% - Accent6 112 4 3 2 2" xfId="25843"/>
    <cellStyle name="20% - Accent6 112 4 3 3" xfId="25844"/>
    <cellStyle name="20% - Accent6 112 4 4" xfId="25845"/>
    <cellStyle name="20% - Accent6 112 4 4 2" xfId="25846"/>
    <cellStyle name="20% - Accent6 112 4 5" xfId="25847"/>
    <cellStyle name="20% - Accent6 112 4 6" xfId="25848"/>
    <cellStyle name="20% - Accent6 112 5" xfId="25849"/>
    <cellStyle name="20% - Accent6 112 5 2" xfId="25850"/>
    <cellStyle name="20% - Accent6 112 5 2 2" xfId="25851"/>
    <cellStyle name="20% - Accent6 112 5 2 2 2" xfId="25852"/>
    <cellStyle name="20% - Accent6 112 5 2 2 2 2" xfId="25853"/>
    <cellStyle name="20% - Accent6 112 5 2 2 3" xfId="25854"/>
    <cellStyle name="20% - Accent6 112 5 2 3" xfId="25855"/>
    <cellStyle name="20% - Accent6 112 5 2 3 2" xfId="25856"/>
    <cellStyle name="20% - Accent6 112 5 2 4" xfId="25857"/>
    <cellStyle name="20% - Accent6 112 5 2 5" xfId="25858"/>
    <cellStyle name="20% - Accent6 112 5 3" xfId="25859"/>
    <cellStyle name="20% - Accent6 112 5 3 2" xfId="25860"/>
    <cellStyle name="20% - Accent6 112 5 3 2 2" xfId="25861"/>
    <cellStyle name="20% - Accent6 112 5 3 3" xfId="25862"/>
    <cellStyle name="20% - Accent6 112 5 4" xfId="25863"/>
    <cellStyle name="20% - Accent6 112 5 4 2" xfId="25864"/>
    <cellStyle name="20% - Accent6 112 5 5" xfId="25865"/>
    <cellStyle name="20% - Accent6 112 5 6" xfId="25866"/>
    <cellStyle name="20% - Accent6 112 6" xfId="25867"/>
    <cellStyle name="20% - Accent6 112 6 2" xfId="25868"/>
    <cellStyle name="20% - Accent6 112 6 2 2" xfId="25869"/>
    <cellStyle name="20% - Accent6 112 6 2 2 2" xfId="25870"/>
    <cellStyle name="20% - Accent6 112 6 2 3" xfId="25871"/>
    <cellStyle name="20% - Accent6 112 6 3" xfId="25872"/>
    <cellStyle name="20% - Accent6 112 6 3 2" xfId="25873"/>
    <cellStyle name="20% - Accent6 112 6 4" xfId="25874"/>
    <cellStyle name="20% - Accent6 112 6 5" xfId="25875"/>
    <cellStyle name="20% - Accent6 112 7" xfId="25876"/>
    <cellStyle name="20% - Accent6 112 7 2" xfId="25877"/>
    <cellStyle name="20% - Accent6 112 7 2 2" xfId="25878"/>
    <cellStyle name="20% - Accent6 112 7 3" xfId="25879"/>
    <cellStyle name="20% - Accent6 112 8" xfId="25880"/>
    <cellStyle name="20% - Accent6 112 8 2" xfId="25881"/>
    <cellStyle name="20% - Accent6 112 9" xfId="25882"/>
    <cellStyle name="20% - Accent6 112 9 2" xfId="60910"/>
    <cellStyle name="20% - Accent6 113" xfId="1398"/>
    <cellStyle name="20% - Accent6 113 10" xfId="25883"/>
    <cellStyle name="20% - Accent6 113 2" xfId="25884"/>
    <cellStyle name="20% - Accent6 113 2 2" xfId="25885"/>
    <cellStyle name="20% - Accent6 113 2 2 2" xfId="25886"/>
    <cellStyle name="20% - Accent6 113 2 2 2 2" xfId="25887"/>
    <cellStyle name="20% - Accent6 113 2 2 2 2 2" xfId="25888"/>
    <cellStyle name="20% - Accent6 113 2 2 2 2 2 2" xfId="25889"/>
    <cellStyle name="20% - Accent6 113 2 2 2 2 3" xfId="25890"/>
    <cellStyle name="20% - Accent6 113 2 2 2 3" xfId="25891"/>
    <cellStyle name="20% - Accent6 113 2 2 2 3 2" xfId="25892"/>
    <cellStyle name="20% - Accent6 113 2 2 2 4" xfId="25893"/>
    <cellStyle name="20% - Accent6 113 2 2 2 5" xfId="25894"/>
    <cellStyle name="20% - Accent6 113 2 2 3" xfId="25895"/>
    <cellStyle name="20% - Accent6 113 2 2 3 2" xfId="25896"/>
    <cellStyle name="20% - Accent6 113 2 2 3 2 2" xfId="25897"/>
    <cellStyle name="20% - Accent6 113 2 2 3 3" xfId="25898"/>
    <cellStyle name="20% - Accent6 113 2 2 4" xfId="25899"/>
    <cellStyle name="20% - Accent6 113 2 2 4 2" xfId="25900"/>
    <cellStyle name="20% - Accent6 113 2 2 5" xfId="25901"/>
    <cellStyle name="20% - Accent6 113 2 2 6" xfId="25902"/>
    <cellStyle name="20% - Accent6 113 2 3" xfId="25903"/>
    <cellStyle name="20% - Accent6 113 2 3 2" xfId="25904"/>
    <cellStyle name="20% - Accent6 113 2 3 2 2" xfId="25905"/>
    <cellStyle name="20% - Accent6 113 2 3 2 2 2" xfId="25906"/>
    <cellStyle name="20% - Accent6 113 2 3 2 3" xfId="25907"/>
    <cellStyle name="20% - Accent6 113 2 3 3" xfId="25908"/>
    <cellStyle name="20% - Accent6 113 2 3 3 2" xfId="25909"/>
    <cellStyle name="20% - Accent6 113 2 3 4" xfId="25910"/>
    <cellStyle name="20% - Accent6 113 2 3 5" xfId="25911"/>
    <cellStyle name="20% - Accent6 113 2 4" xfId="25912"/>
    <cellStyle name="20% - Accent6 113 2 4 2" xfId="25913"/>
    <cellStyle name="20% - Accent6 113 2 4 2 2" xfId="25914"/>
    <cellStyle name="20% - Accent6 113 2 4 3" xfId="25915"/>
    <cellStyle name="20% - Accent6 113 2 5" xfId="25916"/>
    <cellStyle name="20% - Accent6 113 2 5 2" xfId="25917"/>
    <cellStyle name="20% - Accent6 113 2 6" xfId="25918"/>
    <cellStyle name="20% - Accent6 113 2 7" xfId="25919"/>
    <cellStyle name="20% - Accent6 113 3" xfId="25920"/>
    <cellStyle name="20% - Accent6 113 3 2" xfId="25921"/>
    <cellStyle name="20% - Accent6 113 3 2 2" xfId="25922"/>
    <cellStyle name="20% - Accent6 113 3 2 2 2" xfId="25923"/>
    <cellStyle name="20% - Accent6 113 3 2 2 2 2" xfId="25924"/>
    <cellStyle name="20% - Accent6 113 3 2 2 2 2 2" xfId="25925"/>
    <cellStyle name="20% - Accent6 113 3 2 2 2 3" xfId="25926"/>
    <cellStyle name="20% - Accent6 113 3 2 2 3" xfId="25927"/>
    <cellStyle name="20% - Accent6 113 3 2 2 3 2" xfId="25928"/>
    <cellStyle name="20% - Accent6 113 3 2 2 4" xfId="25929"/>
    <cellStyle name="20% - Accent6 113 3 2 2 5" xfId="25930"/>
    <cellStyle name="20% - Accent6 113 3 2 3" xfId="25931"/>
    <cellStyle name="20% - Accent6 113 3 2 3 2" xfId="25932"/>
    <cellStyle name="20% - Accent6 113 3 2 3 2 2" xfId="25933"/>
    <cellStyle name="20% - Accent6 113 3 2 3 3" xfId="25934"/>
    <cellStyle name="20% - Accent6 113 3 2 4" xfId="25935"/>
    <cellStyle name="20% - Accent6 113 3 2 4 2" xfId="25936"/>
    <cellStyle name="20% - Accent6 113 3 2 5" xfId="25937"/>
    <cellStyle name="20% - Accent6 113 3 2 6" xfId="25938"/>
    <cellStyle name="20% - Accent6 113 3 3" xfId="25939"/>
    <cellStyle name="20% - Accent6 113 3 3 2" xfId="25940"/>
    <cellStyle name="20% - Accent6 113 3 3 2 2" xfId="25941"/>
    <cellStyle name="20% - Accent6 113 3 3 2 2 2" xfId="25942"/>
    <cellStyle name="20% - Accent6 113 3 3 2 3" xfId="25943"/>
    <cellStyle name="20% - Accent6 113 3 3 3" xfId="25944"/>
    <cellStyle name="20% - Accent6 113 3 3 3 2" xfId="25945"/>
    <cellStyle name="20% - Accent6 113 3 3 4" xfId="25946"/>
    <cellStyle name="20% - Accent6 113 3 3 5" xfId="25947"/>
    <cellStyle name="20% - Accent6 113 3 4" xfId="25948"/>
    <cellStyle name="20% - Accent6 113 3 4 2" xfId="25949"/>
    <cellStyle name="20% - Accent6 113 3 4 2 2" xfId="25950"/>
    <cellStyle name="20% - Accent6 113 3 4 3" xfId="25951"/>
    <cellStyle name="20% - Accent6 113 3 5" xfId="25952"/>
    <cellStyle name="20% - Accent6 113 3 5 2" xfId="25953"/>
    <cellStyle name="20% - Accent6 113 3 6" xfId="25954"/>
    <cellStyle name="20% - Accent6 113 3 7" xfId="25955"/>
    <cellStyle name="20% - Accent6 113 4" xfId="25956"/>
    <cellStyle name="20% - Accent6 113 4 2" xfId="25957"/>
    <cellStyle name="20% - Accent6 113 4 2 2" xfId="25958"/>
    <cellStyle name="20% - Accent6 113 4 2 2 2" xfId="25959"/>
    <cellStyle name="20% - Accent6 113 4 2 2 2 2" xfId="25960"/>
    <cellStyle name="20% - Accent6 113 4 2 2 3" xfId="25961"/>
    <cellStyle name="20% - Accent6 113 4 2 3" xfId="25962"/>
    <cellStyle name="20% - Accent6 113 4 2 3 2" xfId="25963"/>
    <cellStyle name="20% - Accent6 113 4 2 4" xfId="25964"/>
    <cellStyle name="20% - Accent6 113 4 2 5" xfId="25965"/>
    <cellStyle name="20% - Accent6 113 4 3" xfId="25966"/>
    <cellStyle name="20% - Accent6 113 4 3 2" xfId="25967"/>
    <cellStyle name="20% - Accent6 113 4 3 2 2" xfId="25968"/>
    <cellStyle name="20% - Accent6 113 4 3 3" xfId="25969"/>
    <cellStyle name="20% - Accent6 113 4 4" xfId="25970"/>
    <cellStyle name="20% - Accent6 113 4 4 2" xfId="25971"/>
    <cellStyle name="20% - Accent6 113 4 5" xfId="25972"/>
    <cellStyle name="20% - Accent6 113 4 6" xfId="25973"/>
    <cellStyle name="20% - Accent6 113 5" xfId="25974"/>
    <cellStyle name="20% - Accent6 113 5 2" xfId="25975"/>
    <cellStyle name="20% - Accent6 113 5 2 2" xfId="25976"/>
    <cellStyle name="20% - Accent6 113 5 2 2 2" xfId="25977"/>
    <cellStyle name="20% - Accent6 113 5 2 2 2 2" xfId="25978"/>
    <cellStyle name="20% - Accent6 113 5 2 2 3" xfId="25979"/>
    <cellStyle name="20% - Accent6 113 5 2 3" xfId="25980"/>
    <cellStyle name="20% - Accent6 113 5 2 3 2" xfId="25981"/>
    <cellStyle name="20% - Accent6 113 5 2 4" xfId="25982"/>
    <cellStyle name="20% - Accent6 113 5 2 5" xfId="25983"/>
    <cellStyle name="20% - Accent6 113 5 3" xfId="25984"/>
    <cellStyle name="20% - Accent6 113 5 3 2" xfId="25985"/>
    <cellStyle name="20% - Accent6 113 5 3 2 2" xfId="25986"/>
    <cellStyle name="20% - Accent6 113 5 3 3" xfId="25987"/>
    <cellStyle name="20% - Accent6 113 5 4" xfId="25988"/>
    <cellStyle name="20% - Accent6 113 5 4 2" xfId="25989"/>
    <cellStyle name="20% - Accent6 113 5 5" xfId="25990"/>
    <cellStyle name="20% - Accent6 113 5 6" xfId="25991"/>
    <cellStyle name="20% - Accent6 113 6" xfId="25992"/>
    <cellStyle name="20% - Accent6 113 6 2" xfId="25993"/>
    <cellStyle name="20% - Accent6 113 6 2 2" xfId="25994"/>
    <cellStyle name="20% - Accent6 113 6 2 2 2" xfId="25995"/>
    <cellStyle name="20% - Accent6 113 6 2 3" xfId="25996"/>
    <cellStyle name="20% - Accent6 113 6 3" xfId="25997"/>
    <cellStyle name="20% - Accent6 113 6 3 2" xfId="25998"/>
    <cellStyle name="20% - Accent6 113 6 4" xfId="25999"/>
    <cellStyle name="20% - Accent6 113 6 5" xfId="26000"/>
    <cellStyle name="20% - Accent6 113 7" xfId="26001"/>
    <cellStyle name="20% - Accent6 113 7 2" xfId="26002"/>
    <cellStyle name="20% - Accent6 113 7 2 2" xfId="26003"/>
    <cellStyle name="20% - Accent6 113 7 3" xfId="26004"/>
    <cellStyle name="20% - Accent6 113 8" xfId="26005"/>
    <cellStyle name="20% - Accent6 113 8 2" xfId="26006"/>
    <cellStyle name="20% - Accent6 113 9" xfId="26007"/>
    <cellStyle name="20% - Accent6 113 9 2" xfId="60911"/>
    <cellStyle name="20% - Accent6 114" xfId="1399"/>
    <cellStyle name="20% - Accent6 114 2" xfId="26008"/>
    <cellStyle name="20% - Accent6 114 2 2" xfId="26009"/>
    <cellStyle name="20% - Accent6 114 2 2 2" xfId="26010"/>
    <cellStyle name="20% - Accent6 114 2 2 2 2" xfId="26011"/>
    <cellStyle name="20% - Accent6 114 2 2 2 2 2" xfId="26012"/>
    <cellStyle name="20% - Accent6 114 2 2 2 3" xfId="26013"/>
    <cellStyle name="20% - Accent6 114 2 2 3" xfId="26014"/>
    <cellStyle name="20% - Accent6 114 2 2 3 2" xfId="26015"/>
    <cellStyle name="20% - Accent6 114 2 2 4" xfId="26016"/>
    <cellStyle name="20% - Accent6 114 2 2 5" xfId="26017"/>
    <cellStyle name="20% - Accent6 114 2 3" xfId="26018"/>
    <cellStyle name="20% - Accent6 114 2 3 2" xfId="26019"/>
    <cellStyle name="20% - Accent6 114 2 3 2 2" xfId="26020"/>
    <cellStyle name="20% - Accent6 114 2 3 3" xfId="26021"/>
    <cellStyle name="20% - Accent6 114 2 4" xfId="26022"/>
    <cellStyle name="20% - Accent6 114 2 4 2" xfId="26023"/>
    <cellStyle name="20% - Accent6 114 2 5" xfId="26024"/>
    <cellStyle name="20% - Accent6 114 2 6" xfId="26025"/>
    <cellStyle name="20% - Accent6 114 3" xfId="26026"/>
    <cellStyle name="20% - Accent6 114 3 2" xfId="26027"/>
    <cellStyle name="20% - Accent6 114 3 2 2" xfId="26028"/>
    <cellStyle name="20% - Accent6 114 3 2 2 2" xfId="26029"/>
    <cellStyle name="20% - Accent6 114 3 2 3" xfId="26030"/>
    <cellStyle name="20% - Accent6 114 3 3" xfId="26031"/>
    <cellStyle name="20% - Accent6 114 3 3 2" xfId="26032"/>
    <cellStyle name="20% - Accent6 114 3 4" xfId="26033"/>
    <cellStyle name="20% - Accent6 114 3 5" xfId="26034"/>
    <cellStyle name="20% - Accent6 114 4" xfId="26035"/>
    <cellStyle name="20% - Accent6 114 4 2" xfId="26036"/>
    <cellStyle name="20% - Accent6 114 4 2 2" xfId="26037"/>
    <cellStyle name="20% - Accent6 114 4 3" xfId="26038"/>
    <cellStyle name="20% - Accent6 114 5" xfId="26039"/>
    <cellStyle name="20% - Accent6 114 5 2" xfId="26040"/>
    <cellStyle name="20% - Accent6 114 6" xfId="26041"/>
    <cellStyle name="20% - Accent6 114 7" xfId="26042"/>
    <cellStyle name="20% - Accent6 115" xfId="26043"/>
    <cellStyle name="20% - Accent6 115 2" xfId="26044"/>
    <cellStyle name="20% - Accent6 115 2 2" xfId="26045"/>
    <cellStyle name="20% - Accent6 115 2 2 2" xfId="26046"/>
    <cellStyle name="20% - Accent6 115 2 2 2 2" xfId="26047"/>
    <cellStyle name="20% - Accent6 115 2 2 2 2 2" xfId="26048"/>
    <cellStyle name="20% - Accent6 115 2 2 2 3" xfId="26049"/>
    <cellStyle name="20% - Accent6 115 2 2 3" xfId="26050"/>
    <cellStyle name="20% - Accent6 115 2 2 3 2" xfId="26051"/>
    <cellStyle name="20% - Accent6 115 2 2 4" xfId="26052"/>
    <cellStyle name="20% - Accent6 115 2 2 5" xfId="26053"/>
    <cellStyle name="20% - Accent6 115 2 3" xfId="26054"/>
    <cellStyle name="20% - Accent6 115 2 3 2" xfId="26055"/>
    <cellStyle name="20% - Accent6 115 2 3 2 2" xfId="26056"/>
    <cellStyle name="20% - Accent6 115 2 3 3" xfId="26057"/>
    <cellStyle name="20% - Accent6 115 2 4" xfId="26058"/>
    <cellStyle name="20% - Accent6 115 2 4 2" xfId="26059"/>
    <cellStyle name="20% - Accent6 115 2 5" xfId="26060"/>
    <cellStyle name="20% - Accent6 115 2 6" xfId="26061"/>
    <cellStyle name="20% - Accent6 115 3" xfId="26062"/>
    <cellStyle name="20% - Accent6 115 3 2" xfId="26063"/>
    <cellStyle name="20% - Accent6 115 3 2 2" xfId="26064"/>
    <cellStyle name="20% - Accent6 115 3 2 2 2" xfId="26065"/>
    <cellStyle name="20% - Accent6 115 3 2 3" xfId="26066"/>
    <cellStyle name="20% - Accent6 115 3 3" xfId="26067"/>
    <cellStyle name="20% - Accent6 115 3 3 2" xfId="26068"/>
    <cellStyle name="20% - Accent6 115 3 4" xfId="26069"/>
    <cellStyle name="20% - Accent6 115 3 5" xfId="26070"/>
    <cellStyle name="20% - Accent6 115 4" xfId="26071"/>
    <cellStyle name="20% - Accent6 115 4 2" xfId="26072"/>
    <cellStyle name="20% - Accent6 115 4 2 2" xfId="26073"/>
    <cellStyle name="20% - Accent6 115 4 3" xfId="26074"/>
    <cellStyle name="20% - Accent6 115 5" xfId="26075"/>
    <cellStyle name="20% - Accent6 115 5 2" xfId="26076"/>
    <cellStyle name="20% - Accent6 115 6" xfId="26077"/>
    <cellStyle name="20% - Accent6 115 7" xfId="26078"/>
    <cellStyle name="20% - Accent6 116" xfId="26079"/>
    <cellStyle name="20% - Accent6 116 2" xfId="26080"/>
    <cellStyle name="20% - Accent6 116 2 2" xfId="26081"/>
    <cellStyle name="20% - Accent6 116 2 2 2" xfId="26082"/>
    <cellStyle name="20% - Accent6 116 2 2 2 2" xfId="26083"/>
    <cellStyle name="20% - Accent6 116 2 2 2 2 2" xfId="26084"/>
    <cellStyle name="20% - Accent6 116 2 2 2 3" xfId="26085"/>
    <cellStyle name="20% - Accent6 116 2 2 3" xfId="26086"/>
    <cellStyle name="20% - Accent6 116 2 2 3 2" xfId="26087"/>
    <cellStyle name="20% - Accent6 116 2 2 4" xfId="26088"/>
    <cellStyle name="20% - Accent6 116 2 2 5" xfId="26089"/>
    <cellStyle name="20% - Accent6 116 2 3" xfId="26090"/>
    <cellStyle name="20% - Accent6 116 2 3 2" xfId="26091"/>
    <cellStyle name="20% - Accent6 116 2 3 2 2" xfId="26092"/>
    <cellStyle name="20% - Accent6 116 2 3 3" xfId="26093"/>
    <cellStyle name="20% - Accent6 116 2 4" xfId="26094"/>
    <cellStyle name="20% - Accent6 116 2 4 2" xfId="26095"/>
    <cellStyle name="20% - Accent6 116 2 5" xfId="26096"/>
    <cellStyle name="20% - Accent6 116 2 6" xfId="26097"/>
    <cellStyle name="20% - Accent6 116 3" xfId="26098"/>
    <cellStyle name="20% - Accent6 116 3 2" xfId="26099"/>
    <cellStyle name="20% - Accent6 116 3 2 2" xfId="26100"/>
    <cellStyle name="20% - Accent6 116 3 2 2 2" xfId="26101"/>
    <cellStyle name="20% - Accent6 116 3 2 3" xfId="26102"/>
    <cellStyle name="20% - Accent6 116 3 3" xfId="26103"/>
    <cellStyle name="20% - Accent6 116 3 3 2" xfId="26104"/>
    <cellStyle name="20% - Accent6 116 3 4" xfId="26105"/>
    <cellStyle name="20% - Accent6 116 3 5" xfId="26106"/>
    <cellStyle name="20% - Accent6 116 4" xfId="26107"/>
    <cellStyle name="20% - Accent6 116 4 2" xfId="26108"/>
    <cellStyle name="20% - Accent6 116 4 2 2" xfId="26109"/>
    <cellStyle name="20% - Accent6 116 4 3" xfId="26110"/>
    <cellStyle name="20% - Accent6 116 5" xfId="26111"/>
    <cellStyle name="20% - Accent6 116 5 2" xfId="26112"/>
    <cellStyle name="20% - Accent6 116 6" xfId="26113"/>
    <cellStyle name="20% - Accent6 116 7" xfId="26114"/>
    <cellStyle name="20% - Accent6 117" xfId="26115"/>
    <cellStyle name="20% - Accent6 117 2" xfId="26116"/>
    <cellStyle name="20% - Accent6 117 2 2" xfId="26117"/>
    <cellStyle name="20% - Accent6 117 2 2 2" xfId="26118"/>
    <cellStyle name="20% - Accent6 117 2 2 2 2" xfId="26119"/>
    <cellStyle name="20% - Accent6 117 2 2 2 2 2" xfId="26120"/>
    <cellStyle name="20% - Accent6 117 2 2 2 3" xfId="26121"/>
    <cellStyle name="20% - Accent6 117 2 2 3" xfId="26122"/>
    <cellStyle name="20% - Accent6 117 2 2 3 2" xfId="26123"/>
    <cellStyle name="20% - Accent6 117 2 2 4" xfId="26124"/>
    <cellStyle name="20% - Accent6 117 2 2 5" xfId="26125"/>
    <cellStyle name="20% - Accent6 117 2 3" xfId="26126"/>
    <cellStyle name="20% - Accent6 117 2 3 2" xfId="26127"/>
    <cellStyle name="20% - Accent6 117 2 3 2 2" xfId="26128"/>
    <cellStyle name="20% - Accent6 117 2 3 3" xfId="26129"/>
    <cellStyle name="20% - Accent6 117 2 4" xfId="26130"/>
    <cellStyle name="20% - Accent6 117 2 4 2" xfId="26131"/>
    <cellStyle name="20% - Accent6 117 2 5" xfId="26132"/>
    <cellStyle name="20% - Accent6 117 2 6" xfId="26133"/>
    <cellStyle name="20% - Accent6 117 3" xfId="26134"/>
    <cellStyle name="20% - Accent6 117 3 2" xfId="26135"/>
    <cellStyle name="20% - Accent6 117 3 2 2" xfId="26136"/>
    <cellStyle name="20% - Accent6 117 3 2 2 2" xfId="26137"/>
    <cellStyle name="20% - Accent6 117 3 2 3" xfId="26138"/>
    <cellStyle name="20% - Accent6 117 3 3" xfId="26139"/>
    <cellStyle name="20% - Accent6 117 3 3 2" xfId="26140"/>
    <cellStyle name="20% - Accent6 117 3 4" xfId="26141"/>
    <cellStyle name="20% - Accent6 117 3 5" xfId="26142"/>
    <cellStyle name="20% - Accent6 117 4" xfId="26143"/>
    <cellStyle name="20% - Accent6 117 4 2" xfId="26144"/>
    <cellStyle name="20% - Accent6 117 4 2 2" xfId="26145"/>
    <cellStyle name="20% - Accent6 117 4 3" xfId="26146"/>
    <cellStyle name="20% - Accent6 117 5" xfId="26147"/>
    <cellStyle name="20% - Accent6 117 5 2" xfId="26148"/>
    <cellStyle name="20% - Accent6 117 6" xfId="26149"/>
    <cellStyle name="20% - Accent6 117 7" xfId="26150"/>
    <cellStyle name="20% - Accent6 118" xfId="26151"/>
    <cellStyle name="20% - Accent6 118 2" xfId="26152"/>
    <cellStyle name="20% - Accent6 118 2 2" xfId="26153"/>
    <cellStyle name="20% - Accent6 118 2 2 2" xfId="26154"/>
    <cellStyle name="20% - Accent6 118 2 2 2 2" xfId="26155"/>
    <cellStyle name="20% - Accent6 118 2 2 2 2 2" xfId="26156"/>
    <cellStyle name="20% - Accent6 118 2 2 2 3" xfId="26157"/>
    <cellStyle name="20% - Accent6 118 2 2 3" xfId="26158"/>
    <cellStyle name="20% - Accent6 118 2 2 3 2" xfId="26159"/>
    <cellStyle name="20% - Accent6 118 2 2 4" xfId="26160"/>
    <cellStyle name="20% - Accent6 118 2 2 5" xfId="26161"/>
    <cellStyle name="20% - Accent6 118 2 3" xfId="26162"/>
    <cellStyle name="20% - Accent6 118 2 3 2" xfId="26163"/>
    <cellStyle name="20% - Accent6 118 2 3 2 2" xfId="26164"/>
    <cellStyle name="20% - Accent6 118 2 3 3" xfId="26165"/>
    <cellStyle name="20% - Accent6 118 2 4" xfId="26166"/>
    <cellStyle name="20% - Accent6 118 2 4 2" xfId="26167"/>
    <cellStyle name="20% - Accent6 118 2 5" xfId="26168"/>
    <cellStyle name="20% - Accent6 118 2 6" xfId="26169"/>
    <cellStyle name="20% - Accent6 118 3" xfId="26170"/>
    <cellStyle name="20% - Accent6 118 3 2" xfId="26171"/>
    <cellStyle name="20% - Accent6 118 3 2 2" xfId="26172"/>
    <cellStyle name="20% - Accent6 118 3 2 2 2" xfId="26173"/>
    <cellStyle name="20% - Accent6 118 3 2 3" xfId="26174"/>
    <cellStyle name="20% - Accent6 118 3 3" xfId="26175"/>
    <cellStyle name="20% - Accent6 118 3 3 2" xfId="26176"/>
    <cellStyle name="20% - Accent6 118 3 4" xfId="26177"/>
    <cellStyle name="20% - Accent6 118 3 5" xfId="26178"/>
    <cellStyle name="20% - Accent6 118 4" xfId="26179"/>
    <cellStyle name="20% - Accent6 118 4 2" xfId="26180"/>
    <cellStyle name="20% - Accent6 118 4 2 2" xfId="26181"/>
    <cellStyle name="20% - Accent6 118 4 3" xfId="26182"/>
    <cellStyle name="20% - Accent6 118 5" xfId="26183"/>
    <cellStyle name="20% - Accent6 118 5 2" xfId="26184"/>
    <cellStyle name="20% - Accent6 118 6" xfId="26185"/>
    <cellStyle name="20% - Accent6 118 7" xfId="26186"/>
    <cellStyle name="20% - Accent6 119" xfId="26187"/>
    <cellStyle name="20% - Accent6 119 2" xfId="26188"/>
    <cellStyle name="20% - Accent6 119 2 2" xfId="26189"/>
    <cellStyle name="20% - Accent6 119 2 2 2" xfId="26190"/>
    <cellStyle name="20% - Accent6 119 2 2 2 2" xfId="26191"/>
    <cellStyle name="20% - Accent6 119 2 2 2 2 2" xfId="26192"/>
    <cellStyle name="20% - Accent6 119 2 2 2 3" xfId="26193"/>
    <cellStyle name="20% - Accent6 119 2 2 3" xfId="26194"/>
    <cellStyle name="20% - Accent6 119 2 2 3 2" xfId="26195"/>
    <cellStyle name="20% - Accent6 119 2 2 4" xfId="26196"/>
    <cellStyle name="20% - Accent6 119 2 2 5" xfId="26197"/>
    <cellStyle name="20% - Accent6 119 2 3" xfId="26198"/>
    <cellStyle name="20% - Accent6 119 2 3 2" xfId="26199"/>
    <cellStyle name="20% - Accent6 119 2 3 2 2" xfId="26200"/>
    <cellStyle name="20% - Accent6 119 2 3 3" xfId="26201"/>
    <cellStyle name="20% - Accent6 119 2 4" xfId="26202"/>
    <cellStyle name="20% - Accent6 119 2 4 2" xfId="26203"/>
    <cellStyle name="20% - Accent6 119 2 5" xfId="26204"/>
    <cellStyle name="20% - Accent6 119 2 6" xfId="26205"/>
    <cellStyle name="20% - Accent6 119 3" xfId="26206"/>
    <cellStyle name="20% - Accent6 119 3 2" xfId="26207"/>
    <cellStyle name="20% - Accent6 119 3 2 2" xfId="26208"/>
    <cellStyle name="20% - Accent6 119 3 2 2 2" xfId="26209"/>
    <cellStyle name="20% - Accent6 119 3 2 3" xfId="26210"/>
    <cellStyle name="20% - Accent6 119 3 3" xfId="26211"/>
    <cellStyle name="20% - Accent6 119 3 3 2" xfId="26212"/>
    <cellStyle name="20% - Accent6 119 3 4" xfId="26213"/>
    <cellStyle name="20% - Accent6 119 3 5" xfId="26214"/>
    <cellStyle name="20% - Accent6 119 4" xfId="26215"/>
    <cellStyle name="20% - Accent6 119 4 2" xfId="26216"/>
    <cellStyle name="20% - Accent6 119 4 2 2" xfId="26217"/>
    <cellStyle name="20% - Accent6 119 4 3" xfId="26218"/>
    <cellStyle name="20% - Accent6 119 5" xfId="26219"/>
    <cellStyle name="20% - Accent6 119 5 2" xfId="26220"/>
    <cellStyle name="20% - Accent6 119 6" xfId="26221"/>
    <cellStyle name="20% - Accent6 119 7" xfId="26222"/>
    <cellStyle name="20% - Accent6 12" xfId="1400"/>
    <cellStyle name="20% - Accent6 12 2" xfId="1401"/>
    <cellStyle name="20% - Accent6 120" xfId="26223"/>
    <cellStyle name="20% - Accent6 120 2" xfId="26224"/>
    <cellStyle name="20% - Accent6 120 2 2" xfId="26225"/>
    <cellStyle name="20% - Accent6 120 2 2 2" xfId="26226"/>
    <cellStyle name="20% - Accent6 120 2 2 2 2" xfId="26227"/>
    <cellStyle name="20% - Accent6 120 2 2 3" xfId="26228"/>
    <cellStyle name="20% - Accent6 120 2 3" xfId="26229"/>
    <cellStyle name="20% - Accent6 120 2 3 2" xfId="26230"/>
    <cellStyle name="20% - Accent6 120 2 4" xfId="26231"/>
    <cellStyle name="20% - Accent6 120 2 5" xfId="26232"/>
    <cellStyle name="20% - Accent6 120 3" xfId="26233"/>
    <cellStyle name="20% - Accent6 120 3 2" xfId="26234"/>
    <cellStyle name="20% - Accent6 120 3 2 2" xfId="26235"/>
    <cellStyle name="20% - Accent6 120 3 3" xfId="26236"/>
    <cellStyle name="20% - Accent6 120 4" xfId="26237"/>
    <cellStyle name="20% - Accent6 120 4 2" xfId="26238"/>
    <cellStyle name="20% - Accent6 120 5" xfId="26239"/>
    <cellStyle name="20% - Accent6 120 6" xfId="26240"/>
    <cellStyle name="20% - Accent6 121" xfId="26241"/>
    <cellStyle name="20% - Accent6 121 2" xfId="26242"/>
    <cellStyle name="20% - Accent6 121 2 2" xfId="26243"/>
    <cellStyle name="20% - Accent6 121 2 2 2" xfId="26244"/>
    <cellStyle name="20% - Accent6 121 2 2 2 2" xfId="26245"/>
    <cellStyle name="20% - Accent6 121 2 2 3" xfId="26246"/>
    <cellStyle name="20% - Accent6 121 2 3" xfId="26247"/>
    <cellStyle name="20% - Accent6 121 2 3 2" xfId="26248"/>
    <cellStyle name="20% - Accent6 121 2 4" xfId="26249"/>
    <cellStyle name="20% - Accent6 121 2 5" xfId="26250"/>
    <cellStyle name="20% - Accent6 121 3" xfId="26251"/>
    <cellStyle name="20% - Accent6 121 3 2" xfId="26252"/>
    <cellStyle name="20% - Accent6 121 3 2 2" xfId="26253"/>
    <cellStyle name="20% - Accent6 121 3 3" xfId="26254"/>
    <cellStyle name="20% - Accent6 121 4" xfId="26255"/>
    <cellStyle name="20% - Accent6 121 4 2" xfId="26256"/>
    <cellStyle name="20% - Accent6 121 5" xfId="26257"/>
    <cellStyle name="20% - Accent6 121 6" xfId="26258"/>
    <cellStyle name="20% - Accent6 122" xfId="26259"/>
    <cellStyle name="20% - Accent6 122 2" xfId="60912"/>
    <cellStyle name="20% - Accent6 122 2 2" xfId="60913"/>
    <cellStyle name="20% - Accent6 122 3" xfId="60914"/>
    <cellStyle name="20% - Accent6 123" xfId="26260"/>
    <cellStyle name="20% - Accent6 123 2" xfId="60915"/>
    <cellStyle name="20% - Accent6 124" xfId="26261"/>
    <cellStyle name="20% - Accent6 124 2" xfId="60916"/>
    <cellStyle name="20% - Accent6 125" xfId="26262"/>
    <cellStyle name="20% - Accent6 125 2" xfId="60917"/>
    <cellStyle name="20% - Accent6 126" xfId="26263"/>
    <cellStyle name="20% - Accent6 126 2" xfId="60918"/>
    <cellStyle name="20% - Accent6 127" xfId="26264"/>
    <cellStyle name="20% - Accent6 127 2" xfId="60919"/>
    <cellStyle name="20% - Accent6 128" xfId="26265"/>
    <cellStyle name="20% - Accent6 128 2" xfId="60920"/>
    <cellStyle name="20% - Accent6 129" xfId="26266"/>
    <cellStyle name="20% - Accent6 129 2" xfId="60921"/>
    <cellStyle name="20% - Accent6 13" xfId="1402"/>
    <cellStyle name="20% - Accent6 13 2" xfId="1403"/>
    <cellStyle name="20% - Accent6 130" xfId="26267"/>
    <cellStyle name="20% - Accent6 131" xfId="26268"/>
    <cellStyle name="20% - Accent6 132" xfId="26269"/>
    <cellStyle name="20% - Accent6 133" xfId="26270"/>
    <cellStyle name="20% - Accent6 134" xfId="26271"/>
    <cellStyle name="20% - Accent6 135" xfId="26272"/>
    <cellStyle name="20% - Accent6 136" xfId="26273"/>
    <cellStyle name="20% - Accent6 137" xfId="26274"/>
    <cellStyle name="20% - Accent6 138" xfId="26275"/>
    <cellStyle name="20% - Accent6 139" xfId="26276"/>
    <cellStyle name="20% - Accent6 14" xfId="1404"/>
    <cellStyle name="20% - Accent6 14 2" xfId="1405"/>
    <cellStyle name="20% - Accent6 140" xfId="26277"/>
    <cellStyle name="20% - Accent6 141" xfId="26278"/>
    <cellStyle name="20% - Accent6 142" xfId="26279"/>
    <cellStyle name="20% - Accent6 143" xfId="26280"/>
    <cellStyle name="20% - Accent6 144" xfId="26281"/>
    <cellStyle name="20% - Accent6 145" xfId="26282"/>
    <cellStyle name="20% - Accent6 146" xfId="26283"/>
    <cellStyle name="20% - Accent6 147" xfId="26284"/>
    <cellStyle name="20% - Accent6 148" xfId="26285"/>
    <cellStyle name="20% - Accent6 149" xfId="26286"/>
    <cellStyle name="20% - Accent6 15" xfId="1406"/>
    <cellStyle name="20% - Accent6 15 2" xfId="1407"/>
    <cellStyle name="20% - Accent6 150" xfId="26287"/>
    <cellStyle name="20% - Accent6 151" xfId="26288"/>
    <cellStyle name="20% - Accent6 152" xfId="26289"/>
    <cellStyle name="20% - Accent6 153" xfId="26290"/>
    <cellStyle name="20% - Accent6 154" xfId="26291"/>
    <cellStyle name="20% - Accent6 155" xfId="26292"/>
    <cellStyle name="20% - Accent6 156" xfId="26293"/>
    <cellStyle name="20% - Accent6 157" xfId="26294"/>
    <cellStyle name="20% - Accent6 158" xfId="26295"/>
    <cellStyle name="20% - Accent6 159" xfId="26296"/>
    <cellStyle name="20% - Accent6 16" xfId="1408"/>
    <cellStyle name="20% - Accent6 16 2" xfId="1409"/>
    <cellStyle name="20% - Accent6 160" xfId="26297"/>
    <cellStyle name="20% - Accent6 161" xfId="26298"/>
    <cellStyle name="20% - Accent6 162" xfId="26299"/>
    <cellStyle name="20% - Accent6 163" xfId="26300"/>
    <cellStyle name="20% - Accent6 164" xfId="26301"/>
    <cellStyle name="20% - Accent6 165" xfId="26302"/>
    <cellStyle name="20% - Accent6 166" xfId="26303"/>
    <cellStyle name="20% - Accent6 167" xfId="26304"/>
    <cellStyle name="20% - Accent6 168" xfId="26305"/>
    <cellStyle name="20% - Accent6 169" xfId="26306"/>
    <cellStyle name="20% - Accent6 17" xfId="1410"/>
    <cellStyle name="20% - Accent6 17 2" xfId="1411"/>
    <cellStyle name="20% - Accent6 170" xfId="26307"/>
    <cellStyle name="20% - Accent6 171" xfId="26308"/>
    <cellStyle name="20% - Accent6 172" xfId="26309"/>
    <cellStyle name="20% - Accent6 173" xfId="26310"/>
    <cellStyle name="20% - Accent6 174" xfId="26311"/>
    <cellStyle name="20% - Accent6 175" xfId="26312"/>
    <cellStyle name="20% - Accent6 176" xfId="26313"/>
    <cellStyle name="20% - Accent6 177" xfId="26314"/>
    <cellStyle name="20% - Accent6 178" xfId="26315"/>
    <cellStyle name="20% - Accent6 179" xfId="26316"/>
    <cellStyle name="20% - Accent6 18" xfId="1412"/>
    <cellStyle name="20% - Accent6 18 2" xfId="1413"/>
    <cellStyle name="20% - Accent6 180" xfId="26317"/>
    <cellStyle name="20% - Accent6 181" xfId="26318"/>
    <cellStyle name="20% - Accent6 182" xfId="26319"/>
    <cellStyle name="20% - Accent6 19" xfId="1414"/>
    <cellStyle name="20% - Accent6 19 2" xfId="1415"/>
    <cellStyle name="20% - Accent6 2" xfId="38"/>
    <cellStyle name="20% - Accent6 2 2" xfId="1416"/>
    <cellStyle name="20% - Accent6 2 2 2" xfId="60922"/>
    <cellStyle name="20% - Accent6 2 2 3" xfId="60923"/>
    <cellStyle name="20% - Accent6 2 2 4" xfId="60924"/>
    <cellStyle name="20% - Accent6 2 2 5" xfId="60925"/>
    <cellStyle name="20% - Accent6 2 3" xfId="26320"/>
    <cellStyle name="20% - Accent6 2 3 2" xfId="26321"/>
    <cellStyle name="20% - Accent6 2 3 2 2" xfId="26322"/>
    <cellStyle name="20% - Accent6 2 3 2 2 2" xfId="26323"/>
    <cellStyle name="20% - Accent6 2 3 2 3" xfId="26324"/>
    <cellStyle name="20% - Accent6 2 3 3" xfId="26325"/>
    <cellStyle name="20% - Accent6 2 3 3 2" xfId="26326"/>
    <cellStyle name="20% - Accent6 2 3 4" xfId="26327"/>
    <cellStyle name="20% - Accent6 2 3 5" xfId="26328"/>
    <cellStyle name="20% - Accent6 2 4" xfId="26329"/>
    <cellStyle name="20% - Accent6 2 4 2" xfId="26330"/>
    <cellStyle name="20% - Accent6 2 4 2 2" xfId="26331"/>
    <cellStyle name="20% - Accent6 2 4 3" xfId="26332"/>
    <cellStyle name="20% - Accent6 2 4 4" xfId="60926"/>
    <cellStyle name="20% - Accent6 2 5" xfId="26333"/>
    <cellStyle name="20% - Accent6 2 5 2" xfId="26334"/>
    <cellStyle name="20% - Accent6 2 6" xfId="26335"/>
    <cellStyle name="20% - Accent6 2 7" xfId="26336"/>
    <cellStyle name="20% - Accent6 20" xfId="1417"/>
    <cellStyle name="20% - Accent6 20 2" xfId="1418"/>
    <cellStyle name="20% - Accent6 21" xfId="1419"/>
    <cellStyle name="20% - Accent6 21 2" xfId="1420"/>
    <cellStyle name="20% - Accent6 22" xfId="1421"/>
    <cellStyle name="20% - Accent6 22 2" xfId="1422"/>
    <cellStyle name="20% - Accent6 23" xfId="1423"/>
    <cellStyle name="20% - Accent6 23 2" xfId="1424"/>
    <cellStyle name="20% - Accent6 24" xfId="1425"/>
    <cellStyle name="20% - Accent6 24 2" xfId="1426"/>
    <cellStyle name="20% - Accent6 25" xfId="1427"/>
    <cellStyle name="20% - Accent6 25 2" xfId="1428"/>
    <cellStyle name="20% - Accent6 26" xfId="1429"/>
    <cellStyle name="20% - Accent6 26 2" xfId="1430"/>
    <cellStyle name="20% - Accent6 27" xfId="1431"/>
    <cellStyle name="20% - Accent6 27 2" xfId="1432"/>
    <cellStyle name="20% - Accent6 28" xfId="1433"/>
    <cellStyle name="20% - Accent6 28 2" xfId="1434"/>
    <cellStyle name="20% - Accent6 29" xfId="1435"/>
    <cellStyle name="20% - Accent6 29 2" xfId="1436"/>
    <cellStyle name="20% - Accent6 3" xfId="39"/>
    <cellStyle name="20% - Accent6 3 2" xfId="1437"/>
    <cellStyle name="20% - Accent6 3 2 2" xfId="60927"/>
    <cellStyle name="20% - Accent6 3 3" xfId="26337"/>
    <cellStyle name="20% - Accent6 3 3 2" xfId="26338"/>
    <cellStyle name="20% - Accent6 3 3 2 2" xfId="26339"/>
    <cellStyle name="20% - Accent6 3 3 2 2 2" xfId="26340"/>
    <cellStyle name="20% - Accent6 3 3 2 3" xfId="26341"/>
    <cellStyle name="20% - Accent6 3 3 3" xfId="26342"/>
    <cellStyle name="20% - Accent6 3 3 3 2" xfId="26343"/>
    <cellStyle name="20% - Accent6 3 3 4" xfId="26344"/>
    <cellStyle name="20% - Accent6 3 3 5" xfId="26345"/>
    <cellStyle name="20% - Accent6 3 4" xfId="26346"/>
    <cellStyle name="20% - Accent6 3 4 2" xfId="26347"/>
    <cellStyle name="20% - Accent6 3 4 2 2" xfId="26348"/>
    <cellStyle name="20% - Accent6 3 4 3" xfId="26349"/>
    <cellStyle name="20% - Accent6 3 5" xfId="26350"/>
    <cellStyle name="20% - Accent6 3 5 2" xfId="26351"/>
    <cellStyle name="20% - Accent6 3 6" xfId="26352"/>
    <cellStyle name="20% - Accent6 30" xfId="1438"/>
    <cellStyle name="20% - Accent6 30 2" xfId="1439"/>
    <cellStyle name="20% - Accent6 31" xfId="1440"/>
    <cellStyle name="20% - Accent6 31 2" xfId="1441"/>
    <cellStyle name="20% - Accent6 32" xfId="1442"/>
    <cellStyle name="20% - Accent6 32 2" xfId="1443"/>
    <cellStyle name="20% - Accent6 33" xfId="1444"/>
    <cellStyle name="20% - Accent6 33 2" xfId="1445"/>
    <cellStyle name="20% - Accent6 34" xfId="1446"/>
    <cellStyle name="20% - Accent6 34 2" xfId="1447"/>
    <cellStyle name="20% - Accent6 35" xfId="1448"/>
    <cellStyle name="20% - Accent6 35 2" xfId="1449"/>
    <cellStyle name="20% - Accent6 36" xfId="1450"/>
    <cellStyle name="20% - Accent6 36 2" xfId="1451"/>
    <cellStyle name="20% - Accent6 37" xfId="1452"/>
    <cellStyle name="20% - Accent6 37 2" xfId="1453"/>
    <cellStyle name="20% - Accent6 38" xfId="1454"/>
    <cellStyle name="20% - Accent6 38 2" xfId="1455"/>
    <cellStyle name="20% - Accent6 39" xfId="1456"/>
    <cellStyle name="20% - Accent6 39 2" xfId="1457"/>
    <cellStyle name="20% - Accent6 4" xfId="1458"/>
    <cellStyle name="20% - Accent6 4 2" xfId="1459"/>
    <cellStyle name="20% - Accent6 4 2 2" xfId="60928"/>
    <cellStyle name="20% - Accent6 4 3" xfId="26353"/>
    <cellStyle name="20% - Accent6 4 3 2" xfId="26354"/>
    <cellStyle name="20% - Accent6 4 3 2 2" xfId="26355"/>
    <cellStyle name="20% - Accent6 4 3 2 2 2" xfId="26356"/>
    <cellStyle name="20% - Accent6 4 3 2 3" xfId="26357"/>
    <cellStyle name="20% - Accent6 4 3 3" xfId="26358"/>
    <cellStyle name="20% - Accent6 4 3 3 2" xfId="26359"/>
    <cellStyle name="20% - Accent6 4 3 4" xfId="26360"/>
    <cellStyle name="20% - Accent6 4 3 5" xfId="26361"/>
    <cellStyle name="20% - Accent6 4 4" xfId="26362"/>
    <cellStyle name="20% - Accent6 4 4 2" xfId="26363"/>
    <cellStyle name="20% - Accent6 4 4 2 2" xfId="26364"/>
    <cellStyle name="20% - Accent6 4 4 3" xfId="26365"/>
    <cellStyle name="20% - Accent6 4 5" xfId="26366"/>
    <cellStyle name="20% - Accent6 4 5 2" xfId="26367"/>
    <cellStyle name="20% - Accent6 4 6" xfId="26368"/>
    <cellStyle name="20% - Accent6 40" xfId="1460"/>
    <cellStyle name="20% - Accent6 40 2" xfId="1461"/>
    <cellStyle name="20% - Accent6 41" xfId="1462"/>
    <cellStyle name="20% - Accent6 41 2" xfId="1463"/>
    <cellStyle name="20% - Accent6 42" xfId="1464"/>
    <cellStyle name="20% - Accent6 42 2" xfId="1465"/>
    <cellStyle name="20% - Accent6 43" xfId="1466"/>
    <cellStyle name="20% - Accent6 43 2" xfId="1467"/>
    <cellStyle name="20% - Accent6 44" xfId="1468"/>
    <cellStyle name="20% - Accent6 44 2" xfId="1469"/>
    <cellStyle name="20% - Accent6 45" xfId="1470"/>
    <cellStyle name="20% - Accent6 45 2" xfId="1471"/>
    <cellStyle name="20% - Accent6 46" xfId="1472"/>
    <cellStyle name="20% - Accent6 46 2" xfId="1473"/>
    <cellStyle name="20% - Accent6 47" xfId="1474"/>
    <cellStyle name="20% - Accent6 47 2" xfId="1475"/>
    <cellStyle name="20% - Accent6 48" xfId="1476"/>
    <cellStyle name="20% - Accent6 48 2" xfId="1477"/>
    <cellStyle name="20% - Accent6 49" xfId="1478"/>
    <cellStyle name="20% - Accent6 49 2" xfId="1479"/>
    <cellStyle name="20% - Accent6 5" xfId="1480"/>
    <cellStyle name="20% - Accent6 5 2" xfId="1481"/>
    <cellStyle name="20% - Accent6 5 2 2" xfId="60929"/>
    <cellStyle name="20% - Accent6 50" xfId="1482"/>
    <cellStyle name="20% - Accent6 50 2" xfId="1483"/>
    <cellStyle name="20% - Accent6 51" xfId="1484"/>
    <cellStyle name="20% - Accent6 51 2" xfId="1485"/>
    <cellStyle name="20% - Accent6 52" xfId="1486"/>
    <cellStyle name="20% - Accent6 52 2" xfId="1487"/>
    <cellStyle name="20% - Accent6 53" xfId="1488"/>
    <cellStyle name="20% - Accent6 53 2" xfId="1489"/>
    <cellStyle name="20% - Accent6 54" xfId="1490"/>
    <cellStyle name="20% - Accent6 54 2" xfId="1491"/>
    <cellStyle name="20% - Accent6 55" xfId="1492"/>
    <cellStyle name="20% - Accent6 55 2" xfId="1493"/>
    <cellStyle name="20% - Accent6 56" xfId="1494"/>
    <cellStyle name="20% - Accent6 56 2" xfId="1495"/>
    <cellStyle name="20% - Accent6 57" xfId="1496"/>
    <cellStyle name="20% - Accent6 57 2" xfId="26369"/>
    <cellStyle name="20% - Accent6 57 3" xfId="60930"/>
    <cellStyle name="20% - Accent6 58" xfId="1497"/>
    <cellStyle name="20% - Accent6 58 2" xfId="26370"/>
    <cellStyle name="20% - Accent6 58 3" xfId="60931"/>
    <cellStyle name="20% - Accent6 59" xfId="1498"/>
    <cellStyle name="20% - Accent6 59 2" xfId="26371"/>
    <cellStyle name="20% - Accent6 59 3" xfId="60932"/>
    <cellStyle name="20% - Accent6 6" xfId="1499"/>
    <cellStyle name="20% - Accent6 6 2" xfId="1500"/>
    <cellStyle name="20% - Accent6 60" xfId="1501"/>
    <cellStyle name="20% - Accent6 60 2" xfId="26372"/>
    <cellStyle name="20% - Accent6 61" xfId="1502"/>
    <cellStyle name="20% - Accent6 61 2" xfId="26373"/>
    <cellStyle name="20% - Accent6 61 3" xfId="26374"/>
    <cellStyle name="20% - Accent6 61 3 2" xfId="26375"/>
    <cellStyle name="20% - Accent6 61 3 2 2" xfId="26376"/>
    <cellStyle name="20% - Accent6 61 3 2 2 2" xfId="26377"/>
    <cellStyle name="20% - Accent6 61 3 2 3" xfId="26378"/>
    <cellStyle name="20% - Accent6 61 3 3" xfId="26379"/>
    <cellStyle name="20% - Accent6 61 3 3 2" xfId="26380"/>
    <cellStyle name="20% - Accent6 61 3 4" xfId="26381"/>
    <cellStyle name="20% - Accent6 61 3 5" xfId="26382"/>
    <cellStyle name="20% - Accent6 61 4" xfId="26383"/>
    <cellStyle name="20% - Accent6 61 4 2" xfId="26384"/>
    <cellStyle name="20% - Accent6 61 4 2 2" xfId="26385"/>
    <cellStyle name="20% - Accent6 61 4 3" xfId="26386"/>
    <cellStyle name="20% - Accent6 61 5" xfId="26387"/>
    <cellStyle name="20% - Accent6 61 5 2" xfId="26388"/>
    <cellStyle name="20% - Accent6 61 6" xfId="26389"/>
    <cellStyle name="20% - Accent6 62" xfId="1503"/>
    <cellStyle name="20% - Accent6 62 2" xfId="26390"/>
    <cellStyle name="20% - Accent6 62 3" xfId="26391"/>
    <cellStyle name="20% - Accent6 62 3 2" xfId="26392"/>
    <cellStyle name="20% - Accent6 62 3 2 2" xfId="26393"/>
    <cellStyle name="20% - Accent6 62 3 2 2 2" xfId="26394"/>
    <cellStyle name="20% - Accent6 62 3 2 3" xfId="26395"/>
    <cellStyle name="20% - Accent6 62 3 3" xfId="26396"/>
    <cellStyle name="20% - Accent6 62 3 3 2" xfId="26397"/>
    <cellStyle name="20% - Accent6 62 3 4" xfId="26398"/>
    <cellStyle name="20% - Accent6 62 3 5" xfId="26399"/>
    <cellStyle name="20% - Accent6 62 4" xfId="26400"/>
    <cellStyle name="20% - Accent6 62 4 2" xfId="26401"/>
    <cellStyle name="20% - Accent6 62 4 2 2" xfId="26402"/>
    <cellStyle name="20% - Accent6 62 4 3" xfId="26403"/>
    <cellStyle name="20% - Accent6 62 5" xfId="26404"/>
    <cellStyle name="20% - Accent6 62 5 2" xfId="26405"/>
    <cellStyle name="20% - Accent6 62 6" xfId="26406"/>
    <cellStyle name="20% - Accent6 63" xfId="1504"/>
    <cellStyle name="20% - Accent6 63 2" xfId="26407"/>
    <cellStyle name="20% - Accent6 64" xfId="1505"/>
    <cellStyle name="20% - Accent6 64 2" xfId="26408"/>
    <cellStyle name="20% - Accent6 65" xfId="1506"/>
    <cellStyle name="20% - Accent6 65 2" xfId="26409"/>
    <cellStyle name="20% - Accent6 66" xfId="1507"/>
    <cellStyle name="20% - Accent6 66 2" xfId="26410"/>
    <cellStyle name="20% - Accent6 67" xfId="1508"/>
    <cellStyle name="20% - Accent6 67 2" xfId="26411"/>
    <cellStyle name="20% - Accent6 68" xfId="1509"/>
    <cellStyle name="20% - Accent6 68 2" xfId="26412"/>
    <cellStyle name="20% - Accent6 69" xfId="1510"/>
    <cellStyle name="20% - Accent6 69 2" xfId="26413"/>
    <cellStyle name="20% - Accent6 7" xfId="1511"/>
    <cellStyle name="20% - Accent6 7 2" xfId="1512"/>
    <cellStyle name="20% - Accent6 70" xfId="1513"/>
    <cellStyle name="20% - Accent6 70 2" xfId="26414"/>
    <cellStyle name="20% - Accent6 71" xfId="1514"/>
    <cellStyle name="20% - Accent6 71 2" xfId="26415"/>
    <cellStyle name="20% - Accent6 72" xfId="1515"/>
    <cellStyle name="20% - Accent6 72 2" xfId="26416"/>
    <cellStyle name="20% - Accent6 73" xfId="1516"/>
    <cellStyle name="20% - Accent6 73 2" xfId="26417"/>
    <cellStyle name="20% - Accent6 74" xfId="1517"/>
    <cellStyle name="20% - Accent6 74 2" xfId="26418"/>
    <cellStyle name="20% - Accent6 75" xfId="1518"/>
    <cellStyle name="20% - Accent6 75 2" xfId="26419"/>
    <cellStyle name="20% - Accent6 76" xfId="1519"/>
    <cellStyle name="20% - Accent6 76 2" xfId="26420"/>
    <cellStyle name="20% - Accent6 77" xfId="1520"/>
    <cellStyle name="20% - Accent6 77 2" xfId="26421"/>
    <cellStyle name="20% - Accent6 78" xfId="1521"/>
    <cellStyle name="20% - Accent6 78 2" xfId="26422"/>
    <cellStyle name="20% - Accent6 79" xfId="1522"/>
    <cellStyle name="20% - Accent6 8" xfId="1523"/>
    <cellStyle name="20% - Accent6 8 2" xfId="1524"/>
    <cellStyle name="20% - Accent6 80" xfId="1525"/>
    <cellStyle name="20% - Accent6 81" xfId="1526"/>
    <cellStyle name="20% - Accent6 82" xfId="1527"/>
    <cellStyle name="20% - Accent6 83" xfId="1528"/>
    <cellStyle name="20% - Accent6 84" xfId="1529"/>
    <cellStyle name="20% - Accent6 85" xfId="1530"/>
    <cellStyle name="20% - Accent6 86" xfId="1531"/>
    <cellStyle name="20% - Accent6 86 10" xfId="26423"/>
    <cellStyle name="20% - Accent6 86 2" xfId="26424"/>
    <cellStyle name="20% - Accent6 86 2 2" xfId="26425"/>
    <cellStyle name="20% - Accent6 86 2 2 2" xfId="26426"/>
    <cellStyle name="20% - Accent6 86 2 2 2 2" xfId="26427"/>
    <cellStyle name="20% - Accent6 86 2 2 2 2 2" xfId="26428"/>
    <cellStyle name="20% - Accent6 86 2 2 2 2 2 2" xfId="26429"/>
    <cellStyle name="20% - Accent6 86 2 2 2 2 3" xfId="26430"/>
    <cellStyle name="20% - Accent6 86 2 2 2 3" xfId="26431"/>
    <cellStyle name="20% - Accent6 86 2 2 2 3 2" xfId="26432"/>
    <cellStyle name="20% - Accent6 86 2 2 2 4" xfId="26433"/>
    <cellStyle name="20% - Accent6 86 2 2 2 5" xfId="26434"/>
    <cellStyle name="20% - Accent6 86 2 2 3" xfId="26435"/>
    <cellStyle name="20% - Accent6 86 2 2 3 2" xfId="26436"/>
    <cellStyle name="20% - Accent6 86 2 2 3 2 2" xfId="26437"/>
    <cellStyle name="20% - Accent6 86 2 2 3 3" xfId="26438"/>
    <cellStyle name="20% - Accent6 86 2 2 4" xfId="26439"/>
    <cellStyle name="20% - Accent6 86 2 2 4 2" xfId="26440"/>
    <cellStyle name="20% - Accent6 86 2 2 5" xfId="26441"/>
    <cellStyle name="20% - Accent6 86 2 2 6" xfId="26442"/>
    <cellStyle name="20% - Accent6 86 2 3" xfId="26443"/>
    <cellStyle name="20% - Accent6 86 2 3 2" xfId="26444"/>
    <cellStyle name="20% - Accent6 86 2 3 2 2" xfId="26445"/>
    <cellStyle name="20% - Accent6 86 2 3 2 2 2" xfId="26446"/>
    <cellStyle name="20% - Accent6 86 2 3 2 3" xfId="26447"/>
    <cellStyle name="20% - Accent6 86 2 3 3" xfId="26448"/>
    <cellStyle name="20% - Accent6 86 2 3 3 2" xfId="26449"/>
    <cellStyle name="20% - Accent6 86 2 3 4" xfId="26450"/>
    <cellStyle name="20% - Accent6 86 2 3 5" xfId="26451"/>
    <cellStyle name="20% - Accent6 86 2 4" xfId="26452"/>
    <cellStyle name="20% - Accent6 86 2 4 2" xfId="26453"/>
    <cellStyle name="20% - Accent6 86 2 4 2 2" xfId="26454"/>
    <cellStyle name="20% - Accent6 86 2 4 3" xfId="26455"/>
    <cellStyle name="20% - Accent6 86 2 5" xfId="26456"/>
    <cellStyle name="20% - Accent6 86 2 5 2" xfId="26457"/>
    <cellStyle name="20% - Accent6 86 2 6" xfId="26458"/>
    <cellStyle name="20% - Accent6 86 2 7" xfId="26459"/>
    <cellStyle name="20% - Accent6 86 3" xfId="26460"/>
    <cellStyle name="20% - Accent6 86 3 2" xfId="26461"/>
    <cellStyle name="20% - Accent6 86 3 2 2" xfId="26462"/>
    <cellStyle name="20% - Accent6 86 3 2 2 2" xfId="26463"/>
    <cellStyle name="20% - Accent6 86 3 2 2 2 2" xfId="26464"/>
    <cellStyle name="20% - Accent6 86 3 2 2 2 2 2" xfId="26465"/>
    <cellStyle name="20% - Accent6 86 3 2 2 2 3" xfId="26466"/>
    <cellStyle name="20% - Accent6 86 3 2 2 3" xfId="26467"/>
    <cellStyle name="20% - Accent6 86 3 2 2 3 2" xfId="26468"/>
    <cellStyle name="20% - Accent6 86 3 2 2 4" xfId="26469"/>
    <cellStyle name="20% - Accent6 86 3 2 2 5" xfId="26470"/>
    <cellStyle name="20% - Accent6 86 3 2 3" xfId="26471"/>
    <cellStyle name="20% - Accent6 86 3 2 3 2" xfId="26472"/>
    <cellStyle name="20% - Accent6 86 3 2 3 2 2" xfId="26473"/>
    <cellStyle name="20% - Accent6 86 3 2 3 3" xfId="26474"/>
    <cellStyle name="20% - Accent6 86 3 2 4" xfId="26475"/>
    <cellStyle name="20% - Accent6 86 3 2 4 2" xfId="26476"/>
    <cellStyle name="20% - Accent6 86 3 2 5" xfId="26477"/>
    <cellStyle name="20% - Accent6 86 3 2 6" xfId="26478"/>
    <cellStyle name="20% - Accent6 86 3 3" xfId="26479"/>
    <cellStyle name="20% - Accent6 86 3 3 2" xfId="26480"/>
    <cellStyle name="20% - Accent6 86 3 3 2 2" xfId="26481"/>
    <cellStyle name="20% - Accent6 86 3 3 2 2 2" xfId="26482"/>
    <cellStyle name="20% - Accent6 86 3 3 2 3" xfId="26483"/>
    <cellStyle name="20% - Accent6 86 3 3 3" xfId="26484"/>
    <cellStyle name="20% - Accent6 86 3 3 3 2" xfId="26485"/>
    <cellStyle name="20% - Accent6 86 3 3 4" xfId="26486"/>
    <cellStyle name="20% - Accent6 86 3 3 5" xfId="26487"/>
    <cellStyle name="20% - Accent6 86 3 4" xfId="26488"/>
    <cellStyle name="20% - Accent6 86 3 4 2" xfId="26489"/>
    <cellStyle name="20% - Accent6 86 3 4 2 2" xfId="26490"/>
    <cellStyle name="20% - Accent6 86 3 4 3" xfId="26491"/>
    <cellStyle name="20% - Accent6 86 3 5" xfId="26492"/>
    <cellStyle name="20% - Accent6 86 3 5 2" xfId="26493"/>
    <cellStyle name="20% - Accent6 86 3 6" xfId="26494"/>
    <cellStyle name="20% - Accent6 86 3 7" xfId="26495"/>
    <cellStyle name="20% - Accent6 86 4" xfId="26496"/>
    <cellStyle name="20% - Accent6 86 4 2" xfId="26497"/>
    <cellStyle name="20% - Accent6 86 4 2 2" xfId="26498"/>
    <cellStyle name="20% - Accent6 86 4 2 2 2" xfId="26499"/>
    <cellStyle name="20% - Accent6 86 4 2 2 2 2" xfId="26500"/>
    <cellStyle name="20% - Accent6 86 4 2 2 3" xfId="26501"/>
    <cellStyle name="20% - Accent6 86 4 2 3" xfId="26502"/>
    <cellStyle name="20% - Accent6 86 4 2 3 2" xfId="26503"/>
    <cellStyle name="20% - Accent6 86 4 2 4" xfId="26504"/>
    <cellStyle name="20% - Accent6 86 4 2 5" xfId="26505"/>
    <cellStyle name="20% - Accent6 86 4 3" xfId="26506"/>
    <cellStyle name="20% - Accent6 86 4 3 2" xfId="26507"/>
    <cellStyle name="20% - Accent6 86 4 3 2 2" xfId="26508"/>
    <cellStyle name="20% - Accent6 86 4 3 3" xfId="26509"/>
    <cellStyle name="20% - Accent6 86 4 4" xfId="26510"/>
    <cellStyle name="20% - Accent6 86 4 4 2" xfId="26511"/>
    <cellStyle name="20% - Accent6 86 4 5" xfId="26512"/>
    <cellStyle name="20% - Accent6 86 4 6" xfId="26513"/>
    <cellStyle name="20% - Accent6 86 5" xfId="26514"/>
    <cellStyle name="20% - Accent6 86 5 2" xfId="26515"/>
    <cellStyle name="20% - Accent6 86 5 2 2" xfId="26516"/>
    <cellStyle name="20% - Accent6 86 5 2 2 2" xfId="26517"/>
    <cellStyle name="20% - Accent6 86 5 2 2 2 2" xfId="26518"/>
    <cellStyle name="20% - Accent6 86 5 2 2 3" xfId="26519"/>
    <cellStyle name="20% - Accent6 86 5 2 3" xfId="26520"/>
    <cellStyle name="20% - Accent6 86 5 2 3 2" xfId="26521"/>
    <cellStyle name="20% - Accent6 86 5 2 4" xfId="26522"/>
    <cellStyle name="20% - Accent6 86 5 2 5" xfId="26523"/>
    <cellStyle name="20% - Accent6 86 5 3" xfId="26524"/>
    <cellStyle name="20% - Accent6 86 5 3 2" xfId="26525"/>
    <cellStyle name="20% - Accent6 86 5 3 2 2" xfId="26526"/>
    <cellStyle name="20% - Accent6 86 5 3 3" xfId="26527"/>
    <cellStyle name="20% - Accent6 86 5 4" xfId="26528"/>
    <cellStyle name="20% - Accent6 86 5 4 2" xfId="26529"/>
    <cellStyle name="20% - Accent6 86 5 5" xfId="26530"/>
    <cellStyle name="20% - Accent6 86 5 6" xfId="26531"/>
    <cellStyle name="20% - Accent6 86 6" xfId="26532"/>
    <cellStyle name="20% - Accent6 86 6 2" xfId="26533"/>
    <cellStyle name="20% - Accent6 86 6 2 2" xfId="26534"/>
    <cellStyle name="20% - Accent6 86 6 2 2 2" xfId="26535"/>
    <cellStyle name="20% - Accent6 86 6 2 3" xfId="26536"/>
    <cellStyle name="20% - Accent6 86 6 3" xfId="26537"/>
    <cellStyle name="20% - Accent6 86 6 3 2" xfId="26538"/>
    <cellStyle name="20% - Accent6 86 6 4" xfId="26539"/>
    <cellStyle name="20% - Accent6 86 6 5" xfId="26540"/>
    <cellStyle name="20% - Accent6 86 7" xfId="26541"/>
    <cellStyle name="20% - Accent6 86 7 2" xfId="26542"/>
    <cellStyle name="20% - Accent6 86 7 2 2" xfId="26543"/>
    <cellStyle name="20% - Accent6 86 7 3" xfId="26544"/>
    <cellStyle name="20% - Accent6 86 8" xfId="26545"/>
    <cellStyle name="20% - Accent6 86 8 2" xfId="26546"/>
    <cellStyle name="20% - Accent6 86 9" xfId="26547"/>
    <cellStyle name="20% - Accent6 86 9 2" xfId="60933"/>
    <cellStyle name="20% - Accent6 87" xfId="1532"/>
    <cellStyle name="20% - Accent6 87 10" xfId="26548"/>
    <cellStyle name="20% - Accent6 87 2" xfId="26549"/>
    <cellStyle name="20% - Accent6 87 2 2" xfId="26550"/>
    <cellStyle name="20% - Accent6 87 2 2 2" xfId="26551"/>
    <cellStyle name="20% - Accent6 87 2 2 2 2" xfId="26552"/>
    <cellStyle name="20% - Accent6 87 2 2 2 2 2" xfId="26553"/>
    <cellStyle name="20% - Accent6 87 2 2 2 2 2 2" xfId="26554"/>
    <cellStyle name="20% - Accent6 87 2 2 2 2 3" xfId="26555"/>
    <cellStyle name="20% - Accent6 87 2 2 2 3" xfId="26556"/>
    <cellStyle name="20% - Accent6 87 2 2 2 3 2" xfId="26557"/>
    <cellStyle name="20% - Accent6 87 2 2 2 4" xfId="26558"/>
    <cellStyle name="20% - Accent6 87 2 2 2 5" xfId="26559"/>
    <cellStyle name="20% - Accent6 87 2 2 3" xfId="26560"/>
    <cellStyle name="20% - Accent6 87 2 2 3 2" xfId="26561"/>
    <cellStyle name="20% - Accent6 87 2 2 3 2 2" xfId="26562"/>
    <cellStyle name="20% - Accent6 87 2 2 3 3" xfId="26563"/>
    <cellStyle name="20% - Accent6 87 2 2 4" xfId="26564"/>
    <cellStyle name="20% - Accent6 87 2 2 4 2" xfId="26565"/>
    <cellStyle name="20% - Accent6 87 2 2 5" xfId="26566"/>
    <cellStyle name="20% - Accent6 87 2 2 6" xfId="26567"/>
    <cellStyle name="20% - Accent6 87 2 3" xfId="26568"/>
    <cellStyle name="20% - Accent6 87 2 3 2" xfId="26569"/>
    <cellStyle name="20% - Accent6 87 2 3 2 2" xfId="26570"/>
    <cellStyle name="20% - Accent6 87 2 3 2 2 2" xfId="26571"/>
    <cellStyle name="20% - Accent6 87 2 3 2 3" xfId="26572"/>
    <cellStyle name="20% - Accent6 87 2 3 3" xfId="26573"/>
    <cellStyle name="20% - Accent6 87 2 3 3 2" xfId="26574"/>
    <cellStyle name="20% - Accent6 87 2 3 4" xfId="26575"/>
    <cellStyle name="20% - Accent6 87 2 3 5" xfId="26576"/>
    <cellStyle name="20% - Accent6 87 2 4" xfId="26577"/>
    <cellStyle name="20% - Accent6 87 2 4 2" xfId="26578"/>
    <cellStyle name="20% - Accent6 87 2 4 2 2" xfId="26579"/>
    <cellStyle name="20% - Accent6 87 2 4 3" xfId="26580"/>
    <cellStyle name="20% - Accent6 87 2 5" xfId="26581"/>
    <cellStyle name="20% - Accent6 87 2 5 2" xfId="26582"/>
    <cellStyle name="20% - Accent6 87 2 6" xfId="26583"/>
    <cellStyle name="20% - Accent6 87 2 7" xfId="26584"/>
    <cellStyle name="20% - Accent6 87 3" xfId="26585"/>
    <cellStyle name="20% - Accent6 87 3 2" xfId="26586"/>
    <cellStyle name="20% - Accent6 87 3 2 2" xfId="26587"/>
    <cellStyle name="20% - Accent6 87 3 2 2 2" xfId="26588"/>
    <cellStyle name="20% - Accent6 87 3 2 2 2 2" xfId="26589"/>
    <cellStyle name="20% - Accent6 87 3 2 2 2 2 2" xfId="26590"/>
    <cellStyle name="20% - Accent6 87 3 2 2 2 3" xfId="26591"/>
    <cellStyle name="20% - Accent6 87 3 2 2 3" xfId="26592"/>
    <cellStyle name="20% - Accent6 87 3 2 2 3 2" xfId="26593"/>
    <cellStyle name="20% - Accent6 87 3 2 2 4" xfId="26594"/>
    <cellStyle name="20% - Accent6 87 3 2 2 5" xfId="26595"/>
    <cellStyle name="20% - Accent6 87 3 2 3" xfId="26596"/>
    <cellStyle name="20% - Accent6 87 3 2 3 2" xfId="26597"/>
    <cellStyle name="20% - Accent6 87 3 2 3 2 2" xfId="26598"/>
    <cellStyle name="20% - Accent6 87 3 2 3 3" xfId="26599"/>
    <cellStyle name="20% - Accent6 87 3 2 4" xfId="26600"/>
    <cellStyle name="20% - Accent6 87 3 2 4 2" xfId="26601"/>
    <cellStyle name="20% - Accent6 87 3 2 5" xfId="26602"/>
    <cellStyle name="20% - Accent6 87 3 2 6" xfId="26603"/>
    <cellStyle name="20% - Accent6 87 3 3" xfId="26604"/>
    <cellStyle name="20% - Accent6 87 3 3 2" xfId="26605"/>
    <cellStyle name="20% - Accent6 87 3 3 2 2" xfId="26606"/>
    <cellStyle name="20% - Accent6 87 3 3 2 2 2" xfId="26607"/>
    <cellStyle name="20% - Accent6 87 3 3 2 3" xfId="26608"/>
    <cellStyle name="20% - Accent6 87 3 3 3" xfId="26609"/>
    <cellStyle name="20% - Accent6 87 3 3 3 2" xfId="26610"/>
    <cellStyle name="20% - Accent6 87 3 3 4" xfId="26611"/>
    <cellStyle name="20% - Accent6 87 3 3 5" xfId="26612"/>
    <cellStyle name="20% - Accent6 87 3 4" xfId="26613"/>
    <cellStyle name="20% - Accent6 87 3 4 2" xfId="26614"/>
    <cellStyle name="20% - Accent6 87 3 4 2 2" xfId="26615"/>
    <cellStyle name="20% - Accent6 87 3 4 3" xfId="26616"/>
    <cellStyle name="20% - Accent6 87 3 5" xfId="26617"/>
    <cellStyle name="20% - Accent6 87 3 5 2" xfId="26618"/>
    <cellStyle name="20% - Accent6 87 3 6" xfId="26619"/>
    <cellStyle name="20% - Accent6 87 3 7" xfId="26620"/>
    <cellStyle name="20% - Accent6 87 4" xfId="26621"/>
    <cellStyle name="20% - Accent6 87 4 2" xfId="26622"/>
    <cellStyle name="20% - Accent6 87 4 2 2" xfId="26623"/>
    <cellStyle name="20% - Accent6 87 4 2 2 2" xfId="26624"/>
    <cellStyle name="20% - Accent6 87 4 2 2 2 2" xfId="26625"/>
    <cellStyle name="20% - Accent6 87 4 2 2 3" xfId="26626"/>
    <cellStyle name="20% - Accent6 87 4 2 3" xfId="26627"/>
    <cellStyle name="20% - Accent6 87 4 2 3 2" xfId="26628"/>
    <cellStyle name="20% - Accent6 87 4 2 4" xfId="26629"/>
    <cellStyle name="20% - Accent6 87 4 2 5" xfId="26630"/>
    <cellStyle name="20% - Accent6 87 4 3" xfId="26631"/>
    <cellStyle name="20% - Accent6 87 4 3 2" xfId="26632"/>
    <cellStyle name="20% - Accent6 87 4 3 2 2" xfId="26633"/>
    <cellStyle name="20% - Accent6 87 4 3 3" xfId="26634"/>
    <cellStyle name="20% - Accent6 87 4 4" xfId="26635"/>
    <cellStyle name="20% - Accent6 87 4 4 2" xfId="26636"/>
    <cellStyle name="20% - Accent6 87 4 5" xfId="26637"/>
    <cellStyle name="20% - Accent6 87 4 6" xfId="26638"/>
    <cellStyle name="20% - Accent6 87 5" xfId="26639"/>
    <cellStyle name="20% - Accent6 87 5 2" xfId="26640"/>
    <cellStyle name="20% - Accent6 87 5 2 2" xfId="26641"/>
    <cellStyle name="20% - Accent6 87 5 2 2 2" xfId="26642"/>
    <cellStyle name="20% - Accent6 87 5 2 2 2 2" xfId="26643"/>
    <cellStyle name="20% - Accent6 87 5 2 2 3" xfId="26644"/>
    <cellStyle name="20% - Accent6 87 5 2 3" xfId="26645"/>
    <cellStyle name="20% - Accent6 87 5 2 3 2" xfId="26646"/>
    <cellStyle name="20% - Accent6 87 5 2 4" xfId="26647"/>
    <cellStyle name="20% - Accent6 87 5 2 5" xfId="26648"/>
    <cellStyle name="20% - Accent6 87 5 3" xfId="26649"/>
    <cellStyle name="20% - Accent6 87 5 3 2" xfId="26650"/>
    <cellStyle name="20% - Accent6 87 5 3 2 2" xfId="26651"/>
    <cellStyle name="20% - Accent6 87 5 3 3" xfId="26652"/>
    <cellStyle name="20% - Accent6 87 5 4" xfId="26653"/>
    <cellStyle name="20% - Accent6 87 5 4 2" xfId="26654"/>
    <cellStyle name="20% - Accent6 87 5 5" xfId="26655"/>
    <cellStyle name="20% - Accent6 87 5 6" xfId="26656"/>
    <cellStyle name="20% - Accent6 87 6" xfId="26657"/>
    <cellStyle name="20% - Accent6 87 6 2" xfId="26658"/>
    <cellStyle name="20% - Accent6 87 6 2 2" xfId="26659"/>
    <cellStyle name="20% - Accent6 87 6 2 2 2" xfId="26660"/>
    <cellStyle name="20% - Accent6 87 6 2 3" xfId="26661"/>
    <cellStyle name="20% - Accent6 87 6 3" xfId="26662"/>
    <cellStyle name="20% - Accent6 87 6 3 2" xfId="26663"/>
    <cellStyle name="20% - Accent6 87 6 4" xfId="26664"/>
    <cellStyle name="20% - Accent6 87 6 5" xfId="26665"/>
    <cellStyle name="20% - Accent6 87 7" xfId="26666"/>
    <cellStyle name="20% - Accent6 87 7 2" xfId="26667"/>
    <cellStyle name="20% - Accent6 87 7 2 2" xfId="26668"/>
    <cellStyle name="20% - Accent6 87 7 3" xfId="26669"/>
    <cellStyle name="20% - Accent6 87 8" xfId="26670"/>
    <cellStyle name="20% - Accent6 87 8 2" xfId="26671"/>
    <cellStyle name="20% - Accent6 87 9" xfId="26672"/>
    <cellStyle name="20% - Accent6 87 9 2" xfId="60934"/>
    <cellStyle name="20% - Accent6 88" xfId="1533"/>
    <cellStyle name="20% - Accent6 88 10" xfId="26673"/>
    <cellStyle name="20% - Accent6 88 2" xfId="26674"/>
    <cellStyle name="20% - Accent6 88 2 2" xfId="26675"/>
    <cellStyle name="20% - Accent6 88 2 2 2" xfId="26676"/>
    <cellStyle name="20% - Accent6 88 2 2 2 2" xfId="26677"/>
    <cellStyle name="20% - Accent6 88 2 2 2 2 2" xfId="26678"/>
    <cellStyle name="20% - Accent6 88 2 2 2 2 2 2" xfId="26679"/>
    <cellStyle name="20% - Accent6 88 2 2 2 2 3" xfId="26680"/>
    <cellStyle name="20% - Accent6 88 2 2 2 3" xfId="26681"/>
    <cellStyle name="20% - Accent6 88 2 2 2 3 2" xfId="26682"/>
    <cellStyle name="20% - Accent6 88 2 2 2 4" xfId="26683"/>
    <cellStyle name="20% - Accent6 88 2 2 2 5" xfId="26684"/>
    <cellStyle name="20% - Accent6 88 2 2 3" xfId="26685"/>
    <cellStyle name="20% - Accent6 88 2 2 3 2" xfId="26686"/>
    <cellStyle name="20% - Accent6 88 2 2 3 2 2" xfId="26687"/>
    <cellStyle name="20% - Accent6 88 2 2 3 3" xfId="26688"/>
    <cellStyle name="20% - Accent6 88 2 2 4" xfId="26689"/>
    <cellStyle name="20% - Accent6 88 2 2 4 2" xfId="26690"/>
    <cellStyle name="20% - Accent6 88 2 2 5" xfId="26691"/>
    <cellStyle name="20% - Accent6 88 2 2 6" xfId="26692"/>
    <cellStyle name="20% - Accent6 88 2 3" xfId="26693"/>
    <cellStyle name="20% - Accent6 88 2 3 2" xfId="26694"/>
    <cellStyle name="20% - Accent6 88 2 3 2 2" xfId="26695"/>
    <cellStyle name="20% - Accent6 88 2 3 2 2 2" xfId="26696"/>
    <cellStyle name="20% - Accent6 88 2 3 2 3" xfId="26697"/>
    <cellStyle name="20% - Accent6 88 2 3 3" xfId="26698"/>
    <cellStyle name="20% - Accent6 88 2 3 3 2" xfId="26699"/>
    <cellStyle name="20% - Accent6 88 2 3 4" xfId="26700"/>
    <cellStyle name="20% - Accent6 88 2 3 5" xfId="26701"/>
    <cellStyle name="20% - Accent6 88 2 4" xfId="26702"/>
    <cellStyle name="20% - Accent6 88 2 4 2" xfId="26703"/>
    <cellStyle name="20% - Accent6 88 2 4 2 2" xfId="26704"/>
    <cellStyle name="20% - Accent6 88 2 4 3" xfId="26705"/>
    <cellStyle name="20% - Accent6 88 2 5" xfId="26706"/>
    <cellStyle name="20% - Accent6 88 2 5 2" xfId="26707"/>
    <cellStyle name="20% - Accent6 88 2 6" xfId="26708"/>
    <cellStyle name="20% - Accent6 88 2 7" xfId="26709"/>
    <cellStyle name="20% - Accent6 88 3" xfId="26710"/>
    <cellStyle name="20% - Accent6 88 3 2" xfId="26711"/>
    <cellStyle name="20% - Accent6 88 3 2 2" xfId="26712"/>
    <cellStyle name="20% - Accent6 88 3 2 2 2" xfId="26713"/>
    <cellStyle name="20% - Accent6 88 3 2 2 2 2" xfId="26714"/>
    <cellStyle name="20% - Accent6 88 3 2 2 2 2 2" xfId="26715"/>
    <cellStyle name="20% - Accent6 88 3 2 2 2 3" xfId="26716"/>
    <cellStyle name="20% - Accent6 88 3 2 2 3" xfId="26717"/>
    <cellStyle name="20% - Accent6 88 3 2 2 3 2" xfId="26718"/>
    <cellStyle name="20% - Accent6 88 3 2 2 4" xfId="26719"/>
    <cellStyle name="20% - Accent6 88 3 2 2 5" xfId="26720"/>
    <cellStyle name="20% - Accent6 88 3 2 3" xfId="26721"/>
    <cellStyle name="20% - Accent6 88 3 2 3 2" xfId="26722"/>
    <cellStyle name="20% - Accent6 88 3 2 3 2 2" xfId="26723"/>
    <cellStyle name="20% - Accent6 88 3 2 3 3" xfId="26724"/>
    <cellStyle name="20% - Accent6 88 3 2 4" xfId="26725"/>
    <cellStyle name="20% - Accent6 88 3 2 4 2" xfId="26726"/>
    <cellStyle name="20% - Accent6 88 3 2 5" xfId="26727"/>
    <cellStyle name="20% - Accent6 88 3 2 6" xfId="26728"/>
    <cellStyle name="20% - Accent6 88 3 3" xfId="26729"/>
    <cellStyle name="20% - Accent6 88 3 3 2" xfId="26730"/>
    <cellStyle name="20% - Accent6 88 3 3 2 2" xfId="26731"/>
    <cellStyle name="20% - Accent6 88 3 3 2 2 2" xfId="26732"/>
    <cellStyle name="20% - Accent6 88 3 3 2 3" xfId="26733"/>
    <cellStyle name="20% - Accent6 88 3 3 3" xfId="26734"/>
    <cellStyle name="20% - Accent6 88 3 3 3 2" xfId="26735"/>
    <cellStyle name="20% - Accent6 88 3 3 4" xfId="26736"/>
    <cellStyle name="20% - Accent6 88 3 3 5" xfId="26737"/>
    <cellStyle name="20% - Accent6 88 3 4" xfId="26738"/>
    <cellStyle name="20% - Accent6 88 3 4 2" xfId="26739"/>
    <cellStyle name="20% - Accent6 88 3 4 2 2" xfId="26740"/>
    <cellStyle name="20% - Accent6 88 3 4 3" xfId="26741"/>
    <cellStyle name="20% - Accent6 88 3 5" xfId="26742"/>
    <cellStyle name="20% - Accent6 88 3 5 2" xfId="26743"/>
    <cellStyle name="20% - Accent6 88 3 6" xfId="26744"/>
    <cellStyle name="20% - Accent6 88 3 7" xfId="26745"/>
    <cellStyle name="20% - Accent6 88 4" xfId="26746"/>
    <cellStyle name="20% - Accent6 88 4 2" xfId="26747"/>
    <cellStyle name="20% - Accent6 88 4 2 2" xfId="26748"/>
    <cellStyle name="20% - Accent6 88 4 2 2 2" xfId="26749"/>
    <cellStyle name="20% - Accent6 88 4 2 2 2 2" xfId="26750"/>
    <cellStyle name="20% - Accent6 88 4 2 2 3" xfId="26751"/>
    <cellStyle name="20% - Accent6 88 4 2 3" xfId="26752"/>
    <cellStyle name="20% - Accent6 88 4 2 3 2" xfId="26753"/>
    <cellStyle name="20% - Accent6 88 4 2 4" xfId="26754"/>
    <cellStyle name="20% - Accent6 88 4 2 5" xfId="26755"/>
    <cellStyle name="20% - Accent6 88 4 3" xfId="26756"/>
    <cellStyle name="20% - Accent6 88 4 3 2" xfId="26757"/>
    <cellStyle name="20% - Accent6 88 4 3 2 2" xfId="26758"/>
    <cellStyle name="20% - Accent6 88 4 3 3" xfId="26759"/>
    <cellStyle name="20% - Accent6 88 4 4" xfId="26760"/>
    <cellStyle name="20% - Accent6 88 4 4 2" xfId="26761"/>
    <cellStyle name="20% - Accent6 88 4 5" xfId="26762"/>
    <cellStyle name="20% - Accent6 88 4 6" xfId="26763"/>
    <cellStyle name="20% - Accent6 88 5" xfId="26764"/>
    <cellStyle name="20% - Accent6 88 5 2" xfId="26765"/>
    <cellStyle name="20% - Accent6 88 5 2 2" xfId="26766"/>
    <cellStyle name="20% - Accent6 88 5 2 2 2" xfId="26767"/>
    <cellStyle name="20% - Accent6 88 5 2 2 2 2" xfId="26768"/>
    <cellStyle name="20% - Accent6 88 5 2 2 3" xfId="26769"/>
    <cellStyle name="20% - Accent6 88 5 2 3" xfId="26770"/>
    <cellStyle name="20% - Accent6 88 5 2 3 2" xfId="26771"/>
    <cellStyle name="20% - Accent6 88 5 2 4" xfId="26772"/>
    <cellStyle name="20% - Accent6 88 5 2 5" xfId="26773"/>
    <cellStyle name="20% - Accent6 88 5 3" xfId="26774"/>
    <cellStyle name="20% - Accent6 88 5 3 2" xfId="26775"/>
    <cellStyle name="20% - Accent6 88 5 3 2 2" xfId="26776"/>
    <cellStyle name="20% - Accent6 88 5 3 3" xfId="26777"/>
    <cellStyle name="20% - Accent6 88 5 4" xfId="26778"/>
    <cellStyle name="20% - Accent6 88 5 4 2" xfId="26779"/>
    <cellStyle name="20% - Accent6 88 5 5" xfId="26780"/>
    <cellStyle name="20% - Accent6 88 5 6" xfId="26781"/>
    <cellStyle name="20% - Accent6 88 6" xfId="26782"/>
    <cellStyle name="20% - Accent6 88 6 2" xfId="26783"/>
    <cellStyle name="20% - Accent6 88 6 2 2" xfId="26784"/>
    <cellStyle name="20% - Accent6 88 6 2 2 2" xfId="26785"/>
    <cellStyle name="20% - Accent6 88 6 2 3" xfId="26786"/>
    <cellStyle name="20% - Accent6 88 6 3" xfId="26787"/>
    <cellStyle name="20% - Accent6 88 6 3 2" xfId="26788"/>
    <cellStyle name="20% - Accent6 88 6 4" xfId="26789"/>
    <cellStyle name="20% - Accent6 88 6 5" xfId="26790"/>
    <cellStyle name="20% - Accent6 88 7" xfId="26791"/>
    <cellStyle name="20% - Accent6 88 7 2" xfId="26792"/>
    <cellStyle name="20% - Accent6 88 7 2 2" xfId="26793"/>
    <cellStyle name="20% - Accent6 88 7 3" xfId="26794"/>
    <cellStyle name="20% - Accent6 88 8" xfId="26795"/>
    <cellStyle name="20% - Accent6 88 8 2" xfId="26796"/>
    <cellStyle name="20% - Accent6 88 9" xfId="26797"/>
    <cellStyle name="20% - Accent6 88 9 2" xfId="60935"/>
    <cellStyle name="20% - Accent6 89" xfId="1534"/>
    <cellStyle name="20% - Accent6 89 10" xfId="26798"/>
    <cellStyle name="20% - Accent6 89 2" xfId="26799"/>
    <cellStyle name="20% - Accent6 89 2 2" xfId="26800"/>
    <cellStyle name="20% - Accent6 89 2 2 2" xfId="26801"/>
    <cellStyle name="20% - Accent6 89 2 2 2 2" xfId="26802"/>
    <cellStyle name="20% - Accent6 89 2 2 2 2 2" xfId="26803"/>
    <cellStyle name="20% - Accent6 89 2 2 2 2 2 2" xfId="26804"/>
    <cellStyle name="20% - Accent6 89 2 2 2 2 3" xfId="26805"/>
    <cellStyle name="20% - Accent6 89 2 2 2 3" xfId="26806"/>
    <cellStyle name="20% - Accent6 89 2 2 2 3 2" xfId="26807"/>
    <cellStyle name="20% - Accent6 89 2 2 2 4" xfId="26808"/>
    <cellStyle name="20% - Accent6 89 2 2 2 5" xfId="26809"/>
    <cellStyle name="20% - Accent6 89 2 2 3" xfId="26810"/>
    <cellStyle name="20% - Accent6 89 2 2 3 2" xfId="26811"/>
    <cellStyle name="20% - Accent6 89 2 2 3 2 2" xfId="26812"/>
    <cellStyle name="20% - Accent6 89 2 2 3 3" xfId="26813"/>
    <cellStyle name="20% - Accent6 89 2 2 4" xfId="26814"/>
    <cellStyle name="20% - Accent6 89 2 2 4 2" xfId="26815"/>
    <cellStyle name="20% - Accent6 89 2 2 5" xfId="26816"/>
    <cellStyle name="20% - Accent6 89 2 2 6" xfId="26817"/>
    <cellStyle name="20% - Accent6 89 2 3" xfId="26818"/>
    <cellStyle name="20% - Accent6 89 2 3 2" xfId="26819"/>
    <cellStyle name="20% - Accent6 89 2 3 2 2" xfId="26820"/>
    <cellStyle name="20% - Accent6 89 2 3 2 2 2" xfId="26821"/>
    <cellStyle name="20% - Accent6 89 2 3 2 3" xfId="26822"/>
    <cellStyle name="20% - Accent6 89 2 3 3" xfId="26823"/>
    <cellStyle name="20% - Accent6 89 2 3 3 2" xfId="26824"/>
    <cellStyle name="20% - Accent6 89 2 3 4" xfId="26825"/>
    <cellStyle name="20% - Accent6 89 2 3 5" xfId="26826"/>
    <cellStyle name="20% - Accent6 89 2 4" xfId="26827"/>
    <cellStyle name="20% - Accent6 89 2 4 2" xfId="26828"/>
    <cellStyle name="20% - Accent6 89 2 4 2 2" xfId="26829"/>
    <cellStyle name="20% - Accent6 89 2 4 3" xfId="26830"/>
    <cellStyle name="20% - Accent6 89 2 5" xfId="26831"/>
    <cellStyle name="20% - Accent6 89 2 5 2" xfId="26832"/>
    <cellStyle name="20% - Accent6 89 2 6" xfId="26833"/>
    <cellStyle name="20% - Accent6 89 2 7" xfId="26834"/>
    <cellStyle name="20% - Accent6 89 3" xfId="26835"/>
    <cellStyle name="20% - Accent6 89 3 2" xfId="26836"/>
    <cellStyle name="20% - Accent6 89 3 2 2" xfId="26837"/>
    <cellStyle name="20% - Accent6 89 3 2 2 2" xfId="26838"/>
    <cellStyle name="20% - Accent6 89 3 2 2 2 2" xfId="26839"/>
    <cellStyle name="20% - Accent6 89 3 2 2 2 2 2" xfId="26840"/>
    <cellStyle name="20% - Accent6 89 3 2 2 2 3" xfId="26841"/>
    <cellStyle name="20% - Accent6 89 3 2 2 3" xfId="26842"/>
    <cellStyle name="20% - Accent6 89 3 2 2 3 2" xfId="26843"/>
    <cellStyle name="20% - Accent6 89 3 2 2 4" xfId="26844"/>
    <cellStyle name="20% - Accent6 89 3 2 2 5" xfId="26845"/>
    <cellStyle name="20% - Accent6 89 3 2 3" xfId="26846"/>
    <cellStyle name="20% - Accent6 89 3 2 3 2" xfId="26847"/>
    <cellStyle name="20% - Accent6 89 3 2 3 2 2" xfId="26848"/>
    <cellStyle name="20% - Accent6 89 3 2 3 3" xfId="26849"/>
    <cellStyle name="20% - Accent6 89 3 2 4" xfId="26850"/>
    <cellStyle name="20% - Accent6 89 3 2 4 2" xfId="26851"/>
    <cellStyle name="20% - Accent6 89 3 2 5" xfId="26852"/>
    <cellStyle name="20% - Accent6 89 3 2 6" xfId="26853"/>
    <cellStyle name="20% - Accent6 89 3 3" xfId="26854"/>
    <cellStyle name="20% - Accent6 89 3 3 2" xfId="26855"/>
    <cellStyle name="20% - Accent6 89 3 3 2 2" xfId="26856"/>
    <cellStyle name="20% - Accent6 89 3 3 2 2 2" xfId="26857"/>
    <cellStyle name="20% - Accent6 89 3 3 2 3" xfId="26858"/>
    <cellStyle name="20% - Accent6 89 3 3 3" xfId="26859"/>
    <cellStyle name="20% - Accent6 89 3 3 3 2" xfId="26860"/>
    <cellStyle name="20% - Accent6 89 3 3 4" xfId="26861"/>
    <cellStyle name="20% - Accent6 89 3 3 5" xfId="26862"/>
    <cellStyle name="20% - Accent6 89 3 4" xfId="26863"/>
    <cellStyle name="20% - Accent6 89 3 4 2" xfId="26864"/>
    <cellStyle name="20% - Accent6 89 3 4 2 2" xfId="26865"/>
    <cellStyle name="20% - Accent6 89 3 4 3" xfId="26866"/>
    <cellStyle name="20% - Accent6 89 3 5" xfId="26867"/>
    <cellStyle name="20% - Accent6 89 3 5 2" xfId="26868"/>
    <cellStyle name="20% - Accent6 89 3 6" xfId="26869"/>
    <cellStyle name="20% - Accent6 89 3 7" xfId="26870"/>
    <cellStyle name="20% - Accent6 89 4" xfId="26871"/>
    <cellStyle name="20% - Accent6 89 4 2" xfId="26872"/>
    <cellStyle name="20% - Accent6 89 4 2 2" xfId="26873"/>
    <cellStyle name="20% - Accent6 89 4 2 2 2" xfId="26874"/>
    <cellStyle name="20% - Accent6 89 4 2 2 2 2" xfId="26875"/>
    <cellStyle name="20% - Accent6 89 4 2 2 3" xfId="26876"/>
    <cellStyle name="20% - Accent6 89 4 2 3" xfId="26877"/>
    <cellStyle name="20% - Accent6 89 4 2 3 2" xfId="26878"/>
    <cellStyle name="20% - Accent6 89 4 2 4" xfId="26879"/>
    <cellStyle name="20% - Accent6 89 4 2 5" xfId="26880"/>
    <cellStyle name="20% - Accent6 89 4 3" xfId="26881"/>
    <cellStyle name="20% - Accent6 89 4 3 2" xfId="26882"/>
    <cellStyle name="20% - Accent6 89 4 3 2 2" xfId="26883"/>
    <cellStyle name="20% - Accent6 89 4 3 3" xfId="26884"/>
    <cellStyle name="20% - Accent6 89 4 4" xfId="26885"/>
    <cellStyle name="20% - Accent6 89 4 4 2" xfId="26886"/>
    <cellStyle name="20% - Accent6 89 4 5" xfId="26887"/>
    <cellStyle name="20% - Accent6 89 4 6" xfId="26888"/>
    <cellStyle name="20% - Accent6 89 5" xfId="26889"/>
    <cellStyle name="20% - Accent6 89 5 2" xfId="26890"/>
    <cellStyle name="20% - Accent6 89 5 2 2" xfId="26891"/>
    <cellStyle name="20% - Accent6 89 5 2 2 2" xfId="26892"/>
    <cellStyle name="20% - Accent6 89 5 2 2 2 2" xfId="26893"/>
    <cellStyle name="20% - Accent6 89 5 2 2 3" xfId="26894"/>
    <cellStyle name="20% - Accent6 89 5 2 3" xfId="26895"/>
    <cellStyle name="20% - Accent6 89 5 2 3 2" xfId="26896"/>
    <cellStyle name="20% - Accent6 89 5 2 4" xfId="26897"/>
    <cellStyle name="20% - Accent6 89 5 2 5" xfId="26898"/>
    <cellStyle name="20% - Accent6 89 5 3" xfId="26899"/>
    <cellStyle name="20% - Accent6 89 5 3 2" xfId="26900"/>
    <cellStyle name="20% - Accent6 89 5 3 2 2" xfId="26901"/>
    <cellStyle name="20% - Accent6 89 5 3 3" xfId="26902"/>
    <cellStyle name="20% - Accent6 89 5 4" xfId="26903"/>
    <cellStyle name="20% - Accent6 89 5 4 2" xfId="26904"/>
    <cellStyle name="20% - Accent6 89 5 5" xfId="26905"/>
    <cellStyle name="20% - Accent6 89 5 6" xfId="26906"/>
    <cellStyle name="20% - Accent6 89 6" xfId="26907"/>
    <cellStyle name="20% - Accent6 89 6 2" xfId="26908"/>
    <cellStyle name="20% - Accent6 89 6 2 2" xfId="26909"/>
    <cellStyle name="20% - Accent6 89 6 2 2 2" xfId="26910"/>
    <cellStyle name="20% - Accent6 89 6 2 3" xfId="26911"/>
    <cellStyle name="20% - Accent6 89 6 3" xfId="26912"/>
    <cellStyle name="20% - Accent6 89 6 3 2" xfId="26913"/>
    <cellStyle name="20% - Accent6 89 6 4" xfId="26914"/>
    <cellStyle name="20% - Accent6 89 6 5" xfId="26915"/>
    <cellStyle name="20% - Accent6 89 7" xfId="26916"/>
    <cellStyle name="20% - Accent6 89 7 2" xfId="26917"/>
    <cellStyle name="20% - Accent6 89 7 2 2" xfId="26918"/>
    <cellStyle name="20% - Accent6 89 7 3" xfId="26919"/>
    <cellStyle name="20% - Accent6 89 8" xfId="26920"/>
    <cellStyle name="20% - Accent6 89 8 2" xfId="26921"/>
    <cellStyle name="20% - Accent6 89 9" xfId="26922"/>
    <cellStyle name="20% - Accent6 89 9 2" xfId="60936"/>
    <cellStyle name="20% - Accent6 9" xfId="1535"/>
    <cellStyle name="20% - Accent6 9 2" xfId="1536"/>
    <cellStyle name="20% - Accent6 90" xfId="1537"/>
    <cellStyle name="20% - Accent6 90 10" xfId="26923"/>
    <cellStyle name="20% - Accent6 90 2" xfId="26924"/>
    <cellStyle name="20% - Accent6 90 2 2" xfId="26925"/>
    <cellStyle name="20% - Accent6 90 2 2 2" xfId="26926"/>
    <cellStyle name="20% - Accent6 90 2 2 2 2" xfId="26927"/>
    <cellStyle name="20% - Accent6 90 2 2 2 2 2" xfId="26928"/>
    <cellStyle name="20% - Accent6 90 2 2 2 2 2 2" xfId="26929"/>
    <cellStyle name="20% - Accent6 90 2 2 2 2 3" xfId="26930"/>
    <cellStyle name="20% - Accent6 90 2 2 2 3" xfId="26931"/>
    <cellStyle name="20% - Accent6 90 2 2 2 3 2" xfId="26932"/>
    <cellStyle name="20% - Accent6 90 2 2 2 4" xfId="26933"/>
    <cellStyle name="20% - Accent6 90 2 2 2 5" xfId="26934"/>
    <cellStyle name="20% - Accent6 90 2 2 3" xfId="26935"/>
    <cellStyle name="20% - Accent6 90 2 2 3 2" xfId="26936"/>
    <cellStyle name="20% - Accent6 90 2 2 3 2 2" xfId="26937"/>
    <cellStyle name="20% - Accent6 90 2 2 3 3" xfId="26938"/>
    <cellStyle name="20% - Accent6 90 2 2 4" xfId="26939"/>
    <cellStyle name="20% - Accent6 90 2 2 4 2" xfId="26940"/>
    <cellStyle name="20% - Accent6 90 2 2 5" xfId="26941"/>
    <cellStyle name="20% - Accent6 90 2 2 6" xfId="26942"/>
    <cellStyle name="20% - Accent6 90 2 3" xfId="26943"/>
    <cellStyle name="20% - Accent6 90 2 3 2" xfId="26944"/>
    <cellStyle name="20% - Accent6 90 2 3 2 2" xfId="26945"/>
    <cellStyle name="20% - Accent6 90 2 3 2 2 2" xfId="26946"/>
    <cellStyle name="20% - Accent6 90 2 3 2 3" xfId="26947"/>
    <cellStyle name="20% - Accent6 90 2 3 3" xfId="26948"/>
    <cellStyle name="20% - Accent6 90 2 3 3 2" xfId="26949"/>
    <cellStyle name="20% - Accent6 90 2 3 4" xfId="26950"/>
    <cellStyle name="20% - Accent6 90 2 3 5" xfId="26951"/>
    <cellStyle name="20% - Accent6 90 2 4" xfId="26952"/>
    <cellStyle name="20% - Accent6 90 2 4 2" xfId="26953"/>
    <cellStyle name="20% - Accent6 90 2 4 2 2" xfId="26954"/>
    <cellStyle name="20% - Accent6 90 2 4 3" xfId="26955"/>
    <cellStyle name="20% - Accent6 90 2 5" xfId="26956"/>
    <cellStyle name="20% - Accent6 90 2 5 2" xfId="26957"/>
    <cellStyle name="20% - Accent6 90 2 6" xfId="26958"/>
    <cellStyle name="20% - Accent6 90 2 7" xfId="26959"/>
    <cellStyle name="20% - Accent6 90 3" xfId="26960"/>
    <cellStyle name="20% - Accent6 90 3 2" xfId="26961"/>
    <cellStyle name="20% - Accent6 90 3 2 2" xfId="26962"/>
    <cellStyle name="20% - Accent6 90 3 2 2 2" xfId="26963"/>
    <cellStyle name="20% - Accent6 90 3 2 2 2 2" xfId="26964"/>
    <cellStyle name="20% - Accent6 90 3 2 2 2 2 2" xfId="26965"/>
    <cellStyle name="20% - Accent6 90 3 2 2 2 3" xfId="26966"/>
    <cellStyle name="20% - Accent6 90 3 2 2 3" xfId="26967"/>
    <cellStyle name="20% - Accent6 90 3 2 2 3 2" xfId="26968"/>
    <cellStyle name="20% - Accent6 90 3 2 2 4" xfId="26969"/>
    <cellStyle name="20% - Accent6 90 3 2 2 5" xfId="26970"/>
    <cellStyle name="20% - Accent6 90 3 2 3" xfId="26971"/>
    <cellStyle name="20% - Accent6 90 3 2 3 2" xfId="26972"/>
    <cellStyle name="20% - Accent6 90 3 2 3 2 2" xfId="26973"/>
    <cellStyle name="20% - Accent6 90 3 2 3 3" xfId="26974"/>
    <cellStyle name="20% - Accent6 90 3 2 4" xfId="26975"/>
    <cellStyle name="20% - Accent6 90 3 2 4 2" xfId="26976"/>
    <cellStyle name="20% - Accent6 90 3 2 5" xfId="26977"/>
    <cellStyle name="20% - Accent6 90 3 2 6" xfId="26978"/>
    <cellStyle name="20% - Accent6 90 3 3" xfId="26979"/>
    <cellStyle name="20% - Accent6 90 3 3 2" xfId="26980"/>
    <cellStyle name="20% - Accent6 90 3 3 2 2" xfId="26981"/>
    <cellStyle name="20% - Accent6 90 3 3 2 2 2" xfId="26982"/>
    <cellStyle name="20% - Accent6 90 3 3 2 3" xfId="26983"/>
    <cellStyle name="20% - Accent6 90 3 3 3" xfId="26984"/>
    <cellStyle name="20% - Accent6 90 3 3 3 2" xfId="26985"/>
    <cellStyle name="20% - Accent6 90 3 3 4" xfId="26986"/>
    <cellStyle name="20% - Accent6 90 3 3 5" xfId="26987"/>
    <cellStyle name="20% - Accent6 90 3 4" xfId="26988"/>
    <cellStyle name="20% - Accent6 90 3 4 2" xfId="26989"/>
    <cellStyle name="20% - Accent6 90 3 4 2 2" xfId="26990"/>
    <cellStyle name="20% - Accent6 90 3 4 3" xfId="26991"/>
    <cellStyle name="20% - Accent6 90 3 5" xfId="26992"/>
    <cellStyle name="20% - Accent6 90 3 5 2" xfId="26993"/>
    <cellStyle name="20% - Accent6 90 3 6" xfId="26994"/>
    <cellStyle name="20% - Accent6 90 3 7" xfId="26995"/>
    <cellStyle name="20% - Accent6 90 4" xfId="26996"/>
    <cellStyle name="20% - Accent6 90 4 2" xfId="26997"/>
    <cellStyle name="20% - Accent6 90 4 2 2" xfId="26998"/>
    <cellStyle name="20% - Accent6 90 4 2 2 2" xfId="26999"/>
    <cellStyle name="20% - Accent6 90 4 2 2 2 2" xfId="27000"/>
    <cellStyle name="20% - Accent6 90 4 2 2 3" xfId="27001"/>
    <cellStyle name="20% - Accent6 90 4 2 3" xfId="27002"/>
    <cellStyle name="20% - Accent6 90 4 2 3 2" xfId="27003"/>
    <cellStyle name="20% - Accent6 90 4 2 4" xfId="27004"/>
    <cellStyle name="20% - Accent6 90 4 2 5" xfId="27005"/>
    <cellStyle name="20% - Accent6 90 4 3" xfId="27006"/>
    <cellStyle name="20% - Accent6 90 4 3 2" xfId="27007"/>
    <cellStyle name="20% - Accent6 90 4 3 2 2" xfId="27008"/>
    <cellStyle name="20% - Accent6 90 4 3 3" xfId="27009"/>
    <cellStyle name="20% - Accent6 90 4 4" xfId="27010"/>
    <cellStyle name="20% - Accent6 90 4 4 2" xfId="27011"/>
    <cellStyle name="20% - Accent6 90 4 5" xfId="27012"/>
    <cellStyle name="20% - Accent6 90 4 6" xfId="27013"/>
    <cellStyle name="20% - Accent6 90 5" xfId="27014"/>
    <cellStyle name="20% - Accent6 90 5 2" xfId="27015"/>
    <cellStyle name="20% - Accent6 90 5 2 2" xfId="27016"/>
    <cellStyle name="20% - Accent6 90 5 2 2 2" xfId="27017"/>
    <cellStyle name="20% - Accent6 90 5 2 2 2 2" xfId="27018"/>
    <cellStyle name="20% - Accent6 90 5 2 2 3" xfId="27019"/>
    <cellStyle name="20% - Accent6 90 5 2 3" xfId="27020"/>
    <cellStyle name="20% - Accent6 90 5 2 3 2" xfId="27021"/>
    <cellStyle name="20% - Accent6 90 5 2 4" xfId="27022"/>
    <cellStyle name="20% - Accent6 90 5 2 5" xfId="27023"/>
    <cellStyle name="20% - Accent6 90 5 3" xfId="27024"/>
    <cellStyle name="20% - Accent6 90 5 3 2" xfId="27025"/>
    <cellStyle name="20% - Accent6 90 5 3 2 2" xfId="27026"/>
    <cellStyle name="20% - Accent6 90 5 3 3" xfId="27027"/>
    <cellStyle name="20% - Accent6 90 5 4" xfId="27028"/>
    <cellStyle name="20% - Accent6 90 5 4 2" xfId="27029"/>
    <cellStyle name="20% - Accent6 90 5 5" xfId="27030"/>
    <cellStyle name="20% - Accent6 90 5 6" xfId="27031"/>
    <cellStyle name="20% - Accent6 90 6" xfId="27032"/>
    <cellStyle name="20% - Accent6 90 6 2" xfId="27033"/>
    <cellStyle name="20% - Accent6 90 6 2 2" xfId="27034"/>
    <cellStyle name="20% - Accent6 90 6 2 2 2" xfId="27035"/>
    <cellStyle name="20% - Accent6 90 6 2 3" xfId="27036"/>
    <cellStyle name="20% - Accent6 90 6 3" xfId="27037"/>
    <cellStyle name="20% - Accent6 90 6 3 2" xfId="27038"/>
    <cellStyle name="20% - Accent6 90 6 4" xfId="27039"/>
    <cellStyle name="20% - Accent6 90 6 5" xfId="27040"/>
    <cellStyle name="20% - Accent6 90 7" xfId="27041"/>
    <cellStyle name="20% - Accent6 90 7 2" xfId="27042"/>
    <cellStyle name="20% - Accent6 90 7 2 2" xfId="27043"/>
    <cellStyle name="20% - Accent6 90 7 3" xfId="27044"/>
    <cellStyle name="20% - Accent6 90 8" xfId="27045"/>
    <cellStyle name="20% - Accent6 90 8 2" xfId="27046"/>
    <cellStyle name="20% - Accent6 90 9" xfId="27047"/>
    <cellStyle name="20% - Accent6 90 9 2" xfId="60937"/>
    <cellStyle name="20% - Accent6 91" xfId="1538"/>
    <cellStyle name="20% - Accent6 91 10" xfId="27048"/>
    <cellStyle name="20% - Accent6 91 2" xfId="27049"/>
    <cellStyle name="20% - Accent6 91 2 2" xfId="27050"/>
    <cellStyle name="20% - Accent6 91 2 2 2" xfId="27051"/>
    <cellStyle name="20% - Accent6 91 2 2 2 2" xfId="27052"/>
    <cellStyle name="20% - Accent6 91 2 2 2 2 2" xfId="27053"/>
    <cellStyle name="20% - Accent6 91 2 2 2 2 2 2" xfId="27054"/>
    <cellStyle name="20% - Accent6 91 2 2 2 2 3" xfId="27055"/>
    <cellStyle name="20% - Accent6 91 2 2 2 3" xfId="27056"/>
    <cellStyle name="20% - Accent6 91 2 2 2 3 2" xfId="27057"/>
    <cellStyle name="20% - Accent6 91 2 2 2 4" xfId="27058"/>
    <cellStyle name="20% - Accent6 91 2 2 2 5" xfId="27059"/>
    <cellStyle name="20% - Accent6 91 2 2 3" xfId="27060"/>
    <cellStyle name="20% - Accent6 91 2 2 3 2" xfId="27061"/>
    <cellStyle name="20% - Accent6 91 2 2 3 2 2" xfId="27062"/>
    <cellStyle name="20% - Accent6 91 2 2 3 3" xfId="27063"/>
    <cellStyle name="20% - Accent6 91 2 2 4" xfId="27064"/>
    <cellStyle name="20% - Accent6 91 2 2 4 2" xfId="27065"/>
    <cellStyle name="20% - Accent6 91 2 2 5" xfId="27066"/>
    <cellStyle name="20% - Accent6 91 2 2 6" xfId="27067"/>
    <cellStyle name="20% - Accent6 91 2 3" xfId="27068"/>
    <cellStyle name="20% - Accent6 91 2 3 2" xfId="27069"/>
    <cellStyle name="20% - Accent6 91 2 3 2 2" xfId="27070"/>
    <cellStyle name="20% - Accent6 91 2 3 2 2 2" xfId="27071"/>
    <cellStyle name="20% - Accent6 91 2 3 2 3" xfId="27072"/>
    <cellStyle name="20% - Accent6 91 2 3 3" xfId="27073"/>
    <cellStyle name="20% - Accent6 91 2 3 3 2" xfId="27074"/>
    <cellStyle name="20% - Accent6 91 2 3 4" xfId="27075"/>
    <cellStyle name="20% - Accent6 91 2 3 5" xfId="27076"/>
    <cellStyle name="20% - Accent6 91 2 4" xfId="27077"/>
    <cellStyle name="20% - Accent6 91 2 4 2" xfId="27078"/>
    <cellStyle name="20% - Accent6 91 2 4 2 2" xfId="27079"/>
    <cellStyle name="20% - Accent6 91 2 4 3" xfId="27080"/>
    <cellStyle name="20% - Accent6 91 2 5" xfId="27081"/>
    <cellStyle name="20% - Accent6 91 2 5 2" xfId="27082"/>
    <cellStyle name="20% - Accent6 91 2 6" xfId="27083"/>
    <cellStyle name="20% - Accent6 91 2 7" xfId="27084"/>
    <cellStyle name="20% - Accent6 91 3" xfId="27085"/>
    <cellStyle name="20% - Accent6 91 3 2" xfId="27086"/>
    <cellStyle name="20% - Accent6 91 3 2 2" xfId="27087"/>
    <cellStyle name="20% - Accent6 91 3 2 2 2" xfId="27088"/>
    <cellStyle name="20% - Accent6 91 3 2 2 2 2" xfId="27089"/>
    <cellStyle name="20% - Accent6 91 3 2 2 2 2 2" xfId="27090"/>
    <cellStyle name="20% - Accent6 91 3 2 2 2 3" xfId="27091"/>
    <cellStyle name="20% - Accent6 91 3 2 2 3" xfId="27092"/>
    <cellStyle name="20% - Accent6 91 3 2 2 3 2" xfId="27093"/>
    <cellStyle name="20% - Accent6 91 3 2 2 4" xfId="27094"/>
    <cellStyle name="20% - Accent6 91 3 2 2 5" xfId="27095"/>
    <cellStyle name="20% - Accent6 91 3 2 3" xfId="27096"/>
    <cellStyle name="20% - Accent6 91 3 2 3 2" xfId="27097"/>
    <cellStyle name="20% - Accent6 91 3 2 3 2 2" xfId="27098"/>
    <cellStyle name="20% - Accent6 91 3 2 3 3" xfId="27099"/>
    <cellStyle name="20% - Accent6 91 3 2 4" xfId="27100"/>
    <cellStyle name="20% - Accent6 91 3 2 4 2" xfId="27101"/>
    <cellStyle name="20% - Accent6 91 3 2 5" xfId="27102"/>
    <cellStyle name="20% - Accent6 91 3 2 6" xfId="27103"/>
    <cellStyle name="20% - Accent6 91 3 3" xfId="27104"/>
    <cellStyle name="20% - Accent6 91 3 3 2" xfId="27105"/>
    <cellStyle name="20% - Accent6 91 3 3 2 2" xfId="27106"/>
    <cellStyle name="20% - Accent6 91 3 3 2 2 2" xfId="27107"/>
    <cellStyle name="20% - Accent6 91 3 3 2 3" xfId="27108"/>
    <cellStyle name="20% - Accent6 91 3 3 3" xfId="27109"/>
    <cellStyle name="20% - Accent6 91 3 3 3 2" xfId="27110"/>
    <cellStyle name="20% - Accent6 91 3 3 4" xfId="27111"/>
    <cellStyle name="20% - Accent6 91 3 3 5" xfId="27112"/>
    <cellStyle name="20% - Accent6 91 3 4" xfId="27113"/>
    <cellStyle name="20% - Accent6 91 3 4 2" xfId="27114"/>
    <cellStyle name="20% - Accent6 91 3 4 2 2" xfId="27115"/>
    <cellStyle name="20% - Accent6 91 3 4 3" xfId="27116"/>
    <cellStyle name="20% - Accent6 91 3 5" xfId="27117"/>
    <cellStyle name="20% - Accent6 91 3 5 2" xfId="27118"/>
    <cellStyle name="20% - Accent6 91 3 6" xfId="27119"/>
    <cellStyle name="20% - Accent6 91 3 7" xfId="27120"/>
    <cellStyle name="20% - Accent6 91 4" xfId="27121"/>
    <cellStyle name="20% - Accent6 91 4 2" xfId="27122"/>
    <cellStyle name="20% - Accent6 91 4 2 2" xfId="27123"/>
    <cellStyle name="20% - Accent6 91 4 2 2 2" xfId="27124"/>
    <cellStyle name="20% - Accent6 91 4 2 2 2 2" xfId="27125"/>
    <cellStyle name="20% - Accent6 91 4 2 2 3" xfId="27126"/>
    <cellStyle name="20% - Accent6 91 4 2 3" xfId="27127"/>
    <cellStyle name="20% - Accent6 91 4 2 3 2" xfId="27128"/>
    <cellStyle name="20% - Accent6 91 4 2 4" xfId="27129"/>
    <cellStyle name="20% - Accent6 91 4 2 5" xfId="27130"/>
    <cellStyle name="20% - Accent6 91 4 3" xfId="27131"/>
    <cellStyle name="20% - Accent6 91 4 3 2" xfId="27132"/>
    <cellStyle name="20% - Accent6 91 4 3 2 2" xfId="27133"/>
    <cellStyle name="20% - Accent6 91 4 3 3" xfId="27134"/>
    <cellStyle name="20% - Accent6 91 4 4" xfId="27135"/>
    <cellStyle name="20% - Accent6 91 4 4 2" xfId="27136"/>
    <cellStyle name="20% - Accent6 91 4 5" xfId="27137"/>
    <cellStyle name="20% - Accent6 91 4 6" xfId="27138"/>
    <cellStyle name="20% - Accent6 91 5" xfId="27139"/>
    <cellStyle name="20% - Accent6 91 5 2" xfId="27140"/>
    <cellStyle name="20% - Accent6 91 5 2 2" xfId="27141"/>
    <cellStyle name="20% - Accent6 91 5 2 2 2" xfId="27142"/>
    <cellStyle name="20% - Accent6 91 5 2 2 2 2" xfId="27143"/>
    <cellStyle name="20% - Accent6 91 5 2 2 3" xfId="27144"/>
    <cellStyle name="20% - Accent6 91 5 2 3" xfId="27145"/>
    <cellStyle name="20% - Accent6 91 5 2 3 2" xfId="27146"/>
    <cellStyle name="20% - Accent6 91 5 2 4" xfId="27147"/>
    <cellStyle name="20% - Accent6 91 5 2 5" xfId="27148"/>
    <cellStyle name="20% - Accent6 91 5 3" xfId="27149"/>
    <cellStyle name="20% - Accent6 91 5 3 2" xfId="27150"/>
    <cellStyle name="20% - Accent6 91 5 3 2 2" xfId="27151"/>
    <cellStyle name="20% - Accent6 91 5 3 3" xfId="27152"/>
    <cellStyle name="20% - Accent6 91 5 4" xfId="27153"/>
    <cellStyle name="20% - Accent6 91 5 4 2" xfId="27154"/>
    <cellStyle name="20% - Accent6 91 5 5" xfId="27155"/>
    <cellStyle name="20% - Accent6 91 5 6" xfId="27156"/>
    <cellStyle name="20% - Accent6 91 6" xfId="27157"/>
    <cellStyle name="20% - Accent6 91 6 2" xfId="27158"/>
    <cellStyle name="20% - Accent6 91 6 2 2" xfId="27159"/>
    <cellStyle name="20% - Accent6 91 6 2 2 2" xfId="27160"/>
    <cellStyle name="20% - Accent6 91 6 2 3" xfId="27161"/>
    <cellStyle name="20% - Accent6 91 6 3" xfId="27162"/>
    <cellStyle name="20% - Accent6 91 6 3 2" xfId="27163"/>
    <cellStyle name="20% - Accent6 91 6 4" xfId="27164"/>
    <cellStyle name="20% - Accent6 91 6 5" xfId="27165"/>
    <cellStyle name="20% - Accent6 91 7" xfId="27166"/>
    <cellStyle name="20% - Accent6 91 7 2" xfId="27167"/>
    <cellStyle name="20% - Accent6 91 7 2 2" xfId="27168"/>
    <cellStyle name="20% - Accent6 91 7 3" xfId="27169"/>
    <cellStyle name="20% - Accent6 91 8" xfId="27170"/>
    <cellStyle name="20% - Accent6 91 8 2" xfId="27171"/>
    <cellStyle name="20% - Accent6 91 9" xfId="27172"/>
    <cellStyle name="20% - Accent6 91 9 2" xfId="60938"/>
    <cellStyle name="20% - Accent6 92" xfId="1539"/>
    <cellStyle name="20% - Accent6 92 10" xfId="27173"/>
    <cellStyle name="20% - Accent6 92 2" xfId="27174"/>
    <cellStyle name="20% - Accent6 92 2 2" xfId="27175"/>
    <cellStyle name="20% - Accent6 92 2 2 2" xfId="27176"/>
    <cellStyle name="20% - Accent6 92 2 2 2 2" xfId="27177"/>
    <cellStyle name="20% - Accent6 92 2 2 2 2 2" xfId="27178"/>
    <cellStyle name="20% - Accent6 92 2 2 2 2 2 2" xfId="27179"/>
    <cellStyle name="20% - Accent6 92 2 2 2 2 3" xfId="27180"/>
    <cellStyle name="20% - Accent6 92 2 2 2 3" xfId="27181"/>
    <cellStyle name="20% - Accent6 92 2 2 2 3 2" xfId="27182"/>
    <cellStyle name="20% - Accent6 92 2 2 2 4" xfId="27183"/>
    <cellStyle name="20% - Accent6 92 2 2 2 5" xfId="27184"/>
    <cellStyle name="20% - Accent6 92 2 2 3" xfId="27185"/>
    <cellStyle name="20% - Accent6 92 2 2 3 2" xfId="27186"/>
    <cellStyle name="20% - Accent6 92 2 2 3 2 2" xfId="27187"/>
    <cellStyle name="20% - Accent6 92 2 2 3 3" xfId="27188"/>
    <cellStyle name="20% - Accent6 92 2 2 4" xfId="27189"/>
    <cellStyle name="20% - Accent6 92 2 2 4 2" xfId="27190"/>
    <cellStyle name="20% - Accent6 92 2 2 5" xfId="27191"/>
    <cellStyle name="20% - Accent6 92 2 2 6" xfId="27192"/>
    <cellStyle name="20% - Accent6 92 2 3" xfId="27193"/>
    <cellStyle name="20% - Accent6 92 2 3 2" xfId="27194"/>
    <cellStyle name="20% - Accent6 92 2 3 2 2" xfId="27195"/>
    <cellStyle name="20% - Accent6 92 2 3 2 2 2" xfId="27196"/>
    <cellStyle name="20% - Accent6 92 2 3 2 3" xfId="27197"/>
    <cellStyle name="20% - Accent6 92 2 3 3" xfId="27198"/>
    <cellStyle name="20% - Accent6 92 2 3 3 2" xfId="27199"/>
    <cellStyle name="20% - Accent6 92 2 3 4" xfId="27200"/>
    <cellStyle name="20% - Accent6 92 2 3 5" xfId="27201"/>
    <cellStyle name="20% - Accent6 92 2 4" xfId="27202"/>
    <cellStyle name="20% - Accent6 92 2 4 2" xfId="27203"/>
    <cellStyle name="20% - Accent6 92 2 4 2 2" xfId="27204"/>
    <cellStyle name="20% - Accent6 92 2 4 3" xfId="27205"/>
    <cellStyle name="20% - Accent6 92 2 5" xfId="27206"/>
    <cellStyle name="20% - Accent6 92 2 5 2" xfId="27207"/>
    <cellStyle name="20% - Accent6 92 2 6" xfId="27208"/>
    <cellStyle name="20% - Accent6 92 2 7" xfId="27209"/>
    <cellStyle name="20% - Accent6 92 3" xfId="27210"/>
    <cellStyle name="20% - Accent6 92 3 2" xfId="27211"/>
    <cellStyle name="20% - Accent6 92 3 2 2" xfId="27212"/>
    <cellStyle name="20% - Accent6 92 3 2 2 2" xfId="27213"/>
    <cellStyle name="20% - Accent6 92 3 2 2 2 2" xfId="27214"/>
    <cellStyle name="20% - Accent6 92 3 2 2 2 2 2" xfId="27215"/>
    <cellStyle name="20% - Accent6 92 3 2 2 2 3" xfId="27216"/>
    <cellStyle name="20% - Accent6 92 3 2 2 3" xfId="27217"/>
    <cellStyle name="20% - Accent6 92 3 2 2 3 2" xfId="27218"/>
    <cellStyle name="20% - Accent6 92 3 2 2 4" xfId="27219"/>
    <cellStyle name="20% - Accent6 92 3 2 2 5" xfId="27220"/>
    <cellStyle name="20% - Accent6 92 3 2 3" xfId="27221"/>
    <cellStyle name="20% - Accent6 92 3 2 3 2" xfId="27222"/>
    <cellStyle name="20% - Accent6 92 3 2 3 2 2" xfId="27223"/>
    <cellStyle name="20% - Accent6 92 3 2 3 3" xfId="27224"/>
    <cellStyle name="20% - Accent6 92 3 2 4" xfId="27225"/>
    <cellStyle name="20% - Accent6 92 3 2 4 2" xfId="27226"/>
    <cellStyle name="20% - Accent6 92 3 2 5" xfId="27227"/>
    <cellStyle name="20% - Accent6 92 3 2 6" xfId="27228"/>
    <cellStyle name="20% - Accent6 92 3 3" xfId="27229"/>
    <cellStyle name="20% - Accent6 92 3 3 2" xfId="27230"/>
    <cellStyle name="20% - Accent6 92 3 3 2 2" xfId="27231"/>
    <cellStyle name="20% - Accent6 92 3 3 2 2 2" xfId="27232"/>
    <cellStyle name="20% - Accent6 92 3 3 2 3" xfId="27233"/>
    <cellStyle name="20% - Accent6 92 3 3 3" xfId="27234"/>
    <cellStyle name="20% - Accent6 92 3 3 3 2" xfId="27235"/>
    <cellStyle name="20% - Accent6 92 3 3 4" xfId="27236"/>
    <cellStyle name="20% - Accent6 92 3 3 5" xfId="27237"/>
    <cellStyle name="20% - Accent6 92 3 4" xfId="27238"/>
    <cellStyle name="20% - Accent6 92 3 4 2" xfId="27239"/>
    <cellStyle name="20% - Accent6 92 3 4 2 2" xfId="27240"/>
    <cellStyle name="20% - Accent6 92 3 4 3" xfId="27241"/>
    <cellStyle name="20% - Accent6 92 3 5" xfId="27242"/>
    <cellStyle name="20% - Accent6 92 3 5 2" xfId="27243"/>
    <cellStyle name="20% - Accent6 92 3 6" xfId="27244"/>
    <cellStyle name="20% - Accent6 92 3 7" xfId="27245"/>
    <cellStyle name="20% - Accent6 92 4" xfId="27246"/>
    <cellStyle name="20% - Accent6 92 4 2" xfId="27247"/>
    <cellStyle name="20% - Accent6 92 4 2 2" xfId="27248"/>
    <cellStyle name="20% - Accent6 92 4 2 2 2" xfId="27249"/>
    <cellStyle name="20% - Accent6 92 4 2 2 2 2" xfId="27250"/>
    <cellStyle name="20% - Accent6 92 4 2 2 3" xfId="27251"/>
    <cellStyle name="20% - Accent6 92 4 2 3" xfId="27252"/>
    <cellStyle name="20% - Accent6 92 4 2 3 2" xfId="27253"/>
    <cellStyle name="20% - Accent6 92 4 2 4" xfId="27254"/>
    <cellStyle name="20% - Accent6 92 4 2 5" xfId="27255"/>
    <cellStyle name="20% - Accent6 92 4 3" xfId="27256"/>
    <cellStyle name="20% - Accent6 92 4 3 2" xfId="27257"/>
    <cellStyle name="20% - Accent6 92 4 3 2 2" xfId="27258"/>
    <cellStyle name="20% - Accent6 92 4 3 3" xfId="27259"/>
    <cellStyle name="20% - Accent6 92 4 4" xfId="27260"/>
    <cellStyle name="20% - Accent6 92 4 4 2" xfId="27261"/>
    <cellStyle name="20% - Accent6 92 4 5" xfId="27262"/>
    <cellStyle name="20% - Accent6 92 4 6" xfId="27263"/>
    <cellStyle name="20% - Accent6 92 5" xfId="27264"/>
    <cellStyle name="20% - Accent6 92 5 2" xfId="27265"/>
    <cellStyle name="20% - Accent6 92 5 2 2" xfId="27266"/>
    <cellStyle name="20% - Accent6 92 5 2 2 2" xfId="27267"/>
    <cellStyle name="20% - Accent6 92 5 2 2 2 2" xfId="27268"/>
    <cellStyle name="20% - Accent6 92 5 2 2 3" xfId="27269"/>
    <cellStyle name="20% - Accent6 92 5 2 3" xfId="27270"/>
    <cellStyle name="20% - Accent6 92 5 2 3 2" xfId="27271"/>
    <cellStyle name="20% - Accent6 92 5 2 4" xfId="27272"/>
    <cellStyle name="20% - Accent6 92 5 2 5" xfId="27273"/>
    <cellStyle name="20% - Accent6 92 5 3" xfId="27274"/>
    <cellStyle name="20% - Accent6 92 5 3 2" xfId="27275"/>
    <cellStyle name="20% - Accent6 92 5 3 2 2" xfId="27276"/>
    <cellStyle name="20% - Accent6 92 5 3 3" xfId="27277"/>
    <cellStyle name="20% - Accent6 92 5 4" xfId="27278"/>
    <cellStyle name="20% - Accent6 92 5 4 2" xfId="27279"/>
    <cellStyle name="20% - Accent6 92 5 5" xfId="27280"/>
    <cellStyle name="20% - Accent6 92 5 6" xfId="27281"/>
    <cellStyle name="20% - Accent6 92 6" xfId="27282"/>
    <cellStyle name="20% - Accent6 92 6 2" xfId="27283"/>
    <cellStyle name="20% - Accent6 92 6 2 2" xfId="27284"/>
    <cellStyle name="20% - Accent6 92 6 2 2 2" xfId="27285"/>
    <cellStyle name="20% - Accent6 92 6 2 3" xfId="27286"/>
    <cellStyle name="20% - Accent6 92 6 3" xfId="27287"/>
    <cellStyle name="20% - Accent6 92 6 3 2" xfId="27288"/>
    <cellStyle name="20% - Accent6 92 6 4" xfId="27289"/>
    <cellStyle name="20% - Accent6 92 6 5" xfId="27290"/>
    <cellStyle name="20% - Accent6 92 7" xfId="27291"/>
    <cellStyle name="20% - Accent6 92 7 2" xfId="27292"/>
    <cellStyle name="20% - Accent6 92 7 2 2" xfId="27293"/>
    <cellStyle name="20% - Accent6 92 7 3" xfId="27294"/>
    <cellStyle name="20% - Accent6 92 8" xfId="27295"/>
    <cellStyle name="20% - Accent6 92 8 2" xfId="27296"/>
    <cellStyle name="20% - Accent6 92 9" xfId="27297"/>
    <cellStyle name="20% - Accent6 92 9 2" xfId="60939"/>
    <cellStyle name="20% - Accent6 93" xfId="1540"/>
    <cellStyle name="20% - Accent6 93 10" xfId="27298"/>
    <cellStyle name="20% - Accent6 93 2" xfId="27299"/>
    <cellStyle name="20% - Accent6 93 2 2" xfId="27300"/>
    <cellStyle name="20% - Accent6 93 2 2 2" xfId="27301"/>
    <cellStyle name="20% - Accent6 93 2 2 2 2" xfId="27302"/>
    <cellStyle name="20% - Accent6 93 2 2 2 2 2" xfId="27303"/>
    <cellStyle name="20% - Accent6 93 2 2 2 2 2 2" xfId="27304"/>
    <cellStyle name="20% - Accent6 93 2 2 2 2 3" xfId="27305"/>
    <cellStyle name="20% - Accent6 93 2 2 2 3" xfId="27306"/>
    <cellStyle name="20% - Accent6 93 2 2 2 3 2" xfId="27307"/>
    <cellStyle name="20% - Accent6 93 2 2 2 4" xfId="27308"/>
    <cellStyle name="20% - Accent6 93 2 2 2 5" xfId="27309"/>
    <cellStyle name="20% - Accent6 93 2 2 3" xfId="27310"/>
    <cellStyle name="20% - Accent6 93 2 2 3 2" xfId="27311"/>
    <cellStyle name="20% - Accent6 93 2 2 3 2 2" xfId="27312"/>
    <cellStyle name="20% - Accent6 93 2 2 3 3" xfId="27313"/>
    <cellStyle name="20% - Accent6 93 2 2 4" xfId="27314"/>
    <cellStyle name="20% - Accent6 93 2 2 4 2" xfId="27315"/>
    <cellStyle name="20% - Accent6 93 2 2 5" xfId="27316"/>
    <cellStyle name="20% - Accent6 93 2 2 6" xfId="27317"/>
    <cellStyle name="20% - Accent6 93 2 3" xfId="27318"/>
    <cellStyle name="20% - Accent6 93 2 3 2" xfId="27319"/>
    <cellStyle name="20% - Accent6 93 2 3 2 2" xfId="27320"/>
    <cellStyle name="20% - Accent6 93 2 3 2 2 2" xfId="27321"/>
    <cellStyle name="20% - Accent6 93 2 3 2 3" xfId="27322"/>
    <cellStyle name="20% - Accent6 93 2 3 3" xfId="27323"/>
    <cellStyle name="20% - Accent6 93 2 3 3 2" xfId="27324"/>
    <cellStyle name="20% - Accent6 93 2 3 4" xfId="27325"/>
    <cellStyle name="20% - Accent6 93 2 3 5" xfId="27326"/>
    <cellStyle name="20% - Accent6 93 2 4" xfId="27327"/>
    <cellStyle name="20% - Accent6 93 2 4 2" xfId="27328"/>
    <cellStyle name="20% - Accent6 93 2 4 2 2" xfId="27329"/>
    <cellStyle name="20% - Accent6 93 2 4 3" xfId="27330"/>
    <cellStyle name="20% - Accent6 93 2 5" xfId="27331"/>
    <cellStyle name="20% - Accent6 93 2 5 2" xfId="27332"/>
    <cellStyle name="20% - Accent6 93 2 6" xfId="27333"/>
    <cellStyle name="20% - Accent6 93 2 7" xfId="27334"/>
    <cellStyle name="20% - Accent6 93 3" xfId="27335"/>
    <cellStyle name="20% - Accent6 93 3 2" xfId="27336"/>
    <cellStyle name="20% - Accent6 93 3 2 2" xfId="27337"/>
    <cellStyle name="20% - Accent6 93 3 2 2 2" xfId="27338"/>
    <cellStyle name="20% - Accent6 93 3 2 2 2 2" xfId="27339"/>
    <cellStyle name="20% - Accent6 93 3 2 2 2 2 2" xfId="27340"/>
    <cellStyle name="20% - Accent6 93 3 2 2 2 3" xfId="27341"/>
    <cellStyle name="20% - Accent6 93 3 2 2 3" xfId="27342"/>
    <cellStyle name="20% - Accent6 93 3 2 2 3 2" xfId="27343"/>
    <cellStyle name="20% - Accent6 93 3 2 2 4" xfId="27344"/>
    <cellStyle name="20% - Accent6 93 3 2 2 5" xfId="27345"/>
    <cellStyle name="20% - Accent6 93 3 2 3" xfId="27346"/>
    <cellStyle name="20% - Accent6 93 3 2 3 2" xfId="27347"/>
    <cellStyle name="20% - Accent6 93 3 2 3 2 2" xfId="27348"/>
    <cellStyle name="20% - Accent6 93 3 2 3 3" xfId="27349"/>
    <cellStyle name="20% - Accent6 93 3 2 4" xfId="27350"/>
    <cellStyle name="20% - Accent6 93 3 2 4 2" xfId="27351"/>
    <cellStyle name="20% - Accent6 93 3 2 5" xfId="27352"/>
    <cellStyle name="20% - Accent6 93 3 2 6" xfId="27353"/>
    <cellStyle name="20% - Accent6 93 3 3" xfId="27354"/>
    <cellStyle name="20% - Accent6 93 3 3 2" xfId="27355"/>
    <cellStyle name="20% - Accent6 93 3 3 2 2" xfId="27356"/>
    <cellStyle name="20% - Accent6 93 3 3 2 2 2" xfId="27357"/>
    <cellStyle name="20% - Accent6 93 3 3 2 3" xfId="27358"/>
    <cellStyle name="20% - Accent6 93 3 3 3" xfId="27359"/>
    <cellStyle name="20% - Accent6 93 3 3 3 2" xfId="27360"/>
    <cellStyle name="20% - Accent6 93 3 3 4" xfId="27361"/>
    <cellStyle name="20% - Accent6 93 3 3 5" xfId="27362"/>
    <cellStyle name="20% - Accent6 93 3 4" xfId="27363"/>
    <cellStyle name="20% - Accent6 93 3 4 2" xfId="27364"/>
    <cellStyle name="20% - Accent6 93 3 4 2 2" xfId="27365"/>
    <cellStyle name="20% - Accent6 93 3 4 3" xfId="27366"/>
    <cellStyle name="20% - Accent6 93 3 5" xfId="27367"/>
    <cellStyle name="20% - Accent6 93 3 5 2" xfId="27368"/>
    <cellStyle name="20% - Accent6 93 3 6" xfId="27369"/>
    <cellStyle name="20% - Accent6 93 3 7" xfId="27370"/>
    <cellStyle name="20% - Accent6 93 4" xfId="27371"/>
    <cellStyle name="20% - Accent6 93 4 2" xfId="27372"/>
    <cellStyle name="20% - Accent6 93 4 2 2" xfId="27373"/>
    <cellStyle name="20% - Accent6 93 4 2 2 2" xfId="27374"/>
    <cellStyle name="20% - Accent6 93 4 2 2 2 2" xfId="27375"/>
    <cellStyle name="20% - Accent6 93 4 2 2 3" xfId="27376"/>
    <cellStyle name="20% - Accent6 93 4 2 3" xfId="27377"/>
    <cellStyle name="20% - Accent6 93 4 2 3 2" xfId="27378"/>
    <cellStyle name="20% - Accent6 93 4 2 4" xfId="27379"/>
    <cellStyle name="20% - Accent6 93 4 2 5" xfId="27380"/>
    <cellStyle name="20% - Accent6 93 4 3" xfId="27381"/>
    <cellStyle name="20% - Accent6 93 4 3 2" xfId="27382"/>
    <cellStyle name="20% - Accent6 93 4 3 2 2" xfId="27383"/>
    <cellStyle name="20% - Accent6 93 4 3 3" xfId="27384"/>
    <cellStyle name="20% - Accent6 93 4 4" xfId="27385"/>
    <cellStyle name="20% - Accent6 93 4 4 2" xfId="27386"/>
    <cellStyle name="20% - Accent6 93 4 5" xfId="27387"/>
    <cellStyle name="20% - Accent6 93 4 6" xfId="27388"/>
    <cellStyle name="20% - Accent6 93 5" xfId="27389"/>
    <cellStyle name="20% - Accent6 93 5 2" xfId="27390"/>
    <cellStyle name="20% - Accent6 93 5 2 2" xfId="27391"/>
    <cellStyle name="20% - Accent6 93 5 2 2 2" xfId="27392"/>
    <cellStyle name="20% - Accent6 93 5 2 2 2 2" xfId="27393"/>
    <cellStyle name="20% - Accent6 93 5 2 2 3" xfId="27394"/>
    <cellStyle name="20% - Accent6 93 5 2 3" xfId="27395"/>
    <cellStyle name="20% - Accent6 93 5 2 3 2" xfId="27396"/>
    <cellStyle name="20% - Accent6 93 5 2 4" xfId="27397"/>
    <cellStyle name="20% - Accent6 93 5 2 5" xfId="27398"/>
    <cellStyle name="20% - Accent6 93 5 3" xfId="27399"/>
    <cellStyle name="20% - Accent6 93 5 3 2" xfId="27400"/>
    <cellStyle name="20% - Accent6 93 5 3 2 2" xfId="27401"/>
    <cellStyle name="20% - Accent6 93 5 3 3" xfId="27402"/>
    <cellStyle name="20% - Accent6 93 5 4" xfId="27403"/>
    <cellStyle name="20% - Accent6 93 5 4 2" xfId="27404"/>
    <cellStyle name="20% - Accent6 93 5 5" xfId="27405"/>
    <cellStyle name="20% - Accent6 93 5 6" xfId="27406"/>
    <cellStyle name="20% - Accent6 93 6" xfId="27407"/>
    <cellStyle name="20% - Accent6 93 6 2" xfId="27408"/>
    <cellStyle name="20% - Accent6 93 6 2 2" xfId="27409"/>
    <cellStyle name="20% - Accent6 93 6 2 2 2" xfId="27410"/>
    <cellStyle name="20% - Accent6 93 6 2 3" xfId="27411"/>
    <cellStyle name="20% - Accent6 93 6 3" xfId="27412"/>
    <cellStyle name="20% - Accent6 93 6 3 2" xfId="27413"/>
    <cellStyle name="20% - Accent6 93 6 4" xfId="27414"/>
    <cellStyle name="20% - Accent6 93 6 5" xfId="27415"/>
    <cellStyle name="20% - Accent6 93 7" xfId="27416"/>
    <cellStyle name="20% - Accent6 93 7 2" xfId="27417"/>
    <cellStyle name="20% - Accent6 93 7 2 2" xfId="27418"/>
    <cellStyle name="20% - Accent6 93 7 3" xfId="27419"/>
    <cellStyle name="20% - Accent6 93 8" xfId="27420"/>
    <cellStyle name="20% - Accent6 93 8 2" xfId="27421"/>
    <cellStyle name="20% - Accent6 93 9" xfId="27422"/>
    <cellStyle name="20% - Accent6 93 9 2" xfId="60940"/>
    <cellStyle name="20% - Accent6 94" xfId="1541"/>
    <cellStyle name="20% - Accent6 94 10" xfId="27423"/>
    <cellStyle name="20% - Accent6 94 2" xfId="27424"/>
    <cellStyle name="20% - Accent6 94 2 2" xfId="27425"/>
    <cellStyle name="20% - Accent6 94 2 2 2" xfId="27426"/>
    <cellStyle name="20% - Accent6 94 2 2 2 2" xfId="27427"/>
    <cellStyle name="20% - Accent6 94 2 2 2 2 2" xfId="27428"/>
    <cellStyle name="20% - Accent6 94 2 2 2 2 2 2" xfId="27429"/>
    <cellStyle name="20% - Accent6 94 2 2 2 2 3" xfId="27430"/>
    <cellStyle name="20% - Accent6 94 2 2 2 3" xfId="27431"/>
    <cellStyle name="20% - Accent6 94 2 2 2 3 2" xfId="27432"/>
    <cellStyle name="20% - Accent6 94 2 2 2 4" xfId="27433"/>
    <cellStyle name="20% - Accent6 94 2 2 2 5" xfId="27434"/>
    <cellStyle name="20% - Accent6 94 2 2 3" xfId="27435"/>
    <cellStyle name="20% - Accent6 94 2 2 3 2" xfId="27436"/>
    <cellStyle name="20% - Accent6 94 2 2 3 2 2" xfId="27437"/>
    <cellStyle name="20% - Accent6 94 2 2 3 3" xfId="27438"/>
    <cellStyle name="20% - Accent6 94 2 2 4" xfId="27439"/>
    <cellStyle name="20% - Accent6 94 2 2 4 2" xfId="27440"/>
    <cellStyle name="20% - Accent6 94 2 2 5" xfId="27441"/>
    <cellStyle name="20% - Accent6 94 2 2 6" xfId="27442"/>
    <cellStyle name="20% - Accent6 94 2 3" xfId="27443"/>
    <cellStyle name="20% - Accent6 94 2 3 2" xfId="27444"/>
    <cellStyle name="20% - Accent6 94 2 3 2 2" xfId="27445"/>
    <cellStyle name="20% - Accent6 94 2 3 2 2 2" xfId="27446"/>
    <cellStyle name="20% - Accent6 94 2 3 2 3" xfId="27447"/>
    <cellStyle name="20% - Accent6 94 2 3 3" xfId="27448"/>
    <cellStyle name="20% - Accent6 94 2 3 3 2" xfId="27449"/>
    <cellStyle name="20% - Accent6 94 2 3 4" xfId="27450"/>
    <cellStyle name="20% - Accent6 94 2 3 5" xfId="27451"/>
    <cellStyle name="20% - Accent6 94 2 4" xfId="27452"/>
    <cellStyle name="20% - Accent6 94 2 4 2" xfId="27453"/>
    <cellStyle name="20% - Accent6 94 2 4 2 2" xfId="27454"/>
    <cellStyle name="20% - Accent6 94 2 4 3" xfId="27455"/>
    <cellStyle name="20% - Accent6 94 2 5" xfId="27456"/>
    <cellStyle name="20% - Accent6 94 2 5 2" xfId="27457"/>
    <cellStyle name="20% - Accent6 94 2 6" xfId="27458"/>
    <cellStyle name="20% - Accent6 94 2 7" xfId="27459"/>
    <cellStyle name="20% - Accent6 94 3" xfId="27460"/>
    <cellStyle name="20% - Accent6 94 3 2" xfId="27461"/>
    <cellStyle name="20% - Accent6 94 3 2 2" xfId="27462"/>
    <cellStyle name="20% - Accent6 94 3 2 2 2" xfId="27463"/>
    <cellStyle name="20% - Accent6 94 3 2 2 2 2" xfId="27464"/>
    <cellStyle name="20% - Accent6 94 3 2 2 2 2 2" xfId="27465"/>
    <cellStyle name="20% - Accent6 94 3 2 2 2 3" xfId="27466"/>
    <cellStyle name="20% - Accent6 94 3 2 2 3" xfId="27467"/>
    <cellStyle name="20% - Accent6 94 3 2 2 3 2" xfId="27468"/>
    <cellStyle name="20% - Accent6 94 3 2 2 4" xfId="27469"/>
    <cellStyle name="20% - Accent6 94 3 2 2 5" xfId="27470"/>
    <cellStyle name="20% - Accent6 94 3 2 3" xfId="27471"/>
    <cellStyle name="20% - Accent6 94 3 2 3 2" xfId="27472"/>
    <cellStyle name="20% - Accent6 94 3 2 3 2 2" xfId="27473"/>
    <cellStyle name="20% - Accent6 94 3 2 3 3" xfId="27474"/>
    <cellStyle name="20% - Accent6 94 3 2 4" xfId="27475"/>
    <cellStyle name="20% - Accent6 94 3 2 4 2" xfId="27476"/>
    <cellStyle name="20% - Accent6 94 3 2 5" xfId="27477"/>
    <cellStyle name="20% - Accent6 94 3 2 6" xfId="27478"/>
    <cellStyle name="20% - Accent6 94 3 3" xfId="27479"/>
    <cellStyle name="20% - Accent6 94 3 3 2" xfId="27480"/>
    <cellStyle name="20% - Accent6 94 3 3 2 2" xfId="27481"/>
    <cellStyle name="20% - Accent6 94 3 3 2 2 2" xfId="27482"/>
    <cellStyle name="20% - Accent6 94 3 3 2 3" xfId="27483"/>
    <cellStyle name="20% - Accent6 94 3 3 3" xfId="27484"/>
    <cellStyle name="20% - Accent6 94 3 3 3 2" xfId="27485"/>
    <cellStyle name="20% - Accent6 94 3 3 4" xfId="27486"/>
    <cellStyle name="20% - Accent6 94 3 3 5" xfId="27487"/>
    <cellStyle name="20% - Accent6 94 3 4" xfId="27488"/>
    <cellStyle name="20% - Accent6 94 3 4 2" xfId="27489"/>
    <cellStyle name="20% - Accent6 94 3 4 2 2" xfId="27490"/>
    <cellStyle name="20% - Accent6 94 3 4 3" xfId="27491"/>
    <cellStyle name="20% - Accent6 94 3 5" xfId="27492"/>
    <cellStyle name="20% - Accent6 94 3 5 2" xfId="27493"/>
    <cellStyle name="20% - Accent6 94 3 6" xfId="27494"/>
    <cellStyle name="20% - Accent6 94 3 7" xfId="27495"/>
    <cellStyle name="20% - Accent6 94 4" xfId="27496"/>
    <cellStyle name="20% - Accent6 94 4 2" xfId="27497"/>
    <cellStyle name="20% - Accent6 94 4 2 2" xfId="27498"/>
    <cellStyle name="20% - Accent6 94 4 2 2 2" xfId="27499"/>
    <cellStyle name="20% - Accent6 94 4 2 2 2 2" xfId="27500"/>
    <cellStyle name="20% - Accent6 94 4 2 2 3" xfId="27501"/>
    <cellStyle name="20% - Accent6 94 4 2 3" xfId="27502"/>
    <cellStyle name="20% - Accent6 94 4 2 3 2" xfId="27503"/>
    <cellStyle name="20% - Accent6 94 4 2 4" xfId="27504"/>
    <cellStyle name="20% - Accent6 94 4 2 5" xfId="27505"/>
    <cellStyle name="20% - Accent6 94 4 3" xfId="27506"/>
    <cellStyle name="20% - Accent6 94 4 3 2" xfId="27507"/>
    <cellStyle name="20% - Accent6 94 4 3 2 2" xfId="27508"/>
    <cellStyle name="20% - Accent6 94 4 3 3" xfId="27509"/>
    <cellStyle name="20% - Accent6 94 4 4" xfId="27510"/>
    <cellStyle name="20% - Accent6 94 4 4 2" xfId="27511"/>
    <cellStyle name="20% - Accent6 94 4 5" xfId="27512"/>
    <cellStyle name="20% - Accent6 94 4 6" xfId="27513"/>
    <cellStyle name="20% - Accent6 94 5" xfId="27514"/>
    <cellStyle name="20% - Accent6 94 5 2" xfId="27515"/>
    <cellStyle name="20% - Accent6 94 5 2 2" xfId="27516"/>
    <cellStyle name="20% - Accent6 94 5 2 2 2" xfId="27517"/>
    <cellStyle name="20% - Accent6 94 5 2 2 2 2" xfId="27518"/>
    <cellStyle name="20% - Accent6 94 5 2 2 3" xfId="27519"/>
    <cellStyle name="20% - Accent6 94 5 2 3" xfId="27520"/>
    <cellStyle name="20% - Accent6 94 5 2 3 2" xfId="27521"/>
    <cellStyle name="20% - Accent6 94 5 2 4" xfId="27522"/>
    <cellStyle name="20% - Accent6 94 5 2 5" xfId="27523"/>
    <cellStyle name="20% - Accent6 94 5 3" xfId="27524"/>
    <cellStyle name="20% - Accent6 94 5 3 2" xfId="27525"/>
    <cellStyle name="20% - Accent6 94 5 3 2 2" xfId="27526"/>
    <cellStyle name="20% - Accent6 94 5 3 3" xfId="27527"/>
    <cellStyle name="20% - Accent6 94 5 4" xfId="27528"/>
    <cellStyle name="20% - Accent6 94 5 4 2" xfId="27529"/>
    <cellStyle name="20% - Accent6 94 5 5" xfId="27530"/>
    <cellStyle name="20% - Accent6 94 5 6" xfId="27531"/>
    <cellStyle name="20% - Accent6 94 6" xfId="27532"/>
    <cellStyle name="20% - Accent6 94 6 2" xfId="27533"/>
    <cellStyle name="20% - Accent6 94 6 2 2" xfId="27534"/>
    <cellStyle name="20% - Accent6 94 6 2 2 2" xfId="27535"/>
    <cellStyle name="20% - Accent6 94 6 2 3" xfId="27536"/>
    <cellStyle name="20% - Accent6 94 6 3" xfId="27537"/>
    <cellStyle name="20% - Accent6 94 6 3 2" xfId="27538"/>
    <cellStyle name="20% - Accent6 94 6 4" xfId="27539"/>
    <cellStyle name="20% - Accent6 94 6 5" xfId="27540"/>
    <cellStyle name="20% - Accent6 94 7" xfId="27541"/>
    <cellStyle name="20% - Accent6 94 7 2" xfId="27542"/>
    <cellStyle name="20% - Accent6 94 7 2 2" xfId="27543"/>
    <cellStyle name="20% - Accent6 94 7 3" xfId="27544"/>
    <cellStyle name="20% - Accent6 94 8" xfId="27545"/>
    <cellStyle name="20% - Accent6 94 8 2" xfId="27546"/>
    <cellStyle name="20% - Accent6 94 9" xfId="27547"/>
    <cellStyle name="20% - Accent6 94 9 2" xfId="60941"/>
    <cellStyle name="20% - Accent6 95" xfId="1542"/>
    <cellStyle name="20% - Accent6 95 10" xfId="27548"/>
    <cellStyle name="20% - Accent6 95 2" xfId="27549"/>
    <cellStyle name="20% - Accent6 95 2 2" xfId="27550"/>
    <cellStyle name="20% - Accent6 95 2 2 2" xfId="27551"/>
    <cellStyle name="20% - Accent6 95 2 2 2 2" xfId="27552"/>
    <cellStyle name="20% - Accent6 95 2 2 2 2 2" xfId="27553"/>
    <cellStyle name="20% - Accent6 95 2 2 2 2 2 2" xfId="27554"/>
    <cellStyle name="20% - Accent6 95 2 2 2 2 3" xfId="27555"/>
    <cellStyle name="20% - Accent6 95 2 2 2 3" xfId="27556"/>
    <cellStyle name="20% - Accent6 95 2 2 2 3 2" xfId="27557"/>
    <cellStyle name="20% - Accent6 95 2 2 2 4" xfId="27558"/>
    <cellStyle name="20% - Accent6 95 2 2 2 5" xfId="27559"/>
    <cellStyle name="20% - Accent6 95 2 2 3" xfId="27560"/>
    <cellStyle name="20% - Accent6 95 2 2 3 2" xfId="27561"/>
    <cellStyle name="20% - Accent6 95 2 2 3 2 2" xfId="27562"/>
    <cellStyle name="20% - Accent6 95 2 2 3 3" xfId="27563"/>
    <cellStyle name="20% - Accent6 95 2 2 4" xfId="27564"/>
    <cellStyle name="20% - Accent6 95 2 2 4 2" xfId="27565"/>
    <cellStyle name="20% - Accent6 95 2 2 5" xfId="27566"/>
    <cellStyle name="20% - Accent6 95 2 2 6" xfId="27567"/>
    <cellStyle name="20% - Accent6 95 2 3" xfId="27568"/>
    <cellStyle name="20% - Accent6 95 2 3 2" xfId="27569"/>
    <cellStyle name="20% - Accent6 95 2 3 2 2" xfId="27570"/>
    <cellStyle name="20% - Accent6 95 2 3 2 2 2" xfId="27571"/>
    <cellStyle name="20% - Accent6 95 2 3 2 3" xfId="27572"/>
    <cellStyle name="20% - Accent6 95 2 3 3" xfId="27573"/>
    <cellStyle name="20% - Accent6 95 2 3 3 2" xfId="27574"/>
    <cellStyle name="20% - Accent6 95 2 3 4" xfId="27575"/>
    <cellStyle name="20% - Accent6 95 2 3 5" xfId="27576"/>
    <cellStyle name="20% - Accent6 95 2 4" xfId="27577"/>
    <cellStyle name="20% - Accent6 95 2 4 2" xfId="27578"/>
    <cellStyle name="20% - Accent6 95 2 4 2 2" xfId="27579"/>
    <cellStyle name="20% - Accent6 95 2 4 3" xfId="27580"/>
    <cellStyle name="20% - Accent6 95 2 5" xfId="27581"/>
    <cellStyle name="20% - Accent6 95 2 5 2" xfId="27582"/>
    <cellStyle name="20% - Accent6 95 2 6" xfId="27583"/>
    <cellStyle name="20% - Accent6 95 2 7" xfId="27584"/>
    <cellStyle name="20% - Accent6 95 3" xfId="27585"/>
    <cellStyle name="20% - Accent6 95 3 2" xfId="27586"/>
    <cellStyle name="20% - Accent6 95 3 2 2" xfId="27587"/>
    <cellStyle name="20% - Accent6 95 3 2 2 2" xfId="27588"/>
    <cellStyle name="20% - Accent6 95 3 2 2 2 2" xfId="27589"/>
    <cellStyle name="20% - Accent6 95 3 2 2 2 2 2" xfId="27590"/>
    <cellStyle name="20% - Accent6 95 3 2 2 2 3" xfId="27591"/>
    <cellStyle name="20% - Accent6 95 3 2 2 3" xfId="27592"/>
    <cellStyle name="20% - Accent6 95 3 2 2 3 2" xfId="27593"/>
    <cellStyle name="20% - Accent6 95 3 2 2 4" xfId="27594"/>
    <cellStyle name="20% - Accent6 95 3 2 2 5" xfId="27595"/>
    <cellStyle name="20% - Accent6 95 3 2 3" xfId="27596"/>
    <cellStyle name="20% - Accent6 95 3 2 3 2" xfId="27597"/>
    <cellStyle name="20% - Accent6 95 3 2 3 2 2" xfId="27598"/>
    <cellStyle name="20% - Accent6 95 3 2 3 3" xfId="27599"/>
    <cellStyle name="20% - Accent6 95 3 2 4" xfId="27600"/>
    <cellStyle name="20% - Accent6 95 3 2 4 2" xfId="27601"/>
    <cellStyle name="20% - Accent6 95 3 2 5" xfId="27602"/>
    <cellStyle name="20% - Accent6 95 3 2 6" xfId="27603"/>
    <cellStyle name="20% - Accent6 95 3 3" xfId="27604"/>
    <cellStyle name="20% - Accent6 95 3 3 2" xfId="27605"/>
    <cellStyle name="20% - Accent6 95 3 3 2 2" xfId="27606"/>
    <cellStyle name="20% - Accent6 95 3 3 2 2 2" xfId="27607"/>
    <cellStyle name="20% - Accent6 95 3 3 2 3" xfId="27608"/>
    <cellStyle name="20% - Accent6 95 3 3 3" xfId="27609"/>
    <cellStyle name="20% - Accent6 95 3 3 3 2" xfId="27610"/>
    <cellStyle name="20% - Accent6 95 3 3 4" xfId="27611"/>
    <cellStyle name="20% - Accent6 95 3 3 5" xfId="27612"/>
    <cellStyle name="20% - Accent6 95 3 4" xfId="27613"/>
    <cellStyle name="20% - Accent6 95 3 4 2" xfId="27614"/>
    <cellStyle name="20% - Accent6 95 3 4 2 2" xfId="27615"/>
    <cellStyle name="20% - Accent6 95 3 4 3" xfId="27616"/>
    <cellStyle name="20% - Accent6 95 3 5" xfId="27617"/>
    <cellStyle name="20% - Accent6 95 3 5 2" xfId="27618"/>
    <cellStyle name="20% - Accent6 95 3 6" xfId="27619"/>
    <cellStyle name="20% - Accent6 95 3 7" xfId="27620"/>
    <cellStyle name="20% - Accent6 95 4" xfId="27621"/>
    <cellStyle name="20% - Accent6 95 4 2" xfId="27622"/>
    <cellStyle name="20% - Accent6 95 4 2 2" xfId="27623"/>
    <cellStyle name="20% - Accent6 95 4 2 2 2" xfId="27624"/>
    <cellStyle name="20% - Accent6 95 4 2 2 2 2" xfId="27625"/>
    <cellStyle name="20% - Accent6 95 4 2 2 3" xfId="27626"/>
    <cellStyle name="20% - Accent6 95 4 2 3" xfId="27627"/>
    <cellStyle name="20% - Accent6 95 4 2 3 2" xfId="27628"/>
    <cellStyle name="20% - Accent6 95 4 2 4" xfId="27629"/>
    <cellStyle name="20% - Accent6 95 4 2 5" xfId="27630"/>
    <cellStyle name="20% - Accent6 95 4 3" xfId="27631"/>
    <cellStyle name="20% - Accent6 95 4 3 2" xfId="27632"/>
    <cellStyle name="20% - Accent6 95 4 3 2 2" xfId="27633"/>
    <cellStyle name="20% - Accent6 95 4 3 3" xfId="27634"/>
    <cellStyle name="20% - Accent6 95 4 4" xfId="27635"/>
    <cellStyle name="20% - Accent6 95 4 4 2" xfId="27636"/>
    <cellStyle name="20% - Accent6 95 4 5" xfId="27637"/>
    <cellStyle name="20% - Accent6 95 4 6" xfId="27638"/>
    <cellStyle name="20% - Accent6 95 5" xfId="27639"/>
    <cellStyle name="20% - Accent6 95 5 2" xfId="27640"/>
    <cellStyle name="20% - Accent6 95 5 2 2" xfId="27641"/>
    <cellStyle name="20% - Accent6 95 5 2 2 2" xfId="27642"/>
    <cellStyle name="20% - Accent6 95 5 2 2 2 2" xfId="27643"/>
    <cellStyle name="20% - Accent6 95 5 2 2 3" xfId="27644"/>
    <cellStyle name="20% - Accent6 95 5 2 3" xfId="27645"/>
    <cellStyle name="20% - Accent6 95 5 2 3 2" xfId="27646"/>
    <cellStyle name="20% - Accent6 95 5 2 4" xfId="27647"/>
    <cellStyle name="20% - Accent6 95 5 2 5" xfId="27648"/>
    <cellStyle name="20% - Accent6 95 5 3" xfId="27649"/>
    <cellStyle name="20% - Accent6 95 5 3 2" xfId="27650"/>
    <cellStyle name="20% - Accent6 95 5 3 2 2" xfId="27651"/>
    <cellStyle name="20% - Accent6 95 5 3 3" xfId="27652"/>
    <cellStyle name="20% - Accent6 95 5 4" xfId="27653"/>
    <cellStyle name="20% - Accent6 95 5 4 2" xfId="27654"/>
    <cellStyle name="20% - Accent6 95 5 5" xfId="27655"/>
    <cellStyle name="20% - Accent6 95 5 6" xfId="27656"/>
    <cellStyle name="20% - Accent6 95 6" xfId="27657"/>
    <cellStyle name="20% - Accent6 95 6 2" xfId="27658"/>
    <cellStyle name="20% - Accent6 95 6 2 2" xfId="27659"/>
    <cellStyle name="20% - Accent6 95 6 2 2 2" xfId="27660"/>
    <cellStyle name="20% - Accent6 95 6 2 3" xfId="27661"/>
    <cellStyle name="20% - Accent6 95 6 3" xfId="27662"/>
    <cellStyle name="20% - Accent6 95 6 3 2" xfId="27663"/>
    <cellStyle name="20% - Accent6 95 6 4" xfId="27664"/>
    <cellStyle name="20% - Accent6 95 6 5" xfId="27665"/>
    <cellStyle name="20% - Accent6 95 7" xfId="27666"/>
    <cellStyle name="20% - Accent6 95 7 2" xfId="27667"/>
    <cellStyle name="20% - Accent6 95 7 2 2" xfId="27668"/>
    <cellStyle name="20% - Accent6 95 7 3" xfId="27669"/>
    <cellStyle name="20% - Accent6 95 8" xfId="27670"/>
    <cellStyle name="20% - Accent6 95 8 2" xfId="27671"/>
    <cellStyle name="20% - Accent6 95 9" xfId="27672"/>
    <cellStyle name="20% - Accent6 95 9 2" xfId="60942"/>
    <cellStyle name="20% - Accent6 96" xfId="1543"/>
    <cellStyle name="20% - Accent6 96 10" xfId="27673"/>
    <cellStyle name="20% - Accent6 96 2" xfId="27674"/>
    <cellStyle name="20% - Accent6 96 2 2" xfId="27675"/>
    <cellStyle name="20% - Accent6 96 2 2 2" xfId="27676"/>
    <cellStyle name="20% - Accent6 96 2 2 2 2" xfId="27677"/>
    <cellStyle name="20% - Accent6 96 2 2 2 2 2" xfId="27678"/>
    <cellStyle name="20% - Accent6 96 2 2 2 2 2 2" xfId="27679"/>
    <cellStyle name="20% - Accent6 96 2 2 2 2 3" xfId="27680"/>
    <cellStyle name="20% - Accent6 96 2 2 2 3" xfId="27681"/>
    <cellStyle name="20% - Accent6 96 2 2 2 3 2" xfId="27682"/>
    <cellStyle name="20% - Accent6 96 2 2 2 4" xfId="27683"/>
    <cellStyle name="20% - Accent6 96 2 2 2 5" xfId="27684"/>
    <cellStyle name="20% - Accent6 96 2 2 3" xfId="27685"/>
    <cellStyle name="20% - Accent6 96 2 2 3 2" xfId="27686"/>
    <cellStyle name="20% - Accent6 96 2 2 3 2 2" xfId="27687"/>
    <cellStyle name="20% - Accent6 96 2 2 3 3" xfId="27688"/>
    <cellStyle name="20% - Accent6 96 2 2 4" xfId="27689"/>
    <cellStyle name="20% - Accent6 96 2 2 4 2" xfId="27690"/>
    <cellStyle name="20% - Accent6 96 2 2 5" xfId="27691"/>
    <cellStyle name="20% - Accent6 96 2 2 6" xfId="27692"/>
    <cellStyle name="20% - Accent6 96 2 3" xfId="27693"/>
    <cellStyle name="20% - Accent6 96 2 3 2" xfId="27694"/>
    <cellStyle name="20% - Accent6 96 2 3 2 2" xfId="27695"/>
    <cellStyle name="20% - Accent6 96 2 3 2 2 2" xfId="27696"/>
    <cellStyle name="20% - Accent6 96 2 3 2 3" xfId="27697"/>
    <cellStyle name="20% - Accent6 96 2 3 3" xfId="27698"/>
    <cellStyle name="20% - Accent6 96 2 3 3 2" xfId="27699"/>
    <cellStyle name="20% - Accent6 96 2 3 4" xfId="27700"/>
    <cellStyle name="20% - Accent6 96 2 3 5" xfId="27701"/>
    <cellStyle name="20% - Accent6 96 2 4" xfId="27702"/>
    <cellStyle name="20% - Accent6 96 2 4 2" xfId="27703"/>
    <cellStyle name="20% - Accent6 96 2 4 2 2" xfId="27704"/>
    <cellStyle name="20% - Accent6 96 2 4 3" xfId="27705"/>
    <cellStyle name="20% - Accent6 96 2 5" xfId="27706"/>
    <cellStyle name="20% - Accent6 96 2 5 2" xfId="27707"/>
    <cellStyle name="20% - Accent6 96 2 6" xfId="27708"/>
    <cellStyle name="20% - Accent6 96 2 7" xfId="27709"/>
    <cellStyle name="20% - Accent6 96 3" xfId="27710"/>
    <cellStyle name="20% - Accent6 96 3 2" xfId="27711"/>
    <cellStyle name="20% - Accent6 96 3 2 2" xfId="27712"/>
    <cellStyle name="20% - Accent6 96 3 2 2 2" xfId="27713"/>
    <cellStyle name="20% - Accent6 96 3 2 2 2 2" xfId="27714"/>
    <cellStyle name="20% - Accent6 96 3 2 2 2 2 2" xfId="27715"/>
    <cellStyle name="20% - Accent6 96 3 2 2 2 3" xfId="27716"/>
    <cellStyle name="20% - Accent6 96 3 2 2 3" xfId="27717"/>
    <cellStyle name="20% - Accent6 96 3 2 2 3 2" xfId="27718"/>
    <cellStyle name="20% - Accent6 96 3 2 2 4" xfId="27719"/>
    <cellStyle name="20% - Accent6 96 3 2 2 5" xfId="27720"/>
    <cellStyle name="20% - Accent6 96 3 2 3" xfId="27721"/>
    <cellStyle name="20% - Accent6 96 3 2 3 2" xfId="27722"/>
    <cellStyle name="20% - Accent6 96 3 2 3 2 2" xfId="27723"/>
    <cellStyle name="20% - Accent6 96 3 2 3 3" xfId="27724"/>
    <cellStyle name="20% - Accent6 96 3 2 4" xfId="27725"/>
    <cellStyle name="20% - Accent6 96 3 2 4 2" xfId="27726"/>
    <cellStyle name="20% - Accent6 96 3 2 5" xfId="27727"/>
    <cellStyle name="20% - Accent6 96 3 2 6" xfId="27728"/>
    <cellStyle name="20% - Accent6 96 3 3" xfId="27729"/>
    <cellStyle name="20% - Accent6 96 3 3 2" xfId="27730"/>
    <cellStyle name="20% - Accent6 96 3 3 2 2" xfId="27731"/>
    <cellStyle name="20% - Accent6 96 3 3 2 2 2" xfId="27732"/>
    <cellStyle name="20% - Accent6 96 3 3 2 3" xfId="27733"/>
    <cellStyle name="20% - Accent6 96 3 3 3" xfId="27734"/>
    <cellStyle name="20% - Accent6 96 3 3 3 2" xfId="27735"/>
    <cellStyle name="20% - Accent6 96 3 3 4" xfId="27736"/>
    <cellStyle name="20% - Accent6 96 3 3 5" xfId="27737"/>
    <cellStyle name="20% - Accent6 96 3 4" xfId="27738"/>
    <cellStyle name="20% - Accent6 96 3 4 2" xfId="27739"/>
    <cellStyle name="20% - Accent6 96 3 4 2 2" xfId="27740"/>
    <cellStyle name="20% - Accent6 96 3 4 3" xfId="27741"/>
    <cellStyle name="20% - Accent6 96 3 5" xfId="27742"/>
    <cellStyle name="20% - Accent6 96 3 5 2" xfId="27743"/>
    <cellStyle name="20% - Accent6 96 3 6" xfId="27744"/>
    <cellStyle name="20% - Accent6 96 3 7" xfId="27745"/>
    <cellStyle name="20% - Accent6 96 4" xfId="27746"/>
    <cellStyle name="20% - Accent6 96 4 2" xfId="27747"/>
    <cellStyle name="20% - Accent6 96 4 2 2" xfId="27748"/>
    <cellStyle name="20% - Accent6 96 4 2 2 2" xfId="27749"/>
    <cellStyle name="20% - Accent6 96 4 2 2 2 2" xfId="27750"/>
    <cellStyle name="20% - Accent6 96 4 2 2 3" xfId="27751"/>
    <cellStyle name="20% - Accent6 96 4 2 3" xfId="27752"/>
    <cellStyle name="20% - Accent6 96 4 2 3 2" xfId="27753"/>
    <cellStyle name="20% - Accent6 96 4 2 4" xfId="27754"/>
    <cellStyle name="20% - Accent6 96 4 2 5" xfId="27755"/>
    <cellStyle name="20% - Accent6 96 4 3" xfId="27756"/>
    <cellStyle name="20% - Accent6 96 4 3 2" xfId="27757"/>
    <cellStyle name="20% - Accent6 96 4 3 2 2" xfId="27758"/>
    <cellStyle name="20% - Accent6 96 4 3 3" xfId="27759"/>
    <cellStyle name="20% - Accent6 96 4 4" xfId="27760"/>
    <cellStyle name="20% - Accent6 96 4 4 2" xfId="27761"/>
    <cellStyle name="20% - Accent6 96 4 5" xfId="27762"/>
    <cellStyle name="20% - Accent6 96 4 6" xfId="27763"/>
    <cellStyle name="20% - Accent6 96 5" xfId="27764"/>
    <cellStyle name="20% - Accent6 96 5 2" xfId="27765"/>
    <cellStyle name="20% - Accent6 96 5 2 2" xfId="27766"/>
    <cellStyle name="20% - Accent6 96 5 2 2 2" xfId="27767"/>
    <cellStyle name="20% - Accent6 96 5 2 2 2 2" xfId="27768"/>
    <cellStyle name="20% - Accent6 96 5 2 2 3" xfId="27769"/>
    <cellStyle name="20% - Accent6 96 5 2 3" xfId="27770"/>
    <cellStyle name="20% - Accent6 96 5 2 3 2" xfId="27771"/>
    <cellStyle name="20% - Accent6 96 5 2 4" xfId="27772"/>
    <cellStyle name="20% - Accent6 96 5 2 5" xfId="27773"/>
    <cellStyle name="20% - Accent6 96 5 3" xfId="27774"/>
    <cellStyle name="20% - Accent6 96 5 3 2" xfId="27775"/>
    <cellStyle name="20% - Accent6 96 5 3 2 2" xfId="27776"/>
    <cellStyle name="20% - Accent6 96 5 3 3" xfId="27777"/>
    <cellStyle name="20% - Accent6 96 5 4" xfId="27778"/>
    <cellStyle name="20% - Accent6 96 5 4 2" xfId="27779"/>
    <cellStyle name="20% - Accent6 96 5 5" xfId="27780"/>
    <cellStyle name="20% - Accent6 96 5 6" xfId="27781"/>
    <cellStyle name="20% - Accent6 96 6" xfId="27782"/>
    <cellStyle name="20% - Accent6 96 6 2" xfId="27783"/>
    <cellStyle name="20% - Accent6 96 6 2 2" xfId="27784"/>
    <cellStyle name="20% - Accent6 96 6 2 2 2" xfId="27785"/>
    <cellStyle name="20% - Accent6 96 6 2 3" xfId="27786"/>
    <cellStyle name="20% - Accent6 96 6 3" xfId="27787"/>
    <cellStyle name="20% - Accent6 96 6 3 2" xfId="27788"/>
    <cellStyle name="20% - Accent6 96 6 4" xfId="27789"/>
    <cellStyle name="20% - Accent6 96 6 5" xfId="27790"/>
    <cellStyle name="20% - Accent6 96 7" xfId="27791"/>
    <cellStyle name="20% - Accent6 96 7 2" xfId="27792"/>
    <cellStyle name="20% - Accent6 96 7 2 2" xfId="27793"/>
    <cellStyle name="20% - Accent6 96 7 3" xfId="27794"/>
    <cellStyle name="20% - Accent6 96 8" xfId="27795"/>
    <cellStyle name="20% - Accent6 96 8 2" xfId="27796"/>
    <cellStyle name="20% - Accent6 96 9" xfId="27797"/>
    <cellStyle name="20% - Accent6 96 9 2" xfId="60943"/>
    <cellStyle name="20% - Accent6 97" xfId="1544"/>
    <cellStyle name="20% - Accent6 97 10" xfId="27798"/>
    <cellStyle name="20% - Accent6 97 2" xfId="27799"/>
    <cellStyle name="20% - Accent6 97 2 2" xfId="27800"/>
    <cellStyle name="20% - Accent6 97 2 2 2" xfId="27801"/>
    <cellStyle name="20% - Accent6 97 2 2 2 2" xfId="27802"/>
    <cellStyle name="20% - Accent6 97 2 2 2 2 2" xfId="27803"/>
    <cellStyle name="20% - Accent6 97 2 2 2 2 2 2" xfId="27804"/>
    <cellStyle name="20% - Accent6 97 2 2 2 2 3" xfId="27805"/>
    <cellStyle name="20% - Accent6 97 2 2 2 3" xfId="27806"/>
    <cellStyle name="20% - Accent6 97 2 2 2 3 2" xfId="27807"/>
    <cellStyle name="20% - Accent6 97 2 2 2 4" xfId="27808"/>
    <cellStyle name="20% - Accent6 97 2 2 2 5" xfId="27809"/>
    <cellStyle name="20% - Accent6 97 2 2 3" xfId="27810"/>
    <cellStyle name="20% - Accent6 97 2 2 3 2" xfId="27811"/>
    <cellStyle name="20% - Accent6 97 2 2 3 2 2" xfId="27812"/>
    <cellStyle name="20% - Accent6 97 2 2 3 3" xfId="27813"/>
    <cellStyle name="20% - Accent6 97 2 2 4" xfId="27814"/>
    <cellStyle name="20% - Accent6 97 2 2 4 2" xfId="27815"/>
    <cellStyle name="20% - Accent6 97 2 2 5" xfId="27816"/>
    <cellStyle name="20% - Accent6 97 2 2 6" xfId="27817"/>
    <cellStyle name="20% - Accent6 97 2 3" xfId="27818"/>
    <cellStyle name="20% - Accent6 97 2 3 2" xfId="27819"/>
    <cellStyle name="20% - Accent6 97 2 3 2 2" xfId="27820"/>
    <cellStyle name="20% - Accent6 97 2 3 2 2 2" xfId="27821"/>
    <cellStyle name="20% - Accent6 97 2 3 2 3" xfId="27822"/>
    <cellStyle name="20% - Accent6 97 2 3 3" xfId="27823"/>
    <cellStyle name="20% - Accent6 97 2 3 3 2" xfId="27824"/>
    <cellStyle name="20% - Accent6 97 2 3 4" xfId="27825"/>
    <cellStyle name="20% - Accent6 97 2 3 5" xfId="27826"/>
    <cellStyle name="20% - Accent6 97 2 4" xfId="27827"/>
    <cellStyle name="20% - Accent6 97 2 4 2" xfId="27828"/>
    <cellStyle name="20% - Accent6 97 2 4 2 2" xfId="27829"/>
    <cellStyle name="20% - Accent6 97 2 4 3" xfId="27830"/>
    <cellStyle name="20% - Accent6 97 2 5" xfId="27831"/>
    <cellStyle name="20% - Accent6 97 2 5 2" xfId="27832"/>
    <cellStyle name="20% - Accent6 97 2 6" xfId="27833"/>
    <cellStyle name="20% - Accent6 97 2 7" xfId="27834"/>
    <cellStyle name="20% - Accent6 97 3" xfId="27835"/>
    <cellStyle name="20% - Accent6 97 3 2" xfId="27836"/>
    <cellStyle name="20% - Accent6 97 3 2 2" xfId="27837"/>
    <cellStyle name="20% - Accent6 97 3 2 2 2" xfId="27838"/>
    <cellStyle name="20% - Accent6 97 3 2 2 2 2" xfId="27839"/>
    <cellStyle name="20% - Accent6 97 3 2 2 2 2 2" xfId="27840"/>
    <cellStyle name="20% - Accent6 97 3 2 2 2 3" xfId="27841"/>
    <cellStyle name="20% - Accent6 97 3 2 2 3" xfId="27842"/>
    <cellStyle name="20% - Accent6 97 3 2 2 3 2" xfId="27843"/>
    <cellStyle name="20% - Accent6 97 3 2 2 4" xfId="27844"/>
    <cellStyle name="20% - Accent6 97 3 2 2 5" xfId="27845"/>
    <cellStyle name="20% - Accent6 97 3 2 3" xfId="27846"/>
    <cellStyle name="20% - Accent6 97 3 2 3 2" xfId="27847"/>
    <cellStyle name="20% - Accent6 97 3 2 3 2 2" xfId="27848"/>
    <cellStyle name="20% - Accent6 97 3 2 3 3" xfId="27849"/>
    <cellStyle name="20% - Accent6 97 3 2 4" xfId="27850"/>
    <cellStyle name="20% - Accent6 97 3 2 4 2" xfId="27851"/>
    <cellStyle name="20% - Accent6 97 3 2 5" xfId="27852"/>
    <cellStyle name="20% - Accent6 97 3 2 6" xfId="27853"/>
    <cellStyle name="20% - Accent6 97 3 3" xfId="27854"/>
    <cellStyle name="20% - Accent6 97 3 3 2" xfId="27855"/>
    <cellStyle name="20% - Accent6 97 3 3 2 2" xfId="27856"/>
    <cellStyle name="20% - Accent6 97 3 3 2 2 2" xfId="27857"/>
    <cellStyle name="20% - Accent6 97 3 3 2 3" xfId="27858"/>
    <cellStyle name="20% - Accent6 97 3 3 3" xfId="27859"/>
    <cellStyle name="20% - Accent6 97 3 3 3 2" xfId="27860"/>
    <cellStyle name="20% - Accent6 97 3 3 4" xfId="27861"/>
    <cellStyle name="20% - Accent6 97 3 3 5" xfId="27862"/>
    <cellStyle name="20% - Accent6 97 3 4" xfId="27863"/>
    <cellStyle name="20% - Accent6 97 3 4 2" xfId="27864"/>
    <cellStyle name="20% - Accent6 97 3 4 2 2" xfId="27865"/>
    <cellStyle name="20% - Accent6 97 3 4 3" xfId="27866"/>
    <cellStyle name="20% - Accent6 97 3 5" xfId="27867"/>
    <cellStyle name="20% - Accent6 97 3 5 2" xfId="27868"/>
    <cellStyle name="20% - Accent6 97 3 6" xfId="27869"/>
    <cellStyle name="20% - Accent6 97 3 7" xfId="27870"/>
    <cellStyle name="20% - Accent6 97 4" xfId="27871"/>
    <cellStyle name="20% - Accent6 97 4 2" xfId="27872"/>
    <cellStyle name="20% - Accent6 97 4 2 2" xfId="27873"/>
    <cellStyle name="20% - Accent6 97 4 2 2 2" xfId="27874"/>
    <cellStyle name="20% - Accent6 97 4 2 2 2 2" xfId="27875"/>
    <cellStyle name="20% - Accent6 97 4 2 2 3" xfId="27876"/>
    <cellStyle name="20% - Accent6 97 4 2 3" xfId="27877"/>
    <cellStyle name="20% - Accent6 97 4 2 3 2" xfId="27878"/>
    <cellStyle name="20% - Accent6 97 4 2 4" xfId="27879"/>
    <cellStyle name="20% - Accent6 97 4 2 5" xfId="27880"/>
    <cellStyle name="20% - Accent6 97 4 3" xfId="27881"/>
    <cellStyle name="20% - Accent6 97 4 3 2" xfId="27882"/>
    <cellStyle name="20% - Accent6 97 4 3 2 2" xfId="27883"/>
    <cellStyle name="20% - Accent6 97 4 3 3" xfId="27884"/>
    <cellStyle name="20% - Accent6 97 4 4" xfId="27885"/>
    <cellStyle name="20% - Accent6 97 4 4 2" xfId="27886"/>
    <cellStyle name="20% - Accent6 97 4 5" xfId="27887"/>
    <cellStyle name="20% - Accent6 97 4 6" xfId="27888"/>
    <cellStyle name="20% - Accent6 97 5" xfId="27889"/>
    <cellStyle name="20% - Accent6 97 5 2" xfId="27890"/>
    <cellStyle name="20% - Accent6 97 5 2 2" xfId="27891"/>
    <cellStyle name="20% - Accent6 97 5 2 2 2" xfId="27892"/>
    <cellStyle name="20% - Accent6 97 5 2 2 2 2" xfId="27893"/>
    <cellStyle name="20% - Accent6 97 5 2 2 3" xfId="27894"/>
    <cellStyle name="20% - Accent6 97 5 2 3" xfId="27895"/>
    <cellStyle name="20% - Accent6 97 5 2 3 2" xfId="27896"/>
    <cellStyle name="20% - Accent6 97 5 2 4" xfId="27897"/>
    <cellStyle name="20% - Accent6 97 5 2 5" xfId="27898"/>
    <cellStyle name="20% - Accent6 97 5 3" xfId="27899"/>
    <cellStyle name="20% - Accent6 97 5 3 2" xfId="27900"/>
    <cellStyle name="20% - Accent6 97 5 3 2 2" xfId="27901"/>
    <cellStyle name="20% - Accent6 97 5 3 3" xfId="27902"/>
    <cellStyle name="20% - Accent6 97 5 4" xfId="27903"/>
    <cellStyle name="20% - Accent6 97 5 4 2" xfId="27904"/>
    <cellStyle name="20% - Accent6 97 5 5" xfId="27905"/>
    <cellStyle name="20% - Accent6 97 5 6" xfId="27906"/>
    <cellStyle name="20% - Accent6 97 6" xfId="27907"/>
    <cellStyle name="20% - Accent6 97 6 2" xfId="27908"/>
    <cellStyle name="20% - Accent6 97 6 2 2" xfId="27909"/>
    <cellStyle name="20% - Accent6 97 6 2 2 2" xfId="27910"/>
    <cellStyle name="20% - Accent6 97 6 2 3" xfId="27911"/>
    <cellStyle name="20% - Accent6 97 6 3" xfId="27912"/>
    <cellStyle name="20% - Accent6 97 6 3 2" xfId="27913"/>
    <cellStyle name="20% - Accent6 97 6 4" xfId="27914"/>
    <cellStyle name="20% - Accent6 97 6 5" xfId="27915"/>
    <cellStyle name="20% - Accent6 97 7" xfId="27916"/>
    <cellStyle name="20% - Accent6 97 7 2" xfId="27917"/>
    <cellStyle name="20% - Accent6 97 7 2 2" xfId="27918"/>
    <cellStyle name="20% - Accent6 97 7 3" xfId="27919"/>
    <cellStyle name="20% - Accent6 97 8" xfId="27920"/>
    <cellStyle name="20% - Accent6 97 8 2" xfId="27921"/>
    <cellStyle name="20% - Accent6 97 9" xfId="27922"/>
    <cellStyle name="20% - Accent6 97 9 2" xfId="60944"/>
    <cellStyle name="20% - Accent6 98" xfId="1545"/>
    <cellStyle name="20% - Accent6 98 10" xfId="27923"/>
    <cellStyle name="20% - Accent6 98 2" xfId="27924"/>
    <cellStyle name="20% - Accent6 98 2 2" xfId="27925"/>
    <cellStyle name="20% - Accent6 98 2 2 2" xfId="27926"/>
    <cellStyle name="20% - Accent6 98 2 2 2 2" xfId="27927"/>
    <cellStyle name="20% - Accent6 98 2 2 2 2 2" xfId="27928"/>
    <cellStyle name="20% - Accent6 98 2 2 2 2 2 2" xfId="27929"/>
    <cellStyle name="20% - Accent6 98 2 2 2 2 3" xfId="27930"/>
    <cellStyle name="20% - Accent6 98 2 2 2 3" xfId="27931"/>
    <cellStyle name="20% - Accent6 98 2 2 2 3 2" xfId="27932"/>
    <cellStyle name="20% - Accent6 98 2 2 2 4" xfId="27933"/>
    <cellStyle name="20% - Accent6 98 2 2 2 5" xfId="27934"/>
    <cellStyle name="20% - Accent6 98 2 2 3" xfId="27935"/>
    <cellStyle name="20% - Accent6 98 2 2 3 2" xfId="27936"/>
    <cellStyle name="20% - Accent6 98 2 2 3 2 2" xfId="27937"/>
    <cellStyle name="20% - Accent6 98 2 2 3 3" xfId="27938"/>
    <cellStyle name="20% - Accent6 98 2 2 4" xfId="27939"/>
    <cellStyle name="20% - Accent6 98 2 2 4 2" xfId="27940"/>
    <cellStyle name="20% - Accent6 98 2 2 5" xfId="27941"/>
    <cellStyle name="20% - Accent6 98 2 2 6" xfId="27942"/>
    <cellStyle name="20% - Accent6 98 2 3" xfId="27943"/>
    <cellStyle name="20% - Accent6 98 2 3 2" xfId="27944"/>
    <cellStyle name="20% - Accent6 98 2 3 2 2" xfId="27945"/>
    <cellStyle name="20% - Accent6 98 2 3 2 2 2" xfId="27946"/>
    <cellStyle name="20% - Accent6 98 2 3 2 3" xfId="27947"/>
    <cellStyle name="20% - Accent6 98 2 3 3" xfId="27948"/>
    <cellStyle name="20% - Accent6 98 2 3 3 2" xfId="27949"/>
    <cellStyle name="20% - Accent6 98 2 3 4" xfId="27950"/>
    <cellStyle name="20% - Accent6 98 2 3 5" xfId="27951"/>
    <cellStyle name="20% - Accent6 98 2 4" xfId="27952"/>
    <cellStyle name="20% - Accent6 98 2 4 2" xfId="27953"/>
    <cellStyle name="20% - Accent6 98 2 4 2 2" xfId="27954"/>
    <cellStyle name="20% - Accent6 98 2 4 3" xfId="27955"/>
    <cellStyle name="20% - Accent6 98 2 5" xfId="27956"/>
    <cellStyle name="20% - Accent6 98 2 5 2" xfId="27957"/>
    <cellStyle name="20% - Accent6 98 2 6" xfId="27958"/>
    <cellStyle name="20% - Accent6 98 2 7" xfId="27959"/>
    <cellStyle name="20% - Accent6 98 3" xfId="27960"/>
    <cellStyle name="20% - Accent6 98 3 2" xfId="27961"/>
    <cellStyle name="20% - Accent6 98 3 2 2" xfId="27962"/>
    <cellStyle name="20% - Accent6 98 3 2 2 2" xfId="27963"/>
    <cellStyle name="20% - Accent6 98 3 2 2 2 2" xfId="27964"/>
    <cellStyle name="20% - Accent6 98 3 2 2 2 2 2" xfId="27965"/>
    <cellStyle name="20% - Accent6 98 3 2 2 2 3" xfId="27966"/>
    <cellStyle name="20% - Accent6 98 3 2 2 3" xfId="27967"/>
    <cellStyle name="20% - Accent6 98 3 2 2 3 2" xfId="27968"/>
    <cellStyle name="20% - Accent6 98 3 2 2 4" xfId="27969"/>
    <cellStyle name="20% - Accent6 98 3 2 2 5" xfId="27970"/>
    <cellStyle name="20% - Accent6 98 3 2 3" xfId="27971"/>
    <cellStyle name="20% - Accent6 98 3 2 3 2" xfId="27972"/>
    <cellStyle name="20% - Accent6 98 3 2 3 2 2" xfId="27973"/>
    <cellStyle name="20% - Accent6 98 3 2 3 3" xfId="27974"/>
    <cellStyle name="20% - Accent6 98 3 2 4" xfId="27975"/>
    <cellStyle name="20% - Accent6 98 3 2 4 2" xfId="27976"/>
    <cellStyle name="20% - Accent6 98 3 2 5" xfId="27977"/>
    <cellStyle name="20% - Accent6 98 3 2 6" xfId="27978"/>
    <cellStyle name="20% - Accent6 98 3 3" xfId="27979"/>
    <cellStyle name="20% - Accent6 98 3 3 2" xfId="27980"/>
    <cellStyle name="20% - Accent6 98 3 3 2 2" xfId="27981"/>
    <cellStyle name="20% - Accent6 98 3 3 2 2 2" xfId="27982"/>
    <cellStyle name="20% - Accent6 98 3 3 2 3" xfId="27983"/>
    <cellStyle name="20% - Accent6 98 3 3 3" xfId="27984"/>
    <cellStyle name="20% - Accent6 98 3 3 3 2" xfId="27985"/>
    <cellStyle name="20% - Accent6 98 3 3 4" xfId="27986"/>
    <cellStyle name="20% - Accent6 98 3 3 5" xfId="27987"/>
    <cellStyle name="20% - Accent6 98 3 4" xfId="27988"/>
    <cellStyle name="20% - Accent6 98 3 4 2" xfId="27989"/>
    <cellStyle name="20% - Accent6 98 3 4 2 2" xfId="27990"/>
    <cellStyle name="20% - Accent6 98 3 4 3" xfId="27991"/>
    <cellStyle name="20% - Accent6 98 3 5" xfId="27992"/>
    <cellStyle name="20% - Accent6 98 3 5 2" xfId="27993"/>
    <cellStyle name="20% - Accent6 98 3 6" xfId="27994"/>
    <cellStyle name="20% - Accent6 98 3 7" xfId="27995"/>
    <cellStyle name="20% - Accent6 98 4" xfId="27996"/>
    <cellStyle name="20% - Accent6 98 4 2" xfId="27997"/>
    <cellStyle name="20% - Accent6 98 4 2 2" xfId="27998"/>
    <cellStyle name="20% - Accent6 98 4 2 2 2" xfId="27999"/>
    <cellStyle name="20% - Accent6 98 4 2 2 2 2" xfId="28000"/>
    <cellStyle name="20% - Accent6 98 4 2 2 3" xfId="28001"/>
    <cellStyle name="20% - Accent6 98 4 2 3" xfId="28002"/>
    <cellStyle name="20% - Accent6 98 4 2 3 2" xfId="28003"/>
    <cellStyle name="20% - Accent6 98 4 2 4" xfId="28004"/>
    <cellStyle name="20% - Accent6 98 4 2 5" xfId="28005"/>
    <cellStyle name="20% - Accent6 98 4 3" xfId="28006"/>
    <cellStyle name="20% - Accent6 98 4 3 2" xfId="28007"/>
    <cellStyle name="20% - Accent6 98 4 3 2 2" xfId="28008"/>
    <cellStyle name="20% - Accent6 98 4 3 3" xfId="28009"/>
    <cellStyle name="20% - Accent6 98 4 4" xfId="28010"/>
    <cellStyle name="20% - Accent6 98 4 4 2" xfId="28011"/>
    <cellStyle name="20% - Accent6 98 4 5" xfId="28012"/>
    <cellStyle name="20% - Accent6 98 4 6" xfId="28013"/>
    <cellStyle name="20% - Accent6 98 5" xfId="28014"/>
    <cellStyle name="20% - Accent6 98 5 2" xfId="28015"/>
    <cellStyle name="20% - Accent6 98 5 2 2" xfId="28016"/>
    <cellStyle name="20% - Accent6 98 5 2 2 2" xfId="28017"/>
    <cellStyle name="20% - Accent6 98 5 2 2 2 2" xfId="28018"/>
    <cellStyle name="20% - Accent6 98 5 2 2 3" xfId="28019"/>
    <cellStyle name="20% - Accent6 98 5 2 3" xfId="28020"/>
    <cellStyle name="20% - Accent6 98 5 2 3 2" xfId="28021"/>
    <cellStyle name="20% - Accent6 98 5 2 4" xfId="28022"/>
    <cellStyle name="20% - Accent6 98 5 2 5" xfId="28023"/>
    <cellStyle name="20% - Accent6 98 5 3" xfId="28024"/>
    <cellStyle name="20% - Accent6 98 5 3 2" xfId="28025"/>
    <cellStyle name="20% - Accent6 98 5 3 2 2" xfId="28026"/>
    <cellStyle name="20% - Accent6 98 5 3 3" xfId="28027"/>
    <cellStyle name="20% - Accent6 98 5 4" xfId="28028"/>
    <cellStyle name="20% - Accent6 98 5 4 2" xfId="28029"/>
    <cellStyle name="20% - Accent6 98 5 5" xfId="28030"/>
    <cellStyle name="20% - Accent6 98 5 6" xfId="28031"/>
    <cellStyle name="20% - Accent6 98 6" xfId="28032"/>
    <cellStyle name="20% - Accent6 98 6 2" xfId="28033"/>
    <cellStyle name="20% - Accent6 98 6 2 2" xfId="28034"/>
    <cellStyle name="20% - Accent6 98 6 2 2 2" xfId="28035"/>
    <cellStyle name="20% - Accent6 98 6 2 3" xfId="28036"/>
    <cellStyle name="20% - Accent6 98 6 3" xfId="28037"/>
    <cellStyle name="20% - Accent6 98 6 3 2" xfId="28038"/>
    <cellStyle name="20% - Accent6 98 6 4" xfId="28039"/>
    <cellStyle name="20% - Accent6 98 6 5" xfId="28040"/>
    <cellStyle name="20% - Accent6 98 7" xfId="28041"/>
    <cellStyle name="20% - Accent6 98 7 2" xfId="28042"/>
    <cellStyle name="20% - Accent6 98 7 2 2" xfId="28043"/>
    <cellStyle name="20% - Accent6 98 7 3" xfId="28044"/>
    <cellStyle name="20% - Accent6 98 8" xfId="28045"/>
    <cellStyle name="20% - Accent6 98 8 2" xfId="28046"/>
    <cellStyle name="20% - Accent6 98 9" xfId="28047"/>
    <cellStyle name="20% - Accent6 98 9 2" xfId="60945"/>
    <cellStyle name="20% - Accent6 99" xfId="1546"/>
    <cellStyle name="20% - Accent6 99 10" xfId="28048"/>
    <cellStyle name="20% - Accent6 99 2" xfId="28049"/>
    <cellStyle name="20% - Accent6 99 2 2" xfId="28050"/>
    <cellStyle name="20% - Accent6 99 2 2 2" xfId="28051"/>
    <cellStyle name="20% - Accent6 99 2 2 2 2" xfId="28052"/>
    <cellStyle name="20% - Accent6 99 2 2 2 2 2" xfId="28053"/>
    <cellStyle name="20% - Accent6 99 2 2 2 2 2 2" xfId="28054"/>
    <cellStyle name="20% - Accent6 99 2 2 2 2 3" xfId="28055"/>
    <cellStyle name="20% - Accent6 99 2 2 2 3" xfId="28056"/>
    <cellStyle name="20% - Accent6 99 2 2 2 3 2" xfId="28057"/>
    <cellStyle name="20% - Accent6 99 2 2 2 4" xfId="28058"/>
    <cellStyle name="20% - Accent6 99 2 2 2 5" xfId="28059"/>
    <cellStyle name="20% - Accent6 99 2 2 3" xfId="28060"/>
    <cellStyle name="20% - Accent6 99 2 2 3 2" xfId="28061"/>
    <cellStyle name="20% - Accent6 99 2 2 3 2 2" xfId="28062"/>
    <cellStyle name="20% - Accent6 99 2 2 3 3" xfId="28063"/>
    <cellStyle name="20% - Accent6 99 2 2 4" xfId="28064"/>
    <cellStyle name="20% - Accent6 99 2 2 4 2" xfId="28065"/>
    <cellStyle name="20% - Accent6 99 2 2 5" xfId="28066"/>
    <cellStyle name="20% - Accent6 99 2 2 6" xfId="28067"/>
    <cellStyle name="20% - Accent6 99 2 3" xfId="28068"/>
    <cellStyle name="20% - Accent6 99 2 3 2" xfId="28069"/>
    <cellStyle name="20% - Accent6 99 2 3 2 2" xfId="28070"/>
    <cellStyle name="20% - Accent6 99 2 3 2 2 2" xfId="28071"/>
    <cellStyle name="20% - Accent6 99 2 3 2 3" xfId="28072"/>
    <cellStyle name="20% - Accent6 99 2 3 3" xfId="28073"/>
    <cellStyle name="20% - Accent6 99 2 3 3 2" xfId="28074"/>
    <cellStyle name="20% - Accent6 99 2 3 4" xfId="28075"/>
    <cellStyle name="20% - Accent6 99 2 3 5" xfId="28076"/>
    <cellStyle name="20% - Accent6 99 2 4" xfId="28077"/>
    <cellStyle name="20% - Accent6 99 2 4 2" xfId="28078"/>
    <cellStyle name="20% - Accent6 99 2 4 2 2" xfId="28079"/>
    <cellStyle name="20% - Accent6 99 2 4 3" xfId="28080"/>
    <cellStyle name="20% - Accent6 99 2 5" xfId="28081"/>
    <cellStyle name="20% - Accent6 99 2 5 2" xfId="28082"/>
    <cellStyle name="20% - Accent6 99 2 6" xfId="28083"/>
    <cellStyle name="20% - Accent6 99 2 7" xfId="28084"/>
    <cellStyle name="20% - Accent6 99 3" xfId="28085"/>
    <cellStyle name="20% - Accent6 99 3 2" xfId="28086"/>
    <cellStyle name="20% - Accent6 99 3 2 2" xfId="28087"/>
    <cellStyle name="20% - Accent6 99 3 2 2 2" xfId="28088"/>
    <cellStyle name="20% - Accent6 99 3 2 2 2 2" xfId="28089"/>
    <cellStyle name="20% - Accent6 99 3 2 2 2 2 2" xfId="28090"/>
    <cellStyle name="20% - Accent6 99 3 2 2 2 3" xfId="28091"/>
    <cellStyle name="20% - Accent6 99 3 2 2 3" xfId="28092"/>
    <cellStyle name="20% - Accent6 99 3 2 2 3 2" xfId="28093"/>
    <cellStyle name="20% - Accent6 99 3 2 2 4" xfId="28094"/>
    <cellStyle name="20% - Accent6 99 3 2 2 5" xfId="28095"/>
    <cellStyle name="20% - Accent6 99 3 2 3" xfId="28096"/>
    <cellStyle name="20% - Accent6 99 3 2 3 2" xfId="28097"/>
    <cellStyle name="20% - Accent6 99 3 2 3 2 2" xfId="28098"/>
    <cellStyle name="20% - Accent6 99 3 2 3 3" xfId="28099"/>
    <cellStyle name="20% - Accent6 99 3 2 4" xfId="28100"/>
    <cellStyle name="20% - Accent6 99 3 2 4 2" xfId="28101"/>
    <cellStyle name="20% - Accent6 99 3 2 5" xfId="28102"/>
    <cellStyle name="20% - Accent6 99 3 2 6" xfId="28103"/>
    <cellStyle name="20% - Accent6 99 3 3" xfId="28104"/>
    <cellStyle name="20% - Accent6 99 3 3 2" xfId="28105"/>
    <cellStyle name="20% - Accent6 99 3 3 2 2" xfId="28106"/>
    <cellStyle name="20% - Accent6 99 3 3 2 2 2" xfId="28107"/>
    <cellStyle name="20% - Accent6 99 3 3 2 3" xfId="28108"/>
    <cellStyle name="20% - Accent6 99 3 3 3" xfId="28109"/>
    <cellStyle name="20% - Accent6 99 3 3 3 2" xfId="28110"/>
    <cellStyle name="20% - Accent6 99 3 3 4" xfId="28111"/>
    <cellStyle name="20% - Accent6 99 3 3 5" xfId="28112"/>
    <cellStyle name="20% - Accent6 99 3 4" xfId="28113"/>
    <cellStyle name="20% - Accent6 99 3 4 2" xfId="28114"/>
    <cellStyle name="20% - Accent6 99 3 4 2 2" xfId="28115"/>
    <cellStyle name="20% - Accent6 99 3 4 3" xfId="28116"/>
    <cellStyle name="20% - Accent6 99 3 5" xfId="28117"/>
    <cellStyle name="20% - Accent6 99 3 5 2" xfId="28118"/>
    <cellStyle name="20% - Accent6 99 3 6" xfId="28119"/>
    <cellStyle name="20% - Accent6 99 3 7" xfId="28120"/>
    <cellStyle name="20% - Accent6 99 4" xfId="28121"/>
    <cellStyle name="20% - Accent6 99 4 2" xfId="28122"/>
    <cellStyle name="20% - Accent6 99 4 2 2" xfId="28123"/>
    <cellStyle name="20% - Accent6 99 4 2 2 2" xfId="28124"/>
    <cellStyle name="20% - Accent6 99 4 2 2 2 2" xfId="28125"/>
    <cellStyle name="20% - Accent6 99 4 2 2 3" xfId="28126"/>
    <cellStyle name="20% - Accent6 99 4 2 3" xfId="28127"/>
    <cellStyle name="20% - Accent6 99 4 2 3 2" xfId="28128"/>
    <cellStyle name="20% - Accent6 99 4 2 4" xfId="28129"/>
    <cellStyle name="20% - Accent6 99 4 2 5" xfId="28130"/>
    <cellStyle name="20% - Accent6 99 4 3" xfId="28131"/>
    <cellStyle name="20% - Accent6 99 4 3 2" xfId="28132"/>
    <cellStyle name="20% - Accent6 99 4 3 2 2" xfId="28133"/>
    <cellStyle name="20% - Accent6 99 4 3 3" xfId="28134"/>
    <cellStyle name="20% - Accent6 99 4 4" xfId="28135"/>
    <cellStyle name="20% - Accent6 99 4 4 2" xfId="28136"/>
    <cellStyle name="20% - Accent6 99 4 5" xfId="28137"/>
    <cellStyle name="20% - Accent6 99 4 6" xfId="28138"/>
    <cellStyle name="20% - Accent6 99 5" xfId="28139"/>
    <cellStyle name="20% - Accent6 99 5 2" xfId="28140"/>
    <cellStyle name="20% - Accent6 99 5 2 2" xfId="28141"/>
    <cellStyle name="20% - Accent6 99 5 2 2 2" xfId="28142"/>
    <cellStyle name="20% - Accent6 99 5 2 2 2 2" xfId="28143"/>
    <cellStyle name="20% - Accent6 99 5 2 2 3" xfId="28144"/>
    <cellStyle name="20% - Accent6 99 5 2 3" xfId="28145"/>
    <cellStyle name="20% - Accent6 99 5 2 3 2" xfId="28146"/>
    <cellStyle name="20% - Accent6 99 5 2 4" xfId="28147"/>
    <cellStyle name="20% - Accent6 99 5 2 5" xfId="28148"/>
    <cellStyle name="20% - Accent6 99 5 3" xfId="28149"/>
    <cellStyle name="20% - Accent6 99 5 3 2" xfId="28150"/>
    <cellStyle name="20% - Accent6 99 5 3 2 2" xfId="28151"/>
    <cellStyle name="20% - Accent6 99 5 3 3" xfId="28152"/>
    <cellStyle name="20% - Accent6 99 5 4" xfId="28153"/>
    <cellStyle name="20% - Accent6 99 5 4 2" xfId="28154"/>
    <cellStyle name="20% - Accent6 99 5 5" xfId="28155"/>
    <cellStyle name="20% - Accent6 99 5 6" xfId="28156"/>
    <cellStyle name="20% - Accent6 99 6" xfId="28157"/>
    <cellStyle name="20% - Accent6 99 6 2" xfId="28158"/>
    <cellStyle name="20% - Accent6 99 6 2 2" xfId="28159"/>
    <cellStyle name="20% - Accent6 99 6 2 2 2" xfId="28160"/>
    <cellStyle name="20% - Accent6 99 6 2 3" xfId="28161"/>
    <cellStyle name="20% - Accent6 99 6 3" xfId="28162"/>
    <cellStyle name="20% - Accent6 99 6 3 2" xfId="28163"/>
    <cellStyle name="20% - Accent6 99 6 4" xfId="28164"/>
    <cellStyle name="20% - Accent6 99 6 5" xfId="28165"/>
    <cellStyle name="20% - Accent6 99 7" xfId="28166"/>
    <cellStyle name="20% - Accent6 99 7 2" xfId="28167"/>
    <cellStyle name="20% - Accent6 99 7 2 2" xfId="28168"/>
    <cellStyle name="20% - Accent6 99 7 3" xfId="28169"/>
    <cellStyle name="20% - Accent6 99 8" xfId="28170"/>
    <cellStyle name="20% - Accent6 99 8 2" xfId="28171"/>
    <cellStyle name="20% - Accent6 99 9" xfId="28172"/>
    <cellStyle name="20% - Accent6 99 9 2" xfId="60946"/>
    <cellStyle name="40% - Accent1 10" xfId="1547"/>
    <cellStyle name="40% - Accent1 10 2" xfId="1548"/>
    <cellStyle name="40% - Accent1 100" xfId="1549"/>
    <cellStyle name="40% - Accent1 100 10" xfId="28173"/>
    <cellStyle name="40% - Accent1 100 2" xfId="28174"/>
    <cellStyle name="40% - Accent1 100 2 2" xfId="28175"/>
    <cellStyle name="40% - Accent1 100 2 2 2" xfId="28176"/>
    <cellStyle name="40% - Accent1 100 2 2 2 2" xfId="28177"/>
    <cellStyle name="40% - Accent1 100 2 2 2 2 2" xfId="28178"/>
    <cellStyle name="40% - Accent1 100 2 2 2 2 2 2" xfId="28179"/>
    <cellStyle name="40% - Accent1 100 2 2 2 2 3" xfId="28180"/>
    <cellStyle name="40% - Accent1 100 2 2 2 3" xfId="28181"/>
    <cellStyle name="40% - Accent1 100 2 2 2 3 2" xfId="28182"/>
    <cellStyle name="40% - Accent1 100 2 2 2 4" xfId="28183"/>
    <cellStyle name="40% - Accent1 100 2 2 2 5" xfId="28184"/>
    <cellStyle name="40% - Accent1 100 2 2 3" xfId="28185"/>
    <cellStyle name="40% - Accent1 100 2 2 3 2" xfId="28186"/>
    <cellStyle name="40% - Accent1 100 2 2 3 2 2" xfId="28187"/>
    <cellStyle name="40% - Accent1 100 2 2 3 3" xfId="28188"/>
    <cellStyle name="40% - Accent1 100 2 2 4" xfId="28189"/>
    <cellStyle name="40% - Accent1 100 2 2 4 2" xfId="28190"/>
    <cellStyle name="40% - Accent1 100 2 2 5" xfId="28191"/>
    <cellStyle name="40% - Accent1 100 2 2 6" xfId="28192"/>
    <cellStyle name="40% - Accent1 100 2 3" xfId="28193"/>
    <cellStyle name="40% - Accent1 100 2 3 2" xfId="28194"/>
    <cellStyle name="40% - Accent1 100 2 3 2 2" xfId="28195"/>
    <cellStyle name="40% - Accent1 100 2 3 2 2 2" xfId="28196"/>
    <cellStyle name="40% - Accent1 100 2 3 2 3" xfId="28197"/>
    <cellStyle name="40% - Accent1 100 2 3 3" xfId="28198"/>
    <cellStyle name="40% - Accent1 100 2 3 3 2" xfId="28199"/>
    <cellStyle name="40% - Accent1 100 2 3 4" xfId="28200"/>
    <cellStyle name="40% - Accent1 100 2 3 5" xfId="28201"/>
    <cellStyle name="40% - Accent1 100 2 4" xfId="28202"/>
    <cellStyle name="40% - Accent1 100 2 4 2" xfId="28203"/>
    <cellStyle name="40% - Accent1 100 2 4 2 2" xfId="28204"/>
    <cellStyle name="40% - Accent1 100 2 4 3" xfId="28205"/>
    <cellStyle name="40% - Accent1 100 2 5" xfId="28206"/>
    <cellStyle name="40% - Accent1 100 2 5 2" xfId="28207"/>
    <cellStyle name="40% - Accent1 100 2 6" xfId="28208"/>
    <cellStyle name="40% - Accent1 100 2 7" xfId="28209"/>
    <cellStyle name="40% - Accent1 100 3" xfId="28210"/>
    <cellStyle name="40% - Accent1 100 3 2" xfId="28211"/>
    <cellStyle name="40% - Accent1 100 3 2 2" xfId="28212"/>
    <cellStyle name="40% - Accent1 100 3 2 2 2" xfId="28213"/>
    <cellStyle name="40% - Accent1 100 3 2 2 2 2" xfId="28214"/>
    <cellStyle name="40% - Accent1 100 3 2 2 2 2 2" xfId="28215"/>
    <cellStyle name="40% - Accent1 100 3 2 2 2 3" xfId="28216"/>
    <cellStyle name="40% - Accent1 100 3 2 2 3" xfId="28217"/>
    <cellStyle name="40% - Accent1 100 3 2 2 3 2" xfId="28218"/>
    <cellStyle name="40% - Accent1 100 3 2 2 4" xfId="28219"/>
    <cellStyle name="40% - Accent1 100 3 2 2 5" xfId="28220"/>
    <cellStyle name="40% - Accent1 100 3 2 3" xfId="28221"/>
    <cellStyle name="40% - Accent1 100 3 2 3 2" xfId="28222"/>
    <cellStyle name="40% - Accent1 100 3 2 3 2 2" xfId="28223"/>
    <cellStyle name="40% - Accent1 100 3 2 3 3" xfId="28224"/>
    <cellStyle name="40% - Accent1 100 3 2 4" xfId="28225"/>
    <cellStyle name="40% - Accent1 100 3 2 4 2" xfId="28226"/>
    <cellStyle name="40% - Accent1 100 3 2 5" xfId="28227"/>
    <cellStyle name="40% - Accent1 100 3 2 6" xfId="28228"/>
    <cellStyle name="40% - Accent1 100 3 3" xfId="28229"/>
    <cellStyle name="40% - Accent1 100 3 3 2" xfId="28230"/>
    <cellStyle name="40% - Accent1 100 3 3 2 2" xfId="28231"/>
    <cellStyle name="40% - Accent1 100 3 3 2 2 2" xfId="28232"/>
    <cellStyle name="40% - Accent1 100 3 3 2 3" xfId="28233"/>
    <cellStyle name="40% - Accent1 100 3 3 3" xfId="28234"/>
    <cellStyle name="40% - Accent1 100 3 3 3 2" xfId="28235"/>
    <cellStyle name="40% - Accent1 100 3 3 4" xfId="28236"/>
    <cellStyle name="40% - Accent1 100 3 3 5" xfId="28237"/>
    <cellStyle name="40% - Accent1 100 3 4" xfId="28238"/>
    <cellStyle name="40% - Accent1 100 3 4 2" xfId="28239"/>
    <cellStyle name="40% - Accent1 100 3 4 2 2" xfId="28240"/>
    <cellStyle name="40% - Accent1 100 3 4 3" xfId="28241"/>
    <cellStyle name="40% - Accent1 100 3 5" xfId="28242"/>
    <cellStyle name="40% - Accent1 100 3 5 2" xfId="28243"/>
    <cellStyle name="40% - Accent1 100 3 6" xfId="28244"/>
    <cellStyle name="40% - Accent1 100 3 7" xfId="28245"/>
    <cellStyle name="40% - Accent1 100 4" xfId="28246"/>
    <cellStyle name="40% - Accent1 100 4 2" xfId="28247"/>
    <cellStyle name="40% - Accent1 100 4 2 2" xfId="28248"/>
    <cellStyle name="40% - Accent1 100 4 2 2 2" xfId="28249"/>
    <cellStyle name="40% - Accent1 100 4 2 2 2 2" xfId="28250"/>
    <cellStyle name="40% - Accent1 100 4 2 2 3" xfId="28251"/>
    <cellStyle name="40% - Accent1 100 4 2 3" xfId="28252"/>
    <cellStyle name="40% - Accent1 100 4 2 3 2" xfId="28253"/>
    <cellStyle name="40% - Accent1 100 4 2 4" xfId="28254"/>
    <cellStyle name="40% - Accent1 100 4 2 5" xfId="28255"/>
    <cellStyle name="40% - Accent1 100 4 3" xfId="28256"/>
    <cellStyle name="40% - Accent1 100 4 3 2" xfId="28257"/>
    <cellStyle name="40% - Accent1 100 4 3 2 2" xfId="28258"/>
    <cellStyle name="40% - Accent1 100 4 3 3" xfId="28259"/>
    <cellStyle name="40% - Accent1 100 4 4" xfId="28260"/>
    <cellStyle name="40% - Accent1 100 4 4 2" xfId="28261"/>
    <cellStyle name="40% - Accent1 100 4 5" xfId="28262"/>
    <cellStyle name="40% - Accent1 100 4 6" xfId="28263"/>
    <cellStyle name="40% - Accent1 100 5" xfId="28264"/>
    <cellStyle name="40% - Accent1 100 5 2" xfId="28265"/>
    <cellStyle name="40% - Accent1 100 5 2 2" xfId="28266"/>
    <cellStyle name="40% - Accent1 100 5 2 2 2" xfId="28267"/>
    <cellStyle name="40% - Accent1 100 5 2 2 2 2" xfId="28268"/>
    <cellStyle name="40% - Accent1 100 5 2 2 3" xfId="28269"/>
    <cellStyle name="40% - Accent1 100 5 2 3" xfId="28270"/>
    <cellStyle name="40% - Accent1 100 5 2 3 2" xfId="28271"/>
    <cellStyle name="40% - Accent1 100 5 2 4" xfId="28272"/>
    <cellStyle name="40% - Accent1 100 5 2 5" xfId="28273"/>
    <cellStyle name="40% - Accent1 100 5 3" xfId="28274"/>
    <cellStyle name="40% - Accent1 100 5 3 2" xfId="28275"/>
    <cellStyle name="40% - Accent1 100 5 3 2 2" xfId="28276"/>
    <cellStyle name="40% - Accent1 100 5 3 3" xfId="28277"/>
    <cellStyle name="40% - Accent1 100 5 4" xfId="28278"/>
    <cellStyle name="40% - Accent1 100 5 4 2" xfId="28279"/>
    <cellStyle name="40% - Accent1 100 5 5" xfId="28280"/>
    <cellStyle name="40% - Accent1 100 5 6" xfId="28281"/>
    <cellStyle name="40% - Accent1 100 6" xfId="28282"/>
    <cellStyle name="40% - Accent1 100 6 2" xfId="28283"/>
    <cellStyle name="40% - Accent1 100 6 2 2" xfId="28284"/>
    <cellStyle name="40% - Accent1 100 6 2 2 2" xfId="28285"/>
    <cellStyle name="40% - Accent1 100 6 2 3" xfId="28286"/>
    <cellStyle name="40% - Accent1 100 6 3" xfId="28287"/>
    <cellStyle name="40% - Accent1 100 6 3 2" xfId="28288"/>
    <cellStyle name="40% - Accent1 100 6 4" xfId="28289"/>
    <cellStyle name="40% - Accent1 100 6 5" xfId="28290"/>
    <cellStyle name="40% - Accent1 100 7" xfId="28291"/>
    <cellStyle name="40% - Accent1 100 7 2" xfId="28292"/>
    <cellStyle name="40% - Accent1 100 7 2 2" xfId="28293"/>
    <cellStyle name="40% - Accent1 100 7 3" xfId="28294"/>
    <cellStyle name="40% - Accent1 100 8" xfId="28295"/>
    <cellStyle name="40% - Accent1 100 8 2" xfId="28296"/>
    <cellStyle name="40% - Accent1 100 9" xfId="28297"/>
    <cellStyle name="40% - Accent1 100 9 2" xfId="60947"/>
    <cellStyle name="40% - Accent1 101" xfId="1550"/>
    <cellStyle name="40% - Accent1 101 10" xfId="28298"/>
    <cellStyle name="40% - Accent1 101 2" xfId="28299"/>
    <cellStyle name="40% - Accent1 101 2 2" xfId="28300"/>
    <cellStyle name="40% - Accent1 101 2 2 2" xfId="28301"/>
    <cellStyle name="40% - Accent1 101 2 2 2 2" xfId="28302"/>
    <cellStyle name="40% - Accent1 101 2 2 2 2 2" xfId="28303"/>
    <cellStyle name="40% - Accent1 101 2 2 2 2 2 2" xfId="28304"/>
    <cellStyle name="40% - Accent1 101 2 2 2 2 3" xfId="28305"/>
    <cellStyle name="40% - Accent1 101 2 2 2 3" xfId="28306"/>
    <cellStyle name="40% - Accent1 101 2 2 2 3 2" xfId="28307"/>
    <cellStyle name="40% - Accent1 101 2 2 2 4" xfId="28308"/>
    <cellStyle name="40% - Accent1 101 2 2 2 5" xfId="28309"/>
    <cellStyle name="40% - Accent1 101 2 2 3" xfId="28310"/>
    <cellStyle name="40% - Accent1 101 2 2 3 2" xfId="28311"/>
    <cellStyle name="40% - Accent1 101 2 2 3 2 2" xfId="28312"/>
    <cellStyle name="40% - Accent1 101 2 2 3 3" xfId="28313"/>
    <cellStyle name="40% - Accent1 101 2 2 4" xfId="28314"/>
    <cellStyle name="40% - Accent1 101 2 2 4 2" xfId="28315"/>
    <cellStyle name="40% - Accent1 101 2 2 5" xfId="28316"/>
    <cellStyle name="40% - Accent1 101 2 2 6" xfId="28317"/>
    <cellStyle name="40% - Accent1 101 2 3" xfId="28318"/>
    <cellStyle name="40% - Accent1 101 2 3 2" xfId="28319"/>
    <cellStyle name="40% - Accent1 101 2 3 2 2" xfId="28320"/>
    <cellStyle name="40% - Accent1 101 2 3 2 2 2" xfId="28321"/>
    <cellStyle name="40% - Accent1 101 2 3 2 3" xfId="28322"/>
    <cellStyle name="40% - Accent1 101 2 3 3" xfId="28323"/>
    <cellStyle name="40% - Accent1 101 2 3 3 2" xfId="28324"/>
    <cellStyle name="40% - Accent1 101 2 3 4" xfId="28325"/>
    <cellStyle name="40% - Accent1 101 2 3 5" xfId="28326"/>
    <cellStyle name="40% - Accent1 101 2 4" xfId="28327"/>
    <cellStyle name="40% - Accent1 101 2 4 2" xfId="28328"/>
    <cellStyle name="40% - Accent1 101 2 4 2 2" xfId="28329"/>
    <cellStyle name="40% - Accent1 101 2 4 3" xfId="28330"/>
    <cellStyle name="40% - Accent1 101 2 5" xfId="28331"/>
    <cellStyle name="40% - Accent1 101 2 5 2" xfId="28332"/>
    <cellStyle name="40% - Accent1 101 2 6" xfId="28333"/>
    <cellStyle name="40% - Accent1 101 2 7" xfId="28334"/>
    <cellStyle name="40% - Accent1 101 3" xfId="28335"/>
    <cellStyle name="40% - Accent1 101 3 2" xfId="28336"/>
    <cellStyle name="40% - Accent1 101 3 2 2" xfId="28337"/>
    <cellStyle name="40% - Accent1 101 3 2 2 2" xfId="28338"/>
    <cellStyle name="40% - Accent1 101 3 2 2 2 2" xfId="28339"/>
    <cellStyle name="40% - Accent1 101 3 2 2 2 2 2" xfId="28340"/>
    <cellStyle name="40% - Accent1 101 3 2 2 2 3" xfId="28341"/>
    <cellStyle name="40% - Accent1 101 3 2 2 3" xfId="28342"/>
    <cellStyle name="40% - Accent1 101 3 2 2 3 2" xfId="28343"/>
    <cellStyle name="40% - Accent1 101 3 2 2 4" xfId="28344"/>
    <cellStyle name="40% - Accent1 101 3 2 2 5" xfId="28345"/>
    <cellStyle name="40% - Accent1 101 3 2 3" xfId="28346"/>
    <cellStyle name="40% - Accent1 101 3 2 3 2" xfId="28347"/>
    <cellStyle name="40% - Accent1 101 3 2 3 2 2" xfId="28348"/>
    <cellStyle name="40% - Accent1 101 3 2 3 3" xfId="28349"/>
    <cellStyle name="40% - Accent1 101 3 2 4" xfId="28350"/>
    <cellStyle name="40% - Accent1 101 3 2 4 2" xfId="28351"/>
    <cellStyle name="40% - Accent1 101 3 2 5" xfId="28352"/>
    <cellStyle name="40% - Accent1 101 3 2 6" xfId="28353"/>
    <cellStyle name="40% - Accent1 101 3 3" xfId="28354"/>
    <cellStyle name="40% - Accent1 101 3 3 2" xfId="28355"/>
    <cellStyle name="40% - Accent1 101 3 3 2 2" xfId="28356"/>
    <cellStyle name="40% - Accent1 101 3 3 2 2 2" xfId="28357"/>
    <cellStyle name="40% - Accent1 101 3 3 2 3" xfId="28358"/>
    <cellStyle name="40% - Accent1 101 3 3 3" xfId="28359"/>
    <cellStyle name="40% - Accent1 101 3 3 3 2" xfId="28360"/>
    <cellStyle name="40% - Accent1 101 3 3 4" xfId="28361"/>
    <cellStyle name="40% - Accent1 101 3 3 5" xfId="28362"/>
    <cellStyle name="40% - Accent1 101 3 4" xfId="28363"/>
    <cellStyle name="40% - Accent1 101 3 4 2" xfId="28364"/>
    <cellStyle name="40% - Accent1 101 3 4 2 2" xfId="28365"/>
    <cellStyle name="40% - Accent1 101 3 4 3" xfId="28366"/>
    <cellStyle name="40% - Accent1 101 3 5" xfId="28367"/>
    <cellStyle name="40% - Accent1 101 3 5 2" xfId="28368"/>
    <cellStyle name="40% - Accent1 101 3 6" xfId="28369"/>
    <cellStyle name="40% - Accent1 101 3 7" xfId="28370"/>
    <cellStyle name="40% - Accent1 101 4" xfId="28371"/>
    <cellStyle name="40% - Accent1 101 4 2" xfId="28372"/>
    <cellStyle name="40% - Accent1 101 4 2 2" xfId="28373"/>
    <cellStyle name="40% - Accent1 101 4 2 2 2" xfId="28374"/>
    <cellStyle name="40% - Accent1 101 4 2 2 2 2" xfId="28375"/>
    <cellStyle name="40% - Accent1 101 4 2 2 3" xfId="28376"/>
    <cellStyle name="40% - Accent1 101 4 2 3" xfId="28377"/>
    <cellStyle name="40% - Accent1 101 4 2 3 2" xfId="28378"/>
    <cellStyle name="40% - Accent1 101 4 2 4" xfId="28379"/>
    <cellStyle name="40% - Accent1 101 4 2 5" xfId="28380"/>
    <cellStyle name="40% - Accent1 101 4 3" xfId="28381"/>
    <cellStyle name="40% - Accent1 101 4 3 2" xfId="28382"/>
    <cellStyle name="40% - Accent1 101 4 3 2 2" xfId="28383"/>
    <cellStyle name="40% - Accent1 101 4 3 3" xfId="28384"/>
    <cellStyle name="40% - Accent1 101 4 4" xfId="28385"/>
    <cellStyle name="40% - Accent1 101 4 4 2" xfId="28386"/>
    <cellStyle name="40% - Accent1 101 4 5" xfId="28387"/>
    <cellStyle name="40% - Accent1 101 4 6" xfId="28388"/>
    <cellStyle name="40% - Accent1 101 5" xfId="28389"/>
    <cellStyle name="40% - Accent1 101 5 2" xfId="28390"/>
    <cellStyle name="40% - Accent1 101 5 2 2" xfId="28391"/>
    <cellStyle name="40% - Accent1 101 5 2 2 2" xfId="28392"/>
    <cellStyle name="40% - Accent1 101 5 2 2 2 2" xfId="28393"/>
    <cellStyle name="40% - Accent1 101 5 2 2 3" xfId="28394"/>
    <cellStyle name="40% - Accent1 101 5 2 3" xfId="28395"/>
    <cellStyle name="40% - Accent1 101 5 2 3 2" xfId="28396"/>
    <cellStyle name="40% - Accent1 101 5 2 4" xfId="28397"/>
    <cellStyle name="40% - Accent1 101 5 2 5" xfId="28398"/>
    <cellStyle name="40% - Accent1 101 5 3" xfId="28399"/>
    <cellStyle name="40% - Accent1 101 5 3 2" xfId="28400"/>
    <cellStyle name="40% - Accent1 101 5 3 2 2" xfId="28401"/>
    <cellStyle name="40% - Accent1 101 5 3 3" xfId="28402"/>
    <cellStyle name="40% - Accent1 101 5 4" xfId="28403"/>
    <cellStyle name="40% - Accent1 101 5 4 2" xfId="28404"/>
    <cellStyle name="40% - Accent1 101 5 5" xfId="28405"/>
    <cellStyle name="40% - Accent1 101 5 6" xfId="28406"/>
    <cellStyle name="40% - Accent1 101 6" xfId="28407"/>
    <cellStyle name="40% - Accent1 101 6 2" xfId="28408"/>
    <cellStyle name="40% - Accent1 101 6 2 2" xfId="28409"/>
    <cellStyle name="40% - Accent1 101 6 2 2 2" xfId="28410"/>
    <cellStyle name="40% - Accent1 101 6 2 3" xfId="28411"/>
    <cellStyle name="40% - Accent1 101 6 3" xfId="28412"/>
    <cellStyle name="40% - Accent1 101 6 3 2" xfId="28413"/>
    <cellStyle name="40% - Accent1 101 6 4" xfId="28414"/>
    <cellStyle name="40% - Accent1 101 6 5" xfId="28415"/>
    <cellStyle name="40% - Accent1 101 7" xfId="28416"/>
    <cellStyle name="40% - Accent1 101 7 2" xfId="28417"/>
    <cellStyle name="40% - Accent1 101 7 2 2" xfId="28418"/>
    <cellStyle name="40% - Accent1 101 7 3" xfId="28419"/>
    <cellStyle name="40% - Accent1 101 8" xfId="28420"/>
    <cellStyle name="40% - Accent1 101 8 2" xfId="28421"/>
    <cellStyle name="40% - Accent1 101 9" xfId="28422"/>
    <cellStyle name="40% - Accent1 101 9 2" xfId="60948"/>
    <cellStyle name="40% - Accent1 102" xfId="1551"/>
    <cellStyle name="40% - Accent1 102 10" xfId="28423"/>
    <cellStyle name="40% - Accent1 102 2" xfId="28424"/>
    <cellStyle name="40% - Accent1 102 2 2" xfId="28425"/>
    <cellStyle name="40% - Accent1 102 2 2 2" xfId="28426"/>
    <cellStyle name="40% - Accent1 102 2 2 2 2" xfId="28427"/>
    <cellStyle name="40% - Accent1 102 2 2 2 2 2" xfId="28428"/>
    <cellStyle name="40% - Accent1 102 2 2 2 2 2 2" xfId="28429"/>
    <cellStyle name="40% - Accent1 102 2 2 2 2 3" xfId="28430"/>
    <cellStyle name="40% - Accent1 102 2 2 2 3" xfId="28431"/>
    <cellStyle name="40% - Accent1 102 2 2 2 3 2" xfId="28432"/>
    <cellStyle name="40% - Accent1 102 2 2 2 4" xfId="28433"/>
    <cellStyle name="40% - Accent1 102 2 2 2 5" xfId="28434"/>
    <cellStyle name="40% - Accent1 102 2 2 3" xfId="28435"/>
    <cellStyle name="40% - Accent1 102 2 2 3 2" xfId="28436"/>
    <cellStyle name="40% - Accent1 102 2 2 3 2 2" xfId="28437"/>
    <cellStyle name="40% - Accent1 102 2 2 3 3" xfId="28438"/>
    <cellStyle name="40% - Accent1 102 2 2 4" xfId="28439"/>
    <cellStyle name="40% - Accent1 102 2 2 4 2" xfId="28440"/>
    <cellStyle name="40% - Accent1 102 2 2 5" xfId="28441"/>
    <cellStyle name="40% - Accent1 102 2 2 6" xfId="28442"/>
    <cellStyle name="40% - Accent1 102 2 3" xfId="28443"/>
    <cellStyle name="40% - Accent1 102 2 3 2" xfId="28444"/>
    <cellStyle name="40% - Accent1 102 2 3 2 2" xfId="28445"/>
    <cellStyle name="40% - Accent1 102 2 3 2 2 2" xfId="28446"/>
    <cellStyle name="40% - Accent1 102 2 3 2 3" xfId="28447"/>
    <cellStyle name="40% - Accent1 102 2 3 3" xfId="28448"/>
    <cellStyle name="40% - Accent1 102 2 3 3 2" xfId="28449"/>
    <cellStyle name="40% - Accent1 102 2 3 4" xfId="28450"/>
    <cellStyle name="40% - Accent1 102 2 3 5" xfId="28451"/>
    <cellStyle name="40% - Accent1 102 2 4" xfId="28452"/>
    <cellStyle name="40% - Accent1 102 2 4 2" xfId="28453"/>
    <cellStyle name="40% - Accent1 102 2 4 2 2" xfId="28454"/>
    <cellStyle name="40% - Accent1 102 2 4 3" xfId="28455"/>
    <cellStyle name="40% - Accent1 102 2 5" xfId="28456"/>
    <cellStyle name="40% - Accent1 102 2 5 2" xfId="28457"/>
    <cellStyle name="40% - Accent1 102 2 6" xfId="28458"/>
    <cellStyle name="40% - Accent1 102 2 7" xfId="28459"/>
    <cellStyle name="40% - Accent1 102 3" xfId="28460"/>
    <cellStyle name="40% - Accent1 102 3 2" xfId="28461"/>
    <cellStyle name="40% - Accent1 102 3 2 2" xfId="28462"/>
    <cellStyle name="40% - Accent1 102 3 2 2 2" xfId="28463"/>
    <cellStyle name="40% - Accent1 102 3 2 2 2 2" xfId="28464"/>
    <cellStyle name="40% - Accent1 102 3 2 2 2 2 2" xfId="28465"/>
    <cellStyle name="40% - Accent1 102 3 2 2 2 3" xfId="28466"/>
    <cellStyle name="40% - Accent1 102 3 2 2 3" xfId="28467"/>
    <cellStyle name="40% - Accent1 102 3 2 2 3 2" xfId="28468"/>
    <cellStyle name="40% - Accent1 102 3 2 2 4" xfId="28469"/>
    <cellStyle name="40% - Accent1 102 3 2 2 5" xfId="28470"/>
    <cellStyle name="40% - Accent1 102 3 2 3" xfId="28471"/>
    <cellStyle name="40% - Accent1 102 3 2 3 2" xfId="28472"/>
    <cellStyle name="40% - Accent1 102 3 2 3 2 2" xfId="28473"/>
    <cellStyle name="40% - Accent1 102 3 2 3 3" xfId="28474"/>
    <cellStyle name="40% - Accent1 102 3 2 4" xfId="28475"/>
    <cellStyle name="40% - Accent1 102 3 2 4 2" xfId="28476"/>
    <cellStyle name="40% - Accent1 102 3 2 5" xfId="28477"/>
    <cellStyle name="40% - Accent1 102 3 2 6" xfId="28478"/>
    <cellStyle name="40% - Accent1 102 3 3" xfId="28479"/>
    <cellStyle name="40% - Accent1 102 3 3 2" xfId="28480"/>
    <cellStyle name="40% - Accent1 102 3 3 2 2" xfId="28481"/>
    <cellStyle name="40% - Accent1 102 3 3 2 2 2" xfId="28482"/>
    <cellStyle name="40% - Accent1 102 3 3 2 3" xfId="28483"/>
    <cellStyle name="40% - Accent1 102 3 3 3" xfId="28484"/>
    <cellStyle name="40% - Accent1 102 3 3 3 2" xfId="28485"/>
    <cellStyle name="40% - Accent1 102 3 3 4" xfId="28486"/>
    <cellStyle name="40% - Accent1 102 3 3 5" xfId="28487"/>
    <cellStyle name="40% - Accent1 102 3 4" xfId="28488"/>
    <cellStyle name="40% - Accent1 102 3 4 2" xfId="28489"/>
    <cellStyle name="40% - Accent1 102 3 4 2 2" xfId="28490"/>
    <cellStyle name="40% - Accent1 102 3 4 3" xfId="28491"/>
    <cellStyle name="40% - Accent1 102 3 5" xfId="28492"/>
    <cellStyle name="40% - Accent1 102 3 5 2" xfId="28493"/>
    <cellStyle name="40% - Accent1 102 3 6" xfId="28494"/>
    <cellStyle name="40% - Accent1 102 3 7" xfId="28495"/>
    <cellStyle name="40% - Accent1 102 4" xfId="28496"/>
    <cellStyle name="40% - Accent1 102 4 2" xfId="28497"/>
    <cellStyle name="40% - Accent1 102 4 2 2" xfId="28498"/>
    <cellStyle name="40% - Accent1 102 4 2 2 2" xfId="28499"/>
    <cellStyle name="40% - Accent1 102 4 2 2 2 2" xfId="28500"/>
    <cellStyle name="40% - Accent1 102 4 2 2 3" xfId="28501"/>
    <cellStyle name="40% - Accent1 102 4 2 3" xfId="28502"/>
    <cellStyle name="40% - Accent1 102 4 2 3 2" xfId="28503"/>
    <cellStyle name="40% - Accent1 102 4 2 4" xfId="28504"/>
    <cellStyle name="40% - Accent1 102 4 2 5" xfId="28505"/>
    <cellStyle name="40% - Accent1 102 4 3" xfId="28506"/>
    <cellStyle name="40% - Accent1 102 4 3 2" xfId="28507"/>
    <cellStyle name="40% - Accent1 102 4 3 2 2" xfId="28508"/>
    <cellStyle name="40% - Accent1 102 4 3 3" xfId="28509"/>
    <cellStyle name="40% - Accent1 102 4 4" xfId="28510"/>
    <cellStyle name="40% - Accent1 102 4 4 2" xfId="28511"/>
    <cellStyle name="40% - Accent1 102 4 5" xfId="28512"/>
    <cellStyle name="40% - Accent1 102 4 6" xfId="28513"/>
    <cellStyle name="40% - Accent1 102 5" xfId="28514"/>
    <cellStyle name="40% - Accent1 102 5 2" xfId="28515"/>
    <cellStyle name="40% - Accent1 102 5 2 2" xfId="28516"/>
    <cellStyle name="40% - Accent1 102 5 2 2 2" xfId="28517"/>
    <cellStyle name="40% - Accent1 102 5 2 2 2 2" xfId="28518"/>
    <cellStyle name="40% - Accent1 102 5 2 2 3" xfId="28519"/>
    <cellStyle name="40% - Accent1 102 5 2 3" xfId="28520"/>
    <cellStyle name="40% - Accent1 102 5 2 3 2" xfId="28521"/>
    <cellStyle name="40% - Accent1 102 5 2 4" xfId="28522"/>
    <cellStyle name="40% - Accent1 102 5 2 5" xfId="28523"/>
    <cellStyle name="40% - Accent1 102 5 3" xfId="28524"/>
    <cellStyle name="40% - Accent1 102 5 3 2" xfId="28525"/>
    <cellStyle name="40% - Accent1 102 5 3 2 2" xfId="28526"/>
    <cellStyle name="40% - Accent1 102 5 3 3" xfId="28527"/>
    <cellStyle name="40% - Accent1 102 5 4" xfId="28528"/>
    <cellStyle name="40% - Accent1 102 5 4 2" xfId="28529"/>
    <cellStyle name="40% - Accent1 102 5 5" xfId="28530"/>
    <cellStyle name="40% - Accent1 102 5 6" xfId="28531"/>
    <cellStyle name="40% - Accent1 102 6" xfId="28532"/>
    <cellStyle name="40% - Accent1 102 6 2" xfId="28533"/>
    <cellStyle name="40% - Accent1 102 6 2 2" xfId="28534"/>
    <cellStyle name="40% - Accent1 102 6 2 2 2" xfId="28535"/>
    <cellStyle name="40% - Accent1 102 6 2 3" xfId="28536"/>
    <cellStyle name="40% - Accent1 102 6 3" xfId="28537"/>
    <cellStyle name="40% - Accent1 102 6 3 2" xfId="28538"/>
    <cellStyle name="40% - Accent1 102 6 4" xfId="28539"/>
    <cellStyle name="40% - Accent1 102 6 5" xfId="28540"/>
    <cellStyle name="40% - Accent1 102 7" xfId="28541"/>
    <cellStyle name="40% - Accent1 102 7 2" xfId="28542"/>
    <cellStyle name="40% - Accent1 102 7 2 2" xfId="28543"/>
    <cellStyle name="40% - Accent1 102 7 3" xfId="28544"/>
    <cellStyle name="40% - Accent1 102 8" xfId="28545"/>
    <cellStyle name="40% - Accent1 102 8 2" xfId="28546"/>
    <cellStyle name="40% - Accent1 102 9" xfId="28547"/>
    <cellStyle name="40% - Accent1 102 9 2" xfId="60949"/>
    <cellStyle name="40% - Accent1 103" xfId="1552"/>
    <cellStyle name="40% - Accent1 103 10" xfId="28548"/>
    <cellStyle name="40% - Accent1 103 2" xfId="28549"/>
    <cellStyle name="40% - Accent1 103 2 2" xfId="28550"/>
    <cellStyle name="40% - Accent1 103 2 2 2" xfId="28551"/>
    <cellStyle name="40% - Accent1 103 2 2 2 2" xfId="28552"/>
    <cellStyle name="40% - Accent1 103 2 2 2 2 2" xfId="28553"/>
    <cellStyle name="40% - Accent1 103 2 2 2 2 2 2" xfId="28554"/>
    <cellStyle name="40% - Accent1 103 2 2 2 2 3" xfId="28555"/>
    <cellStyle name="40% - Accent1 103 2 2 2 3" xfId="28556"/>
    <cellStyle name="40% - Accent1 103 2 2 2 3 2" xfId="28557"/>
    <cellStyle name="40% - Accent1 103 2 2 2 4" xfId="28558"/>
    <cellStyle name="40% - Accent1 103 2 2 2 5" xfId="28559"/>
    <cellStyle name="40% - Accent1 103 2 2 3" xfId="28560"/>
    <cellStyle name="40% - Accent1 103 2 2 3 2" xfId="28561"/>
    <cellStyle name="40% - Accent1 103 2 2 3 2 2" xfId="28562"/>
    <cellStyle name="40% - Accent1 103 2 2 3 3" xfId="28563"/>
    <cellStyle name="40% - Accent1 103 2 2 4" xfId="28564"/>
    <cellStyle name="40% - Accent1 103 2 2 4 2" xfId="28565"/>
    <cellStyle name="40% - Accent1 103 2 2 5" xfId="28566"/>
    <cellStyle name="40% - Accent1 103 2 2 6" xfId="28567"/>
    <cellStyle name="40% - Accent1 103 2 3" xfId="28568"/>
    <cellStyle name="40% - Accent1 103 2 3 2" xfId="28569"/>
    <cellStyle name="40% - Accent1 103 2 3 2 2" xfId="28570"/>
    <cellStyle name="40% - Accent1 103 2 3 2 2 2" xfId="28571"/>
    <cellStyle name="40% - Accent1 103 2 3 2 3" xfId="28572"/>
    <cellStyle name="40% - Accent1 103 2 3 3" xfId="28573"/>
    <cellStyle name="40% - Accent1 103 2 3 3 2" xfId="28574"/>
    <cellStyle name="40% - Accent1 103 2 3 4" xfId="28575"/>
    <cellStyle name="40% - Accent1 103 2 3 5" xfId="28576"/>
    <cellStyle name="40% - Accent1 103 2 4" xfId="28577"/>
    <cellStyle name="40% - Accent1 103 2 4 2" xfId="28578"/>
    <cellStyle name="40% - Accent1 103 2 4 2 2" xfId="28579"/>
    <cellStyle name="40% - Accent1 103 2 4 3" xfId="28580"/>
    <cellStyle name="40% - Accent1 103 2 5" xfId="28581"/>
    <cellStyle name="40% - Accent1 103 2 5 2" xfId="28582"/>
    <cellStyle name="40% - Accent1 103 2 6" xfId="28583"/>
    <cellStyle name="40% - Accent1 103 2 7" xfId="28584"/>
    <cellStyle name="40% - Accent1 103 3" xfId="28585"/>
    <cellStyle name="40% - Accent1 103 3 2" xfId="28586"/>
    <cellStyle name="40% - Accent1 103 3 2 2" xfId="28587"/>
    <cellStyle name="40% - Accent1 103 3 2 2 2" xfId="28588"/>
    <cellStyle name="40% - Accent1 103 3 2 2 2 2" xfId="28589"/>
    <cellStyle name="40% - Accent1 103 3 2 2 2 2 2" xfId="28590"/>
    <cellStyle name="40% - Accent1 103 3 2 2 2 3" xfId="28591"/>
    <cellStyle name="40% - Accent1 103 3 2 2 3" xfId="28592"/>
    <cellStyle name="40% - Accent1 103 3 2 2 3 2" xfId="28593"/>
    <cellStyle name="40% - Accent1 103 3 2 2 4" xfId="28594"/>
    <cellStyle name="40% - Accent1 103 3 2 2 5" xfId="28595"/>
    <cellStyle name="40% - Accent1 103 3 2 3" xfId="28596"/>
    <cellStyle name="40% - Accent1 103 3 2 3 2" xfId="28597"/>
    <cellStyle name="40% - Accent1 103 3 2 3 2 2" xfId="28598"/>
    <cellStyle name="40% - Accent1 103 3 2 3 3" xfId="28599"/>
    <cellStyle name="40% - Accent1 103 3 2 4" xfId="28600"/>
    <cellStyle name="40% - Accent1 103 3 2 4 2" xfId="28601"/>
    <cellStyle name="40% - Accent1 103 3 2 5" xfId="28602"/>
    <cellStyle name="40% - Accent1 103 3 2 6" xfId="28603"/>
    <cellStyle name="40% - Accent1 103 3 3" xfId="28604"/>
    <cellStyle name="40% - Accent1 103 3 3 2" xfId="28605"/>
    <cellStyle name="40% - Accent1 103 3 3 2 2" xfId="28606"/>
    <cellStyle name="40% - Accent1 103 3 3 2 2 2" xfId="28607"/>
    <cellStyle name="40% - Accent1 103 3 3 2 3" xfId="28608"/>
    <cellStyle name="40% - Accent1 103 3 3 3" xfId="28609"/>
    <cellStyle name="40% - Accent1 103 3 3 3 2" xfId="28610"/>
    <cellStyle name="40% - Accent1 103 3 3 4" xfId="28611"/>
    <cellStyle name="40% - Accent1 103 3 3 5" xfId="28612"/>
    <cellStyle name="40% - Accent1 103 3 4" xfId="28613"/>
    <cellStyle name="40% - Accent1 103 3 4 2" xfId="28614"/>
    <cellStyle name="40% - Accent1 103 3 4 2 2" xfId="28615"/>
    <cellStyle name="40% - Accent1 103 3 4 3" xfId="28616"/>
    <cellStyle name="40% - Accent1 103 3 5" xfId="28617"/>
    <cellStyle name="40% - Accent1 103 3 5 2" xfId="28618"/>
    <cellStyle name="40% - Accent1 103 3 6" xfId="28619"/>
    <cellStyle name="40% - Accent1 103 3 7" xfId="28620"/>
    <cellStyle name="40% - Accent1 103 4" xfId="28621"/>
    <cellStyle name="40% - Accent1 103 4 2" xfId="28622"/>
    <cellStyle name="40% - Accent1 103 4 2 2" xfId="28623"/>
    <cellStyle name="40% - Accent1 103 4 2 2 2" xfId="28624"/>
    <cellStyle name="40% - Accent1 103 4 2 2 2 2" xfId="28625"/>
    <cellStyle name="40% - Accent1 103 4 2 2 3" xfId="28626"/>
    <cellStyle name="40% - Accent1 103 4 2 3" xfId="28627"/>
    <cellStyle name="40% - Accent1 103 4 2 3 2" xfId="28628"/>
    <cellStyle name="40% - Accent1 103 4 2 4" xfId="28629"/>
    <cellStyle name="40% - Accent1 103 4 2 5" xfId="28630"/>
    <cellStyle name="40% - Accent1 103 4 3" xfId="28631"/>
    <cellStyle name="40% - Accent1 103 4 3 2" xfId="28632"/>
    <cellStyle name="40% - Accent1 103 4 3 2 2" xfId="28633"/>
    <cellStyle name="40% - Accent1 103 4 3 3" xfId="28634"/>
    <cellStyle name="40% - Accent1 103 4 4" xfId="28635"/>
    <cellStyle name="40% - Accent1 103 4 4 2" xfId="28636"/>
    <cellStyle name="40% - Accent1 103 4 5" xfId="28637"/>
    <cellStyle name="40% - Accent1 103 4 6" xfId="28638"/>
    <cellStyle name="40% - Accent1 103 5" xfId="28639"/>
    <cellStyle name="40% - Accent1 103 5 2" xfId="28640"/>
    <cellStyle name="40% - Accent1 103 5 2 2" xfId="28641"/>
    <cellStyle name="40% - Accent1 103 5 2 2 2" xfId="28642"/>
    <cellStyle name="40% - Accent1 103 5 2 2 2 2" xfId="28643"/>
    <cellStyle name="40% - Accent1 103 5 2 2 3" xfId="28644"/>
    <cellStyle name="40% - Accent1 103 5 2 3" xfId="28645"/>
    <cellStyle name="40% - Accent1 103 5 2 3 2" xfId="28646"/>
    <cellStyle name="40% - Accent1 103 5 2 4" xfId="28647"/>
    <cellStyle name="40% - Accent1 103 5 2 5" xfId="28648"/>
    <cellStyle name="40% - Accent1 103 5 3" xfId="28649"/>
    <cellStyle name="40% - Accent1 103 5 3 2" xfId="28650"/>
    <cellStyle name="40% - Accent1 103 5 3 2 2" xfId="28651"/>
    <cellStyle name="40% - Accent1 103 5 3 3" xfId="28652"/>
    <cellStyle name="40% - Accent1 103 5 4" xfId="28653"/>
    <cellStyle name="40% - Accent1 103 5 4 2" xfId="28654"/>
    <cellStyle name="40% - Accent1 103 5 5" xfId="28655"/>
    <cellStyle name="40% - Accent1 103 5 6" xfId="28656"/>
    <cellStyle name="40% - Accent1 103 6" xfId="28657"/>
    <cellStyle name="40% - Accent1 103 6 2" xfId="28658"/>
    <cellStyle name="40% - Accent1 103 6 2 2" xfId="28659"/>
    <cellStyle name="40% - Accent1 103 6 2 2 2" xfId="28660"/>
    <cellStyle name="40% - Accent1 103 6 2 3" xfId="28661"/>
    <cellStyle name="40% - Accent1 103 6 3" xfId="28662"/>
    <cellStyle name="40% - Accent1 103 6 3 2" xfId="28663"/>
    <cellStyle name="40% - Accent1 103 6 4" xfId="28664"/>
    <cellStyle name="40% - Accent1 103 6 5" xfId="28665"/>
    <cellStyle name="40% - Accent1 103 7" xfId="28666"/>
    <cellStyle name="40% - Accent1 103 7 2" xfId="28667"/>
    <cellStyle name="40% - Accent1 103 7 2 2" xfId="28668"/>
    <cellStyle name="40% - Accent1 103 7 3" xfId="28669"/>
    <cellStyle name="40% - Accent1 103 8" xfId="28670"/>
    <cellStyle name="40% - Accent1 103 8 2" xfId="28671"/>
    <cellStyle name="40% - Accent1 103 9" xfId="28672"/>
    <cellStyle name="40% - Accent1 103 9 2" xfId="60950"/>
    <cellStyle name="40% - Accent1 104" xfId="1553"/>
    <cellStyle name="40% - Accent1 104 10" xfId="28673"/>
    <cellStyle name="40% - Accent1 104 2" xfId="28674"/>
    <cellStyle name="40% - Accent1 104 2 2" xfId="28675"/>
    <cellStyle name="40% - Accent1 104 2 2 2" xfId="28676"/>
    <cellStyle name="40% - Accent1 104 2 2 2 2" xfId="28677"/>
    <cellStyle name="40% - Accent1 104 2 2 2 2 2" xfId="28678"/>
    <cellStyle name="40% - Accent1 104 2 2 2 2 2 2" xfId="28679"/>
    <cellStyle name="40% - Accent1 104 2 2 2 2 3" xfId="28680"/>
    <cellStyle name="40% - Accent1 104 2 2 2 3" xfId="28681"/>
    <cellStyle name="40% - Accent1 104 2 2 2 3 2" xfId="28682"/>
    <cellStyle name="40% - Accent1 104 2 2 2 4" xfId="28683"/>
    <cellStyle name="40% - Accent1 104 2 2 2 5" xfId="28684"/>
    <cellStyle name="40% - Accent1 104 2 2 3" xfId="28685"/>
    <cellStyle name="40% - Accent1 104 2 2 3 2" xfId="28686"/>
    <cellStyle name="40% - Accent1 104 2 2 3 2 2" xfId="28687"/>
    <cellStyle name="40% - Accent1 104 2 2 3 3" xfId="28688"/>
    <cellStyle name="40% - Accent1 104 2 2 4" xfId="28689"/>
    <cellStyle name="40% - Accent1 104 2 2 4 2" xfId="28690"/>
    <cellStyle name="40% - Accent1 104 2 2 5" xfId="28691"/>
    <cellStyle name="40% - Accent1 104 2 2 6" xfId="28692"/>
    <cellStyle name="40% - Accent1 104 2 3" xfId="28693"/>
    <cellStyle name="40% - Accent1 104 2 3 2" xfId="28694"/>
    <cellStyle name="40% - Accent1 104 2 3 2 2" xfId="28695"/>
    <cellStyle name="40% - Accent1 104 2 3 2 2 2" xfId="28696"/>
    <cellStyle name="40% - Accent1 104 2 3 2 3" xfId="28697"/>
    <cellStyle name="40% - Accent1 104 2 3 3" xfId="28698"/>
    <cellStyle name="40% - Accent1 104 2 3 3 2" xfId="28699"/>
    <cellStyle name="40% - Accent1 104 2 3 4" xfId="28700"/>
    <cellStyle name="40% - Accent1 104 2 3 5" xfId="28701"/>
    <cellStyle name="40% - Accent1 104 2 4" xfId="28702"/>
    <cellStyle name="40% - Accent1 104 2 4 2" xfId="28703"/>
    <cellStyle name="40% - Accent1 104 2 4 2 2" xfId="28704"/>
    <cellStyle name="40% - Accent1 104 2 4 3" xfId="28705"/>
    <cellStyle name="40% - Accent1 104 2 5" xfId="28706"/>
    <cellStyle name="40% - Accent1 104 2 5 2" xfId="28707"/>
    <cellStyle name="40% - Accent1 104 2 6" xfId="28708"/>
    <cellStyle name="40% - Accent1 104 2 7" xfId="28709"/>
    <cellStyle name="40% - Accent1 104 3" xfId="28710"/>
    <cellStyle name="40% - Accent1 104 3 2" xfId="28711"/>
    <cellStyle name="40% - Accent1 104 3 2 2" xfId="28712"/>
    <cellStyle name="40% - Accent1 104 3 2 2 2" xfId="28713"/>
    <cellStyle name="40% - Accent1 104 3 2 2 2 2" xfId="28714"/>
    <cellStyle name="40% - Accent1 104 3 2 2 2 2 2" xfId="28715"/>
    <cellStyle name="40% - Accent1 104 3 2 2 2 3" xfId="28716"/>
    <cellStyle name="40% - Accent1 104 3 2 2 3" xfId="28717"/>
    <cellStyle name="40% - Accent1 104 3 2 2 3 2" xfId="28718"/>
    <cellStyle name="40% - Accent1 104 3 2 2 4" xfId="28719"/>
    <cellStyle name="40% - Accent1 104 3 2 2 5" xfId="28720"/>
    <cellStyle name="40% - Accent1 104 3 2 3" xfId="28721"/>
    <cellStyle name="40% - Accent1 104 3 2 3 2" xfId="28722"/>
    <cellStyle name="40% - Accent1 104 3 2 3 2 2" xfId="28723"/>
    <cellStyle name="40% - Accent1 104 3 2 3 3" xfId="28724"/>
    <cellStyle name="40% - Accent1 104 3 2 4" xfId="28725"/>
    <cellStyle name="40% - Accent1 104 3 2 4 2" xfId="28726"/>
    <cellStyle name="40% - Accent1 104 3 2 5" xfId="28727"/>
    <cellStyle name="40% - Accent1 104 3 2 6" xfId="28728"/>
    <cellStyle name="40% - Accent1 104 3 3" xfId="28729"/>
    <cellStyle name="40% - Accent1 104 3 3 2" xfId="28730"/>
    <cellStyle name="40% - Accent1 104 3 3 2 2" xfId="28731"/>
    <cellStyle name="40% - Accent1 104 3 3 2 2 2" xfId="28732"/>
    <cellStyle name="40% - Accent1 104 3 3 2 3" xfId="28733"/>
    <cellStyle name="40% - Accent1 104 3 3 3" xfId="28734"/>
    <cellStyle name="40% - Accent1 104 3 3 3 2" xfId="28735"/>
    <cellStyle name="40% - Accent1 104 3 3 4" xfId="28736"/>
    <cellStyle name="40% - Accent1 104 3 3 5" xfId="28737"/>
    <cellStyle name="40% - Accent1 104 3 4" xfId="28738"/>
    <cellStyle name="40% - Accent1 104 3 4 2" xfId="28739"/>
    <cellStyle name="40% - Accent1 104 3 4 2 2" xfId="28740"/>
    <cellStyle name="40% - Accent1 104 3 4 3" xfId="28741"/>
    <cellStyle name="40% - Accent1 104 3 5" xfId="28742"/>
    <cellStyle name="40% - Accent1 104 3 5 2" xfId="28743"/>
    <cellStyle name="40% - Accent1 104 3 6" xfId="28744"/>
    <cellStyle name="40% - Accent1 104 3 7" xfId="28745"/>
    <cellStyle name="40% - Accent1 104 4" xfId="28746"/>
    <cellStyle name="40% - Accent1 104 4 2" xfId="28747"/>
    <cellStyle name="40% - Accent1 104 4 2 2" xfId="28748"/>
    <cellStyle name="40% - Accent1 104 4 2 2 2" xfId="28749"/>
    <cellStyle name="40% - Accent1 104 4 2 2 2 2" xfId="28750"/>
    <cellStyle name="40% - Accent1 104 4 2 2 3" xfId="28751"/>
    <cellStyle name="40% - Accent1 104 4 2 3" xfId="28752"/>
    <cellStyle name="40% - Accent1 104 4 2 3 2" xfId="28753"/>
    <cellStyle name="40% - Accent1 104 4 2 4" xfId="28754"/>
    <cellStyle name="40% - Accent1 104 4 2 5" xfId="28755"/>
    <cellStyle name="40% - Accent1 104 4 3" xfId="28756"/>
    <cellStyle name="40% - Accent1 104 4 3 2" xfId="28757"/>
    <cellStyle name="40% - Accent1 104 4 3 2 2" xfId="28758"/>
    <cellStyle name="40% - Accent1 104 4 3 3" xfId="28759"/>
    <cellStyle name="40% - Accent1 104 4 4" xfId="28760"/>
    <cellStyle name="40% - Accent1 104 4 4 2" xfId="28761"/>
    <cellStyle name="40% - Accent1 104 4 5" xfId="28762"/>
    <cellStyle name="40% - Accent1 104 4 6" xfId="28763"/>
    <cellStyle name="40% - Accent1 104 5" xfId="28764"/>
    <cellStyle name="40% - Accent1 104 5 2" xfId="28765"/>
    <cellStyle name="40% - Accent1 104 5 2 2" xfId="28766"/>
    <cellStyle name="40% - Accent1 104 5 2 2 2" xfId="28767"/>
    <cellStyle name="40% - Accent1 104 5 2 2 2 2" xfId="28768"/>
    <cellStyle name="40% - Accent1 104 5 2 2 3" xfId="28769"/>
    <cellStyle name="40% - Accent1 104 5 2 3" xfId="28770"/>
    <cellStyle name="40% - Accent1 104 5 2 3 2" xfId="28771"/>
    <cellStyle name="40% - Accent1 104 5 2 4" xfId="28772"/>
    <cellStyle name="40% - Accent1 104 5 2 5" xfId="28773"/>
    <cellStyle name="40% - Accent1 104 5 3" xfId="28774"/>
    <cellStyle name="40% - Accent1 104 5 3 2" xfId="28775"/>
    <cellStyle name="40% - Accent1 104 5 3 2 2" xfId="28776"/>
    <cellStyle name="40% - Accent1 104 5 3 3" xfId="28777"/>
    <cellStyle name="40% - Accent1 104 5 4" xfId="28778"/>
    <cellStyle name="40% - Accent1 104 5 4 2" xfId="28779"/>
    <cellStyle name="40% - Accent1 104 5 5" xfId="28780"/>
    <cellStyle name="40% - Accent1 104 5 6" xfId="28781"/>
    <cellStyle name="40% - Accent1 104 6" xfId="28782"/>
    <cellStyle name="40% - Accent1 104 6 2" xfId="28783"/>
    <cellStyle name="40% - Accent1 104 6 2 2" xfId="28784"/>
    <cellStyle name="40% - Accent1 104 6 2 2 2" xfId="28785"/>
    <cellStyle name="40% - Accent1 104 6 2 3" xfId="28786"/>
    <cellStyle name="40% - Accent1 104 6 3" xfId="28787"/>
    <cellStyle name="40% - Accent1 104 6 3 2" xfId="28788"/>
    <cellStyle name="40% - Accent1 104 6 4" xfId="28789"/>
    <cellStyle name="40% - Accent1 104 6 5" xfId="28790"/>
    <cellStyle name="40% - Accent1 104 7" xfId="28791"/>
    <cellStyle name="40% - Accent1 104 7 2" xfId="28792"/>
    <cellStyle name="40% - Accent1 104 7 2 2" xfId="28793"/>
    <cellStyle name="40% - Accent1 104 7 3" xfId="28794"/>
    <cellStyle name="40% - Accent1 104 8" xfId="28795"/>
    <cellStyle name="40% - Accent1 104 8 2" xfId="28796"/>
    <cellStyle name="40% - Accent1 104 9" xfId="28797"/>
    <cellStyle name="40% - Accent1 104 9 2" xfId="60951"/>
    <cellStyle name="40% - Accent1 105" xfId="1554"/>
    <cellStyle name="40% - Accent1 105 10" xfId="28798"/>
    <cellStyle name="40% - Accent1 105 2" xfId="28799"/>
    <cellStyle name="40% - Accent1 105 2 2" xfId="28800"/>
    <cellStyle name="40% - Accent1 105 2 2 2" xfId="28801"/>
    <cellStyle name="40% - Accent1 105 2 2 2 2" xfId="28802"/>
    <cellStyle name="40% - Accent1 105 2 2 2 2 2" xfId="28803"/>
    <cellStyle name="40% - Accent1 105 2 2 2 2 2 2" xfId="28804"/>
    <cellStyle name="40% - Accent1 105 2 2 2 2 3" xfId="28805"/>
    <cellStyle name="40% - Accent1 105 2 2 2 3" xfId="28806"/>
    <cellStyle name="40% - Accent1 105 2 2 2 3 2" xfId="28807"/>
    <cellStyle name="40% - Accent1 105 2 2 2 4" xfId="28808"/>
    <cellStyle name="40% - Accent1 105 2 2 2 5" xfId="28809"/>
    <cellStyle name="40% - Accent1 105 2 2 3" xfId="28810"/>
    <cellStyle name="40% - Accent1 105 2 2 3 2" xfId="28811"/>
    <cellStyle name="40% - Accent1 105 2 2 3 2 2" xfId="28812"/>
    <cellStyle name="40% - Accent1 105 2 2 3 3" xfId="28813"/>
    <cellStyle name="40% - Accent1 105 2 2 4" xfId="28814"/>
    <cellStyle name="40% - Accent1 105 2 2 4 2" xfId="28815"/>
    <cellStyle name="40% - Accent1 105 2 2 5" xfId="28816"/>
    <cellStyle name="40% - Accent1 105 2 2 6" xfId="28817"/>
    <cellStyle name="40% - Accent1 105 2 3" xfId="28818"/>
    <cellStyle name="40% - Accent1 105 2 3 2" xfId="28819"/>
    <cellStyle name="40% - Accent1 105 2 3 2 2" xfId="28820"/>
    <cellStyle name="40% - Accent1 105 2 3 2 2 2" xfId="28821"/>
    <cellStyle name="40% - Accent1 105 2 3 2 3" xfId="28822"/>
    <cellStyle name="40% - Accent1 105 2 3 3" xfId="28823"/>
    <cellStyle name="40% - Accent1 105 2 3 3 2" xfId="28824"/>
    <cellStyle name="40% - Accent1 105 2 3 4" xfId="28825"/>
    <cellStyle name="40% - Accent1 105 2 3 5" xfId="28826"/>
    <cellStyle name="40% - Accent1 105 2 4" xfId="28827"/>
    <cellStyle name="40% - Accent1 105 2 4 2" xfId="28828"/>
    <cellStyle name="40% - Accent1 105 2 4 2 2" xfId="28829"/>
    <cellStyle name="40% - Accent1 105 2 4 3" xfId="28830"/>
    <cellStyle name="40% - Accent1 105 2 5" xfId="28831"/>
    <cellStyle name="40% - Accent1 105 2 5 2" xfId="28832"/>
    <cellStyle name="40% - Accent1 105 2 6" xfId="28833"/>
    <cellStyle name="40% - Accent1 105 2 7" xfId="28834"/>
    <cellStyle name="40% - Accent1 105 3" xfId="28835"/>
    <cellStyle name="40% - Accent1 105 3 2" xfId="28836"/>
    <cellStyle name="40% - Accent1 105 3 2 2" xfId="28837"/>
    <cellStyle name="40% - Accent1 105 3 2 2 2" xfId="28838"/>
    <cellStyle name="40% - Accent1 105 3 2 2 2 2" xfId="28839"/>
    <cellStyle name="40% - Accent1 105 3 2 2 2 2 2" xfId="28840"/>
    <cellStyle name="40% - Accent1 105 3 2 2 2 3" xfId="28841"/>
    <cellStyle name="40% - Accent1 105 3 2 2 3" xfId="28842"/>
    <cellStyle name="40% - Accent1 105 3 2 2 3 2" xfId="28843"/>
    <cellStyle name="40% - Accent1 105 3 2 2 4" xfId="28844"/>
    <cellStyle name="40% - Accent1 105 3 2 2 5" xfId="28845"/>
    <cellStyle name="40% - Accent1 105 3 2 3" xfId="28846"/>
    <cellStyle name="40% - Accent1 105 3 2 3 2" xfId="28847"/>
    <cellStyle name="40% - Accent1 105 3 2 3 2 2" xfId="28848"/>
    <cellStyle name="40% - Accent1 105 3 2 3 3" xfId="28849"/>
    <cellStyle name="40% - Accent1 105 3 2 4" xfId="28850"/>
    <cellStyle name="40% - Accent1 105 3 2 4 2" xfId="28851"/>
    <cellStyle name="40% - Accent1 105 3 2 5" xfId="28852"/>
    <cellStyle name="40% - Accent1 105 3 2 6" xfId="28853"/>
    <cellStyle name="40% - Accent1 105 3 3" xfId="28854"/>
    <cellStyle name="40% - Accent1 105 3 3 2" xfId="28855"/>
    <cellStyle name="40% - Accent1 105 3 3 2 2" xfId="28856"/>
    <cellStyle name="40% - Accent1 105 3 3 2 2 2" xfId="28857"/>
    <cellStyle name="40% - Accent1 105 3 3 2 3" xfId="28858"/>
    <cellStyle name="40% - Accent1 105 3 3 3" xfId="28859"/>
    <cellStyle name="40% - Accent1 105 3 3 3 2" xfId="28860"/>
    <cellStyle name="40% - Accent1 105 3 3 4" xfId="28861"/>
    <cellStyle name="40% - Accent1 105 3 3 5" xfId="28862"/>
    <cellStyle name="40% - Accent1 105 3 4" xfId="28863"/>
    <cellStyle name="40% - Accent1 105 3 4 2" xfId="28864"/>
    <cellStyle name="40% - Accent1 105 3 4 2 2" xfId="28865"/>
    <cellStyle name="40% - Accent1 105 3 4 3" xfId="28866"/>
    <cellStyle name="40% - Accent1 105 3 5" xfId="28867"/>
    <cellStyle name="40% - Accent1 105 3 5 2" xfId="28868"/>
    <cellStyle name="40% - Accent1 105 3 6" xfId="28869"/>
    <cellStyle name="40% - Accent1 105 3 7" xfId="28870"/>
    <cellStyle name="40% - Accent1 105 4" xfId="28871"/>
    <cellStyle name="40% - Accent1 105 4 2" xfId="28872"/>
    <cellStyle name="40% - Accent1 105 4 2 2" xfId="28873"/>
    <cellStyle name="40% - Accent1 105 4 2 2 2" xfId="28874"/>
    <cellStyle name="40% - Accent1 105 4 2 2 2 2" xfId="28875"/>
    <cellStyle name="40% - Accent1 105 4 2 2 3" xfId="28876"/>
    <cellStyle name="40% - Accent1 105 4 2 3" xfId="28877"/>
    <cellStyle name="40% - Accent1 105 4 2 3 2" xfId="28878"/>
    <cellStyle name="40% - Accent1 105 4 2 4" xfId="28879"/>
    <cellStyle name="40% - Accent1 105 4 2 5" xfId="28880"/>
    <cellStyle name="40% - Accent1 105 4 3" xfId="28881"/>
    <cellStyle name="40% - Accent1 105 4 3 2" xfId="28882"/>
    <cellStyle name="40% - Accent1 105 4 3 2 2" xfId="28883"/>
    <cellStyle name="40% - Accent1 105 4 3 3" xfId="28884"/>
    <cellStyle name="40% - Accent1 105 4 4" xfId="28885"/>
    <cellStyle name="40% - Accent1 105 4 4 2" xfId="28886"/>
    <cellStyle name="40% - Accent1 105 4 5" xfId="28887"/>
    <cellStyle name="40% - Accent1 105 4 6" xfId="28888"/>
    <cellStyle name="40% - Accent1 105 5" xfId="28889"/>
    <cellStyle name="40% - Accent1 105 5 2" xfId="28890"/>
    <cellStyle name="40% - Accent1 105 5 2 2" xfId="28891"/>
    <cellStyle name="40% - Accent1 105 5 2 2 2" xfId="28892"/>
    <cellStyle name="40% - Accent1 105 5 2 2 2 2" xfId="28893"/>
    <cellStyle name="40% - Accent1 105 5 2 2 3" xfId="28894"/>
    <cellStyle name="40% - Accent1 105 5 2 3" xfId="28895"/>
    <cellStyle name="40% - Accent1 105 5 2 3 2" xfId="28896"/>
    <cellStyle name="40% - Accent1 105 5 2 4" xfId="28897"/>
    <cellStyle name="40% - Accent1 105 5 2 5" xfId="28898"/>
    <cellStyle name="40% - Accent1 105 5 3" xfId="28899"/>
    <cellStyle name="40% - Accent1 105 5 3 2" xfId="28900"/>
    <cellStyle name="40% - Accent1 105 5 3 2 2" xfId="28901"/>
    <cellStyle name="40% - Accent1 105 5 3 3" xfId="28902"/>
    <cellStyle name="40% - Accent1 105 5 4" xfId="28903"/>
    <cellStyle name="40% - Accent1 105 5 4 2" xfId="28904"/>
    <cellStyle name="40% - Accent1 105 5 5" xfId="28905"/>
    <cellStyle name="40% - Accent1 105 5 6" xfId="28906"/>
    <cellStyle name="40% - Accent1 105 6" xfId="28907"/>
    <cellStyle name="40% - Accent1 105 6 2" xfId="28908"/>
    <cellStyle name="40% - Accent1 105 6 2 2" xfId="28909"/>
    <cellStyle name="40% - Accent1 105 6 2 2 2" xfId="28910"/>
    <cellStyle name="40% - Accent1 105 6 2 3" xfId="28911"/>
    <cellStyle name="40% - Accent1 105 6 3" xfId="28912"/>
    <cellStyle name="40% - Accent1 105 6 3 2" xfId="28913"/>
    <cellStyle name="40% - Accent1 105 6 4" xfId="28914"/>
    <cellStyle name="40% - Accent1 105 6 5" xfId="28915"/>
    <cellStyle name="40% - Accent1 105 7" xfId="28916"/>
    <cellStyle name="40% - Accent1 105 7 2" xfId="28917"/>
    <cellStyle name="40% - Accent1 105 7 2 2" xfId="28918"/>
    <cellStyle name="40% - Accent1 105 7 3" xfId="28919"/>
    <cellStyle name="40% - Accent1 105 8" xfId="28920"/>
    <cellStyle name="40% - Accent1 105 8 2" xfId="28921"/>
    <cellStyle name="40% - Accent1 105 9" xfId="28922"/>
    <cellStyle name="40% - Accent1 105 9 2" xfId="60952"/>
    <cellStyle name="40% - Accent1 106" xfId="1555"/>
    <cellStyle name="40% - Accent1 106 10" xfId="28923"/>
    <cellStyle name="40% - Accent1 106 2" xfId="28924"/>
    <cellStyle name="40% - Accent1 106 2 2" xfId="28925"/>
    <cellStyle name="40% - Accent1 106 2 2 2" xfId="28926"/>
    <cellStyle name="40% - Accent1 106 2 2 2 2" xfId="28927"/>
    <cellStyle name="40% - Accent1 106 2 2 2 2 2" xfId="28928"/>
    <cellStyle name="40% - Accent1 106 2 2 2 2 2 2" xfId="28929"/>
    <cellStyle name="40% - Accent1 106 2 2 2 2 3" xfId="28930"/>
    <cellStyle name="40% - Accent1 106 2 2 2 3" xfId="28931"/>
    <cellStyle name="40% - Accent1 106 2 2 2 3 2" xfId="28932"/>
    <cellStyle name="40% - Accent1 106 2 2 2 4" xfId="28933"/>
    <cellStyle name="40% - Accent1 106 2 2 2 5" xfId="28934"/>
    <cellStyle name="40% - Accent1 106 2 2 3" xfId="28935"/>
    <cellStyle name="40% - Accent1 106 2 2 3 2" xfId="28936"/>
    <cellStyle name="40% - Accent1 106 2 2 3 2 2" xfId="28937"/>
    <cellStyle name="40% - Accent1 106 2 2 3 3" xfId="28938"/>
    <cellStyle name="40% - Accent1 106 2 2 4" xfId="28939"/>
    <cellStyle name="40% - Accent1 106 2 2 4 2" xfId="28940"/>
    <cellStyle name="40% - Accent1 106 2 2 5" xfId="28941"/>
    <cellStyle name="40% - Accent1 106 2 2 6" xfId="28942"/>
    <cellStyle name="40% - Accent1 106 2 3" xfId="28943"/>
    <cellStyle name="40% - Accent1 106 2 3 2" xfId="28944"/>
    <cellStyle name="40% - Accent1 106 2 3 2 2" xfId="28945"/>
    <cellStyle name="40% - Accent1 106 2 3 2 2 2" xfId="28946"/>
    <cellStyle name="40% - Accent1 106 2 3 2 3" xfId="28947"/>
    <cellStyle name="40% - Accent1 106 2 3 3" xfId="28948"/>
    <cellStyle name="40% - Accent1 106 2 3 3 2" xfId="28949"/>
    <cellStyle name="40% - Accent1 106 2 3 4" xfId="28950"/>
    <cellStyle name="40% - Accent1 106 2 3 5" xfId="28951"/>
    <cellStyle name="40% - Accent1 106 2 4" xfId="28952"/>
    <cellStyle name="40% - Accent1 106 2 4 2" xfId="28953"/>
    <cellStyle name="40% - Accent1 106 2 4 2 2" xfId="28954"/>
    <cellStyle name="40% - Accent1 106 2 4 3" xfId="28955"/>
    <cellStyle name="40% - Accent1 106 2 5" xfId="28956"/>
    <cellStyle name="40% - Accent1 106 2 5 2" xfId="28957"/>
    <cellStyle name="40% - Accent1 106 2 6" xfId="28958"/>
    <cellStyle name="40% - Accent1 106 2 7" xfId="28959"/>
    <cellStyle name="40% - Accent1 106 3" xfId="28960"/>
    <cellStyle name="40% - Accent1 106 3 2" xfId="28961"/>
    <cellStyle name="40% - Accent1 106 3 2 2" xfId="28962"/>
    <cellStyle name="40% - Accent1 106 3 2 2 2" xfId="28963"/>
    <cellStyle name="40% - Accent1 106 3 2 2 2 2" xfId="28964"/>
    <cellStyle name="40% - Accent1 106 3 2 2 2 2 2" xfId="28965"/>
    <cellStyle name="40% - Accent1 106 3 2 2 2 3" xfId="28966"/>
    <cellStyle name="40% - Accent1 106 3 2 2 3" xfId="28967"/>
    <cellStyle name="40% - Accent1 106 3 2 2 3 2" xfId="28968"/>
    <cellStyle name="40% - Accent1 106 3 2 2 4" xfId="28969"/>
    <cellStyle name="40% - Accent1 106 3 2 2 5" xfId="28970"/>
    <cellStyle name="40% - Accent1 106 3 2 3" xfId="28971"/>
    <cellStyle name="40% - Accent1 106 3 2 3 2" xfId="28972"/>
    <cellStyle name="40% - Accent1 106 3 2 3 2 2" xfId="28973"/>
    <cellStyle name="40% - Accent1 106 3 2 3 3" xfId="28974"/>
    <cellStyle name="40% - Accent1 106 3 2 4" xfId="28975"/>
    <cellStyle name="40% - Accent1 106 3 2 4 2" xfId="28976"/>
    <cellStyle name="40% - Accent1 106 3 2 5" xfId="28977"/>
    <cellStyle name="40% - Accent1 106 3 2 6" xfId="28978"/>
    <cellStyle name="40% - Accent1 106 3 3" xfId="28979"/>
    <cellStyle name="40% - Accent1 106 3 3 2" xfId="28980"/>
    <cellStyle name="40% - Accent1 106 3 3 2 2" xfId="28981"/>
    <cellStyle name="40% - Accent1 106 3 3 2 2 2" xfId="28982"/>
    <cellStyle name="40% - Accent1 106 3 3 2 3" xfId="28983"/>
    <cellStyle name="40% - Accent1 106 3 3 3" xfId="28984"/>
    <cellStyle name="40% - Accent1 106 3 3 3 2" xfId="28985"/>
    <cellStyle name="40% - Accent1 106 3 3 4" xfId="28986"/>
    <cellStyle name="40% - Accent1 106 3 3 5" xfId="28987"/>
    <cellStyle name="40% - Accent1 106 3 4" xfId="28988"/>
    <cellStyle name="40% - Accent1 106 3 4 2" xfId="28989"/>
    <cellStyle name="40% - Accent1 106 3 4 2 2" xfId="28990"/>
    <cellStyle name="40% - Accent1 106 3 4 3" xfId="28991"/>
    <cellStyle name="40% - Accent1 106 3 5" xfId="28992"/>
    <cellStyle name="40% - Accent1 106 3 5 2" xfId="28993"/>
    <cellStyle name="40% - Accent1 106 3 6" xfId="28994"/>
    <cellStyle name="40% - Accent1 106 3 7" xfId="28995"/>
    <cellStyle name="40% - Accent1 106 4" xfId="28996"/>
    <cellStyle name="40% - Accent1 106 4 2" xfId="28997"/>
    <cellStyle name="40% - Accent1 106 4 2 2" xfId="28998"/>
    <cellStyle name="40% - Accent1 106 4 2 2 2" xfId="28999"/>
    <cellStyle name="40% - Accent1 106 4 2 2 2 2" xfId="29000"/>
    <cellStyle name="40% - Accent1 106 4 2 2 3" xfId="29001"/>
    <cellStyle name="40% - Accent1 106 4 2 3" xfId="29002"/>
    <cellStyle name="40% - Accent1 106 4 2 3 2" xfId="29003"/>
    <cellStyle name="40% - Accent1 106 4 2 4" xfId="29004"/>
    <cellStyle name="40% - Accent1 106 4 2 5" xfId="29005"/>
    <cellStyle name="40% - Accent1 106 4 3" xfId="29006"/>
    <cellStyle name="40% - Accent1 106 4 3 2" xfId="29007"/>
    <cellStyle name="40% - Accent1 106 4 3 2 2" xfId="29008"/>
    <cellStyle name="40% - Accent1 106 4 3 3" xfId="29009"/>
    <cellStyle name="40% - Accent1 106 4 4" xfId="29010"/>
    <cellStyle name="40% - Accent1 106 4 4 2" xfId="29011"/>
    <cellStyle name="40% - Accent1 106 4 5" xfId="29012"/>
    <cellStyle name="40% - Accent1 106 4 6" xfId="29013"/>
    <cellStyle name="40% - Accent1 106 5" xfId="29014"/>
    <cellStyle name="40% - Accent1 106 5 2" xfId="29015"/>
    <cellStyle name="40% - Accent1 106 5 2 2" xfId="29016"/>
    <cellStyle name="40% - Accent1 106 5 2 2 2" xfId="29017"/>
    <cellStyle name="40% - Accent1 106 5 2 2 2 2" xfId="29018"/>
    <cellStyle name="40% - Accent1 106 5 2 2 3" xfId="29019"/>
    <cellStyle name="40% - Accent1 106 5 2 3" xfId="29020"/>
    <cellStyle name="40% - Accent1 106 5 2 3 2" xfId="29021"/>
    <cellStyle name="40% - Accent1 106 5 2 4" xfId="29022"/>
    <cellStyle name="40% - Accent1 106 5 2 5" xfId="29023"/>
    <cellStyle name="40% - Accent1 106 5 3" xfId="29024"/>
    <cellStyle name="40% - Accent1 106 5 3 2" xfId="29025"/>
    <cellStyle name="40% - Accent1 106 5 3 2 2" xfId="29026"/>
    <cellStyle name="40% - Accent1 106 5 3 3" xfId="29027"/>
    <cellStyle name="40% - Accent1 106 5 4" xfId="29028"/>
    <cellStyle name="40% - Accent1 106 5 4 2" xfId="29029"/>
    <cellStyle name="40% - Accent1 106 5 5" xfId="29030"/>
    <cellStyle name="40% - Accent1 106 5 6" xfId="29031"/>
    <cellStyle name="40% - Accent1 106 6" xfId="29032"/>
    <cellStyle name="40% - Accent1 106 6 2" xfId="29033"/>
    <cellStyle name="40% - Accent1 106 6 2 2" xfId="29034"/>
    <cellStyle name="40% - Accent1 106 6 2 2 2" xfId="29035"/>
    <cellStyle name="40% - Accent1 106 6 2 3" xfId="29036"/>
    <cellStyle name="40% - Accent1 106 6 3" xfId="29037"/>
    <cellStyle name="40% - Accent1 106 6 3 2" xfId="29038"/>
    <cellStyle name="40% - Accent1 106 6 4" xfId="29039"/>
    <cellStyle name="40% - Accent1 106 6 5" xfId="29040"/>
    <cellStyle name="40% - Accent1 106 7" xfId="29041"/>
    <cellStyle name="40% - Accent1 106 7 2" xfId="29042"/>
    <cellStyle name="40% - Accent1 106 7 2 2" xfId="29043"/>
    <cellStyle name="40% - Accent1 106 7 3" xfId="29044"/>
    <cellStyle name="40% - Accent1 106 8" xfId="29045"/>
    <cellStyle name="40% - Accent1 106 8 2" xfId="29046"/>
    <cellStyle name="40% - Accent1 106 9" xfId="29047"/>
    <cellStyle name="40% - Accent1 106 9 2" xfId="60953"/>
    <cellStyle name="40% - Accent1 107" xfId="1556"/>
    <cellStyle name="40% - Accent1 107 10" xfId="29048"/>
    <cellStyle name="40% - Accent1 107 2" xfId="29049"/>
    <cellStyle name="40% - Accent1 107 2 2" xfId="29050"/>
    <cellStyle name="40% - Accent1 107 2 2 2" xfId="29051"/>
    <cellStyle name="40% - Accent1 107 2 2 2 2" xfId="29052"/>
    <cellStyle name="40% - Accent1 107 2 2 2 2 2" xfId="29053"/>
    <cellStyle name="40% - Accent1 107 2 2 2 2 2 2" xfId="29054"/>
    <cellStyle name="40% - Accent1 107 2 2 2 2 3" xfId="29055"/>
    <cellStyle name="40% - Accent1 107 2 2 2 3" xfId="29056"/>
    <cellStyle name="40% - Accent1 107 2 2 2 3 2" xfId="29057"/>
    <cellStyle name="40% - Accent1 107 2 2 2 4" xfId="29058"/>
    <cellStyle name="40% - Accent1 107 2 2 2 5" xfId="29059"/>
    <cellStyle name="40% - Accent1 107 2 2 3" xfId="29060"/>
    <cellStyle name="40% - Accent1 107 2 2 3 2" xfId="29061"/>
    <cellStyle name="40% - Accent1 107 2 2 3 2 2" xfId="29062"/>
    <cellStyle name="40% - Accent1 107 2 2 3 3" xfId="29063"/>
    <cellStyle name="40% - Accent1 107 2 2 4" xfId="29064"/>
    <cellStyle name="40% - Accent1 107 2 2 4 2" xfId="29065"/>
    <cellStyle name="40% - Accent1 107 2 2 5" xfId="29066"/>
    <cellStyle name="40% - Accent1 107 2 2 6" xfId="29067"/>
    <cellStyle name="40% - Accent1 107 2 3" xfId="29068"/>
    <cellStyle name="40% - Accent1 107 2 3 2" xfId="29069"/>
    <cellStyle name="40% - Accent1 107 2 3 2 2" xfId="29070"/>
    <cellStyle name="40% - Accent1 107 2 3 2 2 2" xfId="29071"/>
    <cellStyle name="40% - Accent1 107 2 3 2 3" xfId="29072"/>
    <cellStyle name="40% - Accent1 107 2 3 3" xfId="29073"/>
    <cellStyle name="40% - Accent1 107 2 3 3 2" xfId="29074"/>
    <cellStyle name="40% - Accent1 107 2 3 4" xfId="29075"/>
    <cellStyle name="40% - Accent1 107 2 3 5" xfId="29076"/>
    <cellStyle name="40% - Accent1 107 2 4" xfId="29077"/>
    <cellStyle name="40% - Accent1 107 2 4 2" xfId="29078"/>
    <cellStyle name="40% - Accent1 107 2 4 2 2" xfId="29079"/>
    <cellStyle name="40% - Accent1 107 2 4 3" xfId="29080"/>
    <cellStyle name="40% - Accent1 107 2 5" xfId="29081"/>
    <cellStyle name="40% - Accent1 107 2 5 2" xfId="29082"/>
    <cellStyle name="40% - Accent1 107 2 6" xfId="29083"/>
    <cellStyle name="40% - Accent1 107 2 7" xfId="29084"/>
    <cellStyle name="40% - Accent1 107 3" xfId="29085"/>
    <cellStyle name="40% - Accent1 107 3 2" xfId="29086"/>
    <cellStyle name="40% - Accent1 107 3 2 2" xfId="29087"/>
    <cellStyle name="40% - Accent1 107 3 2 2 2" xfId="29088"/>
    <cellStyle name="40% - Accent1 107 3 2 2 2 2" xfId="29089"/>
    <cellStyle name="40% - Accent1 107 3 2 2 2 2 2" xfId="29090"/>
    <cellStyle name="40% - Accent1 107 3 2 2 2 3" xfId="29091"/>
    <cellStyle name="40% - Accent1 107 3 2 2 3" xfId="29092"/>
    <cellStyle name="40% - Accent1 107 3 2 2 3 2" xfId="29093"/>
    <cellStyle name="40% - Accent1 107 3 2 2 4" xfId="29094"/>
    <cellStyle name="40% - Accent1 107 3 2 2 5" xfId="29095"/>
    <cellStyle name="40% - Accent1 107 3 2 3" xfId="29096"/>
    <cellStyle name="40% - Accent1 107 3 2 3 2" xfId="29097"/>
    <cellStyle name="40% - Accent1 107 3 2 3 2 2" xfId="29098"/>
    <cellStyle name="40% - Accent1 107 3 2 3 3" xfId="29099"/>
    <cellStyle name="40% - Accent1 107 3 2 4" xfId="29100"/>
    <cellStyle name="40% - Accent1 107 3 2 4 2" xfId="29101"/>
    <cellStyle name="40% - Accent1 107 3 2 5" xfId="29102"/>
    <cellStyle name="40% - Accent1 107 3 2 6" xfId="29103"/>
    <cellStyle name="40% - Accent1 107 3 3" xfId="29104"/>
    <cellStyle name="40% - Accent1 107 3 3 2" xfId="29105"/>
    <cellStyle name="40% - Accent1 107 3 3 2 2" xfId="29106"/>
    <cellStyle name="40% - Accent1 107 3 3 2 2 2" xfId="29107"/>
    <cellStyle name="40% - Accent1 107 3 3 2 3" xfId="29108"/>
    <cellStyle name="40% - Accent1 107 3 3 3" xfId="29109"/>
    <cellStyle name="40% - Accent1 107 3 3 3 2" xfId="29110"/>
    <cellStyle name="40% - Accent1 107 3 3 4" xfId="29111"/>
    <cellStyle name="40% - Accent1 107 3 3 5" xfId="29112"/>
    <cellStyle name="40% - Accent1 107 3 4" xfId="29113"/>
    <cellStyle name="40% - Accent1 107 3 4 2" xfId="29114"/>
    <cellStyle name="40% - Accent1 107 3 4 2 2" xfId="29115"/>
    <cellStyle name="40% - Accent1 107 3 4 3" xfId="29116"/>
    <cellStyle name="40% - Accent1 107 3 5" xfId="29117"/>
    <cellStyle name="40% - Accent1 107 3 5 2" xfId="29118"/>
    <cellStyle name="40% - Accent1 107 3 6" xfId="29119"/>
    <cellStyle name="40% - Accent1 107 3 7" xfId="29120"/>
    <cellStyle name="40% - Accent1 107 4" xfId="29121"/>
    <cellStyle name="40% - Accent1 107 4 2" xfId="29122"/>
    <cellStyle name="40% - Accent1 107 4 2 2" xfId="29123"/>
    <cellStyle name="40% - Accent1 107 4 2 2 2" xfId="29124"/>
    <cellStyle name="40% - Accent1 107 4 2 2 2 2" xfId="29125"/>
    <cellStyle name="40% - Accent1 107 4 2 2 3" xfId="29126"/>
    <cellStyle name="40% - Accent1 107 4 2 3" xfId="29127"/>
    <cellStyle name="40% - Accent1 107 4 2 3 2" xfId="29128"/>
    <cellStyle name="40% - Accent1 107 4 2 4" xfId="29129"/>
    <cellStyle name="40% - Accent1 107 4 2 5" xfId="29130"/>
    <cellStyle name="40% - Accent1 107 4 3" xfId="29131"/>
    <cellStyle name="40% - Accent1 107 4 3 2" xfId="29132"/>
    <cellStyle name="40% - Accent1 107 4 3 2 2" xfId="29133"/>
    <cellStyle name="40% - Accent1 107 4 3 3" xfId="29134"/>
    <cellStyle name="40% - Accent1 107 4 4" xfId="29135"/>
    <cellStyle name="40% - Accent1 107 4 4 2" xfId="29136"/>
    <cellStyle name="40% - Accent1 107 4 5" xfId="29137"/>
    <cellStyle name="40% - Accent1 107 4 6" xfId="29138"/>
    <cellStyle name="40% - Accent1 107 5" xfId="29139"/>
    <cellStyle name="40% - Accent1 107 5 2" xfId="29140"/>
    <cellStyle name="40% - Accent1 107 5 2 2" xfId="29141"/>
    <cellStyle name="40% - Accent1 107 5 2 2 2" xfId="29142"/>
    <cellStyle name="40% - Accent1 107 5 2 2 2 2" xfId="29143"/>
    <cellStyle name="40% - Accent1 107 5 2 2 3" xfId="29144"/>
    <cellStyle name="40% - Accent1 107 5 2 3" xfId="29145"/>
    <cellStyle name="40% - Accent1 107 5 2 3 2" xfId="29146"/>
    <cellStyle name="40% - Accent1 107 5 2 4" xfId="29147"/>
    <cellStyle name="40% - Accent1 107 5 2 5" xfId="29148"/>
    <cellStyle name="40% - Accent1 107 5 3" xfId="29149"/>
    <cellStyle name="40% - Accent1 107 5 3 2" xfId="29150"/>
    <cellStyle name="40% - Accent1 107 5 3 2 2" xfId="29151"/>
    <cellStyle name="40% - Accent1 107 5 3 3" xfId="29152"/>
    <cellStyle name="40% - Accent1 107 5 4" xfId="29153"/>
    <cellStyle name="40% - Accent1 107 5 4 2" xfId="29154"/>
    <cellStyle name="40% - Accent1 107 5 5" xfId="29155"/>
    <cellStyle name="40% - Accent1 107 5 6" xfId="29156"/>
    <cellStyle name="40% - Accent1 107 6" xfId="29157"/>
    <cellStyle name="40% - Accent1 107 6 2" xfId="29158"/>
    <cellStyle name="40% - Accent1 107 6 2 2" xfId="29159"/>
    <cellStyle name="40% - Accent1 107 6 2 2 2" xfId="29160"/>
    <cellStyle name="40% - Accent1 107 6 2 3" xfId="29161"/>
    <cellStyle name="40% - Accent1 107 6 3" xfId="29162"/>
    <cellStyle name="40% - Accent1 107 6 3 2" xfId="29163"/>
    <cellStyle name="40% - Accent1 107 6 4" xfId="29164"/>
    <cellStyle name="40% - Accent1 107 6 5" xfId="29165"/>
    <cellStyle name="40% - Accent1 107 7" xfId="29166"/>
    <cellStyle name="40% - Accent1 107 7 2" xfId="29167"/>
    <cellStyle name="40% - Accent1 107 7 2 2" xfId="29168"/>
    <cellStyle name="40% - Accent1 107 7 3" xfId="29169"/>
    <cellStyle name="40% - Accent1 107 8" xfId="29170"/>
    <cellStyle name="40% - Accent1 107 8 2" xfId="29171"/>
    <cellStyle name="40% - Accent1 107 9" xfId="29172"/>
    <cellStyle name="40% - Accent1 107 9 2" xfId="60954"/>
    <cellStyle name="40% - Accent1 108" xfId="1557"/>
    <cellStyle name="40% - Accent1 108 10" xfId="29173"/>
    <cellStyle name="40% - Accent1 108 2" xfId="29174"/>
    <cellStyle name="40% - Accent1 108 2 2" xfId="29175"/>
    <cellStyle name="40% - Accent1 108 2 2 2" xfId="29176"/>
    <cellStyle name="40% - Accent1 108 2 2 2 2" xfId="29177"/>
    <cellStyle name="40% - Accent1 108 2 2 2 2 2" xfId="29178"/>
    <cellStyle name="40% - Accent1 108 2 2 2 2 2 2" xfId="29179"/>
    <cellStyle name="40% - Accent1 108 2 2 2 2 3" xfId="29180"/>
    <cellStyle name="40% - Accent1 108 2 2 2 3" xfId="29181"/>
    <cellStyle name="40% - Accent1 108 2 2 2 3 2" xfId="29182"/>
    <cellStyle name="40% - Accent1 108 2 2 2 4" xfId="29183"/>
    <cellStyle name="40% - Accent1 108 2 2 2 5" xfId="29184"/>
    <cellStyle name="40% - Accent1 108 2 2 3" xfId="29185"/>
    <cellStyle name="40% - Accent1 108 2 2 3 2" xfId="29186"/>
    <cellStyle name="40% - Accent1 108 2 2 3 2 2" xfId="29187"/>
    <cellStyle name="40% - Accent1 108 2 2 3 3" xfId="29188"/>
    <cellStyle name="40% - Accent1 108 2 2 4" xfId="29189"/>
    <cellStyle name="40% - Accent1 108 2 2 4 2" xfId="29190"/>
    <cellStyle name="40% - Accent1 108 2 2 5" xfId="29191"/>
    <cellStyle name="40% - Accent1 108 2 2 6" xfId="29192"/>
    <cellStyle name="40% - Accent1 108 2 3" xfId="29193"/>
    <cellStyle name="40% - Accent1 108 2 3 2" xfId="29194"/>
    <cellStyle name="40% - Accent1 108 2 3 2 2" xfId="29195"/>
    <cellStyle name="40% - Accent1 108 2 3 2 2 2" xfId="29196"/>
    <cellStyle name="40% - Accent1 108 2 3 2 3" xfId="29197"/>
    <cellStyle name="40% - Accent1 108 2 3 3" xfId="29198"/>
    <cellStyle name="40% - Accent1 108 2 3 3 2" xfId="29199"/>
    <cellStyle name="40% - Accent1 108 2 3 4" xfId="29200"/>
    <cellStyle name="40% - Accent1 108 2 3 5" xfId="29201"/>
    <cellStyle name="40% - Accent1 108 2 4" xfId="29202"/>
    <cellStyle name="40% - Accent1 108 2 4 2" xfId="29203"/>
    <cellStyle name="40% - Accent1 108 2 4 2 2" xfId="29204"/>
    <cellStyle name="40% - Accent1 108 2 4 3" xfId="29205"/>
    <cellStyle name="40% - Accent1 108 2 5" xfId="29206"/>
    <cellStyle name="40% - Accent1 108 2 5 2" xfId="29207"/>
    <cellStyle name="40% - Accent1 108 2 6" xfId="29208"/>
    <cellStyle name="40% - Accent1 108 2 7" xfId="29209"/>
    <cellStyle name="40% - Accent1 108 3" xfId="29210"/>
    <cellStyle name="40% - Accent1 108 3 2" xfId="29211"/>
    <cellStyle name="40% - Accent1 108 3 2 2" xfId="29212"/>
    <cellStyle name="40% - Accent1 108 3 2 2 2" xfId="29213"/>
    <cellStyle name="40% - Accent1 108 3 2 2 2 2" xfId="29214"/>
    <cellStyle name="40% - Accent1 108 3 2 2 2 2 2" xfId="29215"/>
    <cellStyle name="40% - Accent1 108 3 2 2 2 3" xfId="29216"/>
    <cellStyle name="40% - Accent1 108 3 2 2 3" xfId="29217"/>
    <cellStyle name="40% - Accent1 108 3 2 2 3 2" xfId="29218"/>
    <cellStyle name="40% - Accent1 108 3 2 2 4" xfId="29219"/>
    <cellStyle name="40% - Accent1 108 3 2 2 5" xfId="29220"/>
    <cellStyle name="40% - Accent1 108 3 2 3" xfId="29221"/>
    <cellStyle name="40% - Accent1 108 3 2 3 2" xfId="29222"/>
    <cellStyle name="40% - Accent1 108 3 2 3 2 2" xfId="29223"/>
    <cellStyle name="40% - Accent1 108 3 2 3 3" xfId="29224"/>
    <cellStyle name="40% - Accent1 108 3 2 4" xfId="29225"/>
    <cellStyle name="40% - Accent1 108 3 2 4 2" xfId="29226"/>
    <cellStyle name="40% - Accent1 108 3 2 5" xfId="29227"/>
    <cellStyle name="40% - Accent1 108 3 2 6" xfId="29228"/>
    <cellStyle name="40% - Accent1 108 3 3" xfId="29229"/>
    <cellStyle name="40% - Accent1 108 3 3 2" xfId="29230"/>
    <cellStyle name="40% - Accent1 108 3 3 2 2" xfId="29231"/>
    <cellStyle name="40% - Accent1 108 3 3 2 2 2" xfId="29232"/>
    <cellStyle name="40% - Accent1 108 3 3 2 3" xfId="29233"/>
    <cellStyle name="40% - Accent1 108 3 3 3" xfId="29234"/>
    <cellStyle name="40% - Accent1 108 3 3 3 2" xfId="29235"/>
    <cellStyle name="40% - Accent1 108 3 3 4" xfId="29236"/>
    <cellStyle name="40% - Accent1 108 3 3 5" xfId="29237"/>
    <cellStyle name="40% - Accent1 108 3 4" xfId="29238"/>
    <cellStyle name="40% - Accent1 108 3 4 2" xfId="29239"/>
    <cellStyle name="40% - Accent1 108 3 4 2 2" xfId="29240"/>
    <cellStyle name="40% - Accent1 108 3 4 3" xfId="29241"/>
    <cellStyle name="40% - Accent1 108 3 5" xfId="29242"/>
    <cellStyle name="40% - Accent1 108 3 5 2" xfId="29243"/>
    <cellStyle name="40% - Accent1 108 3 6" xfId="29244"/>
    <cellStyle name="40% - Accent1 108 3 7" xfId="29245"/>
    <cellStyle name="40% - Accent1 108 4" xfId="29246"/>
    <cellStyle name="40% - Accent1 108 4 2" xfId="29247"/>
    <cellStyle name="40% - Accent1 108 4 2 2" xfId="29248"/>
    <cellStyle name="40% - Accent1 108 4 2 2 2" xfId="29249"/>
    <cellStyle name="40% - Accent1 108 4 2 2 2 2" xfId="29250"/>
    <cellStyle name="40% - Accent1 108 4 2 2 3" xfId="29251"/>
    <cellStyle name="40% - Accent1 108 4 2 3" xfId="29252"/>
    <cellStyle name="40% - Accent1 108 4 2 3 2" xfId="29253"/>
    <cellStyle name="40% - Accent1 108 4 2 4" xfId="29254"/>
    <cellStyle name="40% - Accent1 108 4 2 5" xfId="29255"/>
    <cellStyle name="40% - Accent1 108 4 3" xfId="29256"/>
    <cellStyle name="40% - Accent1 108 4 3 2" xfId="29257"/>
    <cellStyle name="40% - Accent1 108 4 3 2 2" xfId="29258"/>
    <cellStyle name="40% - Accent1 108 4 3 3" xfId="29259"/>
    <cellStyle name="40% - Accent1 108 4 4" xfId="29260"/>
    <cellStyle name="40% - Accent1 108 4 4 2" xfId="29261"/>
    <cellStyle name="40% - Accent1 108 4 5" xfId="29262"/>
    <cellStyle name="40% - Accent1 108 4 6" xfId="29263"/>
    <cellStyle name="40% - Accent1 108 5" xfId="29264"/>
    <cellStyle name="40% - Accent1 108 5 2" xfId="29265"/>
    <cellStyle name="40% - Accent1 108 5 2 2" xfId="29266"/>
    <cellStyle name="40% - Accent1 108 5 2 2 2" xfId="29267"/>
    <cellStyle name="40% - Accent1 108 5 2 2 2 2" xfId="29268"/>
    <cellStyle name="40% - Accent1 108 5 2 2 3" xfId="29269"/>
    <cellStyle name="40% - Accent1 108 5 2 3" xfId="29270"/>
    <cellStyle name="40% - Accent1 108 5 2 3 2" xfId="29271"/>
    <cellStyle name="40% - Accent1 108 5 2 4" xfId="29272"/>
    <cellStyle name="40% - Accent1 108 5 2 5" xfId="29273"/>
    <cellStyle name="40% - Accent1 108 5 3" xfId="29274"/>
    <cellStyle name="40% - Accent1 108 5 3 2" xfId="29275"/>
    <cellStyle name="40% - Accent1 108 5 3 2 2" xfId="29276"/>
    <cellStyle name="40% - Accent1 108 5 3 3" xfId="29277"/>
    <cellStyle name="40% - Accent1 108 5 4" xfId="29278"/>
    <cellStyle name="40% - Accent1 108 5 4 2" xfId="29279"/>
    <cellStyle name="40% - Accent1 108 5 5" xfId="29280"/>
    <cellStyle name="40% - Accent1 108 5 6" xfId="29281"/>
    <cellStyle name="40% - Accent1 108 6" xfId="29282"/>
    <cellStyle name="40% - Accent1 108 6 2" xfId="29283"/>
    <cellStyle name="40% - Accent1 108 6 2 2" xfId="29284"/>
    <cellStyle name="40% - Accent1 108 6 2 2 2" xfId="29285"/>
    <cellStyle name="40% - Accent1 108 6 2 3" xfId="29286"/>
    <cellStyle name="40% - Accent1 108 6 3" xfId="29287"/>
    <cellStyle name="40% - Accent1 108 6 3 2" xfId="29288"/>
    <cellStyle name="40% - Accent1 108 6 4" xfId="29289"/>
    <cellStyle name="40% - Accent1 108 6 5" xfId="29290"/>
    <cellStyle name="40% - Accent1 108 7" xfId="29291"/>
    <cellStyle name="40% - Accent1 108 7 2" xfId="29292"/>
    <cellStyle name="40% - Accent1 108 7 2 2" xfId="29293"/>
    <cellStyle name="40% - Accent1 108 7 3" xfId="29294"/>
    <cellStyle name="40% - Accent1 108 8" xfId="29295"/>
    <cellStyle name="40% - Accent1 108 8 2" xfId="29296"/>
    <cellStyle name="40% - Accent1 108 9" xfId="29297"/>
    <cellStyle name="40% - Accent1 108 9 2" xfId="60955"/>
    <cellStyle name="40% - Accent1 109" xfId="1558"/>
    <cellStyle name="40% - Accent1 109 10" xfId="29298"/>
    <cellStyle name="40% - Accent1 109 2" xfId="29299"/>
    <cellStyle name="40% - Accent1 109 2 2" xfId="29300"/>
    <cellStyle name="40% - Accent1 109 2 2 2" xfId="29301"/>
    <cellStyle name="40% - Accent1 109 2 2 2 2" xfId="29302"/>
    <cellStyle name="40% - Accent1 109 2 2 2 2 2" xfId="29303"/>
    <cellStyle name="40% - Accent1 109 2 2 2 2 2 2" xfId="29304"/>
    <cellStyle name="40% - Accent1 109 2 2 2 2 3" xfId="29305"/>
    <cellStyle name="40% - Accent1 109 2 2 2 3" xfId="29306"/>
    <cellStyle name="40% - Accent1 109 2 2 2 3 2" xfId="29307"/>
    <cellStyle name="40% - Accent1 109 2 2 2 4" xfId="29308"/>
    <cellStyle name="40% - Accent1 109 2 2 2 5" xfId="29309"/>
    <cellStyle name="40% - Accent1 109 2 2 3" xfId="29310"/>
    <cellStyle name="40% - Accent1 109 2 2 3 2" xfId="29311"/>
    <cellStyle name="40% - Accent1 109 2 2 3 2 2" xfId="29312"/>
    <cellStyle name="40% - Accent1 109 2 2 3 3" xfId="29313"/>
    <cellStyle name="40% - Accent1 109 2 2 4" xfId="29314"/>
    <cellStyle name="40% - Accent1 109 2 2 4 2" xfId="29315"/>
    <cellStyle name="40% - Accent1 109 2 2 5" xfId="29316"/>
    <cellStyle name="40% - Accent1 109 2 2 6" xfId="29317"/>
    <cellStyle name="40% - Accent1 109 2 3" xfId="29318"/>
    <cellStyle name="40% - Accent1 109 2 3 2" xfId="29319"/>
    <cellStyle name="40% - Accent1 109 2 3 2 2" xfId="29320"/>
    <cellStyle name="40% - Accent1 109 2 3 2 2 2" xfId="29321"/>
    <cellStyle name="40% - Accent1 109 2 3 2 3" xfId="29322"/>
    <cellStyle name="40% - Accent1 109 2 3 3" xfId="29323"/>
    <cellStyle name="40% - Accent1 109 2 3 3 2" xfId="29324"/>
    <cellStyle name="40% - Accent1 109 2 3 4" xfId="29325"/>
    <cellStyle name="40% - Accent1 109 2 3 5" xfId="29326"/>
    <cellStyle name="40% - Accent1 109 2 4" xfId="29327"/>
    <cellStyle name="40% - Accent1 109 2 4 2" xfId="29328"/>
    <cellStyle name="40% - Accent1 109 2 4 2 2" xfId="29329"/>
    <cellStyle name="40% - Accent1 109 2 4 3" xfId="29330"/>
    <cellStyle name="40% - Accent1 109 2 5" xfId="29331"/>
    <cellStyle name="40% - Accent1 109 2 5 2" xfId="29332"/>
    <cellStyle name="40% - Accent1 109 2 6" xfId="29333"/>
    <cellStyle name="40% - Accent1 109 2 7" xfId="29334"/>
    <cellStyle name="40% - Accent1 109 3" xfId="29335"/>
    <cellStyle name="40% - Accent1 109 3 2" xfId="29336"/>
    <cellStyle name="40% - Accent1 109 3 2 2" xfId="29337"/>
    <cellStyle name="40% - Accent1 109 3 2 2 2" xfId="29338"/>
    <cellStyle name="40% - Accent1 109 3 2 2 2 2" xfId="29339"/>
    <cellStyle name="40% - Accent1 109 3 2 2 2 2 2" xfId="29340"/>
    <cellStyle name="40% - Accent1 109 3 2 2 2 3" xfId="29341"/>
    <cellStyle name="40% - Accent1 109 3 2 2 3" xfId="29342"/>
    <cellStyle name="40% - Accent1 109 3 2 2 3 2" xfId="29343"/>
    <cellStyle name="40% - Accent1 109 3 2 2 4" xfId="29344"/>
    <cellStyle name="40% - Accent1 109 3 2 2 5" xfId="29345"/>
    <cellStyle name="40% - Accent1 109 3 2 3" xfId="29346"/>
    <cellStyle name="40% - Accent1 109 3 2 3 2" xfId="29347"/>
    <cellStyle name="40% - Accent1 109 3 2 3 2 2" xfId="29348"/>
    <cellStyle name="40% - Accent1 109 3 2 3 3" xfId="29349"/>
    <cellStyle name="40% - Accent1 109 3 2 4" xfId="29350"/>
    <cellStyle name="40% - Accent1 109 3 2 4 2" xfId="29351"/>
    <cellStyle name="40% - Accent1 109 3 2 5" xfId="29352"/>
    <cellStyle name="40% - Accent1 109 3 2 6" xfId="29353"/>
    <cellStyle name="40% - Accent1 109 3 3" xfId="29354"/>
    <cellStyle name="40% - Accent1 109 3 3 2" xfId="29355"/>
    <cellStyle name="40% - Accent1 109 3 3 2 2" xfId="29356"/>
    <cellStyle name="40% - Accent1 109 3 3 2 2 2" xfId="29357"/>
    <cellStyle name="40% - Accent1 109 3 3 2 3" xfId="29358"/>
    <cellStyle name="40% - Accent1 109 3 3 3" xfId="29359"/>
    <cellStyle name="40% - Accent1 109 3 3 3 2" xfId="29360"/>
    <cellStyle name="40% - Accent1 109 3 3 4" xfId="29361"/>
    <cellStyle name="40% - Accent1 109 3 3 5" xfId="29362"/>
    <cellStyle name="40% - Accent1 109 3 4" xfId="29363"/>
    <cellStyle name="40% - Accent1 109 3 4 2" xfId="29364"/>
    <cellStyle name="40% - Accent1 109 3 4 2 2" xfId="29365"/>
    <cellStyle name="40% - Accent1 109 3 4 3" xfId="29366"/>
    <cellStyle name="40% - Accent1 109 3 5" xfId="29367"/>
    <cellStyle name="40% - Accent1 109 3 5 2" xfId="29368"/>
    <cellStyle name="40% - Accent1 109 3 6" xfId="29369"/>
    <cellStyle name="40% - Accent1 109 3 7" xfId="29370"/>
    <cellStyle name="40% - Accent1 109 4" xfId="29371"/>
    <cellStyle name="40% - Accent1 109 4 2" xfId="29372"/>
    <cellStyle name="40% - Accent1 109 4 2 2" xfId="29373"/>
    <cellStyle name="40% - Accent1 109 4 2 2 2" xfId="29374"/>
    <cellStyle name="40% - Accent1 109 4 2 2 2 2" xfId="29375"/>
    <cellStyle name="40% - Accent1 109 4 2 2 3" xfId="29376"/>
    <cellStyle name="40% - Accent1 109 4 2 3" xfId="29377"/>
    <cellStyle name="40% - Accent1 109 4 2 3 2" xfId="29378"/>
    <cellStyle name="40% - Accent1 109 4 2 4" xfId="29379"/>
    <cellStyle name="40% - Accent1 109 4 2 5" xfId="29380"/>
    <cellStyle name="40% - Accent1 109 4 3" xfId="29381"/>
    <cellStyle name="40% - Accent1 109 4 3 2" xfId="29382"/>
    <cellStyle name="40% - Accent1 109 4 3 2 2" xfId="29383"/>
    <cellStyle name="40% - Accent1 109 4 3 3" xfId="29384"/>
    <cellStyle name="40% - Accent1 109 4 4" xfId="29385"/>
    <cellStyle name="40% - Accent1 109 4 4 2" xfId="29386"/>
    <cellStyle name="40% - Accent1 109 4 5" xfId="29387"/>
    <cellStyle name="40% - Accent1 109 4 6" xfId="29388"/>
    <cellStyle name="40% - Accent1 109 5" xfId="29389"/>
    <cellStyle name="40% - Accent1 109 5 2" xfId="29390"/>
    <cellStyle name="40% - Accent1 109 5 2 2" xfId="29391"/>
    <cellStyle name="40% - Accent1 109 5 2 2 2" xfId="29392"/>
    <cellStyle name="40% - Accent1 109 5 2 2 2 2" xfId="29393"/>
    <cellStyle name="40% - Accent1 109 5 2 2 3" xfId="29394"/>
    <cellStyle name="40% - Accent1 109 5 2 3" xfId="29395"/>
    <cellStyle name="40% - Accent1 109 5 2 3 2" xfId="29396"/>
    <cellStyle name="40% - Accent1 109 5 2 4" xfId="29397"/>
    <cellStyle name="40% - Accent1 109 5 2 5" xfId="29398"/>
    <cellStyle name="40% - Accent1 109 5 3" xfId="29399"/>
    <cellStyle name="40% - Accent1 109 5 3 2" xfId="29400"/>
    <cellStyle name="40% - Accent1 109 5 3 2 2" xfId="29401"/>
    <cellStyle name="40% - Accent1 109 5 3 3" xfId="29402"/>
    <cellStyle name="40% - Accent1 109 5 4" xfId="29403"/>
    <cellStyle name="40% - Accent1 109 5 4 2" xfId="29404"/>
    <cellStyle name="40% - Accent1 109 5 5" xfId="29405"/>
    <cellStyle name="40% - Accent1 109 5 6" xfId="29406"/>
    <cellStyle name="40% - Accent1 109 6" xfId="29407"/>
    <cellStyle name="40% - Accent1 109 6 2" xfId="29408"/>
    <cellStyle name="40% - Accent1 109 6 2 2" xfId="29409"/>
    <cellStyle name="40% - Accent1 109 6 2 2 2" xfId="29410"/>
    <cellStyle name="40% - Accent1 109 6 2 3" xfId="29411"/>
    <cellStyle name="40% - Accent1 109 6 3" xfId="29412"/>
    <cellStyle name="40% - Accent1 109 6 3 2" xfId="29413"/>
    <cellStyle name="40% - Accent1 109 6 4" xfId="29414"/>
    <cellStyle name="40% - Accent1 109 6 5" xfId="29415"/>
    <cellStyle name="40% - Accent1 109 7" xfId="29416"/>
    <cellStyle name="40% - Accent1 109 7 2" xfId="29417"/>
    <cellStyle name="40% - Accent1 109 7 2 2" xfId="29418"/>
    <cellStyle name="40% - Accent1 109 7 3" xfId="29419"/>
    <cellStyle name="40% - Accent1 109 8" xfId="29420"/>
    <cellStyle name="40% - Accent1 109 8 2" xfId="29421"/>
    <cellStyle name="40% - Accent1 109 9" xfId="29422"/>
    <cellStyle name="40% - Accent1 109 9 2" xfId="60956"/>
    <cellStyle name="40% - Accent1 11" xfId="1559"/>
    <cellStyle name="40% - Accent1 11 2" xfId="1560"/>
    <cellStyle name="40% - Accent1 110" xfId="1561"/>
    <cellStyle name="40% - Accent1 110 10" xfId="29423"/>
    <cellStyle name="40% - Accent1 110 2" xfId="29424"/>
    <cellStyle name="40% - Accent1 110 2 2" xfId="29425"/>
    <cellStyle name="40% - Accent1 110 2 2 2" xfId="29426"/>
    <cellStyle name="40% - Accent1 110 2 2 2 2" xfId="29427"/>
    <cellStyle name="40% - Accent1 110 2 2 2 2 2" xfId="29428"/>
    <cellStyle name="40% - Accent1 110 2 2 2 2 2 2" xfId="29429"/>
    <cellStyle name="40% - Accent1 110 2 2 2 2 3" xfId="29430"/>
    <cellStyle name="40% - Accent1 110 2 2 2 3" xfId="29431"/>
    <cellStyle name="40% - Accent1 110 2 2 2 3 2" xfId="29432"/>
    <cellStyle name="40% - Accent1 110 2 2 2 4" xfId="29433"/>
    <cellStyle name="40% - Accent1 110 2 2 2 5" xfId="29434"/>
    <cellStyle name="40% - Accent1 110 2 2 3" xfId="29435"/>
    <cellStyle name="40% - Accent1 110 2 2 3 2" xfId="29436"/>
    <cellStyle name="40% - Accent1 110 2 2 3 2 2" xfId="29437"/>
    <cellStyle name="40% - Accent1 110 2 2 3 3" xfId="29438"/>
    <cellStyle name="40% - Accent1 110 2 2 4" xfId="29439"/>
    <cellStyle name="40% - Accent1 110 2 2 4 2" xfId="29440"/>
    <cellStyle name="40% - Accent1 110 2 2 5" xfId="29441"/>
    <cellStyle name="40% - Accent1 110 2 2 6" xfId="29442"/>
    <cellStyle name="40% - Accent1 110 2 3" xfId="29443"/>
    <cellStyle name="40% - Accent1 110 2 3 2" xfId="29444"/>
    <cellStyle name="40% - Accent1 110 2 3 2 2" xfId="29445"/>
    <cellStyle name="40% - Accent1 110 2 3 2 2 2" xfId="29446"/>
    <cellStyle name="40% - Accent1 110 2 3 2 3" xfId="29447"/>
    <cellStyle name="40% - Accent1 110 2 3 3" xfId="29448"/>
    <cellStyle name="40% - Accent1 110 2 3 3 2" xfId="29449"/>
    <cellStyle name="40% - Accent1 110 2 3 4" xfId="29450"/>
    <cellStyle name="40% - Accent1 110 2 3 5" xfId="29451"/>
    <cellStyle name="40% - Accent1 110 2 4" xfId="29452"/>
    <cellStyle name="40% - Accent1 110 2 4 2" xfId="29453"/>
    <cellStyle name="40% - Accent1 110 2 4 2 2" xfId="29454"/>
    <cellStyle name="40% - Accent1 110 2 4 3" xfId="29455"/>
    <cellStyle name="40% - Accent1 110 2 5" xfId="29456"/>
    <cellStyle name="40% - Accent1 110 2 5 2" xfId="29457"/>
    <cellStyle name="40% - Accent1 110 2 6" xfId="29458"/>
    <cellStyle name="40% - Accent1 110 2 7" xfId="29459"/>
    <cellStyle name="40% - Accent1 110 3" xfId="29460"/>
    <cellStyle name="40% - Accent1 110 3 2" xfId="29461"/>
    <cellStyle name="40% - Accent1 110 3 2 2" xfId="29462"/>
    <cellStyle name="40% - Accent1 110 3 2 2 2" xfId="29463"/>
    <cellStyle name="40% - Accent1 110 3 2 2 2 2" xfId="29464"/>
    <cellStyle name="40% - Accent1 110 3 2 2 2 2 2" xfId="29465"/>
    <cellStyle name="40% - Accent1 110 3 2 2 2 3" xfId="29466"/>
    <cellStyle name="40% - Accent1 110 3 2 2 3" xfId="29467"/>
    <cellStyle name="40% - Accent1 110 3 2 2 3 2" xfId="29468"/>
    <cellStyle name="40% - Accent1 110 3 2 2 4" xfId="29469"/>
    <cellStyle name="40% - Accent1 110 3 2 2 5" xfId="29470"/>
    <cellStyle name="40% - Accent1 110 3 2 3" xfId="29471"/>
    <cellStyle name="40% - Accent1 110 3 2 3 2" xfId="29472"/>
    <cellStyle name="40% - Accent1 110 3 2 3 2 2" xfId="29473"/>
    <cellStyle name="40% - Accent1 110 3 2 3 3" xfId="29474"/>
    <cellStyle name="40% - Accent1 110 3 2 4" xfId="29475"/>
    <cellStyle name="40% - Accent1 110 3 2 4 2" xfId="29476"/>
    <cellStyle name="40% - Accent1 110 3 2 5" xfId="29477"/>
    <cellStyle name="40% - Accent1 110 3 2 6" xfId="29478"/>
    <cellStyle name="40% - Accent1 110 3 3" xfId="29479"/>
    <cellStyle name="40% - Accent1 110 3 3 2" xfId="29480"/>
    <cellStyle name="40% - Accent1 110 3 3 2 2" xfId="29481"/>
    <cellStyle name="40% - Accent1 110 3 3 2 2 2" xfId="29482"/>
    <cellStyle name="40% - Accent1 110 3 3 2 3" xfId="29483"/>
    <cellStyle name="40% - Accent1 110 3 3 3" xfId="29484"/>
    <cellStyle name="40% - Accent1 110 3 3 3 2" xfId="29485"/>
    <cellStyle name="40% - Accent1 110 3 3 4" xfId="29486"/>
    <cellStyle name="40% - Accent1 110 3 3 5" xfId="29487"/>
    <cellStyle name="40% - Accent1 110 3 4" xfId="29488"/>
    <cellStyle name="40% - Accent1 110 3 4 2" xfId="29489"/>
    <cellStyle name="40% - Accent1 110 3 4 2 2" xfId="29490"/>
    <cellStyle name="40% - Accent1 110 3 4 3" xfId="29491"/>
    <cellStyle name="40% - Accent1 110 3 5" xfId="29492"/>
    <cellStyle name="40% - Accent1 110 3 5 2" xfId="29493"/>
    <cellStyle name="40% - Accent1 110 3 6" xfId="29494"/>
    <cellStyle name="40% - Accent1 110 3 7" xfId="29495"/>
    <cellStyle name="40% - Accent1 110 4" xfId="29496"/>
    <cellStyle name="40% - Accent1 110 4 2" xfId="29497"/>
    <cellStyle name="40% - Accent1 110 4 2 2" xfId="29498"/>
    <cellStyle name="40% - Accent1 110 4 2 2 2" xfId="29499"/>
    <cellStyle name="40% - Accent1 110 4 2 2 2 2" xfId="29500"/>
    <cellStyle name="40% - Accent1 110 4 2 2 3" xfId="29501"/>
    <cellStyle name="40% - Accent1 110 4 2 3" xfId="29502"/>
    <cellStyle name="40% - Accent1 110 4 2 3 2" xfId="29503"/>
    <cellStyle name="40% - Accent1 110 4 2 4" xfId="29504"/>
    <cellStyle name="40% - Accent1 110 4 2 5" xfId="29505"/>
    <cellStyle name="40% - Accent1 110 4 3" xfId="29506"/>
    <cellStyle name="40% - Accent1 110 4 3 2" xfId="29507"/>
    <cellStyle name="40% - Accent1 110 4 3 2 2" xfId="29508"/>
    <cellStyle name="40% - Accent1 110 4 3 3" xfId="29509"/>
    <cellStyle name="40% - Accent1 110 4 4" xfId="29510"/>
    <cellStyle name="40% - Accent1 110 4 4 2" xfId="29511"/>
    <cellStyle name="40% - Accent1 110 4 5" xfId="29512"/>
    <cellStyle name="40% - Accent1 110 4 6" xfId="29513"/>
    <cellStyle name="40% - Accent1 110 5" xfId="29514"/>
    <cellStyle name="40% - Accent1 110 5 2" xfId="29515"/>
    <cellStyle name="40% - Accent1 110 5 2 2" xfId="29516"/>
    <cellStyle name="40% - Accent1 110 5 2 2 2" xfId="29517"/>
    <cellStyle name="40% - Accent1 110 5 2 2 2 2" xfId="29518"/>
    <cellStyle name="40% - Accent1 110 5 2 2 3" xfId="29519"/>
    <cellStyle name="40% - Accent1 110 5 2 3" xfId="29520"/>
    <cellStyle name="40% - Accent1 110 5 2 3 2" xfId="29521"/>
    <cellStyle name="40% - Accent1 110 5 2 4" xfId="29522"/>
    <cellStyle name="40% - Accent1 110 5 2 5" xfId="29523"/>
    <cellStyle name="40% - Accent1 110 5 3" xfId="29524"/>
    <cellStyle name="40% - Accent1 110 5 3 2" xfId="29525"/>
    <cellStyle name="40% - Accent1 110 5 3 2 2" xfId="29526"/>
    <cellStyle name="40% - Accent1 110 5 3 3" xfId="29527"/>
    <cellStyle name="40% - Accent1 110 5 4" xfId="29528"/>
    <cellStyle name="40% - Accent1 110 5 4 2" xfId="29529"/>
    <cellStyle name="40% - Accent1 110 5 5" xfId="29530"/>
    <cellStyle name="40% - Accent1 110 5 6" xfId="29531"/>
    <cellStyle name="40% - Accent1 110 6" xfId="29532"/>
    <cellStyle name="40% - Accent1 110 6 2" xfId="29533"/>
    <cellStyle name="40% - Accent1 110 6 2 2" xfId="29534"/>
    <cellStyle name="40% - Accent1 110 6 2 2 2" xfId="29535"/>
    <cellStyle name="40% - Accent1 110 6 2 3" xfId="29536"/>
    <cellStyle name="40% - Accent1 110 6 3" xfId="29537"/>
    <cellStyle name="40% - Accent1 110 6 3 2" xfId="29538"/>
    <cellStyle name="40% - Accent1 110 6 4" xfId="29539"/>
    <cellStyle name="40% - Accent1 110 6 5" xfId="29540"/>
    <cellStyle name="40% - Accent1 110 7" xfId="29541"/>
    <cellStyle name="40% - Accent1 110 7 2" xfId="29542"/>
    <cellStyle name="40% - Accent1 110 7 2 2" xfId="29543"/>
    <cellStyle name="40% - Accent1 110 7 3" xfId="29544"/>
    <cellStyle name="40% - Accent1 110 8" xfId="29545"/>
    <cellStyle name="40% - Accent1 110 8 2" xfId="29546"/>
    <cellStyle name="40% - Accent1 110 9" xfId="29547"/>
    <cellStyle name="40% - Accent1 110 9 2" xfId="60957"/>
    <cellStyle name="40% - Accent1 111" xfId="1562"/>
    <cellStyle name="40% - Accent1 111 10" xfId="29548"/>
    <cellStyle name="40% - Accent1 111 2" xfId="29549"/>
    <cellStyle name="40% - Accent1 111 2 2" xfId="29550"/>
    <cellStyle name="40% - Accent1 111 2 2 2" xfId="29551"/>
    <cellStyle name="40% - Accent1 111 2 2 2 2" xfId="29552"/>
    <cellStyle name="40% - Accent1 111 2 2 2 2 2" xfId="29553"/>
    <cellStyle name="40% - Accent1 111 2 2 2 2 2 2" xfId="29554"/>
    <cellStyle name="40% - Accent1 111 2 2 2 2 3" xfId="29555"/>
    <cellStyle name="40% - Accent1 111 2 2 2 3" xfId="29556"/>
    <cellStyle name="40% - Accent1 111 2 2 2 3 2" xfId="29557"/>
    <cellStyle name="40% - Accent1 111 2 2 2 4" xfId="29558"/>
    <cellStyle name="40% - Accent1 111 2 2 2 5" xfId="29559"/>
    <cellStyle name="40% - Accent1 111 2 2 3" xfId="29560"/>
    <cellStyle name="40% - Accent1 111 2 2 3 2" xfId="29561"/>
    <cellStyle name="40% - Accent1 111 2 2 3 2 2" xfId="29562"/>
    <cellStyle name="40% - Accent1 111 2 2 3 3" xfId="29563"/>
    <cellStyle name="40% - Accent1 111 2 2 4" xfId="29564"/>
    <cellStyle name="40% - Accent1 111 2 2 4 2" xfId="29565"/>
    <cellStyle name="40% - Accent1 111 2 2 5" xfId="29566"/>
    <cellStyle name="40% - Accent1 111 2 2 6" xfId="29567"/>
    <cellStyle name="40% - Accent1 111 2 3" xfId="29568"/>
    <cellStyle name="40% - Accent1 111 2 3 2" xfId="29569"/>
    <cellStyle name="40% - Accent1 111 2 3 2 2" xfId="29570"/>
    <cellStyle name="40% - Accent1 111 2 3 2 2 2" xfId="29571"/>
    <cellStyle name="40% - Accent1 111 2 3 2 3" xfId="29572"/>
    <cellStyle name="40% - Accent1 111 2 3 3" xfId="29573"/>
    <cellStyle name="40% - Accent1 111 2 3 3 2" xfId="29574"/>
    <cellStyle name="40% - Accent1 111 2 3 4" xfId="29575"/>
    <cellStyle name="40% - Accent1 111 2 3 5" xfId="29576"/>
    <cellStyle name="40% - Accent1 111 2 4" xfId="29577"/>
    <cellStyle name="40% - Accent1 111 2 4 2" xfId="29578"/>
    <cellStyle name="40% - Accent1 111 2 4 2 2" xfId="29579"/>
    <cellStyle name="40% - Accent1 111 2 4 3" xfId="29580"/>
    <cellStyle name="40% - Accent1 111 2 5" xfId="29581"/>
    <cellStyle name="40% - Accent1 111 2 5 2" xfId="29582"/>
    <cellStyle name="40% - Accent1 111 2 6" xfId="29583"/>
    <cellStyle name="40% - Accent1 111 2 7" xfId="29584"/>
    <cellStyle name="40% - Accent1 111 3" xfId="29585"/>
    <cellStyle name="40% - Accent1 111 3 2" xfId="29586"/>
    <cellStyle name="40% - Accent1 111 3 2 2" xfId="29587"/>
    <cellStyle name="40% - Accent1 111 3 2 2 2" xfId="29588"/>
    <cellStyle name="40% - Accent1 111 3 2 2 2 2" xfId="29589"/>
    <cellStyle name="40% - Accent1 111 3 2 2 2 2 2" xfId="29590"/>
    <cellStyle name="40% - Accent1 111 3 2 2 2 3" xfId="29591"/>
    <cellStyle name="40% - Accent1 111 3 2 2 3" xfId="29592"/>
    <cellStyle name="40% - Accent1 111 3 2 2 3 2" xfId="29593"/>
    <cellStyle name="40% - Accent1 111 3 2 2 4" xfId="29594"/>
    <cellStyle name="40% - Accent1 111 3 2 2 5" xfId="29595"/>
    <cellStyle name="40% - Accent1 111 3 2 3" xfId="29596"/>
    <cellStyle name="40% - Accent1 111 3 2 3 2" xfId="29597"/>
    <cellStyle name="40% - Accent1 111 3 2 3 2 2" xfId="29598"/>
    <cellStyle name="40% - Accent1 111 3 2 3 3" xfId="29599"/>
    <cellStyle name="40% - Accent1 111 3 2 4" xfId="29600"/>
    <cellStyle name="40% - Accent1 111 3 2 4 2" xfId="29601"/>
    <cellStyle name="40% - Accent1 111 3 2 5" xfId="29602"/>
    <cellStyle name="40% - Accent1 111 3 2 6" xfId="29603"/>
    <cellStyle name="40% - Accent1 111 3 3" xfId="29604"/>
    <cellStyle name="40% - Accent1 111 3 3 2" xfId="29605"/>
    <cellStyle name="40% - Accent1 111 3 3 2 2" xfId="29606"/>
    <cellStyle name="40% - Accent1 111 3 3 2 2 2" xfId="29607"/>
    <cellStyle name="40% - Accent1 111 3 3 2 3" xfId="29608"/>
    <cellStyle name="40% - Accent1 111 3 3 3" xfId="29609"/>
    <cellStyle name="40% - Accent1 111 3 3 3 2" xfId="29610"/>
    <cellStyle name="40% - Accent1 111 3 3 4" xfId="29611"/>
    <cellStyle name="40% - Accent1 111 3 3 5" xfId="29612"/>
    <cellStyle name="40% - Accent1 111 3 4" xfId="29613"/>
    <cellStyle name="40% - Accent1 111 3 4 2" xfId="29614"/>
    <cellStyle name="40% - Accent1 111 3 4 2 2" xfId="29615"/>
    <cellStyle name="40% - Accent1 111 3 4 3" xfId="29616"/>
    <cellStyle name="40% - Accent1 111 3 5" xfId="29617"/>
    <cellStyle name="40% - Accent1 111 3 5 2" xfId="29618"/>
    <cellStyle name="40% - Accent1 111 3 6" xfId="29619"/>
    <cellStyle name="40% - Accent1 111 3 7" xfId="29620"/>
    <cellStyle name="40% - Accent1 111 4" xfId="29621"/>
    <cellStyle name="40% - Accent1 111 4 2" xfId="29622"/>
    <cellStyle name="40% - Accent1 111 4 2 2" xfId="29623"/>
    <cellStyle name="40% - Accent1 111 4 2 2 2" xfId="29624"/>
    <cellStyle name="40% - Accent1 111 4 2 2 2 2" xfId="29625"/>
    <cellStyle name="40% - Accent1 111 4 2 2 3" xfId="29626"/>
    <cellStyle name="40% - Accent1 111 4 2 3" xfId="29627"/>
    <cellStyle name="40% - Accent1 111 4 2 3 2" xfId="29628"/>
    <cellStyle name="40% - Accent1 111 4 2 4" xfId="29629"/>
    <cellStyle name="40% - Accent1 111 4 2 5" xfId="29630"/>
    <cellStyle name="40% - Accent1 111 4 3" xfId="29631"/>
    <cellStyle name="40% - Accent1 111 4 3 2" xfId="29632"/>
    <cellStyle name="40% - Accent1 111 4 3 2 2" xfId="29633"/>
    <cellStyle name="40% - Accent1 111 4 3 3" xfId="29634"/>
    <cellStyle name="40% - Accent1 111 4 4" xfId="29635"/>
    <cellStyle name="40% - Accent1 111 4 4 2" xfId="29636"/>
    <cellStyle name="40% - Accent1 111 4 5" xfId="29637"/>
    <cellStyle name="40% - Accent1 111 4 6" xfId="29638"/>
    <cellStyle name="40% - Accent1 111 5" xfId="29639"/>
    <cellStyle name="40% - Accent1 111 5 2" xfId="29640"/>
    <cellStyle name="40% - Accent1 111 5 2 2" xfId="29641"/>
    <cellStyle name="40% - Accent1 111 5 2 2 2" xfId="29642"/>
    <cellStyle name="40% - Accent1 111 5 2 2 2 2" xfId="29643"/>
    <cellStyle name="40% - Accent1 111 5 2 2 3" xfId="29644"/>
    <cellStyle name="40% - Accent1 111 5 2 3" xfId="29645"/>
    <cellStyle name="40% - Accent1 111 5 2 3 2" xfId="29646"/>
    <cellStyle name="40% - Accent1 111 5 2 4" xfId="29647"/>
    <cellStyle name="40% - Accent1 111 5 2 5" xfId="29648"/>
    <cellStyle name="40% - Accent1 111 5 3" xfId="29649"/>
    <cellStyle name="40% - Accent1 111 5 3 2" xfId="29650"/>
    <cellStyle name="40% - Accent1 111 5 3 2 2" xfId="29651"/>
    <cellStyle name="40% - Accent1 111 5 3 3" xfId="29652"/>
    <cellStyle name="40% - Accent1 111 5 4" xfId="29653"/>
    <cellStyle name="40% - Accent1 111 5 4 2" xfId="29654"/>
    <cellStyle name="40% - Accent1 111 5 5" xfId="29655"/>
    <cellStyle name="40% - Accent1 111 5 6" xfId="29656"/>
    <cellStyle name="40% - Accent1 111 6" xfId="29657"/>
    <cellStyle name="40% - Accent1 111 6 2" xfId="29658"/>
    <cellStyle name="40% - Accent1 111 6 2 2" xfId="29659"/>
    <cellStyle name="40% - Accent1 111 6 2 2 2" xfId="29660"/>
    <cellStyle name="40% - Accent1 111 6 2 3" xfId="29661"/>
    <cellStyle name="40% - Accent1 111 6 3" xfId="29662"/>
    <cellStyle name="40% - Accent1 111 6 3 2" xfId="29663"/>
    <cellStyle name="40% - Accent1 111 6 4" xfId="29664"/>
    <cellStyle name="40% - Accent1 111 6 5" xfId="29665"/>
    <cellStyle name="40% - Accent1 111 7" xfId="29666"/>
    <cellStyle name="40% - Accent1 111 7 2" xfId="29667"/>
    <cellStyle name="40% - Accent1 111 7 2 2" xfId="29668"/>
    <cellStyle name="40% - Accent1 111 7 3" xfId="29669"/>
    <cellStyle name="40% - Accent1 111 8" xfId="29670"/>
    <cellStyle name="40% - Accent1 111 8 2" xfId="29671"/>
    <cellStyle name="40% - Accent1 111 9" xfId="29672"/>
    <cellStyle name="40% - Accent1 111 9 2" xfId="60958"/>
    <cellStyle name="40% - Accent1 112" xfId="1563"/>
    <cellStyle name="40% - Accent1 112 10" xfId="29673"/>
    <cellStyle name="40% - Accent1 112 2" xfId="29674"/>
    <cellStyle name="40% - Accent1 112 2 2" xfId="29675"/>
    <cellStyle name="40% - Accent1 112 2 2 2" xfId="29676"/>
    <cellStyle name="40% - Accent1 112 2 2 2 2" xfId="29677"/>
    <cellStyle name="40% - Accent1 112 2 2 2 2 2" xfId="29678"/>
    <cellStyle name="40% - Accent1 112 2 2 2 2 2 2" xfId="29679"/>
    <cellStyle name="40% - Accent1 112 2 2 2 2 3" xfId="29680"/>
    <cellStyle name="40% - Accent1 112 2 2 2 3" xfId="29681"/>
    <cellStyle name="40% - Accent1 112 2 2 2 3 2" xfId="29682"/>
    <cellStyle name="40% - Accent1 112 2 2 2 4" xfId="29683"/>
    <cellStyle name="40% - Accent1 112 2 2 2 5" xfId="29684"/>
    <cellStyle name="40% - Accent1 112 2 2 3" xfId="29685"/>
    <cellStyle name="40% - Accent1 112 2 2 3 2" xfId="29686"/>
    <cellStyle name="40% - Accent1 112 2 2 3 2 2" xfId="29687"/>
    <cellStyle name="40% - Accent1 112 2 2 3 3" xfId="29688"/>
    <cellStyle name="40% - Accent1 112 2 2 4" xfId="29689"/>
    <cellStyle name="40% - Accent1 112 2 2 4 2" xfId="29690"/>
    <cellStyle name="40% - Accent1 112 2 2 5" xfId="29691"/>
    <cellStyle name="40% - Accent1 112 2 2 6" xfId="29692"/>
    <cellStyle name="40% - Accent1 112 2 3" xfId="29693"/>
    <cellStyle name="40% - Accent1 112 2 3 2" xfId="29694"/>
    <cellStyle name="40% - Accent1 112 2 3 2 2" xfId="29695"/>
    <cellStyle name="40% - Accent1 112 2 3 2 2 2" xfId="29696"/>
    <cellStyle name="40% - Accent1 112 2 3 2 3" xfId="29697"/>
    <cellStyle name="40% - Accent1 112 2 3 3" xfId="29698"/>
    <cellStyle name="40% - Accent1 112 2 3 3 2" xfId="29699"/>
    <cellStyle name="40% - Accent1 112 2 3 4" xfId="29700"/>
    <cellStyle name="40% - Accent1 112 2 3 5" xfId="29701"/>
    <cellStyle name="40% - Accent1 112 2 4" xfId="29702"/>
    <cellStyle name="40% - Accent1 112 2 4 2" xfId="29703"/>
    <cellStyle name="40% - Accent1 112 2 4 2 2" xfId="29704"/>
    <cellStyle name="40% - Accent1 112 2 4 3" xfId="29705"/>
    <cellStyle name="40% - Accent1 112 2 5" xfId="29706"/>
    <cellStyle name="40% - Accent1 112 2 5 2" xfId="29707"/>
    <cellStyle name="40% - Accent1 112 2 6" xfId="29708"/>
    <cellStyle name="40% - Accent1 112 2 7" xfId="29709"/>
    <cellStyle name="40% - Accent1 112 3" xfId="29710"/>
    <cellStyle name="40% - Accent1 112 3 2" xfId="29711"/>
    <cellStyle name="40% - Accent1 112 3 2 2" xfId="29712"/>
    <cellStyle name="40% - Accent1 112 3 2 2 2" xfId="29713"/>
    <cellStyle name="40% - Accent1 112 3 2 2 2 2" xfId="29714"/>
    <cellStyle name="40% - Accent1 112 3 2 2 2 2 2" xfId="29715"/>
    <cellStyle name="40% - Accent1 112 3 2 2 2 3" xfId="29716"/>
    <cellStyle name="40% - Accent1 112 3 2 2 3" xfId="29717"/>
    <cellStyle name="40% - Accent1 112 3 2 2 3 2" xfId="29718"/>
    <cellStyle name="40% - Accent1 112 3 2 2 4" xfId="29719"/>
    <cellStyle name="40% - Accent1 112 3 2 2 5" xfId="29720"/>
    <cellStyle name="40% - Accent1 112 3 2 3" xfId="29721"/>
    <cellStyle name="40% - Accent1 112 3 2 3 2" xfId="29722"/>
    <cellStyle name="40% - Accent1 112 3 2 3 2 2" xfId="29723"/>
    <cellStyle name="40% - Accent1 112 3 2 3 3" xfId="29724"/>
    <cellStyle name="40% - Accent1 112 3 2 4" xfId="29725"/>
    <cellStyle name="40% - Accent1 112 3 2 4 2" xfId="29726"/>
    <cellStyle name="40% - Accent1 112 3 2 5" xfId="29727"/>
    <cellStyle name="40% - Accent1 112 3 2 6" xfId="29728"/>
    <cellStyle name="40% - Accent1 112 3 3" xfId="29729"/>
    <cellStyle name="40% - Accent1 112 3 3 2" xfId="29730"/>
    <cellStyle name="40% - Accent1 112 3 3 2 2" xfId="29731"/>
    <cellStyle name="40% - Accent1 112 3 3 2 2 2" xfId="29732"/>
    <cellStyle name="40% - Accent1 112 3 3 2 3" xfId="29733"/>
    <cellStyle name="40% - Accent1 112 3 3 3" xfId="29734"/>
    <cellStyle name="40% - Accent1 112 3 3 3 2" xfId="29735"/>
    <cellStyle name="40% - Accent1 112 3 3 4" xfId="29736"/>
    <cellStyle name="40% - Accent1 112 3 3 5" xfId="29737"/>
    <cellStyle name="40% - Accent1 112 3 4" xfId="29738"/>
    <cellStyle name="40% - Accent1 112 3 4 2" xfId="29739"/>
    <cellStyle name="40% - Accent1 112 3 4 2 2" xfId="29740"/>
    <cellStyle name="40% - Accent1 112 3 4 3" xfId="29741"/>
    <cellStyle name="40% - Accent1 112 3 5" xfId="29742"/>
    <cellStyle name="40% - Accent1 112 3 5 2" xfId="29743"/>
    <cellStyle name="40% - Accent1 112 3 6" xfId="29744"/>
    <cellStyle name="40% - Accent1 112 3 7" xfId="29745"/>
    <cellStyle name="40% - Accent1 112 4" xfId="29746"/>
    <cellStyle name="40% - Accent1 112 4 2" xfId="29747"/>
    <cellStyle name="40% - Accent1 112 4 2 2" xfId="29748"/>
    <cellStyle name="40% - Accent1 112 4 2 2 2" xfId="29749"/>
    <cellStyle name="40% - Accent1 112 4 2 2 2 2" xfId="29750"/>
    <cellStyle name="40% - Accent1 112 4 2 2 3" xfId="29751"/>
    <cellStyle name="40% - Accent1 112 4 2 3" xfId="29752"/>
    <cellStyle name="40% - Accent1 112 4 2 3 2" xfId="29753"/>
    <cellStyle name="40% - Accent1 112 4 2 4" xfId="29754"/>
    <cellStyle name="40% - Accent1 112 4 2 5" xfId="29755"/>
    <cellStyle name="40% - Accent1 112 4 3" xfId="29756"/>
    <cellStyle name="40% - Accent1 112 4 3 2" xfId="29757"/>
    <cellStyle name="40% - Accent1 112 4 3 2 2" xfId="29758"/>
    <cellStyle name="40% - Accent1 112 4 3 3" xfId="29759"/>
    <cellStyle name="40% - Accent1 112 4 4" xfId="29760"/>
    <cellStyle name="40% - Accent1 112 4 4 2" xfId="29761"/>
    <cellStyle name="40% - Accent1 112 4 5" xfId="29762"/>
    <cellStyle name="40% - Accent1 112 4 6" xfId="29763"/>
    <cellStyle name="40% - Accent1 112 5" xfId="29764"/>
    <cellStyle name="40% - Accent1 112 5 2" xfId="29765"/>
    <cellStyle name="40% - Accent1 112 5 2 2" xfId="29766"/>
    <cellStyle name="40% - Accent1 112 5 2 2 2" xfId="29767"/>
    <cellStyle name="40% - Accent1 112 5 2 2 2 2" xfId="29768"/>
    <cellStyle name="40% - Accent1 112 5 2 2 3" xfId="29769"/>
    <cellStyle name="40% - Accent1 112 5 2 3" xfId="29770"/>
    <cellStyle name="40% - Accent1 112 5 2 3 2" xfId="29771"/>
    <cellStyle name="40% - Accent1 112 5 2 4" xfId="29772"/>
    <cellStyle name="40% - Accent1 112 5 2 5" xfId="29773"/>
    <cellStyle name="40% - Accent1 112 5 3" xfId="29774"/>
    <cellStyle name="40% - Accent1 112 5 3 2" xfId="29775"/>
    <cellStyle name="40% - Accent1 112 5 3 2 2" xfId="29776"/>
    <cellStyle name="40% - Accent1 112 5 3 3" xfId="29777"/>
    <cellStyle name="40% - Accent1 112 5 4" xfId="29778"/>
    <cellStyle name="40% - Accent1 112 5 4 2" xfId="29779"/>
    <cellStyle name="40% - Accent1 112 5 5" xfId="29780"/>
    <cellStyle name="40% - Accent1 112 5 6" xfId="29781"/>
    <cellStyle name="40% - Accent1 112 6" xfId="29782"/>
    <cellStyle name="40% - Accent1 112 6 2" xfId="29783"/>
    <cellStyle name="40% - Accent1 112 6 2 2" xfId="29784"/>
    <cellStyle name="40% - Accent1 112 6 2 2 2" xfId="29785"/>
    <cellStyle name="40% - Accent1 112 6 2 3" xfId="29786"/>
    <cellStyle name="40% - Accent1 112 6 3" xfId="29787"/>
    <cellStyle name="40% - Accent1 112 6 3 2" xfId="29788"/>
    <cellStyle name="40% - Accent1 112 6 4" xfId="29789"/>
    <cellStyle name="40% - Accent1 112 6 5" xfId="29790"/>
    <cellStyle name="40% - Accent1 112 7" xfId="29791"/>
    <cellStyle name="40% - Accent1 112 7 2" xfId="29792"/>
    <cellStyle name="40% - Accent1 112 7 2 2" xfId="29793"/>
    <cellStyle name="40% - Accent1 112 7 3" xfId="29794"/>
    <cellStyle name="40% - Accent1 112 8" xfId="29795"/>
    <cellStyle name="40% - Accent1 112 8 2" xfId="29796"/>
    <cellStyle name="40% - Accent1 112 9" xfId="29797"/>
    <cellStyle name="40% - Accent1 112 9 2" xfId="60959"/>
    <cellStyle name="40% - Accent1 113" xfId="1564"/>
    <cellStyle name="40% - Accent1 113 10" xfId="29798"/>
    <cellStyle name="40% - Accent1 113 2" xfId="29799"/>
    <cellStyle name="40% - Accent1 113 2 2" xfId="29800"/>
    <cellStyle name="40% - Accent1 113 2 2 2" xfId="29801"/>
    <cellStyle name="40% - Accent1 113 2 2 2 2" xfId="29802"/>
    <cellStyle name="40% - Accent1 113 2 2 2 2 2" xfId="29803"/>
    <cellStyle name="40% - Accent1 113 2 2 2 2 2 2" xfId="29804"/>
    <cellStyle name="40% - Accent1 113 2 2 2 2 3" xfId="29805"/>
    <cellStyle name="40% - Accent1 113 2 2 2 3" xfId="29806"/>
    <cellStyle name="40% - Accent1 113 2 2 2 3 2" xfId="29807"/>
    <cellStyle name="40% - Accent1 113 2 2 2 4" xfId="29808"/>
    <cellStyle name="40% - Accent1 113 2 2 2 5" xfId="29809"/>
    <cellStyle name="40% - Accent1 113 2 2 3" xfId="29810"/>
    <cellStyle name="40% - Accent1 113 2 2 3 2" xfId="29811"/>
    <cellStyle name="40% - Accent1 113 2 2 3 2 2" xfId="29812"/>
    <cellStyle name="40% - Accent1 113 2 2 3 3" xfId="29813"/>
    <cellStyle name="40% - Accent1 113 2 2 4" xfId="29814"/>
    <cellStyle name="40% - Accent1 113 2 2 4 2" xfId="29815"/>
    <cellStyle name="40% - Accent1 113 2 2 5" xfId="29816"/>
    <cellStyle name="40% - Accent1 113 2 2 6" xfId="29817"/>
    <cellStyle name="40% - Accent1 113 2 3" xfId="29818"/>
    <cellStyle name="40% - Accent1 113 2 3 2" xfId="29819"/>
    <cellStyle name="40% - Accent1 113 2 3 2 2" xfId="29820"/>
    <cellStyle name="40% - Accent1 113 2 3 2 2 2" xfId="29821"/>
    <cellStyle name="40% - Accent1 113 2 3 2 3" xfId="29822"/>
    <cellStyle name="40% - Accent1 113 2 3 3" xfId="29823"/>
    <cellStyle name="40% - Accent1 113 2 3 3 2" xfId="29824"/>
    <cellStyle name="40% - Accent1 113 2 3 4" xfId="29825"/>
    <cellStyle name="40% - Accent1 113 2 3 5" xfId="29826"/>
    <cellStyle name="40% - Accent1 113 2 4" xfId="29827"/>
    <cellStyle name="40% - Accent1 113 2 4 2" xfId="29828"/>
    <cellStyle name="40% - Accent1 113 2 4 2 2" xfId="29829"/>
    <cellStyle name="40% - Accent1 113 2 4 3" xfId="29830"/>
    <cellStyle name="40% - Accent1 113 2 5" xfId="29831"/>
    <cellStyle name="40% - Accent1 113 2 5 2" xfId="29832"/>
    <cellStyle name="40% - Accent1 113 2 6" xfId="29833"/>
    <cellStyle name="40% - Accent1 113 2 7" xfId="29834"/>
    <cellStyle name="40% - Accent1 113 3" xfId="29835"/>
    <cellStyle name="40% - Accent1 113 3 2" xfId="29836"/>
    <cellStyle name="40% - Accent1 113 3 2 2" xfId="29837"/>
    <cellStyle name="40% - Accent1 113 3 2 2 2" xfId="29838"/>
    <cellStyle name="40% - Accent1 113 3 2 2 2 2" xfId="29839"/>
    <cellStyle name="40% - Accent1 113 3 2 2 2 2 2" xfId="29840"/>
    <cellStyle name="40% - Accent1 113 3 2 2 2 3" xfId="29841"/>
    <cellStyle name="40% - Accent1 113 3 2 2 3" xfId="29842"/>
    <cellStyle name="40% - Accent1 113 3 2 2 3 2" xfId="29843"/>
    <cellStyle name="40% - Accent1 113 3 2 2 4" xfId="29844"/>
    <cellStyle name="40% - Accent1 113 3 2 2 5" xfId="29845"/>
    <cellStyle name="40% - Accent1 113 3 2 3" xfId="29846"/>
    <cellStyle name="40% - Accent1 113 3 2 3 2" xfId="29847"/>
    <cellStyle name="40% - Accent1 113 3 2 3 2 2" xfId="29848"/>
    <cellStyle name="40% - Accent1 113 3 2 3 3" xfId="29849"/>
    <cellStyle name="40% - Accent1 113 3 2 4" xfId="29850"/>
    <cellStyle name="40% - Accent1 113 3 2 4 2" xfId="29851"/>
    <cellStyle name="40% - Accent1 113 3 2 5" xfId="29852"/>
    <cellStyle name="40% - Accent1 113 3 2 6" xfId="29853"/>
    <cellStyle name="40% - Accent1 113 3 3" xfId="29854"/>
    <cellStyle name="40% - Accent1 113 3 3 2" xfId="29855"/>
    <cellStyle name="40% - Accent1 113 3 3 2 2" xfId="29856"/>
    <cellStyle name="40% - Accent1 113 3 3 2 2 2" xfId="29857"/>
    <cellStyle name="40% - Accent1 113 3 3 2 3" xfId="29858"/>
    <cellStyle name="40% - Accent1 113 3 3 3" xfId="29859"/>
    <cellStyle name="40% - Accent1 113 3 3 3 2" xfId="29860"/>
    <cellStyle name="40% - Accent1 113 3 3 4" xfId="29861"/>
    <cellStyle name="40% - Accent1 113 3 3 5" xfId="29862"/>
    <cellStyle name="40% - Accent1 113 3 4" xfId="29863"/>
    <cellStyle name="40% - Accent1 113 3 4 2" xfId="29864"/>
    <cellStyle name="40% - Accent1 113 3 4 2 2" xfId="29865"/>
    <cellStyle name="40% - Accent1 113 3 4 3" xfId="29866"/>
    <cellStyle name="40% - Accent1 113 3 5" xfId="29867"/>
    <cellStyle name="40% - Accent1 113 3 5 2" xfId="29868"/>
    <cellStyle name="40% - Accent1 113 3 6" xfId="29869"/>
    <cellStyle name="40% - Accent1 113 3 7" xfId="29870"/>
    <cellStyle name="40% - Accent1 113 4" xfId="29871"/>
    <cellStyle name="40% - Accent1 113 4 2" xfId="29872"/>
    <cellStyle name="40% - Accent1 113 4 2 2" xfId="29873"/>
    <cellStyle name="40% - Accent1 113 4 2 2 2" xfId="29874"/>
    <cellStyle name="40% - Accent1 113 4 2 2 2 2" xfId="29875"/>
    <cellStyle name="40% - Accent1 113 4 2 2 3" xfId="29876"/>
    <cellStyle name="40% - Accent1 113 4 2 3" xfId="29877"/>
    <cellStyle name="40% - Accent1 113 4 2 3 2" xfId="29878"/>
    <cellStyle name="40% - Accent1 113 4 2 4" xfId="29879"/>
    <cellStyle name="40% - Accent1 113 4 2 5" xfId="29880"/>
    <cellStyle name="40% - Accent1 113 4 3" xfId="29881"/>
    <cellStyle name="40% - Accent1 113 4 3 2" xfId="29882"/>
    <cellStyle name="40% - Accent1 113 4 3 2 2" xfId="29883"/>
    <cellStyle name="40% - Accent1 113 4 3 3" xfId="29884"/>
    <cellStyle name="40% - Accent1 113 4 4" xfId="29885"/>
    <cellStyle name="40% - Accent1 113 4 4 2" xfId="29886"/>
    <cellStyle name="40% - Accent1 113 4 5" xfId="29887"/>
    <cellStyle name="40% - Accent1 113 4 6" xfId="29888"/>
    <cellStyle name="40% - Accent1 113 5" xfId="29889"/>
    <cellStyle name="40% - Accent1 113 5 2" xfId="29890"/>
    <cellStyle name="40% - Accent1 113 5 2 2" xfId="29891"/>
    <cellStyle name="40% - Accent1 113 5 2 2 2" xfId="29892"/>
    <cellStyle name="40% - Accent1 113 5 2 2 2 2" xfId="29893"/>
    <cellStyle name="40% - Accent1 113 5 2 2 3" xfId="29894"/>
    <cellStyle name="40% - Accent1 113 5 2 3" xfId="29895"/>
    <cellStyle name="40% - Accent1 113 5 2 3 2" xfId="29896"/>
    <cellStyle name="40% - Accent1 113 5 2 4" xfId="29897"/>
    <cellStyle name="40% - Accent1 113 5 2 5" xfId="29898"/>
    <cellStyle name="40% - Accent1 113 5 3" xfId="29899"/>
    <cellStyle name="40% - Accent1 113 5 3 2" xfId="29900"/>
    <cellStyle name="40% - Accent1 113 5 3 2 2" xfId="29901"/>
    <cellStyle name="40% - Accent1 113 5 3 3" xfId="29902"/>
    <cellStyle name="40% - Accent1 113 5 4" xfId="29903"/>
    <cellStyle name="40% - Accent1 113 5 4 2" xfId="29904"/>
    <cellStyle name="40% - Accent1 113 5 5" xfId="29905"/>
    <cellStyle name="40% - Accent1 113 5 6" xfId="29906"/>
    <cellStyle name="40% - Accent1 113 6" xfId="29907"/>
    <cellStyle name="40% - Accent1 113 6 2" xfId="29908"/>
    <cellStyle name="40% - Accent1 113 6 2 2" xfId="29909"/>
    <cellStyle name="40% - Accent1 113 6 2 2 2" xfId="29910"/>
    <cellStyle name="40% - Accent1 113 6 2 3" xfId="29911"/>
    <cellStyle name="40% - Accent1 113 6 3" xfId="29912"/>
    <cellStyle name="40% - Accent1 113 6 3 2" xfId="29913"/>
    <cellStyle name="40% - Accent1 113 6 4" xfId="29914"/>
    <cellStyle name="40% - Accent1 113 6 5" xfId="29915"/>
    <cellStyle name="40% - Accent1 113 7" xfId="29916"/>
    <cellStyle name="40% - Accent1 113 7 2" xfId="29917"/>
    <cellStyle name="40% - Accent1 113 7 2 2" xfId="29918"/>
    <cellStyle name="40% - Accent1 113 7 3" xfId="29919"/>
    <cellStyle name="40% - Accent1 113 8" xfId="29920"/>
    <cellStyle name="40% - Accent1 113 8 2" xfId="29921"/>
    <cellStyle name="40% - Accent1 113 9" xfId="29922"/>
    <cellStyle name="40% - Accent1 113 9 2" xfId="60960"/>
    <cellStyle name="40% - Accent1 114" xfId="1565"/>
    <cellStyle name="40% - Accent1 114 2" xfId="29923"/>
    <cellStyle name="40% - Accent1 114 2 2" xfId="29924"/>
    <cellStyle name="40% - Accent1 114 2 2 2" xfId="29925"/>
    <cellStyle name="40% - Accent1 114 2 2 2 2" xfId="29926"/>
    <cellStyle name="40% - Accent1 114 2 2 2 2 2" xfId="29927"/>
    <cellStyle name="40% - Accent1 114 2 2 2 3" xfId="29928"/>
    <cellStyle name="40% - Accent1 114 2 2 3" xfId="29929"/>
    <cellStyle name="40% - Accent1 114 2 2 3 2" xfId="29930"/>
    <cellStyle name="40% - Accent1 114 2 2 4" xfId="29931"/>
    <cellStyle name="40% - Accent1 114 2 2 5" xfId="29932"/>
    <cellStyle name="40% - Accent1 114 2 3" xfId="29933"/>
    <cellStyle name="40% - Accent1 114 2 3 2" xfId="29934"/>
    <cellStyle name="40% - Accent1 114 2 3 2 2" xfId="29935"/>
    <cellStyle name="40% - Accent1 114 2 3 3" xfId="29936"/>
    <cellStyle name="40% - Accent1 114 2 4" xfId="29937"/>
    <cellStyle name="40% - Accent1 114 2 4 2" xfId="29938"/>
    <cellStyle name="40% - Accent1 114 2 5" xfId="29939"/>
    <cellStyle name="40% - Accent1 114 2 6" xfId="29940"/>
    <cellStyle name="40% - Accent1 114 3" xfId="29941"/>
    <cellStyle name="40% - Accent1 114 3 2" xfId="29942"/>
    <cellStyle name="40% - Accent1 114 3 2 2" xfId="29943"/>
    <cellStyle name="40% - Accent1 114 3 2 2 2" xfId="29944"/>
    <cellStyle name="40% - Accent1 114 3 2 3" xfId="29945"/>
    <cellStyle name="40% - Accent1 114 3 3" xfId="29946"/>
    <cellStyle name="40% - Accent1 114 3 3 2" xfId="29947"/>
    <cellStyle name="40% - Accent1 114 3 4" xfId="29948"/>
    <cellStyle name="40% - Accent1 114 3 5" xfId="29949"/>
    <cellStyle name="40% - Accent1 114 4" xfId="29950"/>
    <cellStyle name="40% - Accent1 114 4 2" xfId="29951"/>
    <cellStyle name="40% - Accent1 114 4 2 2" xfId="29952"/>
    <cellStyle name="40% - Accent1 114 4 3" xfId="29953"/>
    <cellStyle name="40% - Accent1 114 5" xfId="29954"/>
    <cellStyle name="40% - Accent1 114 5 2" xfId="29955"/>
    <cellStyle name="40% - Accent1 114 6" xfId="29956"/>
    <cellStyle name="40% - Accent1 114 7" xfId="29957"/>
    <cellStyle name="40% - Accent1 115" xfId="29958"/>
    <cellStyle name="40% - Accent1 115 2" xfId="29959"/>
    <cellStyle name="40% - Accent1 115 2 2" xfId="29960"/>
    <cellStyle name="40% - Accent1 115 2 2 2" xfId="29961"/>
    <cellStyle name="40% - Accent1 115 2 2 2 2" xfId="29962"/>
    <cellStyle name="40% - Accent1 115 2 2 2 2 2" xfId="29963"/>
    <cellStyle name="40% - Accent1 115 2 2 2 3" xfId="29964"/>
    <cellStyle name="40% - Accent1 115 2 2 3" xfId="29965"/>
    <cellStyle name="40% - Accent1 115 2 2 3 2" xfId="29966"/>
    <cellStyle name="40% - Accent1 115 2 2 4" xfId="29967"/>
    <cellStyle name="40% - Accent1 115 2 2 5" xfId="29968"/>
    <cellStyle name="40% - Accent1 115 2 3" xfId="29969"/>
    <cellStyle name="40% - Accent1 115 2 3 2" xfId="29970"/>
    <cellStyle name="40% - Accent1 115 2 3 2 2" xfId="29971"/>
    <cellStyle name="40% - Accent1 115 2 3 3" xfId="29972"/>
    <cellStyle name="40% - Accent1 115 2 4" xfId="29973"/>
    <cellStyle name="40% - Accent1 115 2 4 2" xfId="29974"/>
    <cellStyle name="40% - Accent1 115 2 5" xfId="29975"/>
    <cellStyle name="40% - Accent1 115 2 6" xfId="29976"/>
    <cellStyle name="40% - Accent1 115 3" xfId="29977"/>
    <cellStyle name="40% - Accent1 115 3 2" xfId="29978"/>
    <cellStyle name="40% - Accent1 115 3 2 2" xfId="29979"/>
    <cellStyle name="40% - Accent1 115 3 2 2 2" xfId="29980"/>
    <cellStyle name="40% - Accent1 115 3 2 3" xfId="29981"/>
    <cellStyle name="40% - Accent1 115 3 3" xfId="29982"/>
    <cellStyle name="40% - Accent1 115 3 3 2" xfId="29983"/>
    <cellStyle name="40% - Accent1 115 3 4" xfId="29984"/>
    <cellStyle name="40% - Accent1 115 3 5" xfId="29985"/>
    <cellStyle name="40% - Accent1 115 4" xfId="29986"/>
    <cellStyle name="40% - Accent1 115 4 2" xfId="29987"/>
    <cellStyle name="40% - Accent1 115 4 2 2" xfId="29988"/>
    <cellStyle name="40% - Accent1 115 4 3" xfId="29989"/>
    <cellStyle name="40% - Accent1 115 5" xfId="29990"/>
    <cellStyle name="40% - Accent1 115 5 2" xfId="29991"/>
    <cellStyle name="40% - Accent1 115 6" xfId="29992"/>
    <cellStyle name="40% - Accent1 115 7" xfId="29993"/>
    <cellStyle name="40% - Accent1 116" xfId="29994"/>
    <cellStyle name="40% - Accent1 116 2" xfId="29995"/>
    <cellStyle name="40% - Accent1 116 2 2" xfId="29996"/>
    <cellStyle name="40% - Accent1 116 2 2 2" xfId="29997"/>
    <cellStyle name="40% - Accent1 116 2 2 2 2" xfId="29998"/>
    <cellStyle name="40% - Accent1 116 2 2 2 2 2" xfId="29999"/>
    <cellStyle name="40% - Accent1 116 2 2 2 3" xfId="30000"/>
    <cellStyle name="40% - Accent1 116 2 2 3" xfId="30001"/>
    <cellStyle name="40% - Accent1 116 2 2 3 2" xfId="30002"/>
    <cellStyle name="40% - Accent1 116 2 2 4" xfId="30003"/>
    <cellStyle name="40% - Accent1 116 2 2 5" xfId="30004"/>
    <cellStyle name="40% - Accent1 116 2 3" xfId="30005"/>
    <cellStyle name="40% - Accent1 116 2 3 2" xfId="30006"/>
    <cellStyle name="40% - Accent1 116 2 3 2 2" xfId="30007"/>
    <cellStyle name="40% - Accent1 116 2 3 3" xfId="30008"/>
    <cellStyle name="40% - Accent1 116 2 4" xfId="30009"/>
    <cellStyle name="40% - Accent1 116 2 4 2" xfId="30010"/>
    <cellStyle name="40% - Accent1 116 2 5" xfId="30011"/>
    <cellStyle name="40% - Accent1 116 2 6" xfId="30012"/>
    <cellStyle name="40% - Accent1 116 3" xfId="30013"/>
    <cellStyle name="40% - Accent1 116 3 2" xfId="30014"/>
    <cellStyle name="40% - Accent1 116 3 2 2" xfId="30015"/>
    <cellStyle name="40% - Accent1 116 3 2 2 2" xfId="30016"/>
    <cellStyle name="40% - Accent1 116 3 2 3" xfId="30017"/>
    <cellStyle name="40% - Accent1 116 3 3" xfId="30018"/>
    <cellStyle name="40% - Accent1 116 3 3 2" xfId="30019"/>
    <cellStyle name="40% - Accent1 116 3 4" xfId="30020"/>
    <cellStyle name="40% - Accent1 116 3 5" xfId="30021"/>
    <cellStyle name="40% - Accent1 116 4" xfId="30022"/>
    <cellStyle name="40% - Accent1 116 4 2" xfId="30023"/>
    <cellStyle name="40% - Accent1 116 4 2 2" xfId="30024"/>
    <cellStyle name="40% - Accent1 116 4 3" xfId="30025"/>
    <cellStyle name="40% - Accent1 116 5" xfId="30026"/>
    <cellStyle name="40% - Accent1 116 5 2" xfId="30027"/>
    <cellStyle name="40% - Accent1 116 6" xfId="30028"/>
    <cellStyle name="40% - Accent1 116 7" xfId="30029"/>
    <cellStyle name="40% - Accent1 117" xfId="30030"/>
    <cellStyle name="40% - Accent1 117 2" xfId="30031"/>
    <cellStyle name="40% - Accent1 117 2 2" xfId="30032"/>
    <cellStyle name="40% - Accent1 117 2 2 2" xfId="30033"/>
    <cellStyle name="40% - Accent1 117 2 2 2 2" xfId="30034"/>
    <cellStyle name="40% - Accent1 117 2 2 2 2 2" xfId="30035"/>
    <cellStyle name="40% - Accent1 117 2 2 2 3" xfId="30036"/>
    <cellStyle name="40% - Accent1 117 2 2 3" xfId="30037"/>
    <cellStyle name="40% - Accent1 117 2 2 3 2" xfId="30038"/>
    <cellStyle name="40% - Accent1 117 2 2 4" xfId="30039"/>
    <cellStyle name="40% - Accent1 117 2 2 5" xfId="30040"/>
    <cellStyle name="40% - Accent1 117 2 3" xfId="30041"/>
    <cellStyle name="40% - Accent1 117 2 3 2" xfId="30042"/>
    <cellStyle name="40% - Accent1 117 2 3 2 2" xfId="30043"/>
    <cellStyle name="40% - Accent1 117 2 3 3" xfId="30044"/>
    <cellStyle name="40% - Accent1 117 2 4" xfId="30045"/>
    <cellStyle name="40% - Accent1 117 2 4 2" xfId="30046"/>
    <cellStyle name="40% - Accent1 117 2 5" xfId="30047"/>
    <cellStyle name="40% - Accent1 117 2 6" xfId="30048"/>
    <cellStyle name="40% - Accent1 117 3" xfId="30049"/>
    <cellStyle name="40% - Accent1 117 3 2" xfId="30050"/>
    <cellStyle name="40% - Accent1 117 3 2 2" xfId="30051"/>
    <cellStyle name="40% - Accent1 117 3 2 2 2" xfId="30052"/>
    <cellStyle name="40% - Accent1 117 3 2 3" xfId="30053"/>
    <cellStyle name="40% - Accent1 117 3 3" xfId="30054"/>
    <cellStyle name="40% - Accent1 117 3 3 2" xfId="30055"/>
    <cellStyle name="40% - Accent1 117 3 4" xfId="30056"/>
    <cellStyle name="40% - Accent1 117 3 5" xfId="30057"/>
    <cellStyle name="40% - Accent1 117 4" xfId="30058"/>
    <cellStyle name="40% - Accent1 117 4 2" xfId="30059"/>
    <cellStyle name="40% - Accent1 117 4 2 2" xfId="30060"/>
    <cellStyle name="40% - Accent1 117 4 3" xfId="30061"/>
    <cellStyle name="40% - Accent1 117 5" xfId="30062"/>
    <cellStyle name="40% - Accent1 117 5 2" xfId="30063"/>
    <cellStyle name="40% - Accent1 117 6" xfId="30064"/>
    <cellStyle name="40% - Accent1 117 7" xfId="30065"/>
    <cellStyle name="40% - Accent1 118" xfId="30066"/>
    <cellStyle name="40% - Accent1 118 2" xfId="30067"/>
    <cellStyle name="40% - Accent1 118 2 2" xfId="30068"/>
    <cellStyle name="40% - Accent1 118 2 2 2" xfId="30069"/>
    <cellStyle name="40% - Accent1 118 2 2 2 2" xfId="30070"/>
    <cellStyle name="40% - Accent1 118 2 2 2 2 2" xfId="30071"/>
    <cellStyle name="40% - Accent1 118 2 2 2 3" xfId="30072"/>
    <cellStyle name="40% - Accent1 118 2 2 3" xfId="30073"/>
    <cellStyle name="40% - Accent1 118 2 2 3 2" xfId="30074"/>
    <cellStyle name="40% - Accent1 118 2 2 4" xfId="30075"/>
    <cellStyle name="40% - Accent1 118 2 2 5" xfId="30076"/>
    <cellStyle name="40% - Accent1 118 2 3" xfId="30077"/>
    <cellStyle name="40% - Accent1 118 2 3 2" xfId="30078"/>
    <cellStyle name="40% - Accent1 118 2 3 2 2" xfId="30079"/>
    <cellStyle name="40% - Accent1 118 2 3 3" xfId="30080"/>
    <cellStyle name="40% - Accent1 118 2 4" xfId="30081"/>
    <cellStyle name="40% - Accent1 118 2 4 2" xfId="30082"/>
    <cellStyle name="40% - Accent1 118 2 5" xfId="30083"/>
    <cellStyle name="40% - Accent1 118 2 6" xfId="30084"/>
    <cellStyle name="40% - Accent1 118 3" xfId="30085"/>
    <cellStyle name="40% - Accent1 118 3 2" xfId="30086"/>
    <cellStyle name="40% - Accent1 118 3 2 2" xfId="30087"/>
    <cellStyle name="40% - Accent1 118 3 2 2 2" xfId="30088"/>
    <cellStyle name="40% - Accent1 118 3 2 3" xfId="30089"/>
    <cellStyle name="40% - Accent1 118 3 3" xfId="30090"/>
    <cellStyle name="40% - Accent1 118 3 3 2" xfId="30091"/>
    <cellStyle name="40% - Accent1 118 3 4" xfId="30092"/>
    <cellStyle name="40% - Accent1 118 3 5" xfId="30093"/>
    <cellStyle name="40% - Accent1 118 4" xfId="30094"/>
    <cellStyle name="40% - Accent1 118 4 2" xfId="30095"/>
    <cellStyle name="40% - Accent1 118 4 2 2" xfId="30096"/>
    <cellStyle name="40% - Accent1 118 4 3" xfId="30097"/>
    <cellStyle name="40% - Accent1 118 5" xfId="30098"/>
    <cellStyle name="40% - Accent1 118 5 2" xfId="30099"/>
    <cellStyle name="40% - Accent1 118 6" xfId="30100"/>
    <cellStyle name="40% - Accent1 118 7" xfId="30101"/>
    <cellStyle name="40% - Accent1 119" xfId="30102"/>
    <cellStyle name="40% - Accent1 119 2" xfId="30103"/>
    <cellStyle name="40% - Accent1 119 2 2" xfId="30104"/>
    <cellStyle name="40% - Accent1 119 2 2 2" xfId="30105"/>
    <cellStyle name="40% - Accent1 119 2 2 2 2" xfId="30106"/>
    <cellStyle name="40% - Accent1 119 2 2 2 2 2" xfId="30107"/>
    <cellStyle name="40% - Accent1 119 2 2 2 3" xfId="30108"/>
    <cellStyle name="40% - Accent1 119 2 2 3" xfId="30109"/>
    <cellStyle name="40% - Accent1 119 2 2 3 2" xfId="30110"/>
    <cellStyle name="40% - Accent1 119 2 2 4" xfId="30111"/>
    <cellStyle name="40% - Accent1 119 2 2 5" xfId="30112"/>
    <cellStyle name="40% - Accent1 119 2 3" xfId="30113"/>
    <cellStyle name="40% - Accent1 119 2 3 2" xfId="30114"/>
    <cellStyle name="40% - Accent1 119 2 3 2 2" xfId="30115"/>
    <cellStyle name="40% - Accent1 119 2 3 3" xfId="30116"/>
    <cellStyle name="40% - Accent1 119 2 4" xfId="30117"/>
    <cellStyle name="40% - Accent1 119 2 4 2" xfId="30118"/>
    <cellStyle name="40% - Accent1 119 2 5" xfId="30119"/>
    <cellStyle name="40% - Accent1 119 2 6" xfId="30120"/>
    <cellStyle name="40% - Accent1 119 3" xfId="30121"/>
    <cellStyle name="40% - Accent1 119 3 2" xfId="30122"/>
    <cellStyle name="40% - Accent1 119 3 2 2" xfId="30123"/>
    <cellStyle name="40% - Accent1 119 3 2 2 2" xfId="30124"/>
    <cellStyle name="40% - Accent1 119 3 2 3" xfId="30125"/>
    <cellStyle name="40% - Accent1 119 3 3" xfId="30126"/>
    <cellStyle name="40% - Accent1 119 3 3 2" xfId="30127"/>
    <cellStyle name="40% - Accent1 119 3 4" xfId="30128"/>
    <cellStyle name="40% - Accent1 119 3 5" xfId="30129"/>
    <cellStyle name="40% - Accent1 119 4" xfId="30130"/>
    <cellStyle name="40% - Accent1 119 4 2" xfId="30131"/>
    <cellStyle name="40% - Accent1 119 4 2 2" xfId="30132"/>
    <cellStyle name="40% - Accent1 119 4 3" xfId="30133"/>
    <cellStyle name="40% - Accent1 119 5" xfId="30134"/>
    <cellStyle name="40% - Accent1 119 5 2" xfId="30135"/>
    <cellStyle name="40% - Accent1 119 6" xfId="30136"/>
    <cellStyle name="40% - Accent1 119 7" xfId="30137"/>
    <cellStyle name="40% - Accent1 12" xfId="1566"/>
    <cellStyle name="40% - Accent1 12 2" xfId="1567"/>
    <cellStyle name="40% - Accent1 120" xfId="30138"/>
    <cellStyle name="40% - Accent1 120 2" xfId="30139"/>
    <cellStyle name="40% - Accent1 120 2 2" xfId="30140"/>
    <cellStyle name="40% - Accent1 120 2 2 2" xfId="30141"/>
    <cellStyle name="40% - Accent1 120 2 2 2 2" xfId="30142"/>
    <cellStyle name="40% - Accent1 120 2 2 3" xfId="30143"/>
    <cellStyle name="40% - Accent1 120 2 3" xfId="30144"/>
    <cellStyle name="40% - Accent1 120 2 3 2" xfId="30145"/>
    <cellStyle name="40% - Accent1 120 2 4" xfId="30146"/>
    <cellStyle name="40% - Accent1 120 2 5" xfId="30147"/>
    <cellStyle name="40% - Accent1 120 3" xfId="30148"/>
    <cellStyle name="40% - Accent1 120 3 2" xfId="30149"/>
    <cellStyle name="40% - Accent1 120 3 2 2" xfId="30150"/>
    <cellStyle name="40% - Accent1 120 3 3" xfId="30151"/>
    <cellStyle name="40% - Accent1 120 4" xfId="30152"/>
    <cellStyle name="40% - Accent1 120 4 2" xfId="30153"/>
    <cellStyle name="40% - Accent1 120 5" xfId="30154"/>
    <cellStyle name="40% - Accent1 120 6" xfId="30155"/>
    <cellStyle name="40% - Accent1 121" xfId="30156"/>
    <cellStyle name="40% - Accent1 121 2" xfId="30157"/>
    <cellStyle name="40% - Accent1 121 2 2" xfId="30158"/>
    <cellStyle name="40% - Accent1 121 2 2 2" xfId="30159"/>
    <cellStyle name="40% - Accent1 121 2 2 2 2" xfId="30160"/>
    <cellStyle name="40% - Accent1 121 2 2 3" xfId="30161"/>
    <cellStyle name="40% - Accent1 121 2 3" xfId="30162"/>
    <cellStyle name="40% - Accent1 121 2 3 2" xfId="30163"/>
    <cellStyle name="40% - Accent1 121 2 4" xfId="30164"/>
    <cellStyle name="40% - Accent1 121 2 5" xfId="30165"/>
    <cellStyle name="40% - Accent1 121 3" xfId="30166"/>
    <cellStyle name="40% - Accent1 121 3 2" xfId="30167"/>
    <cellStyle name="40% - Accent1 121 3 2 2" xfId="30168"/>
    <cellStyle name="40% - Accent1 121 3 3" xfId="30169"/>
    <cellStyle name="40% - Accent1 121 4" xfId="30170"/>
    <cellStyle name="40% - Accent1 121 4 2" xfId="30171"/>
    <cellStyle name="40% - Accent1 121 5" xfId="30172"/>
    <cellStyle name="40% - Accent1 121 6" xfId="30173"/>
    <cellStyle name="40% - Accent1 122" xfId="30174"/>
    <cellStyle name="40% - Accent1 122 2" xfId="60961"/>
    <cellStyle name="40% - Accent1 122 2 2" xfId="60962"/>
    <cellStyle name="40% - Accent1 122 3" xfId="60963"/>
    <cellStyle name="40% - Accent1 123" xfId="30175"/>
    <cellStyle name="40% - Accent1 123 2" xfId="60964"/>
    <cellStyle name="40% - Accent1 124" xfId="30176"/>
    <cellStyle name="40% - Accent1 124 2" xfId="60965"/>
    <cellStyle name="40% - Accent1 125" xfId="30177"/>
    <cellStyle name="40% - Accent1 125 2" xfId="60966"/>
    <cellStyle name="40% - Accent1 126" xfId="30178"/>
    <cellStyle name="40% - Accent1 126 2" xfId="60967"/>
    <cellStyle name="40% - Accent1 127" xfId="30179"/>
    <cellStyle name="40% - Accent1 127 2" xfId="60968"/>
    <cellStyle name="40% - Accent1 128" xfId="30180"/>
    <cellStyle name="40% - Accent1 128 2" xfId="60969"/>
    <cellStyle name="40% - Accent1 129" xfId="30181"/>
    <cellStyle name="40% - Accent1 129 2" xfId="60970"/>
    <cellStyle name="40% - Accent1 13" xfId="1568"/>
    <cellStyle name="40% - Accent1 13 2" xfId="1569"/>
    <cellStyle name="40% - Accent1 130" xfId="30182"/>
    <cellStyle name="40% - Accent1 131" xfId="30183"/>
    <cellStyle name="40% - Accent1 132" xfId="30184"/>
    <cellStyle name="40% - Accent1 133" xfId="30185"/>
    <cellStyle name="40% - Accent1 134" xfId="30186"/>
    <cellStyle name="40% - Accent1 135" xfId="30187"/>
    <cellStyle name="40% - Accent1 136" xfId="30188"/>
    <cellStyle name="40% - Accent1 137" xfId="30189"/>
    <cellStyle name="40% - Accent1 138" xfId="30190"/>
    <cellStyle name="40% - Accent1 139" xfId="30191"/>
    <cellStyle name="40% - Accent1 14" xfId="1570"/>
    <cellStyle name="40% - Accent1 14 2" xfId="1571"/>
    <cellStyle name="40% - Accent1 140" xfId="30192"/>
    <cellStyle name="40% - Accent1 141" xfId="30193"/>
    <cellStyle name="40% - Accent1 142" xfId="30194"/>
    <cellStyle name="40% - Accent1 143" xfId="30195"/>
    <cellStyle name="40% - Accent1 144" xfId="30196"/>
    <cellStyle name="40% - Accent1 145" xfId="30197"/>
    <cellStyle name="40% - Accent1 146" xfId="30198"/>
    <cellStyle name="40% - Accent1 147" xfId="30199"/>
    <cellStyle name="40% - Accent1 148" xfId="30200"/>
    <cellStyle name="40% - Accent1 149" xfId="30201"/>
    <cellStyle name="40% - Accent1 15" xfId="1572"/>
    <cellStyle name="40% - Accent1 15 2" xfId="1573"/>
    <cellStyle name="40% - Accent1 150" xfId="30202"/>
    <cellStyle name="40% - Accent1 151" xfId="30203"/>
    <cellStyle name="40% - Accent1 152" xfId="30204"/>
    <cellStyle name="40% - Accent1 153" xfId="30205"/>
    <cellStyle name="40% - Accent1 154" xfId="30206"/>
    <cellStyle name="40% - Accent1 155" xfId="30207"/>
    <cellStyle name="40% - Accent1 156" xfId="30208"/>
    <cellStyle name="40% - Accent1 157" xfId="30209"/>
    <cellStyle name="40% - Accent1 158" xfId="30210"/>
    <cellStyle name="40% - Accent1 159" xfId="30211"/>
    <cellStyle name="40% - Accent1 16" xfId="1574"/>
    <cellStyle name="40% - Accent1 16 2" xfId="1575"/>
    <cellStyle name="40% - Accent1 160" xfId="30212"/>
    <cellStyle name="40% - Accent1 161" xfId="30213"/>
    <cellStyle name="40% - Accent1 162" xfId="30214"/>
    <cellStyle name="40% - Accent1 163" xfId="30215"/>
    <cellStyle name="40% - Accent1 164" xfId="30216"/>
    <cellStyle name="40% - Accent1 165" xfId="30217"/>
    <cellStyle name="40% - Accent1 166" xfId="30218"/>
    <cellStyle name="40% - Accent1 167" xfId="30219"/>
    <cellStyle name="40% - Accent1 168" xfId="30220"/>
    <cellStyle name="40% - Accent1 169" xfId="30221"/>
    <cellStyle name="40% - Accent1 17" xfId="1576"/>
    <cellStyle name="40% - Accent1 17 2" xfId="1577"/>
    <cellStyle name="40% - Accent1 170" xfId="30222"/>
    <cellStyle name="40% - Accent1 171" xfId="30223"/>
    <cellStyle name="40% - Accent1 172" xfId="30224"/>
    <cellStyle name="40% - Accent1 173" xfId="30225"/>
    <cellStyle name="40% - Accent1 174" xfId="30226"/>
    <cellStyle name="40% - Accent1 175" xfId="30227"/>
    <cellStyle name="40% - Accent1 176" xfId="30228"/>
    <cellStyle name="40% - Accent1 177" xfId="30229"/>
    <cellStyle name="40% - Accent1 178" xfId="30230"/>
    <cellStyle name="40% - Accent1 179" xfId="30231"/>
    <cellStyle name="40% - Accent1 18" xfId="1578"/>
    <cellStyle name="40% - Accent1 18 2" xfId="1579"/>
    <cellStyle name="40% - Accent1 180" xfId="30232"/>
    <cellStyle name="40% - Accent1 181" xfId="30233"/>
    <cellStyle name="40% - Accent1 182" xfId="30234"/>
    <cellStyle name="40% - Accent1 19" xfId="1580"/>
    <cellStyle name="40% - Accent1 19 2" xfId="1581"/>
    <cellStyle name="40% - Accent1 2" xfId="40"/>
    <cellStyle name="40% - Accent1 2 2" xfId="1582"/>
    <cellStyle name="40% - Accent1 2 2 2" xfId="60971"/>
    <cellStyle name="40% - Accent1 2 2 3" xfId="60972"/>
    <cellStyle name="40% - Accent1 2 2 4" xfId="60973"/>
    <cellStyle name="40% - Accent1 2 2 5" xfId="60974"/>
    <cellStyle name="40% - Accent1 2 3" xfId="30235"/>
    <cellStyle name="40% - Accent1 2 3 2" xfId="30236"/>
    <cellStyle name="40% - Accent1 2 3 2 2" xfId="30237"/>
    <cellStyle name="40% - Accent1 2 3 2 2 2" xfId="30238"/>
    <cellStyle name="40% - Accent1 2 3 2 3" xfId="30239"/>
    <cellStyle name="40% - Accent1 2 3 3" xfId="30240"/>
    <cellStyle name="40% - Accent1 2 3 3 2" xfId="30241"/>
    <cellStyle name="40% - Accent1 2 3 4" xfId="30242"/>
    <cellStyle name="40% - Accent1 2 3 5" xfId="30243"/>
    <cellStyle name="40% - Accent1 2 4" xfId="30244"/>
    <cellStyle name="40% - Accent1 2 4 2" xfId="30245"/>
    <cellStyle name="40% - Accent1 2 4 2 2" xfId="30246"/>
    <cellStyle name="40% - Accent1 2 4 3" xfId="30247"/>
    <cellStyle name="40% - Accent1 2 4 4" xfId="60975"/>
    <cellStyle name="40% - Accent1 2 5" xfId="30248"/>
    <cellStyle name="40% - Accent1 2 5 2" xfId="30249"/>
    <cellStyle name="40% - Accent1 2 6" xfId="30250"/>
    <cellStyle name="40% - Accent1 2 7" xfId="30251"/>
    <cellStyle name="40% - Accent1 20" xfId="1583"/>
    <cellStyle name="40% - Accent1 20 2" xfId="1584"/>
    <cellStyle name="40% - Accent1 21" xfId="1585"/>
    <cellStyle name="40% - Accent1 21 2" xfId="1586"/>
    <cellStyle name="40% - Accent1 22" xfId="1587"/>
    <cellStyle name="40% - Accent1 22 2" xfId="1588"/>
    <cellStyle name="40% - Accent1 23" xfId="1589"/>
    <cellStyle name="40% - Accent1 23 2" xfId="1590"/>
    <cellStyle name="40% - Accent1 24" xfId="1591"/>
    <cellStyle name="40% - Accent1 24 2" xfId="1592"/>
    <cellStyle name="40% - Accent1 25" xfId="1593"/>
    <cellStyle name="40% - Accent1 25 2" xfId="1594"/>
    <cellStyle name="40% - Accent1 26" xfId="1595"/>
    <cellStyle name="40% - Accent1 26 2" xfId="1596"/>
    <cellStyle name="40% - Accent1 27" xfId="1597"/>
    <cellStyle name="40% - Accent1 27 2" xfId="1598"/>
    <cellStyle name="40% - Accent1 28" xfId="1599"/>
    <cellStyle name="40% - Accent1 28 2" xfId="1600"/>
    <cellStyle name="40% - Accent1 29" xfId="1601"/>
    <cellStyle name="40% - Accent1 29 2" xfId="1602"/>
    <cellStyle name="40% - Accent1 3" xfId="41"/>
    <cellStyle name="40% - Accent1 3 2" xfId="1603"/>
    <cellStyle name="40% - Accent1 3 2 2" xfId="60976"/>
    <cellStyle name="40% - Accent1 3 3" xfId="30252"/>
    <cellStyle name="40% - Accent1 3 3 2" xfId="30253"/>
    <cellStyle name="40% - Accent1 3 3 2 2" xfId="30254"/>
    <cellStyle name="40% - Accent1 3 3 2 2 2" xfId="30255"/>
    <cellStyle name="40% - Accent1 3 3 2 3" xfId="30256"/>
    <cellStyle name="40% - Accent1 3 3 3" xfId="30257"/>
    <cellStyle name="40% - Accent1 3 3 3 2" xfId="30258"/>
    <cellStyle name="40% - Accent1 3 3 4" xfId="30259"/>
    <cellStyle name="40% - Accent1 3 3 5" xfId="30260"/>
    <cellStyle name="40% - Accent1 3 4" xfId="30261"/>
    <cellStyle name="40% - Accent1 3 4 2" xfId="30262"/>
    <cellStyle name="40% - Accent1 3 4 2 2" xfId="30263"/>
    <cellStyle name="40% - Accent1 3 4 3" xfId="30264"/>
    <cellStyle name="40% - Accent1 3 5" xfId="30265"/>
    <cellStyle name="40% - Accent1 3 5 2" xfId="30266"/>
    <cellStyle name="40% - Accent1 3 6" xfId="30267"/>
    <cellStyle name="40% - Accent1 30" xfId="1604"/>
    <cellStyle name="40% - Accent1 30 2" xfId="1605"/>
    <cellStyle name="40% - Accent1 31" xfId="1606"/>
    <cellStyle name="40% - Accent1 31 2" xfId="1607"/>
    <cellStyle name="40% - Accent1 32" xfId="1608"/>
    <cellStyle name="40% - Accent1 32 2" xfId="1609"/>
    <cellStyle name="40% - Accent1 33" xfId="1610"/>
    <cellStyle name="40% - Accent1 33 2" xfId="1611"/>
    <cellStyle name="40% - Accent1 34" xfId="1612"/>
    <cellStyle name="40% - Accent1 34 2" xfId="1613"/>
    <cellStyle name="40% - Accent1 35" xfId="1614"/>
    <cellStyle name="40% - Accent1 35 2" xfId="1615"/>
    <cellStyle name="40% - Accent1 36" xfId="1616"/>
    <cellStyle name="40% - Accent1 36 2" xfId="1617"/>
    <cellStyle name="40% - Accent1 37" xfId="1618"/>
    <cellStyle name="40% - Accent1 37 2" xfId="1619"/>
    <cellStyle name="40% - Accent1 38" xfId="1620"/>
    <cellStyle name="40% - Accent1 38 2" xfId="1621"/>
    <cellStyle name="40% - Accent1 39" xfId="1622"/>
    <cellStyle name="40% - Accent1 39 2" xfId="1623"/>
    <cellStyle name="40% - Accent1 4" xfId="1624"/>
    <cellStyle name="40% - Accent1 4 2" xfId="1625"/>
    <cellStyle name="40% - Accent1 4 2 2" xfId="60977"/>
    <cellStyle name="40% - Accent1 4 3" xfId="30268"/>
    <cellStyle name="40% - Accent1 4 3 2" xfId="30269"/>
    <cellStyle name="40% - Accent1 4 3 2 2" xfId="30270"/>
    <cellStyle name="40% - Accent1 4 3 2 2 2" xfId="30271"/>
    <cellStyle name="40% - Accent1 4 3 2 3" xfId="30272"/>
    <cellStyle name="40% - Accent1 4 3 3" xfId="30273"/>
    <cellStyle name="40% - Accent1 4 3 3 2" xfId="30274"/>
    <cellStyle name="40% - Accent1 4 3 4" xfId="30275"/>
    <cellStyle name="40% - Accent1 4 3 5" xfId="30276"/>
    <cellStyle name="40% - Accent1 4 4" xfId="30277"/>
    <cellStyle name="40% - Accent1 4 4 2" xfId="30278"/>
    <cellStyle name="40% - Accent1 4 4 2 2" xfId="30279"/>
    <cellStyle name="40% - Accent1 4 4 3" xfId="30280"/>
    <cellStyle name="40% - Accent1 4 5" xfId="30281"/>
    <cellStyle name="40% - Accent1 4 5 2" xfId="30282"/>
    <cellStyle name="40% - Accent1 4 6" xfId="30283"/>
    <cellStyle name="40% - Accent1 40" xfId="1626"/>
    <cellStyle name="40% - Accent1 40 2" xfId="1627"/>
    <cellStyle name="40% - Accent1 41" xfId="1628"/>
    <cellStyle name="40% - Accent1 41 2" xfId="1629"/>
    <cellStyle name="40% - Accent1 42" xfId="1630"/>
    <cellStyle name="40% - Accent1 42 2" xfId="1631"/>
    <cellStyle name="40% - Accent1 43" xfId="1632"/>
    <cellStyle name="40% - Accent1 43 2" xfId="1633"/>
    <cellStyle name="40% - Accent1 44" xfId="1634"/>
    <cellStyle name="40% - Accent1 44 2" xfId="1635"/>
    <cellStyle name="40% - Accent1 45" xfId="1636"/>
    <cellStyle name="40% - Accent1 45 2" xfId="1637"/>
    <cellStyle name="40% - Accent1 46" xfId="1638"/>
    <cellStyle name="40% - Accent1 46 2" xfId="1639"/>
    <cellStyle name="40% - Accent1 47" xfId="1640"/>
    <cellStyle name="40% - Accent1 47 2" xfId="1641"/>
    <cellStyle name="40% - Accent1 48" xfId="1642"/>
    <cellStyle name="40% - Accent1 48 2" xfId="1643"/>
    <cellStyle name="40% - Accent1 49" xfId="1644"/>
    <cellStyle name="40% - Accent1 49 2" xfId="1645"/>
    <cellStyle name="40% - Accent1 5" xfId="1646"/>
    <cellStyle name="40% - Accent1 5 2" xfId="1647"/>
    <cellStyle name="40% - Accent1 5 2 2" xfId="60978"/>
    <cellStyle name="40% - Accent1 50" xfId="1648"/>
    <cellStyle name="40% - Accent1 50 2" xfId="1649"/>
    <cellStyle name="40% - Accent1 51" xfId="1650"/>
    <cellStyle name="40% - Accent1 51 2" xfId="1651"/>
    <cellStyle name="40% - Accent1 52" xfId="1652"/>
    <cellStyle name="40% - Accent1 52 2" xfId="1653"/>
    <cellStyle name="40% - Accent1 53" xfId="1654"/>
    <cellStyle name="40% - Accent1 53 2" xfId="1655"/>
    <cellStyle name="40% - Accent1 54" xfId="1656"/>
    <cellStyle name="40% - Accent1 54 2" xfId="1657"/>
    <cellStyle name="40% - Accent1 55" xfId="1658"/>
    <cellStyle name="40% - Accent1 55 2" xfId="1659"/>
    <cellStyle name="40% - Accent1 56" xfId="1660"/>
    <cellStyle name="40% - Accent1 56 2" xfId="1661"/>
    <cellStyle name="40% - Accent1 57" xfId="1662"/>
    <cellStyle name="40% - Accent1 57 2" xfId="30284"/>
    <cellStyle name="40% - Accent1 57 3" xfId="60979"/>
    <cellStyle name="40% - Accent1 58" xfId="1663"/>
    <cellStyle name="40% - Accent1 58 2" xfId="30285"/>
    <cellStyle name="40% - Accent1 58 3" xfId="60980"/>
    <cellStyle name="40% - Accent1 59" xfId="1664"/>
    <cellStyle name="40% - Accent1 59 2" xfId="30286"/>
    <cellStyle name="40% - Accent1 59 3" xfId="60981"/>
    <cellStyle name="40% - Accent1 6" xfId="1665"/>
    <cellStyle name="40% - Accent1 6 2" xfId="1666"/>
    <cellStyle name="40% - Accent1 60" xfId="1667"/>
    <cellStyle name="40% - Accent1 60 2" xfId="30287"/>
    <cellStyle name="40% - Accent1 61" xfId="1668"/>
    <cellStyle name="40% - Accent1 61 2" xfId="30288"/>
    <cellStyle name="40% - Accent1 61 3" xfId="30289"/>
    <cellStyle name="40% - Accent1 61 3 2" xfId="30290"/>
    <cellStyle name="40% - Accent1 61 3 2 2" xfId="30291"/>
    <cellStyle name="40% - Accent1 61 3 2 2 2" xfId="30292"/>
    <cellStyle name="40% - Accent1 61 3 2 3" xfId="30293"/>
    <cellStyle name="40% - Accent1 61 3 3" xfId="30294"/>
    <cellStyle name="40% - Accent1 61 3 3 2" xfId="30295"/>
    <cellStyle name="40% - Accent1 61 3 4" xfId="30296"/>
    <cellStyle name="40% - Accent1 61 3 5" xfId="30297"/>
    <cellStyle name="40% - Accent1 61 4" xfId="30298"/>
    <cellStyle name="40% - Accent1 61 4 2" xfId="30299"/>
    <cellStyle name="40% - Accent1 61 4 2 2" xfId="30300"/>
    <cellStyle name="40% - Accent1 61 4 3" xfId="30301"/>
    <cellStyle name="40% - Accent1 61 5" xfId="30302"/>
    <cellStyle name="40% - Accent1 61 5 2" xfId="30303"/>
    <cellStyle name="40% - Accent1 61 6" xfId="30304"/>
    <cellStyle name="40% - Accent1 62" xfId="1669"/>
    <cellStyle name="40% - Accent1 62 2" xfId="30305"/>
    <cellStyle name="40% - Accent1 62 3" xfId="30306"/>
    <cellStyle name="40% - Accent1 62 3 2" xfId="30307"/>
    <cellStyle name="40% - Accent1 62 3 2 2" xfId="30308"/>
    <cellStyle name="40% - Accent1 62 3 2 2 2" xfId="30309"/>
    <cellStyle name="40% - Accent1 62 3 2 3" xfId="30310"/>
    <cellStyle name="40% - Accent1 62 3 3" xfId="30311"/>
    <cellStyle name="40% - Accent1 62 3 3 2" xfId="30312"/>
    <cellStyle name="40% - Accent1 62 3 4" xfId="30313"/>
    <cellStyle name="40% - Accent1 62 3 5" xfId="30314"/>
    <cellStyle name="40% - Accent1 62 4" xfId="30315"/>
    <cellStyle name="40% - Accent1 62 4 2" xfId="30316"/>
    <cellStyle name="40% - Accent1 62 4 2 2" xfId="30317"/>
    <cellStyle name="40% - Accent1 62 4 3" xfId="30318"/>
    <cellStyle name="40% - Accent1 62 5" xfId="30319"/>
    <cellStyle name="40% - Accent1 62 5 2" xfId="30320"/>
    <cellStyle name="40% - Accent1 62 6" xfId="30321"/>
    <cellStyle name="40% - Accent1 63" xfId="1670"/>
    <cellStyle name="40% - Accent1 63 2" xfId="30322"/>
    <cellStyle name="40% - Accent1 64" xfId="1671"/>
    <cellStyle name="40% - Accent1 64 2" xfId="30323"/>
    <cellStyle name="40% - Accent1 65" xfId="1672"/>
    <cellStyle name="40% - Accent1 65 2" xfId="30324"/>
    <cellStyle name="40% - Accent1 66" xfId="1673"/>
    <cellStyle name="40% - Accent1 66 2" xfId="30325"/>
    <cellStyle name="40% - Accent1 67" xfId="1674"/>
    <cellStyle name="40% - Accent1 67 2" xfId="30326"/>
    <cellStyle name="40% - Accent1 68" xfId="1675"/>
    <cellStyle name="40% - Accent1 68 2" xfId="30327"/>
    <cellStyle name="40% - Accent1 69" xfId="1676"/>
    <cellStyle name="40% - Accent1 69 2" xfId="30328"/>
    <cellStyle name="40% - Accent1 7" xfId="1677"/>
    <cellStyle name="40% - Accent1 7 2" xfId="1678"/>
    <cellStyle name="40% - Accent1 70" xfId="1679"/>
    <cellStyle name="40% - Accent1 70 2" xfId="30329"/>
    <cellStyle name="40% - Accent1 71" xfId="1680"/>
    <cellStyle name="40% - Accent1 71 2" xfId="30330"/>
    <cellStyle name="40% - Accent1 72" xfId="1681"/>
    <cellStyle name="40% - Accent1 72 2" xfId="30331"/>
    <cellStyle name="40% - Accent1 73" xfId="1682"/>
    <cellStyle name="40% - Accent1 73 2" xfId="30332"/>
    <cellStyle name="40% - Accent1 74" xfId="1683"/>
    <cellStyle name="40% - Accent1 74 2" xfId="30333"/>
    <cellStyle name="40% - Accent1 75" xfId="1684"/>
    <cellStyle name="40% - Accent1 75 2" xfId="30334"/>
    <cellStyle name="40% - Accent1 76" xfId="1685"/>
    <cellStyle name="40% - Accent1 76 2" xfId="30335"/>
    <cellStyle name="40% - Accent1 77" xfId="1686"/>
    <cellStyle name="40% - Accent1 77 2" xfId="30336"/>
    <cellStyle name="40% - Accent1 78" xfId="1687"/>
    <cellStyle name="40% - Accent1 78 2" xfId="30337"/>
    <cellStyle name="40% - Accent1 79" xfId="1688"/>
    <cellStyle name="40% - Accent1 8" xfId="1689"/>
    <cellStyle name="40% - Accent1 8 2" xfId="1690"/>
    <cellStyle name="40% - Accent1 80" xfId="1691"/>
    <cellStyle name="40% - Accent1 81" xfId="1692"/>
    <cellStyle name="40% - Accent1 82" xfId="1693"/>
    <cellStyle name="40% - Accent1 83" xfId="1694"/>
    <cellStyle name="40% - Accent1 84" xfId="1695"/>
    <cellStyle name="40% - Accent1 85" xfId="1696"/>
    <cellStyle name="40% - Accent1 86" xfId="1697"/>
    <cellStyle name="40% - Accent1 86 10" xfId="30338"/>
    <cellStyle name="40% - Accent1 86 2" xfId="30339"/>
    <cellStyle name="40% - Accent1 86 2 2" xfId="30340"/>
    <cellStyle name="40% - Accent1 86 2 2 2" xfId="30341"/>
    <cellStyle name="40% - Accent1 86 2 2 2 2" xfId="30342"/>
    <cellStyle name="40% - Accent1 86 2 2 2 2 2" xfId="30343"/>
    <cellStyle name="40% - Accent1 86 2 2 2 2 2 2" xfId="30344"/>
    <cellStyle name="40% - Accent1 86 2 2 2 2 3" xfId="30345"/>
    <cellStyle name="40% - Accent1 86 2 2 2 3" xfId="30346"/>
    <cellStyle name="40% - Accent1 86 2 2 2 3 2" xfId="30347"/>
    <cellStyle name="40% - Accent1 86 2 2 2 4" xfId="30348"/>
    <cellStyle name="40% - Accent1 86 2 2 2 5" xfId="30349"/>
    <cellStyle name="40% - Accent1 86 2 2 3" xfId="30350"/>
    <cellStyle name="40% - Accent1 86 2 2 3 2" xfId="30351"/>
    <cellStyle name="40% - Accent1 86 2 2 3 2 2" xfId="30352"/>
    <cellStyle name="40% - Accent1 86 2 2 3 3" xfId="30353"/>
    <cellStyle name="40% - Accent1 86 2 2 4" xfId="30354"/>
    <cellStyle name="40% - Accent1 86 2 2 4 2" xfId="30355"/>
    <cellStyle name="40% - Accent1 86 2 2 5" xfId="30356"/>
    <cellStyle name="40% - Accent1 86 2 2 6" xfId="30357"/>
    <cellStyle name="40% - Accent1 86 2 3" xfId="30358"/>
    <cellStyle name="40% - Accent1 86 2 3 2" xfId="30359"/>
    <cellStyle name="40% - Accent1 86 2 3 2 2" xfId="30360"/>
    <cellStyle name="40% - Accent1 86 2 3 2 2 2" xfId="30361"/>
    <cellStyle name="40% - Accent1 86 2 3 2 3" xfId="30362"/>
    <cellStyle name="40% - Accent1 86 2 3 3" xfId="30363"/>
    <cellStyle name="40% - Accent1 86 2 3 3 2" xfId="30364"/>
    <cellStyle name="40% - Accent1 86 2 3 4" xfId="30365"/>
    <cellStyle name="40% - Accent1 86 2 3 5" xfId="30366"/>
    <cellStyle name="40% - Accent1 86 2 4" xfId="30367"/>
    <cellStyle name="40% - Accent1 86 2 4 2" xfId="30368"/>
    <cellStyle name="40% - Accent1 86 2 4 2 2" xfId="30369"/>
    <cellStyle name="40% - Accent1 86 2 4 3" xfId="30370"/>
    <cellStyle name="40% - Accent1 86 2 5" xfId="30371"/>
    <cellStyle name="40% - Accent1 86 2 5 2" xfId="30372"/>
    <cellStyle name="40% - Accent1 86 2 6" xfId="30373"/>
    <cellStyle name="40% - Accent1 86 2 7" xfId="30374"/>
    <cellStyle name="40% - Accent1 86 3" xfId="30375"/>
    <cellStyle name="40% - Accent1 86 3 2" xfId="30376"/>
    <cellStyle name="40% - Accent1 86 3 2 2" xfId="30377"/>
    <cellStyle name="40% - Accent1 86 3 2 2 2" xfId="30378"/>
    <cellStyle name="40% - Accent1 86 3 2 2 2 2" xfId="30379"/>
    <cellStyle name="40% - Accent1 86 3 2 2 2 2 2" xfId="30380"/>
    <cellStyle name="40% - Accent1 86 3 2 2 2 3" xfId="30381"/>
    <cellStyle name="40% - Accent1 86 3 2 2 3" xfId="30382"/>
    <cellStyle name="40% - Accent1 86 3 2 2 3 2" xfId="30383"/>
    <cellStyle name="40% - Accent1 86 3 2 2 4" xfId="30384"/>
    <cellStyle name="40% - Accent1 86 3 2 2 5" xfId="30385"/>
    <cellStyle name="40% - Accent1 86 3 2 3" xfId="30386"/>
    <cellStyle name="40% - Accent1 86 3 2 3 2" xfId="30387"/>
    <cellStyle name="40% - Accent1 86 3 2 3 2 2" xfId="30388"/>
    <cellStyle name="40% - Accent1 86 3 2 3 3" xfId="30389"/>
    <cellStyle name="40% - Accent1 86 3 2 4" xfId="30390"/>
    <cellStyle name="40% - Accent1 86 3 2 4 2" xfId="30391"/>
    <cellStyle name="40% - Accent1 86 3 2 5" xfId="30392"/>
    <cellStyle name="40% - Accent1 86 3 2 6" xfId="30393"/>
    <cellStyle name="40% - Accent1 86 3 3" xfId="30394"/>
    <cellStyle name="40% - Accent1 86 3 3 2" xfId="30395"/>
    <cellStyle name="40% - Accent1 86 3 3 2 2" xfId="30396"/>
    <cellStyle name="40% - Accent1 86 3 3 2 2 2" xfId="30397"/>
    <cellStyle name="40% - Accent1 86 3 3 2 3" xfId="30398"/>
    <cellStyle name="40% - Accent1 86 3 3 3" xfId="30399"/>
    <cellStyle name="40% - Accent1 86 3 3 3 2" xfId="30400"/>
    <cellStyle name="40% - Accent1 86 3 3 4" xfId="30401"/>
    <cellStyle name="40% - Accent1 86 3 3 5" xfId="30402"/>
    <cellStyle name="40% - Accent1 86 3 4" xfId="30403"/>
    <cellStyle name="40% - Accent1 86 3 4 2" xfId="30404"/>
    <cellStyle name="40% - Accent1 86 3 4 2 2" xfId="30405"/>
    <cellStyle name="40% - Accent1 86 3 4 3" xfId="30406"/>
    <cellStyle name="40% - Accent1 86 3 5" xfId="30407"/>
    <cellStyle name="40% - Accent1 86 3 5 2" xfId="30408"/>
    <cellStyle name="40% - Accent1 86 3 6" xfId="30409"/>
    <cellStyle name="40% - Accent1 86 3 7" xfId="30410"/>
    <cellStyle name="40% - Accent1 86 4" xfId="30411"/>
    <cellStyle name="40% - Accent1 86 4 2" xfId="30412"/>
    <cellStyle name="40% - Accent1 86 4 2 2" xfId="30413"/>
    <cellStyle name="40% - Accent1 86 4 2 2 2" xfId="30414"/>
    <cellStyle name="40% - Accent1 86 4 2 2 2 2" xfId="30415"/>
    <cellStyle name="40% - Accent1 86 4 2 2 3" xfId="30416"/>
    <cellStyle name="40% - Accent1 86 4 2 3" xfId="30417"/>
    <cellStyle name="40% - Accent1 86 4 2 3 2" xfId="30418"/>
    <cellStyle name="40% - Accent1 86 4 2 4" xfId="30419"/>
    <cellStyle name="40% - Accent1 86 4 2 5" xfId="30420"/>
    <cellStyle name="40% - Accent1 86 4 3" xfId="30421"/>
    <cellStyle name="40% - Accent1 86 4 3 2" xfId="30422"/>
    <cellStyle name="40% - Accent1 86 4 3 2 2" xfId="30423"/>
    <cellStyle name="40% - Accent1 86 4 3 3" xfId="30424"/>
    <cellStyle name="40% - Accent1 86 4 4" xfId="30425"/>
    <cellStyle name="40% - Accent1 86 4 4 2" xfId="30426"/>
    <cellStyle name="40% - Accent1 86 4 5" xfId="30427"/>
    <cellStyle name="40% - Accent1 86 4 6" xfId="30428"/>
    <cellStyle name="40% - Accent1 86 5" xfId="30429"/>
    <cellStyle name="40% - Accent1 86 5 2" xfId="30430"/>
    <cellStyle name="40% - Accent1 86 5 2 2" xfId="30431"/>
    <cellStyle name="40% - Accent1 86 5 2 2 2" xfId="30432"/>
    <cellStyle name="40% - Accent1 86 5 2 2 2 2" xfId="30433"/>
    <cellStyle name="40% - Accent1 86 5 2 2 3" xfId="30434"/>
    <cellStyle name="40% - Accent1 86 5 2 3" xfId="30435"/>
    <cellStyle name="40% - Accent1 86 5 2 3 2" xfId="30436"/>
    <cellStyle name="40% - Accent1 86 5 2 4" xfId="30437"/>
    <cellStyle name="40% - Accent1 86 5 2 5" xfId="30438"/>
    <cellStyle name="40% - Accent1 86 5 3" xfId="30439"/>
    <cellStyle name="40% - Accent1 86 5 3 2" xfId="30440"/>
    <cellStyle name="40% - Accent1 86 5 3 2 2" xfId="30441"/>
    <cellStyle name="40% - Accent1 86 5 3 3" xfId="30442"/>
    <cellStyle name="40% - Accent1 86 5 4" xfId="30443"/>
    <cellStyle name="40% - Accent1 86 5 4 2" xfId="30444"/>
    <cellStyle name="40% - Accent1 86 5 5" xfId="30445"/>
    <cellStyle name="40% - Accent1 86 5 6" xfId="30446"/>
    <cellStyle name="40% - Accent1 86 6" xfId="30447"/>
    <cellStyle name="40% - Accent1 86 6 2" xfId="30448"/>
    <cellStyle name="40% - Accent1 86 6 2 2" xfId="30449"/>
    <cellStyle name="40% - Accent1 86 6 2 2 2" xfId="30450"/>
    <cellStyle name="40% - Accent1 86 6 2 3" xfId="30451"/>
    <cellStyle name="40% - Accent1 86 6 3" xfId="30452"/>
    <cellStyle name="40% - Accent1 86 6 3 2" xfId="30453"/>
    <cellStyle name="40% - Accent1 86 6 4" xfId="30454"/>
    <cellStyle name="40% - Accent1 86 6 5" xfId="30455"/>
    <cellStyle name="40% - Accent1 86 7" xfId="30456"/>
    <cellStyle name="40% - Accent1 86 7 2" xfId="30457"/>
    <cellStyle name="40% - Accent1 86 7 2 2" xfId="30458"/>
    <cellStyle name="40% - Accent1 86 7 3" xfId="30459"/>
    <cellStyle name="40% - Accent1 86 8" xfId="30460"/>
    <cellStyle name="40% - Accent1 86 8 2" xfId="30461"/>
    <cellStyle name="40% - Accent1 86 9" xfId="30462"/>
    <cellStyle name="40% - Accent1 86 9 2" xfId="60982"/>
    <cellStyle name="40% - Accent1 87" xfId="1698"/>
    <cellStyle name="40% - Accent1 87 10" xfId="30463"/>
    <cellStyle name="40% - Accent1 87 2" xfId="30464"/>
    <cellStyle name="40% - Accent1 87 2 2" xfId="30465"/>
    <cellStyle name="40% - Accent1 87 2 2 2" xfId="30466"/>
    <cellStyle name="40% - Accent1 87 2 2 2 2" xfId="30467"/>
    <cellStyle name="40% - Accent1 87 2 2 2 2 2" xfId="30468"/>
    <cellStyle name="40% - Accent1 87 2 2 2 2 2 2" xfId="30469"/>
    <cellStyle name="40% - Accent1 87 2 2 2 2 3" xfId="30470"/>
    <cellStyle name="40% - Accent1 87 2 2 2 3" xfId="30471"/>
    <cellStyle name="40% - Accent1 87 2 2 2 3 2" xfId="30472"/>
    <cellStyle name="40% - Accent1 87 2 2 2 4" xfId="30473"/>
    <cellStyle name="40% - Accent1 87 2 2 2 5" xfId="30474"/>
    <cellStyle name="40% - Accent1 87 2 2 3" xfId="30475"/>
    <cellStyle name="40% - Accent1 87 2 2 3 2" xfId="30476"/>
    <cellStyle name="40% - Accent1 87 2 2 3 2 2" xfId="30477"/>
    <cellStyle name="40% - Accent1 87 2 2 3 3" xfId="30478"/>
    <cellStyle name="40% - Accent1 87 2 2 4" xfId="30479"/>
    <cellStyle name="40% - Accent1 87 2 2 4 2" xfId="30480"/>
    <cellStyle name="40% - Accent1 87 2 2 5" xfId="30481"/>
    <cellStyle name="40% - Accent1 87 2 2 6" xfId="30482"/>
    <cellStyle name="40% - Accent1 87 2 3" xfId="30483"/>
    <cellStyle name="40% - Accent1 87 2 3 2" xfId="30484"/>
    <cellStyle name="40% - Accent1 87 2 3 2 2" xfId="30485"/>
    <cellStyle name="40% - Accent1 87 2 3 2 2 2" xfId="30486"/>
    <cellStyle name="40% - Accent1 87 2 3 2 3" xfId="30487"/>
    <cellStyle name="40% - Accent1 87 2 3 3" xfId="30488"/>
    <cellStyle name="40% - Accent1 87 2 3 3 2" xfId="30489"/>
    <cellStyle name="40% - Accent1 87 2 3 4" xfId="30490"/>
    <cellStyle name="40% - Accent1 87 2 3 5" xfId="30491"/>
    <cellStyle name="40% - Accent1 87 2 4" xfId="30492"/>
    <cellStyle name="40% - Accent1 87 2 4 2" xfId="30493"/>
    <cellStyle name="40% - Accent1 87 2 4 2 2" xfId="30494"/>
    <cellStyle name="40% - Accent1 87 2 4 3" xfId="30495"/>
    <cellStyle name="40% - Accent1 87 2 5" xfId="30496"/>
    <cellStyle name="40% - Accent1 87 2 5 2" xfId="30497"/>
    <cellStyle name="40% - Accent1 87 2 6" xfId="30498"/>
    <cellStyle name="40% - Accent1 87 2 7" xfId="30499"/>
    <cellStyle name="40% - Accent1 87 3" xfId="30500"/>
    <cellStyle name="40% - Accent1 87 3 2" xfId="30501"/>
    <cellStyle name="40% - Accent1 87 3 2 2" xfId="30502"/>
    <cellStyle name="40% - Accent1 87 3 2 2 2" xfId="30503"/>
    <cellStyle name="40% - Accent1 87 3 2 2 2 2" xfId="30504"/>
    <cellStyle name="40% - Accent1 87 3 2 2 2 2 2" xfId="30505"/>
    <cellStyle name="40% - Accent1 87 3 2 2 2 3" xfId="30506"/>
    <cellStyle name="40% - Accent1 87 3 2 2 3" xfId="30507"/>
    <cellStyle name="40% - Accent1 87 3 2 2 3 2" xfId="30508"/>
    <cellStyle name="40% - Accent1 87 3 2 2 4" xfId="30509"/>
    <cellStyle name="40% - Accent1 87 3 2 2 5" xfId="30510"/>
    <cellStyle name="40% - Accent1 87 3 2 3" xfId="30511"/>
    <cellStyle name="40% - Accent1 87 3 2 3 2" xfId="30512"/>
    <cellStyle name="40% - Accent1 87 3 2 3 2 2" xfId="30513"/>
    <cellStyle name="40% - Accent1 87 3 2 3 3" xfId="30514"/>
    <cellStyle name="40% - Accent1 87 3 2 4" xfId="30515"/>
    <cellStyle name="40% - Accent1 87 3 2 4 2" xfId="30516"/>
    <cellStyle name="40% - Accent1 87 3 2 5" xfId="30517"/>
    <cellStyle name="40% - Accent1 87 3 2 6" xfId="30518"/>
    <cellStyle name="40% - Accent1 87 3 3" xfId="30519"/>
    <cellStyle name="40% - Accent1 87 3 3 2" xfId="30520"/>
    <cellStyle name="40% - Accent1 87 3 3 2 2" xfId="30521"/>
    <cellStyle name="40% - Accent1 87 3 3 2 2 2" xfId="30522"/>
    <cellStyle name="40% - Accent1 87 3 3 2 3" xfId="30523"/>
    <cellStyle name="40% - Accent1 87 3 3 3" xfId="30524"/>
    <cellStyle name="40% - Accent1 87 3 3 3 2" xfId="30525"/>
    <cellStyle name="40% - Accent1 87 3 3 4" xfId="30526"/>
    <cellStyle name="40% - Accent1 87 3 3 5" xfId="30527"/>
    <cellStyle name="40% - Accent1 87 3 4" xfId="30528"/>
    <cellStyle name="40% - Accent1 87 3 4 2" xfId="30529"/>
    <cellStyle name="40% - Accent1 87 3 4 2 2" xfId="30530"/>
    <cellStyle name="40% - Accent1 87 3 4 3" xfId="30531"/>
    <cellStyle name="40% - Accent1 87 3 5" xfId="30532"/>
    <cellStyle name="40% - Accent1 87 3 5 2" xfId="30533"/>
    <cellStyle name="40% - Accent1 87 3 6" xfId="30534"/>
    <cellStyle name="40% - Accent1 87 3 7" xfId="30535"/>
    <cellStyle name="40% - Accent1 87 4" xfId="30536"/>
    <cellStyle name="40% - Accent1 87 4 2" xfId="30537"/>
    <cellStyle name="40% - Accent1 87 4 2 2" xfId="30538"/>
    <cellStyle name="40% - Accent1 87 4 2 2 2" xfId="30539"/>
    <cellStyle name="40% - Accent1 87 4 2 2 2 2" xfId="30540"/>
    <cellStyle name="40% - Accent1 87 4 2 2 3" xfId="30541"/>
    <cellStyle name="40% - Accent1 87 4 2 3" xfId="30542"/>
    <cellStyle name="40% - Accent1 87 4 2 3 2" xfId="30543"/>
    <cellStyle name="40% - Accent1 87 4 2 4" xfId="30544"/>
    <cellStyle name="40% - Accent1 87 4 2 5" xfId="30545"/>
    <cellStyle name="40% - Accent1 87 4 3" xfId="30546"/>
    <cellStyle name="40% - Accent1 87 4 3 2" xfId="30547"/>
    <cellStyle name="40% - Accent1 87 4 3 2 2" xfId="30548"/>
    <cellStyle name="40% - Accent1 87 4 3 3" xfId="30549"/>
    <cellStyle name="40% - Accent1 87 4 4" xfId="30550"/>
    <cellStyle name="40% - Accent1 87 4 4 2" xfId="30551"/>
    <cellStyle name="40% - Accent1 87 4 5" xfId="30552"/>
    <cellStyle name="40% - Accent1 87 4 6" xfId="30553"/>
    <cellStyle name="40% - Accent1 87 5" xfId="30554"/>
    <cellStyle name="40% - Accent1 87 5 2" xfId="30555"/>
    <cellStyle name="40% - Accent1 87 5 2 2" xfId="30556"/>
    <cellStyle name="40% - Accent1 87 5 2 2 2" xfId="30557"/>
    <cellStyle name="40% - Accent1 87 5 2 2 2 2" xfId="30558"/>
    <cellStyle name="40% - Accent1 87 5 2 2 3" xfId="30559"/>
    <cellStyle name="40% - Accent1 87 5 2 3" xfId="30560"/>
    <cellStyle name="40% - Accent1 87 5 2 3 2" xfId="30561"/>
    <cellStyle name="40% - Accent1 87 5 2 4" xfId="30562"/>
    <cellStyle name="40% - Accent1 87 5 2 5" xfId="30563"/>
    <cellStyle name="40% - Accent1 87 5 3" xfId="30564"/>
    <cellStyle name="40% - Accent1 87 5 3 2" xfId="30565"/>
    <cellStyle name="40% - Accent1 87 5 3 2 2" xfId="30566"/>
    <cellStyle name="40% - Accent1 87 5 3 3" xfId="30567"/>
    <cellStyle name="40% - Accent1 87 5 4" xfId="30568"/>
    <cellStyle name="40% - Accent1 87 5 4 2" xfId="30569"/>
    <cellStyle name="40% - Accent1 87 5 5" xfId="30570"/>
    <cellStyle name="40% - Accent1 87 5 6" xfId="30571"/>
    <cellStyle name="40% - Accent1 87 6" xfId="30572"/>
    <cellStyle name="40% - Accent1 87 6 2" xfId="30573"/>
    <cellStyle name="40% - Accent1 87 6 2 2" xfId="30574"/>
    <cellStyle name="40% - Accent1 87 6 2 2 2" xfId="30575"/>
    <cellStyle name="40% - Accent1 87 6 2 3" xfId="30576"/>
    <cellStyle name="40% - Accent1 87 6 3" xfId="30577"/>
    <cellStyle name="40% - Accent1 87 6 3 2" xfId="30578"/>
    <cellStyle name="40% - Accent1 87 6 4" xfId="30579"/>
    <cellStyle name="40% - Accent1 87 6 5" xfId="30580"/>
    <cellStyle name="40% - Accent1 87 7" xfId="30581"/>
    <cellStyle name="40% - Accent1 87 7 2" xfId="30582"/>
    <cellStyle name="40% - Accent1 87 7 2 2" xfId="30583"/>
    <cellStyle name="40% - Accent1 87 7 3" xfId="30584"/>
    <cellStyle name="40% - Accent1 87 8" xfId="30585"/>
    <cellStyle name="40% - Accent1 87 8 2" xfId="30586"/>
    <cellStyle name="40% - Accent1 87 9" xfId="30587"/>
    <cellStyle name="40% - Accent1 87 9 2" xfId="60983"/>
    <cellStyle name="40% - Accent1 88" xfId="1699"/>
    <cellStyle name="40% - Accent1 88 10" xfId="30588"/>
    <cellStyle name="40% - Accent1 88 2" xfId="30589"/>
    <cellStyle name="40% - Accent1 88 2 2" xfId="30590"/>
    <cellStyle name="40% - Accent1 88 2 2 2" xfId="30591"/>
    <cellStyle name="40% - Accent1 88 2 2 2 2" xfId="30592"/>
    <cellStyle name="40% - Accent1 88 2 2 2 2 2" xfId="30593"/>
    <cellStyle name="40% - Accent1 88 2 2 2 2 2 2" xfId="30594"/>
    <cellStyle name="40% - Accent1 88 2 2 2 2 3" xfId="30595"/>
    <cellStyle name="40% - Accent1 88 2 2 2 3" xfId="30596"/>
    <cellStyle name="40% - Accent1 88 2 2 2 3 2" xfId="30597"/>
    <cellStyle name="40% - Accent1 88 2 2 2 4" xfId="30598"/>
    <cellStyle name="40% - Accent1 88 2 2 2 5" xfId="30599"/>
    <cellStyle name="40% - Accent1 88 2 2 3" xfId="30600"/>
    <cellStyle name="40% - Accent1 88 2 2 3 2" xfId="30601"/>
    <cellStyle name="40% - Accent1 88 2 2 3 2 2" xfId="30602"/>
    <cellStyle name="40% - Accent1 88 2 2 3 3" xfId="30603"/>
    <cellStyle name="40% - Accent1 88 2 2 4" xfId="30604"/>
    <cellStyle name="40% - Accent1 88 2 2 4 2" xfId="30605"/>
    <cellStyle name="40% - Accent1 88 2 2 5" xfId="30606"/>
    <cellStyle name="40% - Accent1 88 2 2 6" xfId="30607"/>
    <cellStyle name="40% - Accent1 88 2 3" xfId="30608"/>
    <cellStyle name="40% - Accent1 88 2 3 2" xfId="30609"/>
    <cellStyle name="40% - Accent1 88 2 3 2 2" xfId="30610"/>
    <cellStyle name="40% - Accent1 88 2 3 2 2 2" xfId="30611"/>
    <cellStyle name="40% - Accent1 88 2 3 2 3" xfId="30612"/>
    <cellStyle name="40% - Accent1 88 2 3 3" xfId="30613"/>
    <cellStyle name="40% - Accent1 88 2 3 3 2" xfId="30614"/>
    <cellStyle name="40% - Accent1 88 2 3 4" xfId="30615"/>
    <cellStyle name="40% - Accent1 88 2 3 5" xfId="30616"/>
    <cellStyle name="40% - Accent1 88 2 4" xfId="30617"/>
    <cellStyle name="40% - Accent1 88 2 4 2" xfId="30618"/>
    <cellStyle name="40% - Accent1 88 2 4 2 2" xfId="30619"/>
    <cellStyle name="40% - Accent1 88 2 4 3" xfId="30620"/>
    <cellStyle name="40% - Accent1 88 2 5" xfId="30621"/>
    <cellStyle name="40% - Accent1 88 2 5 2" xfId="30622"/>
    <cellStyle name="40% - Accent1 88 2 6" xfId="30623"/>
    <cellStyle name="40% - Accent1 88 2 7" xfId="30624"/>
    <cellStyle name="40% - Accent1 88 3" xfId="30625"/>
    <cellStyle name="40% - Accent1 88 3 2" xfId="30626"/>
    <cellStyle name="40% - Accent1 88 3 2 2" xfId="30627"/>
    <cellStyle name="40% - Accent1 88 3 2 2 2" xfId="30628"/>
    <cellStyle name="40% - Accent1 88 3 2 2 2 2" xfId="30629"/>
    <cellStyle name="40% - Accent1 88 3 2 2 2 2 2" xfId="30630"/>
    <cellStyle name="40% - Accent1 88 3 2 2 2 3" xfId="30631"/>
    <cellStyle name="40% - Accent1 88 3 2 2 3" xfId="30632"/>
    <cellStyle name="40% - Accent1 88 3 2 2 3 2" xfId="30633"/>
    <cellStyle name="40% - Accent1 88 3 2 2 4" xfId="30634"/>
    <cellStyle name="40% - Accent1 88 3 2 2 5" xfId="30635"/>
    <cellStyle name="40% - Accent1 88 3 2 3" xfId="30636"/>
    <cellStyle name="40% - Accent1 88 3 2 3 2" xfId="30637"/>
    <cellStyle name="40% - Accent1 88 3 2 3 2 2" xfId="30638"/>
    <cellStyle name="40% - Accent1 88 3 2 3 3" xfId="30639"/>
    <cellStyle name="40% - Accent1 88 3 2 4" xfId="30640"/>
    <cellStyle name="40% - Accent1 88 3 2 4 2" xfId="30641"/>
    <cellStyle name="40% - Accent1 88 3 2 5" xfId="30642"/>
    <cellStyle name="40% - Accent1 88 3 2 6" xfId="30643"/>
    <cellStyle name="40% - Accent1 88 3 3" xfId="30644"/>
    <cellStyle name="40% - Accent1 88 3 3 2" xfId="30645"/>
    <cellStyle name="40% - Accent1 88 3 3 2 2" xfId="30646"/>
    <cellStyle name="40% - Accent1 88 3 3 2 2 2" xfId="30647"/>
    <cellStyle name="40% - Accent1 88 3 3 2 3" xfId="30648"/>
    <cellStyle name="40% - Accent1 88 3 3 3" xfId="30649"/>
    <cellStyle name="40% - Accent1 88 3 3 3 2" xfId="30650"/>
    <cellStyle name="40% - Accent1 88 3 3 4" xfId="30651"/>
    <cellStyle name="40% - Accent1 88 3 3 5" xfId="30652"/>
    <cellStyle name="40% - Accent1 88 3 4" xfId="30653"/>
    <cellStyle name="40% - Accent1 88 3 4 2" xfId="30654"/>
    <cellStyle name="40% - Accent1 88 3 4 2 2" xfId="30655"/>
    <cellStyle name="40% - Accent1 88 3 4 3" xfId="30656"/>
    <cellStyle name="40% - Accent1 88 3 5" xfId="30657"/>
    <cellStyle name="40% - Accent1 88 3 5 2" xfId="30658"/>
    <cellStyle name="40% - Accent1 88 3 6" xfId="30659"/>
    <cellStyle name="40% - Accent1 88 3 7" xfId="30660"/>
    <cellStyle name="40% - Accent1 88 4" xfId="30661"/>
    <cellStyle name="40% - Accent1 88 4 2" xfId="30662"/>
    <cellStyle name="40% - Accent1 88 4 2 2" xfId="30663"/>
    <cellStyle name="40% - Accent1 88 4 2 2 2" xfId="30664"/>
    <cellStyle name="40% - Accent1 88 4 2 2 2 2" xfId="30665"/>
    <cellStyle name="40% - Accent1 88 4 2 2 3" xfId="30666"/>
    <cellStyle name="40% - Accent1 88 4 2 3" xfId="30667"/>
    <cellStyle name="40% - Accent1 88 4 2 3 2" xfId="30668"/>
    <cellStyle name="40% - Accent1 88 4 2 4" xfId="30669"/>
    <cellStyle name="40% - Accent1 88 4 2 5" xfId="30670"/>
    <cellStyle name="40% - Accent1 88 4 3" xfId="30671"/>
    <cellStyle name="40% - Accent1 88 4 3 2" xfId="30672"/>
    <cellStyle name="40% - Accent1 88 4 3 2 2" xfId="30673"/>
    <cellStyle name="40% - Accent1 88 4 3 3" xfId="30674"/>
    <cellStyle name="40% - Accent1 88 4 4" xfId="30675"/>
    <cellStyle name="40% - Accent1 88 4 4 2" xfId="30676"/>
    <cellStyle name="40% - Accent1 88 4 5" xfId="30677"/>
    <cellStyle name="40% - Accent1 88 4 6" xfId="30678"/>
    <cellStyle name="40% - Accent1 88 5" xfId="30679"/>
    <cellStyle name="40% - Accent1 88 5 2" xfId="30680"/>
    <cellStyle name="40% - Accent1 88 5 2 2" xfId="30681"/>
    <cellStyle name="40% - Accent1 88 5 2 2 2" xfId="30682"/>
    <cellStyle name="40% - Accent1 88 5 2 2 2 2" xfId="30683"/>
    <cellStyle name="40% - Accent1 88 5 2 2 3" xfId="30684"/>
    <cellStyle name="40% - Accent1 88 5 2 3" xfId="30685"/>
    <cellStyle name="40% - Accent1 88 5 2 3 2" xfId="30686"/>
    <cellStyle name="40% - Accent1 88 5 2 4" xfId="30687"/>
    <cellStyle name="40% - Accent1 88 5 2 5" xfId="30688"/>
    <cellStyle name="40% - Accent1 88 5 3" xfId="30689"/>
    <cellStyle name="40% - Accent1 88 5 3 2" xfId="30690"/>
    <cellStyle name="40% - Accent1 88 5 3 2 2" xfId="30691"/>
    <cellStyle name="40% - Accent1 88 5 3 3" xfId="30692"/>
    <cellStyle name="40% - Accent1 88 5 4" xfId="30693"/>
    <cellStyle name="40% - Accent1 88 5 4 2" xfId="30694"/>
    <cellStyle name="40% - Accent1 88 5 5" xfId="30695"/>
    <cellStyle name="40% - Accent1 88 5 6" xfId="30696"/>
    <cellStyle name="40% - Accent1 88 6" xfId="30697"/>
    <cellStyle name="40% - Accent1 88 6 2" xfId="30698"/>
    <cellStyle name="40% - Accent1 88 6 2 2" xfId="30699"/>
    <cellStyle name="40% - Accent1 88 6 2 2 2" xfId="30700"/>
    <cellStyle name="40% - Accent1 88 6 2 3" xfId="30701"/>
    <cellStyle name="40% - Accent1 88 6 3" xfId="30702"/>
    <cellStyle name="40% - Accent1 88 6 3 2" xfId="30703"/>
    <cellStyle name="40% - Accent1 88 6 4" xfId="30704"/>
    <cellStyle name="40% - Accent1 88 6 5" xfId="30705"/>
    <cellStyle name="40% - Accent1 88 7" xfId="30706"/>
    <cellStyle name="40% - Accent1 88 7 2" xfId="30707"/>
    <cellStyle name="40% - Accent1 88 7 2 2" xfId="30708"/>
    <cellStyle name="40% - Accent1 88 7 3" xfId="30709"/>
    <cellStyle name="40% - Accent1 88 8" xfId="30710"/>
    <cellStyle name="40% - Accent1 88 8 2" xfId="30711"/>
    <cellStyle name="40% - Accent1 88 9" xfId="30712"/>
    <cellStyle name="40% - Accent1 88 9 2" xfId="60984"/>
    <cellStyle name="40% - Accent1 89" xfId="1700"/>
    <cellStyle name="40% - Accent1 89 10" xfId="30713"/>
    <cellStyle name="40% - Accent1 89 2" xfId="30714"/>
    <cellStyle name="40% - Accent1 89 2 2" xfId="30715"/>
    <cellStyle name="40% - Accent1 89 2 2 2" xfId="30716"/>
    <cellStyle name="40% - Accent1 89 2 2 2 2" xfId="30717"/>
    <cellStyle name="40% - Accent1 89 2 2 2 2 2" xfId="30718"/>
    <cellStyle name="40% - Accent1 89 2 2 2 2 2 2" xfId="30719"/>
    <cellStyle name="40% - Accent1 89 2 2 2 2 3" xfId="30720"/>
    <cellStyle name="40% - Accent1 89 2 2 2 3" xfId="30721"/>
    <cellStyle name="40% - Accent1 89 2 2 2 3 2" xfId="30722"/>
    <cellStyle name="40% - Accent1 89 2 2 2 4" xfId="30723"/>
    <cellStyle name="40% - Accent1 89 2 2 2 5" xfId="30724"/>
    <cellStyle name="40% - Accent1 89 2 2 3" xfId="30725"/>
    <cellStyle name="40% - Accent1 89 2 2 3 2" xfId="30726"/>
    <cellStyle name="40% - Accent1 89 2 2 3 2 2" xfId="30727"/>
    <cellStyle name="40% - Accent1 89 2 2 3 3" xfId="30728"/>
    <cellStyle name="40% - Accent1 89 2 2 4" xfId="30729"/>
    <cellStyle name="40% - Accent1 89 2 2 4 2" xfId="30730"/>
    <cellStyle name="40% - Accent1 89 2 2 5" xfId="30731"/>
    <cellStyle name="40% - Accent1 89 2 2 6" xfId="30732"/>
    <cellStyle name="40% - Accent1 89 2 3" xfId="30733"/>
    <cellStyle name="40% - Accent1 89 2 3 2" xfId="30734"/>
    <cellStyle name="40% - Accent1 89 2 3 2 2" xfId="30735"/>
    <cellStyle name="40% - Accent1 89 2 3 2 2 2" xfId="30736"/>
    <cellStyle name="40% - Accent1 89 2 3 2 3" xfId="30737"/>
    <cellStyle name="40% - Accent1 89 2 3 3" xfId="30738"/>
    <cellStyle name="40% - Accent1 89 2 3 3 2" xfId="30739"/>
    <cellStyle name="40% - Accent1 89 2 3 4" xfId="30740"/>
    <cellStyle name="40% - Accent1 89 2 3 5" xfId="30741"/>
    <cellStyle name="40% - Accent1 89 2 4" xfId="30742"/>
    <cellStyle name="40% - Accent1 89 2 4 2" xfId="30743"/>
    <cellStyle name="40% - Accent1 89 2 4 2 2" xfId="30744"/>
    <cellStyle name="40% - Accent1 89 2 4 3" xfId="30745"/>
    <cellStyle name="40% - Accent1 89 2 5" xfId="30746"/>
    <cellStyle name="40% - Accent1 89 2 5 2" xfId="30747"/>
    <cellStyle name="40% - Accent1 89 2 6" xfId="30748"/>
    <cellStyle name="40% - Accent1 89 2 7" xfId="30749"/>
    <cellStyle name="40% - Accent1 89 3" xfId="30750"/>
    <cellStyle name="40% - Accent1 89 3 2" xfId="30751"/>
    <cellStyle name="40% - Accent1 89 3 2 2" xfId="30752"/>
    <cellStyle name="40% - Accent1 89 3 2 2 2" xfId="30753"/>
    <cellStyle name="40% - Accent1 89 3 2 2 2 2" xfId="30754"/>
    <cellStyle name="40% - Accent1 89 3 2 2 2 2 2" xfId="30755"/>
    <cellStyle name="40% - Accent1 89 3 2 2 2 3" xfId="30756"/>
    <cellStyle name="40% - Accent1 89 3 2 2 3" xfId="30757"/>
    <cellStyle name="40% - Accent1 89 3 2 2 3 2" xfId="30758"/>
    <cellStyle name="40% - Accent1 89 3 2 2 4" xfId="30759"/>
    <cellStyle name="40% - Accent1 89 3 2 2 5" xfId="30760"/>
    <cellStyle name="40% - Accent1 89 3 2 3" xfId="30761"/>
    <cellStyle name="40% - Accent1 89 3 2 3 2" xfId="30762"/>
    <cellStyle name="40% - Accent1 89 3 2 3 2 2" xfId="30763"/>
    <cellStyle name="40% - Accent1 89 3 2 3 3" xfId="30764"/>
    <cellStyle name="40% - Accent1 89 3 2 4" xfId="30765"/>
    <cellStyle name="40% - Accent1 89 3 2 4 2" xfId="30766"/>
    <cellStyle name="40% - Accent1 89 3 2 5" xfId="30767"/>
    <cellStyle name="40% - Accent1 89 3 2 6" xfId="30768"/>
    <cellStyle name="40% - Accent1 89 3 3" xfId="30769"/>
    <cellStyle name="40% - Accent1 89 3 3 2" xfId="30770"/>
    <cellStyle name="40% - Accent1 89 3 3 2 2" xfId="30771"/>
    <cellStyle name="40% - Accent1 89 3 3 2 2 2" xfId="30772"/>
    <cellStyle name="40% - Accent1 89 3 3 2 3" xfId="30773"/>
    <cellStyle name="40% - Accent1 89 3 3 3" xfId="30774"/>
    <cellStyle name="40% - Accent1 89 3 3 3 2" xfId="30775"/>
    <cellStyle name="40% - Accent1 89 3 3 4" xfId="30776"/>
    <cellStyle name="40% - Accent1 89 3 3 5" xfId="30777"/>
    <cellStyle name="40% - Accent1 89 3 4" xfId="30778"/>
    <cellStyle name="40% - Accent1 89 3 4 2" xfId="30779"/>
    <cellStyle name="40% - Accent1 89 3 4 2 2" xfId="30780"/>
    <cellStyle name="40% - Accent1 89 3 4 3" xfId="30781"/>
    <cellStyle name="40% - Accent1 89 3 5" xfId="30782"/>
    <cellStyle name="40% - Accent1 89 3 5 2" xfId="30783"/>
    <cellStyle name="40% - Accent1 89 3 6" xfId="30784"/>
    <cellStyle name="40% - Accent1 89 3 7" xfId="30785"/>
    <cellStyle name="40% - Accent1 89 4" xfId="30786"/>
    <cellStyle name="40% - Accent1 89 4 2" xfId="30787"/>
    <cellStyle name="40% - Accent1 89 4 2 2" xfId="30788"/>
    <cellStyle name="40% - Accent1 89 4 2 2 2" xfId="30789"/>
    <cellStyle name="40% - Accent1 89 4 2 2 2 2" xfId="30790"/>
    <cellStyle name="40% - Accent1 89 4 2 2 3" xfId="30791"/>
    <cellStyle name="40% - Accent1 89 4 2 3" xfId="30792"/>
    <cellStyle name="40% - Accent1 89 4 2 3 2" xfId="30793"/>
    <cellStyle name="40% - Accent1 89 4 2 4" xfId="30794"/>
    <cellStyle name="40% - Accent1 89 4 2 5" xfId="30795"/>
    <cellStyle name="40% - Accent1 89 4 3" xfId="30796"/>
    <cellStyle name="40% - Accent1 89 4 3 2" xfId="30797"/>
    <cellStyle name="40% - Accent1 89 4 3 2 2" xfId="30798"/>
    <cellStyle name="40% - Accent1 89 4 3 3" xfId="30799"/>
    <cellStyle name="40% - Accent1 89 4 4" xfId="30800"/>
    <cellStyle name="40% - Accent1 89 4 4 2" xfId="30801"/>
    <cellStyle name="40% - Accent1 89 4 5" xfId="30802"/>
    <cellStyle name="40% - Accent1 89 4 6" xfId="30803"/>
    <cellStyle name="40% - Accent1 89 5" xfId="30804"/>
    <cellStyle name="40% - Accent1 89 5 2" xfId="30805"/>
    <cellStyle name="40% - Accent1 89 5 2 2" xfId="30806"/>
    <cellStyle name="40% - Accent1 89 5 2 2 2" xfId="30807"/>
    <cellStyle name="40% - Accent1 89 5 2 2 2 2" xfId="30808"/>
    <cellStyle name="40% - Accent1 89 5 2 2 3" xfId="30809"/>
    <cellStyle name="40% - Accent1 89 5 2 3" xfId="30810"/>
    <cellStyle name="40% - Accent1 89 5 2 3 2" xfId="30811"/>
    <cellStyle name="40% - Accent1 89 5 2 4" xfId="30812"/>
    <cellStyle name="40% - Accent1 89 5 2 5" xfId="30813"/>
    <cellStyle name="40% - Accent1 89 5 3" xfId="30814"/>
    <cellStyle name="40% - Accent1 89 5 3 2" xfId="30815"/>
    <cellStyle name="40% - Accent1 89 5 3 2 2" xfId="30816"/>
    <cellStyle name="40% - Accent1 89 5 3 3" xfId="30817"/>
    <cellStyle name="40% - Accent1 89 5 4" xfId="30818"/>
    <cellStyle name="40% - Accent1 89 5 4 2" xfId="30819"/>
    <cellStyle name="40% - Accent1 89 5 5" xfId="30820"/>
    <cellStyle name="40% - Accent1 89 5 6" xfId="30821"/>
    <cellStyle name="40% - Accent1 89 6" xfId="30822"/>
    <cellStyle name="40% - Accent1 89 6 2" xfId="30823"/>
    <cellStyle name="40% - Accent1 89 6 2 2" xfId="30824"/>
    <cellStyle name="40% - Accent1 89 6 2 2 2" xfId="30825"/>
    <cellStyle name="40% - Accent1 89 6 2 3" xfId="30826"/>
    <cellStyle name="40% - Accent1 89 6 3" xfId="30827"/>
    <cellStyle name="40% - Accent1 89 6 3 2" xfId="30828"/>
    <cellStyle name="40% - Accent1 89 6 4" xfId="30829"/>
    <cellStyle name="40% - Accent1 89 6 5" xfId="30830"/>
    <cellStyle name="40% - Accent1 89 7" xfId="30831"/>
    <cellStyle name="40% - Accent1 89 7 2" xfId="30832"/>
    <cellStyle name="40% - Accent1 89 7 2 2" xfId="30833"/>
    <cellStyle name="40% - Accent1 89 7 3" xfId="30834"/>
    <cellStyle name="40% - Accent1 89 8" xfId="30835"/>
    <cellStyle name="40% - Accent1 89 8 2" xfId="30836"/>
    <cellStyle name="40% - Accent1 89 9" xfId="30837"/>
    <cellStyle name="40% - Accent1 89 9 2" xfId="60985"/>
    <cellStyle name="40% - Accent1 9" xfId="1701"/>
    <cellStyle name="40% - Accent1 9 2" xfId="1702"/>
    <cellStyle name="40% - Accent1 90" xfId="1703"/>
    <cellStyle name="40% - Accent1 90 10" xfId="30838"/>
    <cellStyle name="40% - Accent1 90 2" xfId="30839"/>
    <cellStyle name="40% - Accent1 90 2 2" xfId="30840"/>
    <cellStyle name="40% - Accent1 90 2 2 2" xfId="30841"/>
    <cellStyle name="40% - Accent1 90 2 2 2 2" xfId="30842"/>
    <cellStyle name="40% - Accent1 90 2 2 2 2 2" xfId="30843"/>
    <cellStyle name="40% - Accent1 90 2 2 2 2 2 2" xfId="30844"/>
    <cellStyle name="40% - Accent1 90 2 2 2 2 3" xfId="30845"/>
    <cellStyle name="40% - Accent1 90 2 2 2 3" xfId="30846"/>
    <cellStyle name="40% - Accent1 90 2 2 2 3 2" xfId="30847"/>
    <cellStyle name="40% - Accent1 90 2 2 2 4" xfId="30848"/>
    <cellStyle name="40% - Accent1 90 2 2 2 5" xfId="30849"/>
    <cellStyle name="40% - Accent1 90 2 2 3" xfId="30850"/>
    <cellStyle name="40% - Accent1 90 2 2 3 2" xfId="30851"/>
    <cellStyle name="40% - Accent1 90 2 2 3 2 2" xfId="30852"/>
    <cellStyle name="40% - Accent1 90 2 2 3 3" xfId="30853"/>
    <cellStyle name="40% - Accent1 90 2 2 4" xfId="30854"/>
    <cellStyle name="40% - Accent1 90 2 2 4 2" xfId="30855"/>
    <cellStyle name="40% - Accent1 90 2 2 5" xfId="30856"/>
    <cellStyle name="40% - Accent1 90 2 2 6" xfId="30857"/>
    <cellStyle name="40% - Accent1 90 2 3" xfId="30858"/>
    <cellStyle name="40% - Accent1 90 2 3 2" xfId="30859"/>
    <cellStyle name="40% - Accent1 90 2 3 2 2" xfId="30860"/>
    <cellStyle name="40% - Accent1 90 2 3 2 2 2" xfId="30861"/>
    <cellStyle name="40% - Accent1 90 2 3 2 3" xfId="30862"/>
    <cellStyle name="40% - Accent1 90 2 3 3" xfId="30863"/>
    <cellStyle name="40% - Accent1 90 2 3 3 2" xfId="30864"/>
    <cellStyle name="40% - Accent1 90 2 3 4" xfId="30865"/>
    <cellStyle name="40% - Accent1 90 2 3 5" xfId="30866"/>
    <cellStyle name="40% - Accent1 90 2 4" xfId="30867"/>
    <cellStyle name="40% - Accent1 90 2 4 2" xfId="30868"/>
    <cellStyle name="40% - Accent1 90 2 4 2 2" xfId="30869"/>
    <cellStyle name="40% - Accent1 90 2 4 3" xfId="30870"/>
    <cellStyle name="40% - Accent1 90 2 5" xfId="30871"/>
    <cellStyle name="40% - Accent1 90 2 5 2" xfId="30872"/>
    <cellStyle name="40% - Accent1 90 2 6" xfId="30873"/>
    <cellStyle name="40% - Accent1 90 2 7" xfId="30874"/>
    <cellStyle name="40% - Accent1 90 3" xfId="30875"/>
    <cellStyle name="40% - Accent1 90 3 2" xfId="30876"/>
    <cellStyle name="40% - Accent1 90 3 2 2" xfId="30877"/>
    <cellStyle name="40% - Accent1 90 3 2 2 2" xfId="30878"/>
    <cellStyle name="40% - Accent1 90 3 2 2 2 2" xfId="30879"/>
    <cellStyle name="40% - Accent1 90 3 2 2 2 2 2" xfId="30880"/>
    <cellStyle name="40% - Accent1 90 3 2 2 2 3" xfId="30881"/>
    <cellStyle name="40% - Accent1 90 3 2 2 3" xfId="30882"/>
    <cellStyle name="40% - Accent1 90 3 2 2 3 2" xfId="30883"/>
    <cellStyle name="40% - Accent1 90 3 2 2 4" xfId="30884"/>
    <cellStyle name="40% - Accent1 90 3 2 2 5" xfId="30885"/>
    <cellStyle name="40% - Accent1 90 3 2 3" xfId="30886"/>
    <cellStyle name="40% - Accent1 90 3 2 3 2" xfId="30887"/>
    <cellStyle name="40% - Accent1 90 3 2 3 2 2" xfId="30888"/>
    <cellStyle name="40% - Accent1 90 3 2 3 3" xfId="30889"/>
    <cellStyle name="40% - Accent1 90 3 2 4" xfId="30890"/>
    <cellStyle name="40% - Accent1 90 3 2 4 2" xfId="30891"/>
    <cellStyle name="40% - Accent1 90 3 2 5" xfId="30892"/>
    <cellStyle name="40% - Accent1 90 3 2 6" xfId="30893"/>
    <cellStyle name="40% - Accent1 90 3 3" xfId="30894"/>
    <cellStyle name="40% - Accent1 90 3 3 2" xfId="30895"/>
    <cellStyle name="40% - Accent1 90 3 3 2 2" xfId="30896"/>
    <cellStyle name="40% - Accent1 90 3 3 2 2 2" xfId="30897"/>
    <cellStyle name="40% - Accent1 90 3 3 2 3" xfId="30898"/>
    <cellStyle name="40% - Accent1 90 3 3 3" xfId="30899"/>
    <cellStyle name="40% - Accent1 90 3 3 3 2" xfId="30900"/>
    <cellStyle name="40% - Accent1 90 3 3 4" xfId="30901"/>
    <cellStyle name="40% - Accent1 90 3 3 5" xfId="30902"/>
    <cellStyle name="40% - Accent1 90 3 4" xfId="30903"/>
    <cellStyle name="40% - Accent1 90 3 4 2" xfId="30904"/>
    <cellStyle name="40% - Accent1 90 3 4 2 2" xfId="30905"/>
    <cellStyle name="40% - Accent1 90 3 4 3" xfId="30906"/>
    <cellStyle name="40% - Accent1 90 3 5" xfId="30907"/>
    <cellStyle name="40% - Accent1 90 3 5 2" xfId="30908"/>
    <cellStyle name="40% - Accent1 90 3 6" xfId="30909"/>
    <cellStyle name="40% - Accent1 90 3 7" xfId="30910"/>
    <cellStyle name="40% - Accent1 90 4" xfId="30911"/>
    <cellStyle name="40% - Accent1 90 4 2" xfId="30912"/>
    <cellStyle name="40% - Accent1 90 4 2 2" xfId="30913"/>
    <cellStyle name="40% - Accent1 90 4 2 2 2" xfId="30914"/>
    <cellStyle name="40% - Accent1 90 4 2 2 2 2" xfId="30915"/>
    <cellStyle name="40% - Accent1 90 4 2 2 3" xfId="30916"/>
    <cellStyle name="40% - Accent1 90 4 2 3" xfId="30917"/>
    <cellStyle name="40% - Accent1 90 4 2 3 2" xfId="30918"/>
    <cellStyle name="40% - Accent1 90 4 2 4" xfId="30919"/>
    <cellStyle name="40% - Accent1 90 4 2 5" xfId="30920"/>
    <cellStyle name="40% - Accent1 90 4 3" xfId="30921"/>
    <cellStyle name="40% - Accent1 90 4 3 2" xfId="30922"/>
    <cellStyle name="40% - Accent1 90 4 3 2 2" xfId="30923"/>
    <cellStyle name="40% - Accent1 90 4 3 3" xfId="30924"/>
    <cellStyle name="40% - Accent1 90 4 4" xfId="30925"/>
    <cellStyle name="40% - Accent1 90 4 4 2" xfId="30926"/>
    <cellStyle name="40% - Accent1 90 4 5" xfId="30927"/>
    <cellStyle name="40% - Accent1 90 4 6" xfId="30928"/>
    <cellStyle name="40% - Accent1 90 5" xfId="30929"/>
    <cellStyle name="40% - Accent1 90 5 2" xfId="30930"/>
    <cellStyle name="40% - Accent1 90 5 2 2" xfId="30931"/>
    <cellStyle name="40% - Accent1 90 5 2 2 2" xfId="30932"/>
    <cellStyle name="40% - Accent1 90 5 2 2 2 2" xfId="30933"/>
    <cellStyle name="40% - Accent1 90 5 2 2 3" xfId="30934"/>
    <cellStyle name="40% - Accent1 90 5 2 3" xfId="30935"/>
    <cellStyle name="40% - Accent1 90 5 2 3 2" xfId="30936"/>
    <cellStyle name="40% - Accent1 90 5 2 4" xfId="30937"/>
    <cellStyle name="40% - Accent1 90 5 2 5" xfId="30938"/>
    <cellStyle name="40% - Accent1 90 5 3" xfId="30939"/>
    <cellStyle name="40% - Accent1 90 5 3 2" xfId="30940"/>
    <cellStyle name="40% - Accent1 90 5 3 2 2" xfId="30941"/>
    <cellStyle name="40% - Accent1 90 5 3 3" xfId="30942"/>
    <cellStyle name="40% - Accent1 90 5 4" xfId="30943"/>
    <cellStyle name="40% - Accent1 90 5 4 2" xfId="30944"/>
    <cellStyle name="40% - Accent1 90 5 5" xfId="30945"/>
    <cellStyle name="40% - Accent1 90 5 6" xfId="30946"/>
    <cellStyle name="40% - Accent1 90 6" xfId="30947"/>
    <cellStyle name="40% - Accent1 90 6 2" xfId="30948"/>
    <cellStyle name="40% - Accent1 90 6 2 2" xfId="30949"/>
    <cellStyle name="40% - Accent1 90 6 2 2 2" xfId="30950"/>
    <cellStyle name="40% - Accent1 90 6 2 3" xfId="30951"/>
    <cellStyle name="40% - Accent1 90 6 3" xfId="30952"/>
    <cellStyle name="40% - Accent1 90 6 3 2" xfId="30953"/>
    <cellStyle name="40% - Accent1 90 6 4" xfId="30954"/>
    <cellStyle name="40% - Accent1 90 6 5" xfId="30955"/>
    <cellStyle name="40% - Accent1 90 7" xfId="30956"/>
    <cellStyle name="40% - Accent1 90 7 2" xfId="30957"/>
    <cellStyle name="40% - Accent1 90 7 2 2" xfId="30958"/>
    <cellStyle name="40% - Accent1 90 7 3" xfId="30959"/>
    <cellStyle name="40% - Accent1 90 8" xfId="30960"/>
    <cellStyle name="40% - Accent1 90 8 2" xfId="30961"/>
    <cellStyle name="40% - Accent1 90 9" xfId="30962"/>
    <cellStyle name="40% - Accent1 90 9 2" xfId="60986"/>
    <cellStyle name="40% - Accent1 91" xfId="1704"/>
    <cellStyle name="40% - Accent1 91 10" xfId="30963"/>
    <cellStyle name="40% - Accent1 91 2" xfId="30964"/>
    <cellStyle name="40% - Accent1 91 2 2" xfId="30965"/>
    <cellStyle name="40% - Accent1 91 2 2 2" xfId="30966"/>
    <cellStyle name="40% - Accent1 91 2 2 2 2" xfId="30967"/>
    <cellStyle name="40% - Accent1 91 2 2 2 2 2" xfId="30968"/>
    <cellStyle name="40% - Accent1 91 2 2 2 2 2 2" xfId="30969"/>
    <cellStyle name="40% - Accent1 91 2 2 2 2 3" xfId="30970"/>
    <cellStyle name="40% - Accent1 91 2 2 2 3" xfId="30971"/>
    <cellStyle name="40% - Accent1 91 2 2 2 3 2" xfId="30972"/>
    <cellStyle name="40% - Accent1 91 2 2 2 4" xfId="30973"/>
    <cellStyle name="40% - Accent1 91 2 2 2 5" xfId="30974"/>
    <cellStyle name="40% - Accent1 91 2 2 3" xfId="30975"/>
    <cellStyle name="40% - Accent1 91 2 2 3 2" xfId="30976"/>
    <cellStyle name="40% - Accent1 91 2 2 3 2 2" xfId="30977"/>
    <cellStyle name="40% - Accent1 91 2 2 3 3" xfId="30978"/>
    <cellStyle name="40% - Accent1 91 2 2 4" xfId="30979"/>
    <cellStyle name="40% - Accent1 91 2 2 4 2" xfId="30980"/>
    <cellStyle name="40% - Accent1 91 2 2 5" xfId="30981"/>
    <cellStyle name="40% - Accent1 91 2 2 6" xfId="30982"/>
    <cellStyle name="40% - Accent1 91 2 3" xfId="30983"/>
    <cellStyle name="40% - Accent1 91 2 3 2" xfId="30984"/>
    <cellStyle name="40% - Accent1 91 2 3 2 2" xfId="30985"/>
    <cellStyle name="40% - Accent1 91 2 3 2 2 2" xfId="30986"/>
    <cellStyle name="40% - Accent1 91 2 3 2 3" xfId="30987"/>
    <cellStyle name="40% - Accent1 91 2 3 3" xfId="30988"/>
    <cellStyle name="40% - Accent1 91 2 3 3 2" xfId="30989"/>
    <cellStyle name="40% - Accent1 91 2 3 4" xfId="30990"/>
    <cellStyle name="40% - Accent1 91 2 3 5" xfId="30991"/>
    <cellStyle name="40% - Accent1 91 2 4" xfId="30992"/>
    <cellStyle name="40% - Accent1 91 2 4 2" xfId="30993"/>
    <cellStyle name="40% - Accent1 91 2 4 2 2" xfId="30994"/>
    <cellStyle name="40% - Accent1 91 2 4 3" xfId="30995"/>
    <cellStyle name="40% - Accent1 91 2 5" xfId="30996"/>
    <cellStyle name="40% - Accent1 91 2 5 2" xfId="30997"/>
    <cellStyle name="40% - Accent1 91 2 6" xfId="30998"/>
    <cellStyle name="40% - Accent1 91 2 7" xfId="30999"/>
    <cellStyle name="40% - Accent1 91 3" xfId="31000"/>
    <cellStyle name="40% - Accent1 91 3 2" xfId="31001"/>
    <cellStyle name="40% - Accent1 91 3 2 2" xfId="31002"/>
    <cellStyle name="40% - Accent1 91 3 2 2 2" xfId="31003"/>
    <cellStyle name="40% - Accent1 91 3 2 2 2 2" xfId="31004"/>
    <cellStyle name="40% - Accent1 91 3 2 2 2 2 2" xfId="31005"/>
    <cellStyle name="40% - Accent1 91 3 2 2 2 3" xfId="31006"/>
    <cellStyle name="40% - Accent1 91 3 2 2 3" xfId="31007"/>
    <cellStyle name="40% - Accent1 91 3 2 2 3 2" xfId="31008"/>
    <cellStyle name="40% - Accent1 91 3 2 2 4" xfId="31009"/>
    <cellStyle name="40% - Accent1 91 3 2 2 5" xfId="31010"/>
    <cellStyle name="40% - Accent1 91 3 2 3" xfId="31011"/>
    <cellStyle name="40% - Accent1 91 3 2 3 2" xfId="31012"/>
    <cellStyle name="40% - Accent1 91 3 2 3 2 2" xfId="31013"/>
    <cellStyle name="40% - Accent1 91 3 2 3 3" xfId="31014"/>
    <cellStyle name="40% - Accent1 91 3 2 4" xfId="31015"/>
    <cellStyle name="40% - Accent1 91 3 2 4 2" xfId="31016"/>
    <cellStyle name="40% - Accent1 91 3 2 5" xfId="31017"/>
    <cellStyle name="40% - Accent1 91 3 2 6" xfId="31018"/>
    <cellStyle name="40% - Accent1 91 3 3" xfId="31019"/>
    <cellStyle name="40% - Accent1 91 3 3 2" xfId="31020"/>
    <cellStyle name="40% - Accent1 91 3 3 2 2" xfId="31021"/>
    <cellStyle name="40% - Accent1 91 3 3 2 2 2" xfId="31022"/>
    <cellStyle name="40% - Accent1 91 3 3 2 3" xfId="31023"/>
    <cellStyle name="40% - Accent1 91 3 3 3" xfId="31024"/>
    <cellStyle name="40% - Accent1 91 3 3 3 2" xfId="31025"/>
    <cellStyle name="40% - Accent1 91 3 3 4" xfId="31026"/>
    <cellStyle name="40% - Accent1 91 3 3 5" xfId="31027"/>
    <cellStyle name="40% - Accent1 91 3 4" xfId="31028"/>
    <cellStyle name="40% - Accent1 91 3 4 2" xfId="31029"/>
    <cellStyle name="40% - Accent1 91 3 4 2 2" xfId="31030"/>
    <cellStyle name="40% - Accent1 91 3 4 3" xfId="31031"/>
    <cellStyle name="40% - Accent1 91 3 5" xfId="31032"/>
    <cellStyle name="40% - Accent1 91 3 5 2" xfId="31033"/>
    <cellStyle name="40% - Accent1 91 3 6" xfId="31034"/>
    <cellStyle name="40% - Accent1 91 3 7" xfId="31035"/>
    <cellStyle name="40% - Accent1 91 4" xfId="31036"/>
    <cellStyle name="40% - Accent1 91 4 2" xfId="31037"/>
    <cellStyle name="40% - Accent1 91 4 2 2" xfId="31038"/>
    <cellStyle name="40% - Accent1 91 4 2 2 2" xfId="31039"/>
    <cellStyle name="40% - Accent1 91 4 2 2 2 2" xfId="31040"/>
    <cellStyle name="40% - Accent1 91 4 2 2 3" xfId="31041"/>
    <cellStyle name="40% - Accent1 91 4 2 3" xfId="31042"/>
    <cellStyle name="40% - Accent1 91 4 2 3 2" xfId="31043"/>
    <cellStyle name="40% - Accent1 91 4 2 4" xfId="31044"/>
    <cellStyle name="40% - Accent1 91 4 2 5" xfId="31045"/>
    <cellStyle name="40% - Accent1 91 4 3" xfId="31046"/>
    <cellStyle name="40% - Accent1 91 4 3 2" xfId="31047"/>
    <cellStyle name="40% - Accent1 91 4 3 2 2" xfId="31048"/>
    <cellStyle name="40% - Accent1 91 4 3 3" xfId="31049"/>
    <cellStyle name="40% - Accent1 91 4 4" xfId="31050"/>
    <cellStyle name="40% - Accent1 91 4 4 2" xfId="31051"/>
    <cellStyle name="40% - Accent1 91 4 5" xfId="31052"/>
    <cellStyle name="40% - Accent1 91 4 6" xfId="31053"/>
    <cellStyle name="40% - Accent1 91 5" xfId="31054"/>
    <cellStyle name="40% - Accent1 91 5 2" xfId="31055"/>
    <cellStyle name="40% - Accent1 91 5 2 2" xfId="31056"/>
    <cellStyle name="40% - Accent1 91 5 2 2 2" xfId="31057"/>
    <cellStyle name="40% - Accent1 91 5 2 2 2 2" xfId="31058"/>
    <cellStyle name="40% - Accent1 91 5 2 2 3" xfId="31059"/>
    <cellStyle name="40% - Accent1 91 5 2 3" xfId="31060"/>
    <cellStyle name="40% - Accent1 91 5 2 3 2" xfId="31061"/>
    <cellStyle name="40% - Accent1 91 5 2 4" xfId="31062"/>
    <cellStyle name="40% - Accent1 91 5 2 5" xfId="31063"/>
    <cellStyle name="40% - Accent1 91 5 3" xfId="31064"/>
    <cellStyle name="40% - Accent1 91 5 3 2" xfId="31065"/>
    <cellStyle name="40% - Accent1 91 5 3 2 2" xfId="31066"/>
    <cellStyle name="40% - Accent1 91 5 3 3" xfId="31067"/>
    <cellStyle name="40% - Accent1 91 5 4" xfId="31068"/>
    <cellStyle name="40% - Accent1 91 5 4 2" xfId="31069"/>
    <cellStyle name="40% - Accent1 91 5 5" xfId="31070"/>
    <cellStyle name="40% - Accent1 91 5 6" xfId="31071"/>
    <cellStyle name="40% - Accent1 91 6" xfId="31072"/>
    <cellStyle name="40% - Accent1 91 6 2" xfId="31073"/>
    <cellStyle name="40% - Accent1 91 6 2 2" xfId="31074"/>
    <cellStyle name="40% - Accent1 91 6 2 2 2" xfId="31075"/>
    <cellStyle name="40% - Accent1 91 6 2 3" xfId="31076"/>
    <cellStyle name="40% - Accent1 91 6 3" xfId="31077"/>
    <cellStyle name="40% - Accent1 91 6 3 2" xfId="31078"/>
    <cellStyle name="40% - Accent1 91 6 4" xfId="31079"/>
    <cellStyle name="40% - Accent1 91 6 5" xfId="31080"/>
    <cellStyle name="40% - Accent1 91 7" xfId="31081"/>
    <cellStyle name="40% - Accent1 91 7 2" xfId="31082"/>
    <cellStyle name="40% - Accent1 91 7 2 2" xfId="31083"/>
    <cellStyle name="40% - Accent1 91 7 3" xfId="31084"/>
    <cellStyle name="40% - Accent1 91 8" xfId="31085"/>
    <cellStyle name="40% - Accent1 91 8 2" xfId="31086"/>
    <cellStyle name="40% - Accent1 91 9" xfId="31087"/>
    <cellStyle name="40% - Accent1 91 9 2" xfId="60987"/>
    <cellStyle name="40% - Accent1 92" xfId="1705"/>
    <cellStyle name="40% - Accent1 92 10" xfId="31088"/>
    <cellStyle name="40% - Accent1 92 2" xfId="31089"/>
    <cellStyle name="40% - Accent1 92 2 2" xfId="31090"/>
    <cellStyle name="40% - Accent1 92 2 2 2" xfId="31091"/>
    <cellStyle name="40% - Accent1 92 2 2 2 2" xfId="31092"/>
    <cellStyle name="40% - Accent1 92 2 2 2 2 2" xfId="31093"/>
    <cellStyle name="40% - Accent1 92 2 2 2 2 2 2" xfId="31094"/>
    <cellStyle name="40% - Accent1 92 2 2 2 2 3" xfId="31095"/>
    <cellStyle name="40% - Accent1 92 2 2 2 3" xfId="31096"/>
    <cellStyle name="40% - Accent1 92 2 2 2 3 2" xfId="31097"/>
    <cellStyle name="40% - Accent1 92 2 2 2 4" xfId="31098"/>
    <cellStyle name="40% - Accent1 92 2 2 2 5" xfId="31099"/>
    <cellStyle name="40% - Accent1 92 2 2 3" xfId="31100"/>
    <cellStyle name="40% - Accent1 92 2 2 3 2" xfId="31101"/>
    <cellStyle name="40% - Accent1 92 2 2 3 2 2" xfId="31102"/>
    <cellStyle name="40% - Accent1 92 2 2 3 3" xfId="31103"/>
    <cellStyle name="40% - Accent1 92 2 2 4" xfId="31104"/>
    <cellStyle name="40% - Accent1 92 2 2 4 2" xfId="31105"/>
    <cellStyle name="40% - Accent1 92 2 2 5" xfId="31106"/>
    <cellStyle name="40% - Accent1 92 2 2 6" xfId="31107"/>
    <cellStyle name="40% - Accent1 92 2 3" xfId="31108"/>
    <cellStyle name="40% - Accent1 92 2 3 2" xfId="31109"/>
    <cellStyle name="40% - Accent1 92 2 3 2 2" xfId="31110"/>
    <cellStyle name="40% - Accent1 92 2 3 2 2 2" xfId="31111"/>
    <cellStyle name="40% - Accent1 92 2 3 2 3" xfId="31112"/>
    <cellStyle name="40% - Accent1 92 2 3 3" xfId="31113"/>
    <cellStyle name="40% - Accent1 92 2 3 3 2" xfId="31114"/>
    <cellStyle name="40% - Accent1 92 2 3 4" xfId="31115"/>
    <cellStyle name="40% - Accent1 92 2 3 5" xfId="31116"/>
    <cellStyle name="40% - Accent1 92 2 4" xfId="31117"/>
    <cellStyle name="40% - Accent1 92 2 4 2" xfId="31118"/>
    <cellStyle name="40% - Accent1 92 2 4 2 2" xfId="31119"/>
    <cellStyle name="40% - Accent1 92 2 4 3" xfId="31120"/>
    <cellStyle name="40% - Accent1 92 2 5" xfId="31121"/>
    <cellStyle name="40% - Accent1 92 2 5 2" xfId="31122"/>
    <cellStyle name="40% - Accent1 92 2 6" xfId="31123"/>
    <cellStyle name="40% - Accent1 92 2 7" xfId="31124"/>
    <cellStyle name="40% - Accent1 92 3" xfId="31125"/>
    <cellStyle name="40% - Accent1 92 3 2" xfId="31126"/>
    <cellStyle name="40% - Accent1 92 3 2 2" xfId="31127"/>
    <cellStyle name="40% - Accent1 92 3 2 2 2" xfId="31128"/>
    <cellStyle name="40% - Accent1 92 3 2 2 2 2" xfId="31129"/>
    <cellStyle name="40% - Accent1 92 3 2 2 2 2 2" xfId="31130"/>
    <cellStyle name="40% - Accent1 92 3 2 2 2 3" xfId="31131"/>
    <cellStyle name="40% - Accent1 92 3 2 2 3" xfId="31132"/>
    <cellStyle name="40% - Accent1 92 3 2 2 3 2" xfId="31133"/>
    <cellStyle name="40% - Accent1 92 3 2 2 4" xfId="31134"/>
    <cellStyle name="40% - Accent1 92 3 2 2 5" xfId="31135"/>
    <cellStyle name="40% - Accent1 92 3 2 3" xfId="31136"/>
    <cellStyle name="40% - Accent1 92 3 2 3 2" xfId="31137"/>
    <cellStyle name="40% - Accent1 92 3 2 3 2 2" xfId="31138"/>
    <cellStyle name="40% - Accent1 92 3 2 3 3" xfId="31139"/>
    <cellStyle name="40% - Accent1 92 3 2 4" xfId="31140"/>
    <cellStyle name="40% - Accent1 92 3 2 4 2" xfId="31141"/>
    <cellStyle name="40% - Accent1 92 3 2 5" xfId="31142"/>
    <cellStyle name="40% - Accent1 92 3 2 6" xfId="31143"/>
    <cellStyle name="40% - Accent1 92 3 3" xfId="31144"/>
    <cellStyle name="40% - Accent1 92 3 3 2" xfId="31145"/>
    <cellStyle name="40% - Accent1 92 3 3 2 2" xfId="31146"/>
    <cellStyle name="40% - Accent1 92 3 3 2 2 2" xfId="31147"/>
    <cellStyle name="40% - Accent1 92 3 3 2 3" xfId="31148"/>
    <cellStyle name="40% - Accent1 92 3 3 3" xfId="31149"/>
    <cellStyle name="40% - Accent1 92 3 3 3 2" xfId="31150"/>
    <cellStyle name="40% - Accent1 92 3 3 4" xfId="31151"/>
    <cellStyle name="40% - Accent1 92 3 3 5" xfId="31152"/>
    <cellStyle name="40% - Accent1 92 3 4" xfId="31153"/>
    <cellStyle name="40% - Accent1 92 3 4 2" xfId="31154"/>
    <cellStyle name="40% - Accent1 92 3 4 2 2" xfId="31155"/>
    <cellStyle name="40% - Accent1 92 3 4 3" xfId="31156"/>
    <cellStyle name="40% - Accent1 92 3 5" xfId="31157"/>
    <cellStyle name="40% - Accent1 92 3 5 2" xfId="31158"/>
    <cellStyle name="40% - Accent1 92 3 6" xfId="31159"/>
    <cellStyle name="40% - Accent1 92 3 7" xfId="31160"/>
    <cellStyle name="40% - Accent1 92 4" xfId="31161"/>
    <cellStyle name="40% - Accent1 92 4 2" xfId="31162"/>
    <cellStyle name="40% - Accent1 92 4 2 2" xfId="31163"/>
    <cellStyle name="40% - Accent1 92 4 2 2 2" xfId="31164"/>
    <cellStyle name="40% - Accent1 92 4 2 2 2 2" xfId="31165"/>
    <cellStyle name="40% - Accent1 92 4 2 2 3" xfId="31166"/>
    <cellStyle name="40% - Accent1 92 4 2 3" xfId="31167"/>
    <cellStyle name="40% - Accent1 92 4 2 3 2" xfId="31168"/>
    <cellStyle name="40% - Accent1 92 4 2 4" xfId="31169"/>
    <cellStyle name="40% - Accent1 92 4 2 5" xfId="31170"/>
    <cellStyle name="40% - Accent1 92 4 3" xfId="31171"/>
    <cellStyle name="40% - Accent1 92 4 3 2" xfId="31172"/>
    <cellStyle name="40% - Accent1 92 4 3 2 2" xfId="31173"/>
    <cellStyle name="40% - Accent1 92 4 3 3" xfId="31174"/>
    <cellStyle name="40% - Accent1 92 4 4" xfId="31175"/>
    <cellStyle name="40% - Accent1 92 4 4 2" xfId="31176"/>
    <cellStyle name="40% - Accent1 92 4 5" xfId="31177"/>
    <cellStyle name="40% - Accent1 92 4 6" xfId="31178"/>
    <cellStyle name="40% - Accent1 92 5" xfId="31179"/>
    <cellStyle name="40% - Accent1 92 5 2" xfId="31180"/>
    <cellStyle name="40% - Accent1 92 5 2 2" xfId="31181"/>
    <cellStyle name="40% - Accent1 92 5 2 2 2" xfId="31182"/>
    <cellStyle name="40% - Accent1 92 5 2 2 2 2" xfId="31183"/>
    <cellStyle name="40% - Accent1 92 5 2 2 3" xfId="31184"/>
    <cellStyle name="40% - Accent1 92 5 2 3" xfId="31185"/>
    <cellStyle name="40% - Accent1 92 5 2 3 2" xfId="31186"/>
    <cellStyle name="40% - Accent1 92 5 2 4" xfId="31187"/>
    <cellStyle name="40% - Accent1 92 5 2 5" xfId="31188"/>
    <cellStyle name="40% - Accent1 92 5 3" xfId="31189"/>
    <cellStyle name="40% - Accent1 92 5 3 2" xfId="31190"/>
    <cellStyle name="40% - Accent1 92 5 3 2 2" xfId="31191"/>
    <cellStyle name="40% - Accent1 92 5 3 3" xfId="31192"/>
    <cellStyle name="40% - Accent1 92 5 4" xfId="31193"/>
    <cellStyle name="40% - Accent1 92 5 4 2" xfId="31194"/>
    <cellStyle name="40% - Accent1 92 5 5" xfId="31195"/>
    <cellStyle name="40% - Accent1 92 5 6" xfId="31196"/>
    <cellStyle name="40% - Accent1 92 6" xfId="31197"/>
    <cellStyle name="40% - Accent1 92 6 2" xfId="31198"/>
    <cellStyle name="40% - Accent1 92 6 2 2" xfId="31199"/>
    <cellStyle name="40% - Accent1 92 6 2 2 2" xfId="31200"/>
    <cellStyle name="40% - Accent1 92 6 2 3" xfId="31201"/>
    <cellStyle name="40% - Accent1 92 6 3" xfId="31202"/>
    <cellStyle name="40% - Accent1 92 6 3 2" xfId="31203"/>
    <cellStyle name="40% - Accent1 92 6 4" xfId="31204"/>
    <cellStyle name="40% - Accent1 92 6 5" xfId="31205"/>
    <cellStyle name="40% - Accent1 92 7" xfId="31206"/>
    <cellStyle name="40% - Accent1 92 7 2" xfId="31207"/>
    <cellStyle name="40% - Accent1 92 7 2 2" xfId="31208"/>
    <cellStyle name="40% - Accent1 92 7 3" xfId="31209"/>
    <cellStyle name="40% - Accent1 92 8" xfId="31210"/>
    <cellStyle name="40% - Accent1 92 8 2" xfId="31211"/>
    <cellStyle name="40% - Accent1 92 9" xfId="31212"/>
    <cellStyle name="40% - Accent1 92 9 2" xfId="60988"/>
    <cellStyle name="40% - Accent1 93" xfId="1706"/>
    <cellStyle name="40% - Accent1 93 10" xfId="31213"/>
    <cellStyle name="40% - Accent1 93 2" xfId="31214"/>
    <cellStyle name="40% - Accent1 93 2 2" xfId="31215"/>
    <cellStyle name="40% - Accent1 93 2 2 2" xfId="31216"/>
    <cellStyle name="40% - Accent1 93 2 2 2 2" xfId="31217"/>
    <cellStyle name="40% - Accent1 93 2 2 2 2 2" xfId="31218"/>
    <cellStyle name="40% - Accent1 93 2 2 2 2 2 2" xfId="31219"/>
    <cellStyle name="40% - Accent1 93 2 2 2 2 3" xfId="31220"/>
    <cellStyle name="40% - Accent1 93 2 2 2 3" xfId="31221"/>
    <cellStyle name="40% - Accent1 93 2 2 2 3 2" xfId="31222"/>
    <cellStyle name="40% - Accent1 93 2 2 2 4" xfId="31223"/>
    <cellStyle name="40% - Accent1 93 2 2 2 5" xfId="31224"/>
    <cellStyle name="40% - Accent1 93 2 2 3" xfId="31225"/>
    <cellStyle name="40% - Accent1 93 2 2 3 2" xfId="31226"/>
    <cellStyle name="40% - Accent1 93 2 2 3 2 2" xfId="31227"/>
    <cellStyle name="40% - Accent1 93 2 2 3 3" xfId="31228"/>
    <cellStyle name="40% - Accent1 93 2 2 4" xfId="31229"/>
    <cellStyle name="40% - Accent1 93 2 2 4 2" xfId="31230"/>
    <cellStyle name="40% - Accent1 93 2 2 5" xfId="31231"/>
    <cellStyle name="40% - Accent1 93 2 2 6" xfId="31232"/>
    <cellStyle name="40% - Accent1 93 2 3" xfId="31233"/>
    <cellStyle name="40% - Accent1 93 2 3 2" xfId="31234"/>
    <cellStyle name="40% - Accent1 93 2 3 2 2" xfId="31235"/>
    <cellStyle name="40% - Accent1 93 2 3 2 2 2" xfId="31236"/>
    <cellStyle name="40% - Accent1 93 2 3 2 3" xfId="31237"/>
    <cellStyle name="40% - Accent1 93 2 3 3" xfId="31238"/>
    <cellStyle name="40% - Accent1 93 2 3 3 2" xfId="31239"/>
    <cellStyle name="40% - Accent1 93 2 3 4" xfId="31240"/>
    <cellStyle name="40% - Accent1 93 2 3 5" xfId="31241"/>
    <cellStyle name="40% - Accent1 93 2 4" xfId="31242"/>
    <cellStyle name="40% - Accent1 93 2 4 2" xfId="31243"/>
    <cellStyle name="40% - Accent1 93 2 4 2 2" xfId="31244"/>
    <cellStyle name="40% - Accent1 93 2 4 3" xfId="31245"/>
    <cellStyle name="40% - Accent1 93 2 5" xfId="31246"/>
    <cellStyle name="40% - Accent1 93 2 5 2" xfId="31247"/>
    <cellStyle name="40% - Accent1 93 2 6" xfId="31248"/>
    <cellStyle name="40% - Accent1 93 2 7" xfId="31249"/>
    <cellStyle name="40% - Accent1 93 3" xfId="31250"/>
    <cellStyle name="40% - Accent1 93 3 2" xfId="31251"/>
    <cellStyle name="40% - Accent1 93 3 2 2" xfId="31252"/>
    <cellStyle name="40% - Accent1 93 3 2 2 2" xfId="31253"/>
    <cellStyle name="40% - Accent1 93 3 2 2 2 2" xfId="31254"/>
    <cellStyle name="40% - Accent1 93 3 2 2 2 2 2" xfId="31255"/>
    <cellStyle name="40% - Accent1 93 3 2 2 2 3" xfId="31256"/>
    <cellStyle name="40% - Accent1 93 3 2 2 3" xfId="31257"/>
    <cellStyle name="40% - Accent1 93 3 2 2 3 2" xfId="31258"/>
    <cellStyle name="40% - Accent1 93 3 2 2 4" xfId="31259"/>
    <cellStyle name="40% - Accent1 93 3 2 2 5" xfId="31260"/>
    <cellStyle name="40% - Accent1 93 3 2 3" xfId="31261"/>
    <cellStyle name="40% - Accent1 93 3 2 3 2" xfId="31262"/>
    <cellStyle name="40% - Accent1 93 3 2 3 2 2" xfId="31263"/>
    <cellStyle name="40% - Accent1 93 3 2 3 3" xfId="31264"/>
    <cellStyle name="40% - Accent1 93 3 2 4" xfId="31265"/>
    <cellStyle name="40% - Accent1 93 3 2 4 2" xfId="31266"/>
    <cellStyle name="40% - Accent1 93 3 2 5" xfId="31267"/>
    <cellStyle name="40% - Accent1 93 3 2 6" xfId="31268"/>
    <cellStyle name="40% - Accent1 93 3 3" xfId="31269"/>
    <cellStyle name="40% - Accent1 93 3 3 2" xfId="31270"/>
    <cellStyle name="40% - Accent1 93 3 3 2 2" xfId="31271"/>
    <cellStyle name="40% - Accent1 93 3 3 2 2 2" xfId="31272"/>
    <cellStyle name="40% - Accent1 93 3 3 2 3" xfId="31273"/>
    <cellStyle name="40% - Accent1 93 3 3 3" xfId="31274"/>
    <cellStyle name="40% - Accent1 93 3 3 3 2" xfId="31275"/>
    <cellStyle name="40% - Accent1 93 3 3 4" xfId="31276"/>
    <cellStyle name="40% - Accent1 93 3 3 5" xfId="31277"/>
    <cellStyle name="40% - Accent1 93 3 4" xfId="31278"/>
    <cellStyle name="40% - Accent1 93 3 4 2" xfId="31279"/>
    <cellStyle name="40% - Accent1 93 3 4 2 2" xfId="31280"/>
    <cellStyle name="40% - Accent1 93 3 4 3" xfId="31281"/>
    <cellStyle name="40% - Accent1 93 3 5" xfId="31282"/>
    <cellStyle name="40% - Accent1 93 3 5 2" xfId="31283"/>
    <cellStyle name="40% - Accent1 93 3 6" xfId="31284"/>
    <cellStyle name="40% - Accent1 93 3 7" xfId="31285"/>
    <cellStyle name="40% - Accent1 93 4" xfId="31286"/>
    <cellStyle name="40% - Accent1 93 4 2" xfId="31287"/>
    <cellStyle name="40% - Accent1 93 4 2 2" xfId="31288"/>
    <cellStyle name="40% - Accent1 93 4 2 2 2" xfId="31289"/>
    <cellStyle name="40% - Accent1 93 4 2 2 2 2" xfId="31290"/>
    <cellStyle name="40% - Accent1 93 4 2 2 3" xfId="31291"/>
    <cellStyle name="40% - Accent1 93 4 2 3" xfId="31292"/>
    <cellStyle name="40% - Accent1 93 4 2 3 2" xfId="31293"/>
    <cellStyle name="40% - Accent1 93 4 2 4" xfId="31294"/>
    <cellStyle name="40% - Accent1 93 4 2 5" xfId="31295"/>
    <cellStyle name="40% - Accent1 93 4 3" xfId="31296"/>
    <cellStyle name="40% - Accent1 93 4 3 2" xfId="31297"/>
    <cellStyle name="40% - Accent1 93 4 3 2 2" xfId="31298"/>
    <cellStyle name="40% - Accent1 93 4 3 3" xfId="31299"/>
    <cellStyle name="40% - Accent1 93 4 4" xfId="31300"/>
    <cellStyle name="40% - Accent1 93 4 4 2" xfId="31301"/>
    <cellStyle name="40% - Accent1 93 4 5" xfId="31302"/>
    <cellStyle name="40% - Accent1 93 4 6" xfId="31303"/>
    <cellStyle name="40% - Accent1 93 5" xfId="31304"/>
    <cellStyle name="40% - Accent1 93 5 2" xfId="31305"/>
    <cellStyle name="40% - Accent1 93 5 2 2" xfId="31306"/>
    <cellStyle name="40% - Accent1 93 5 2 2 2" xfId="31307"/>
    <cellStyle name="40% - Accent1 93 5 2 2 2 2" xfId="31308"/>
    <cellStyle name="40% - Accent1 93 5 2 2 3" xfId="31309"/>
    <cellStyle name="40% - Accent1 93 5 2 3" xfId="31310"/>
    <cellStyle name="40% - Accent1 93 5 2 3 2" xfId="31311"/>
    <cellStyle name="40% - Accent1 93 5 2 4" xfId="31312"/>
    <cellStyle name="40% - Accent1 93 5 2 5" xfId="31313"/>
    <cellStyle name="40% - Accent1 93 5 3" xfId="31314"/>
    <cellStyle name="40% - Accent1 93 5 3 2" xfId="31315"/>
    <cellStyle name="40% - Accent1 93 5 3 2 2" xfId="31316"/>
    <cellStyle name="40% - Accent1 93 5 3 3" xfId="31317"/>
    <cellStyle name="40% - Accent1 93 5 4" xfId="31318"/>
    <cellStyle name="40% - Accent1 93 5 4 2" xfId="31319"/>
    <cellStyle name="40% - Accent1 93 5 5" xfId="31320"/>
    <cellStyle name="40% - Accent1 93 5 6" xfId="31321"/>
    <cellStyle name="40% - Accent1 93 6" xfId="31322"/>
    <cellStyle name="40% - Accent1 93 6 2" xfId="31323"/>
    <cellStyle name="40% - Accent1 93 6 2 2" xfId="31324"/>
    <cellStyle name="40% - Accent1 93 6 2 2 2" xfId="31325"/>
    <cellStyle name="40% - Accent1 93 6 2 3" xfId="31326"/>
    <cellStyle name="40% - Accent1 93 6 3" xfId="31327"/>
    <cellStyle name="40% - Accent1 93 6 3 2" xfId="31328"/>
    <cellStyle name="40% - Accent1 93 6 4" xfId="31329"/>
    <cellStyle name="40% - Accent1 93 6 5" xfId="31330"/>
    <cellStyle name="40% - Accent1 93 7" xfId="31331"/>
    <cellStyle name="40% - Accent1 93 7 2" xfId="31332"/>
    <cellStyle name="40% - Accent1 93 7 2 2" xfId="31333"/>
    <cellStyle name="40% - Accent1 93 7 3" xfId="31334"/>
    <cellStyle name="40% - Accent1 93 8" xfId="31335"/>
    <cellStyle name="40% - Accent1 93 8 2" xfId="31336"/>
    <cellStyle name="40% - Accent1 93 9" xfId="31337"/>
    <cellStyle name="40% - Accent1 93 9 2" xfId="60989"/>
    <cellStyle name="40% - Accent1 94" xfId="1707"/>
    <cellStyle name="40% - Accent1 94 10" xfId="31338"/>
    <cellStyle name="40% - Accent1 94 2" xfId="31339"/>
    <cellStyle name="40% - Accent1 94 2 2" xfId="31340"/>
    <cellStyle name="40% - Accent1 94 2 2 2" xfId="31341"/>
    <cellStyle name="40% - Accent1 94 2 2 2 2" xfId="31342"/>
    <cellStyle name="40% - Accent1 94 2 2 2 2 2" xfId="31343"/>
    <cellStyle name="40% - Accent1 94 2 2 2 2 2 2" xfId="31344"/>
    <cellStyle name="40% - Accent1 94 2 2 2 2 3" xfId="31345"/>
    <cellStyle name="40% - Accent1 94 2 2 2 3" xfId="31346"/>
    <cellStyle name="40% - Accent1 94 2 2 2 3 2" xfId="31347"/>
    <cellStyle name="40% - Accent1 94 2 2 2 4" xfId="31348"/>
    <cellStyle name="40% - Accent1 94 2 2 2 5" xfId="31349"/>
    <cellStyle name="40% - Accent1 94 2 2 3" xfId="31350"/>
    <cellStyle name="40% - Accent1 94 2 2 3 2" xfId="31351"/>
    <cellStyle name="40% - Accent1 94 2 2 3 2 2" xfId="31352"/>
    <cellStyle name="40% - Accent1 94 2 2 3 3" xfId="31353"/>
    <cellStyle name="40% - Accent1 94 2 2 4" xfId="31354"/>
    <cellStyle name="40% - Accent1 94 2 2 4 2" xfId="31355"/>
    <cellStyle name="40% - Accent1 94 2 2 5" xfId="31356"/>
    <cellStyle name="40% - Accent1 94 2 2 6" xfId="31357"/>
    <cellStyle name="40% - Accent1 94 2 3" xfId="31358"/>
    <cellStyle name="40% - Accent1 94 2 3 2" xfId="31359"/>
    <cellStyle name="40% - Accent1 94 2 3 2 2" xfId="31360"/>
    <cellStyle name="40% - Accent1 94 2 3 2 2 2" xfId="31361"/>
    <cellStyle name="40% - Accent1 94 2 3 2 3" xfId="31362"/>
    <cellStyle name="40% - Accent1 94 2 3 3" xfId="31363"/>
    <cellStyle name="40% - Accent1 94 2 3 3 2" xfId="31364"/>
    <cellStyle name="40% - Accent1 94 2 3 4" xfId="31365"/>
    <cellStyle name="40% - Accent1 94 2 3 5" xfId="31366"/>
    <cellStyle name="40% - Accent1 94 2 4" xfId="31367"/>
    <cellStyle name="40% - Accent1 94 2 4 2" xfId="31368"/>
    <cellStyle name="40% - Accent1 94 2 4 2 2" xfId="31369"/>
    <cellStyle name="40% - Accent1 94 2 4 3" xfId="31370"/>
    <cellStyle name="40% - Accent1 94 2 5" xfId="31371"/>
    <cellStyle name="40% - Accent1 94 2 5 2" xfId="31372"/>
    <cellStyle name="40% - Accent1 94 2 6" xfId="31373"/>
    <cellStyle name="40% - Accent1 94 2 7" xfId="31374"/>
    <cellStyle name="40% - Accent1 94 3" xfId="31375"/>
    <cellStyle name="40% - Accent1 94 3 2" xfId="31376"/>
    <cellStyle name="40% - Accent1 94 3 2 2" xfId="31377"/>
    <cellStyle name="40% - Accent1 94 3 2 2 2" xfId="31378"/>
    <cellStyle name="40% - Accent1 94 3 2 2 2 2" xfId="31379"/>
    <cellStyle name="40% - Accent1 94 3 2 2 2 2 2" xfId="31380"/>
    <cellStyle name="40% - Accent1 94 3 2 2 2 3" xfId="31381"/>
    <cellStyle name="40% - Accent1 94 3 2 2 3" xfId="31382"/>
    <cellStyle name="40% - Accent1 94 3 2 2 3 2" xfId="31383"/>
    <cellStyle name="40% - Accent1 94 3 2 2 4" xfId="31384"/>
    <cellStyle name="40% - Accent1 94 3 2 2 5" xfId="31385"/>
    <cellStyle name="40% - Accent1 94 3 2 3" xfId="31386"/>
    <cellStyle name="40% - Accent1 94 3 2 3 2" xfId="31387"/>
    <cellStyle name="40% - Accent1 94 3 2 3 2 2" xfId="31388"/>
    <cellStyle name="40% - Accent1 94 3 2 3 3" xfId="31389"/>
    <cellStyle name="40% - Accent1 94 3 2 4" xfId="31390"/>
    <cellStyle name="40% - Accent1 94 3 2 4 2" xfId="31391"/>
    <cellStyle name="40% - Accent1 94 3 2 5" xfId="31392"/>
    <cellStyle name="40% - Accent1 94 3 2 6" xfId="31393"/>
    <cellStyle name="40% - Accent1 94 3 3" xfId="31394"/>
    <cellStyle name="40% - Accent1 94 3 3 2" xfId="31395"/>
    <cellStyle name="40% - Accent1 94 3 3 2 2" xfId="31396"/>
    <cellStyle name="40% - Accent1 94 3 3 2 2 2" xfId="31397"/>
    <cellStyle name="40% - Accent1 94 3 3 2 3" xfId="31398"/>
    <cellStyle name="40% - Accent1 94 3 3 3" xfId="31399"/>
    <cellStyle name="40% - Accent1 94 3 3 3 2" xfId="31400"/>
    <cellStyle name="40% - Accent1 94 3 3 4" xfId="31401"/>
    <cellStyle name="40% - Accent1 94 3 3 5" xfId="31402"/>
    <cellStyle name="40% - Accent1 94 3 4" xfId="31403"/>
    <cellStyle name="40% - Accent1 94 3 4 2" xfId="31404"/>
    <cellStyle name="40% - Accent1 94 3 4 2 2" xfId="31405"/>
    <cellStyle name="40% - Accent1 94 3 4 3" xfId="31406"/>
    <cellStyle name="40% - Accent1 94 3 5" xfId="31407"/>
    <cellStyle name="40% - Accent1 94 3 5 2" xfId="31408"/>
    <cellStyle name="40% - Accent1 94 3 6" xfId="31409"/>
    <cellStyle name="40% - Accent1 94 3 7" xfId="31410"/>
    <cellStyle name="40% - Accent1 94 4" xfId="31411"/>
    <cellStyle name="40% - Accent1 94 4 2" xfId="31412"/>
    <cellStyle name="40% - Accent1 94 4 2 2" xfId="31413"/>
    <cellStyle name="40% - Accent1 94 4 2 2 2" xfId="31414"/>
    <cellStyle name="40% - Accent1 94 4 2 2 2 2" xfId="31415"/>
    <cellStyle name="40% - Accent1 94 4 2 2 3" xfId="31416"/>
    <cellStyle name="40% - Accent1 94 4 2 3" xfId="31417"/>
    <cellStyle name="40% - Accent1 94 4 2 3 2" xfId="31418"/>
    <cellStyle name="40% - Accent1 94 4 2 4" xfId="31419"/>
    <cellStyle name="40% - Accent1 94 4 2 5" xfId="31420"/>
    <cellStyle name="40% - Accent1 94 4 3" xfId="31421"/>
    <cellStyle name="40% - Accent1 94 4 3 2" xfId="31422"/>
    <cellStyle name="40% - Accent1 94 4 3 2 2" xfId="31423"/>
    <cellStyle name="40% - Accent1 94 4 3 3" xfId="31424"/>
    <cellStyle name="40% - Accent1 94 4 4" xfId="31425"/>
    <cellStyle name="40% - Accent1 94 4 4 2" xfId="31426"/>
    <cellStyle name="40% - Accent1 94 4 5" xfId="31427"/>
    <cellStyle name="40% - Accent1 94 4 6" xfId="31428"/>
    <cellStyle name="40% - Accent1 94 5" xfId="31429"/>
    <cellStyle name="40% - Accent1 94 5 2" xfId="31430"/>
    <cellStyle name="40% - Accent1 94 5 2 2" xfId="31431"/>
    <cellStyle name="40% - Accent1 94 5 2 2 2" xfId="31432"/>
    <cellStyle name="40% - Accent1 94 5 2 2 2 2" xfId="31433"/>
    <cellStyle name="40% - Accent1 94 5 2 2 3" xfId="31434"/>
    <cellStyle name="40% - Accent1 94 5 2 3" xfId="31435"/>
    <cellStyle name="40% - Accent1 94 5 2 3 2" xfId="31436"/>
    <cellStyle name="40% - Accent1 94 5 2 4" xfId="31437"/>
    <cellStyle name="40% - Accent1 94 5 2 5" xfId="31438"/>
    <cellStyle name="40% - Accent1 94 5 3" xfId="31439"/>
    <cellStyle name="40% - Accent1 94 5 3 2" xfId="31440"/>
    <cellStyle name="40% - Accent1 94 5 3 2 2" xfId="31441"/>
    <cellStyle name="40% - Accent1 94 5 3 3" xfId="31442"/>
    <cellStyle name="40% - Accent1 94 5 4" xfId="31443"/>
    <cellStyle name="40% - Accent1 94 5 4 2" xfId="31444"/>
    <cellStyle name="40% - Accent1 94 5 5" xfId="31445"/>
    <cellStyle name="40% - Accent1 94 5 6" xfId="31446"/>
    <cellStyle name="40% - Accent1 94 6" xfId="31447"/>
    <cellStyle name="40% - Accent1 94 6 2" xfId="31448"/>
    <cellStyle name="40% - Accent1 94 6 2 2" xfId="31449"/>
    <cellStyle name="40% - Accent1 94 6 2 2 2" xfId="31450"/>
    <cellStyle name="40% - Accent1 94 6 2 3" xfId="31451"/>
    <cellStyle name="40% - Accent1 94 6 3" xfId="31452"/>
    <cellStyle name="40% - Accent1 94 6 3 2" xfId="31453"/>
    <cellStyle name="40% - Accent1 94 6 4" xfId="31454"/>
    <cellStyle name="40% - Accent1 94 6 5" xfId="31455"/>
    <cellStyle name="40% - Accent1 94 7" xfId="31456"/>
    <cellStyle name="40% - Accent1 94 7 2" xfId="31457"/>
    <cellStyle name="40% - Accent1 94 7 2 2" xfId="31458"/>
    <cellStyle name="40% - Accent1 94 7 3" xfId="31459"/>
    <cellStyle name="40% - Accent1 94 8" xfId="31460"/>
    <cellStyle name="40% - Accent1 94 8 2" xfId="31461"/>
    <cellStyle name="40% - Accent1 94 9" xfId="31462"/>
    <cellStyle name="40% - Accent1 94 9 2" xfId="60990"/>
    <cellStyle name="40% - Accent1 95" xfId="1708"/>
    <cellStyle name="40% - Accent1 95 10" xfId="31463"/>
    <cellStyle name="40% - Accent1 95 2" xfId="31464"/>
    <cellStyle name="40% - Accent1 95 2 2" xfId="31465"/>
    <cellStyle name="40% - Accent1 95 2 2 2" xfId="31466"/>
    <cellStyle name="40% - Accent1 95 2 2 2 2" xfId="31467"/>
    <cellStyle name="40% - Accent1 95 2 2 2 2 2" xfId="31468"/>
    <cellStyle name="40% - Accent1 95 2 2 2 2 2 2" xfId="31469"/>
    <cellStyle name="40% - Accent1 95 2 2 2 2 3" xfId="31470"/>
    <cellStyle name="40% - Accent1 95 2 2 2 3" xfId="31471"/>
    <cellStyle name="40% - Accent1 95 2 2 2 3 2" xfId="31472"/>
    <cellStyle name="40% - Accent1 95 2 2 2 4" xfId="31473"/>
    <cellStyle name="40% - Accent1 95 2 2 2 5" xfId="31474"/>
    <cellStyle name="40% - Accent1 95 2 2 3" xfId="31475"/>
    <cellStyle name="40% - Accent1 95 2 2 3 2" xfId="31476"/>
    <cellStyle name="40% - Accent1 95 2 2 3 2 2" xfId="31477"/>
    <cellStyle name="40% - Accent1 95 2 2 3 3" xfId="31478"/>
    <cellStyle name="40% - Accent1 95 2 2 4" xfId="31479"/>
    <cellStyle name="40% - Accent1 95 2 2 4 2" xfId="31480"/>
    <cellStyle name="40% - Accent1 95 2 2 5" xfId="31481"/>
    <cellStyle name="40% - Accent1 95 2 2 6" xfId="31482"/>
    <cellStyle name="40% - Accent1 95 2 3" xfId="31483"/>
    <cellStyle name="40% - Accent1 95 2 3 2" xfId="31484"/>
    <cellStyle name="40% - Accent1 95 2 3 2 2" xfId="31485"/>
    <cellStyle name="40% - Accent1 95 2 3 2 2 2" xfId="31486"/>
    <cellStyle name="40% - Accent1 95 2 3 2 3" xfId="31487"/>
    <cellStyle name="40% - Accent1 95 2 3 3" xfId="31488"/>
    <cellStyle name="40% - Accent1 95 2 3 3 2" xfId="31489"/>
    <cellStyle name="40% - Accent1 95 2 3 4" xfId="31490"/>
    <cellStyle name="40% - Accent1 95 2 3 5" xfId="31491"/>
    <cellStyle name="40% - Accent1 95 2 4" xfId="31492"/>
    <cellStyle name="40% - Accent1 95 2 4 2" xfId="31493"/>
    <cellStyle name="40% - Accent1 95 2 4 2 2" xfId="31494"/>
    <cellStyle name="40% - Accent1 95 2 4 3" xfId="31495"/>
    <cellStyle name="40% - Accent1 95 2 5" xfId="31496"/>
    <cellStyle name="40% - Accent1 95 2 5 2" xfId="31497"/>
    <cellStyle name="40% - Accent1 95 2 6" xfId="31498"/>
    <cellStyle name="40% - Accent1 95 2 7" xfId="31499"/>
    <cellStyle name="40% - Accent1 95 3" xfId="31500"/>
    <cellStyle name="40% - Accent1 95 3 2" xfId="31501"/>
    <cellStyle name="40% - Accent1 95 3 2 2" xfId="31502"/>
    <cellStyle name="40% - Accent1 95 3 2 2 2" xfId="31503"/>
    <cellStyle name="40% - Accent1 95 3 2 2 2 2" xfId="31504"/>
    <cellStyle name="40% - Accent1 95 3 2 2 2 2 2" xfId="31505"/>
    <cellStyle name="40% - Accent1 95 3 2 2 2 3" xfId="31506"/>
    <cellStyle name="40% - Accent1 95 3 2 2 3" xfId="31507"/>
    <cellStyle name="40% - Accent1 95 3 2 2 3 2" xfId="31508"/>
    <cellStyle name="40% - Accent1 95 3 2 2 4" xfId="31509"/>
    <cellStyle name="40% - Accent1 95 3 2 2 5" xfId="31510"/>
    <cellStyle name="40% - Accent1 95 3 2 3" xfId="31511"/>
    <cellStyle name="40% - Accent1 95 3 2 3 2" xfId="31512"/>
    <cellStyle name="40% - Accent1 95 3 2 3 2 2" xfId="31513"/>
    <cellStyle name="40% - Accent1 95 3 2 3 3" xfId="31514"/>
    <cellStyle name="40% - Accent1 95 3 2 4" xfId="31515"/>
    <cellStyle name="40% - Accent1 95 3 2 4 2" xfId="31516"/>
    <cellStyle name="40% - Accent1 95 3 2 5" xfId="31517"/>
    <cellStyle name="40% - Accent1 95 3 2 6" xfId="31518"/>
    <cellStyle name="40% - Accent1 95 3 3" xfId="31519"/>
    <cellStyle name="40% - Accent1 95 3 3 2" xfId="31520"/>
    <cellStyle name="40% - Accent1 95 3 3 2 2" xfId="31521"/>
    <cellStyle name="40% - Accent1 95 3 3 2 2 2" xfId="31522"/>
    <cellStyle name="40% - Accent1 95 3 3 2 3" xfId="31523"/>
    <cellStyle name="40% - Accent1 95 3 3 3" xfId="31524"/>
    <cellStyle name="40% - Accent1 95 3 3 3 2" xfId="31525"/>
    <cellStyle name="40% - Accent1 95 3 3 4" xfId="31526"/>
    <cellStyle name="40% - Accent1 95 3 3 5" xfId="31527"/>
    <cellStyle name="40% - Accent1 95 3 4" xfId="31528"/>
    <cellStyle name="40% - Accent1 95 3 4 2" xfId="31529"/>
    <cellStyle name="40% - Accent1 95 3 4 2 2" xfId="31530"/>
    <cellStyle name="40% - Accent1 95 3 4 3" xfId="31531"/>
    <cellStyle name="40% - Accent1 95 3 5" xfId="31532"/>
    <cellStyle name="40% - Accent1 95 3 5 2" xfId="31533"/>
    <cellStyle name="40% - Accent1 95 3 6" xfId="31534"/>
    <cellStyle name="40% - Accent1 95 3 7" xfId="31535"/>
    <cellStyle name="40% - Accent1 95 4" xfId="31536"/>
    <cellStyle name="40% - Accent1 95 4 2" xfId="31537"/>
    <cellStyle name="40% - Accent1 95 4 2 2" xfId="31538"/>
    <cellStyle name="40% - Accent1 95 4 2 2 2" xfId="31539"/>
    <cellStyle name="40% - Accent1 95 4 2 2 2 2" xfId="31540"/>
    <cellStyle name="40% - Accent1 95 4 2 2 3" xfId="31541"/>
    <cellStyle name="40% - Accent1 95 4 2 3" xfId="31542"/>
    <cellStyle name="40% - Accent1 95 4 2 3 2" xfId="31543"/>
    <cellStyle name="40% - Accent1 95 4 2 4" xfId="31544"/>
    <cellStyle name="40% - Accent1 95 4 2 5" xfId="31545"/>
    <cellStyle name="40% - Accent1 95 4 3" xfId="31546"/>
    <cellStyle name="40% - Accent1 95 4 3 2" xfId="31547"/>
    <cellStyle name="40% - Accent1 95 4 3 2 2" xfId="31548"/>
    <cellStyle name="40% - Accent1 95 4 3 3" xfId="31549"/>
    <cellStyle name="40% - Accent1 95 4 4" xfId="31550"/>
    <cellStyle name="40% - Accent1 95 4 4 2" xfId="31551"/>
    <cellStyle name="40% - Accent1 95 4 5" xfId="31552"/>
    <cellStyle name="40% - Accent1 95 4 6" xfId="31553"/>
    <cellStyle name="40% - Accent1 95 5" xfId="31554"/>
    <cellStyle name="40% - Accent1 95 5 2" xfId="31555"/>
    <cellStyle name="40% - Accent1 95 5 2 2" xfId="31556"/>
    <cellStyle name="40% - Accent1 95 5 2 2 2" xfId="31557"/>
    <cellStyle name="40% - Accent1 95 5 2 2 2 2" xfId="31558"/>
    <cellStyle name="40% - Accent1 95 5 2 2 3" xfId="31559"/>
    <cellStyle name="40% - Accent1 95 5 2 3" xfId="31560"/>
    <cellStyle name="40% - Accent1 95 5 2 3 2" xfId="31561"/>
    <cellStyle name="40% - Accent1 95 5 2 4" xfId="31562"/>
    <cellStyle name="40% - Accent1 95 5 2 5" xfId="31563"/>
    <cellStyle name="40% - Accent1 95 5 3" xfId="31564"/>
    <cellStyle name="40% - Accent1 95 5 3 2" xfId="31565"/>
    <cellStyle name="40% - Accent1 95 5 3 2 2" xfId="31566"/>
    <cellStyle name="40% - Accent1 95 5 3 3" xfId="31567"/>
    <cellStyle name="40% - Accent1 95 5 4" xfId="31568"/>
    <cellStyle name="40% - Accent1 95 5 4 2" xfId="31569"/>
    <cellStyle name="40% - Accent1 95 5 5" xfId="31570"/>
    <cellStyle name="40% - Accent1 95 5 6" xfId="31571"/>
    <cellStyle name="40% - Accent1 95 6" xfId="31572"/>
    <cellStyle name="40% - Accent1 95 6 2" xfId="31573"/>
    <cellStyle name="40% - Accent1 95 6 2 2" xfId="31574"/>
    <cellStyle name="40% - Accent1 95 6 2 2 2" xfId="31575"/>
    <cellStyle name="40% - Accent1 95 6 2 3" xfId="31576"/>
    <cellStyle name="40% - Accent1 95 6 3" xfId="31577"/>
    <cellStyle name="40% - Accent1 95 6 3 2" xfId="31578"/>
    <cellStyle name="40% - Accent1 95 6 4" xfId="31579"/>
    <cellStyle name="40% - Accent1 95 6 5" xfId="31580"/>
    <cellStyle name="40% - Accent1 95 7" xfId="31581"/>
    <cellStyle name="40% - Accent1 95 7 2" xfId="31582"/>
    <cellStyle name="40% - Accent1 95 7 2 2" xfId="31583"/>
    <cellStyle name="40% - Accent1 95 7 3" xfId="31584"/>
    <cellStyle name="40% - Accent1 95 8" xfId="31585"/>
    <cellStyle name="40% - Accent1 95 8 2" xfId="31586"/>
    <cellStyle name="40% - Accent1 95 9" xfId="31587"/>
    <cellStyle name="40% - Accent1 95 9 2" xfId="60991"/>
    <cellStyle name="40% - Accent1 96" xfId="1709"/>
    <cellStyle name="40% - Accent1 96 10" xfId="31588"/>
    <cellStyle name="40% - Accent1 96 2" xfId="31589"/>
    <cellStyle name="40% - Accent1 96 2 2" xfId="31590"/>
    <cellStyle name="40% - Accent1 96 2 2 2" xfId="31591"/>
    <cellStyle name="40% - Accent1 96 2 2 2 2" xfId="31592"/>
    <cellStyle name="40% - Accent1 96 2 2 2 2 2" xfId="31593"/>
    <cellStyle name="40% - Accent1 96 2 2 2 2 2 2" xfId="31594"/>
    <cellStyle name="40% - Accent1 96 2 2 2 2 3" xfId="31595"/>
    <cellStyle name="40% - Accent1 96 2 2 2 3" xfId="31596"/>
    <cellStyle name="40% - Accent1 96 2 2 2 3 2" xfId="31597"/>
    <cellStyle name="40% - Accent1 96 2 2 2 4" xfId="31598"/>
    <cellStyle name="40% - Accent1 96 2 2 2 5" xfId="31599"/>
    <cellStyle name="40% - Accent1 96 2 2 3" xfId="31600"/>
    <cellStyle name="40% - Accent1 96 2 2 3 2" xfId="31601"/>
    <cellStyle name="40% - Accent1 96 2 2 3 2 2" xfId="31602"/>
    <cellStyle name="40% - Accent1 96 2 2 3 3" xfId="31603"/>
    <cellStyle name="40% - Accent1 96 2 2 4" xfId="31604"/>
    <cellStyle name="40% - Accent1 96 2 2 4 2" xfId="31605"/>
    <cellStyle name="40% - Accent1 96 2 2 5" xfId="31606"/>
    <cellStyle name="40% - Accent1 96 2 2 6" xfId="31607"/>
    <cellStyle name="40% - Accent1 96 2 3" xfId="31608"/>
    <cellStyle name="40% - Accent1 96 2 3 2" xfId="31609"/>
    <cellStyle name="40% - Accent1 96 2 3 2 2" xfId="31610"/>
    <cellStyle name="40% - Accent1 96 2 3 2 2 2" xfId="31611"/>
    <cellStyle name="40% - Accent1 96 2 3 2 3" xfId="31612"/>
    <cellStyle name="40% - Accent1 96 2 3 3" xfId="31613"/>
    <cellStyle name="40% - Accent1 96 2 3 3 2" xfId="31614"/>
    <cellStyle name="40% - Accent1 96 2 3 4" xfId="31615"/>
    <cellStyle name="40% - Accent1 96 2 3 5" xfId="31616"/>
    <cellStyle name="40% - Accent1 96 2 4" xfId="31617"/>
    <cellStyle name="40% - Accent1 96 2 4 2" xfId="31618"/>
    <cellStyle name="40% - Accent1 96 2 4 2 2" xfId="31619"/>
    <cellStyle name="40% - Accent1 96 2 4 3" xfId="31620"/>
    <cellStyle name="40% - Accent1 96 2 5" xfId="31621"/>
    <cellStyle name="40% - Accent1 96 2 5 2" xfId="31622"/>
    <cellStyle name="40% - Accent1 96 2 6" xfId="31623"/>
    <cellStyle name="40% - Accent1 96 2 7" xfId="31624"/>
    <cellStyle name="40% - Accent1 96 3" xfId="31625"/>
    <cellStyle name="40% - Accent1 96 3 2" xfId="31626"/>
    <cellStyle name="40% - Accent1 96 3 2 2" xfId="31627"/>
    <cellStyle name="40% - Accent1 96 3 2 2 2" xfId="31628"/>
    <cellStyle name="40% - Accent1 96 3 2 2 2 2" xfId="31629"/>
    <cellStyle name="40% - Accent1 96 3 2 2 2 2 2" xfId="31630"/>
    <cellStyle name="40% - Accent1 96 3 2 2 2 3" xfId="31631"/>
    <cellStyle name="40% - Accent1 96 3 2 2 3" xfId="31632"/>
    <cellStyle name="40% - Accent1 96 3 2 2 3 2" xfId="31633"/>
    <cellStyle name="40% - Accent1 96 3 2 2 4" xfId="31634"/>
    <cellStyle name="40% - Accent1 96 3 2 2 5" xfId="31635"/>
    <cellStyle name="40% - Accent1 96 3 2 3" xfId="31636"/>
    <cellStyle name="40% - Accent1 96 3 2 3 2" xfId="31637"/>
    <cellStyle name="40% - Accent1 96 3 2 3 2 2" xfId="31638"/>
    <cellStyle name="40% - Accent1 96 3 2 3 3" xfId="31639"/>
    <cellStyle name="40% - Accent1 96 3 2 4" xfId="31640"/>
    <cellStyle name="40% - Accent1 96 3 2 4 2" xfId="31641"/>
    <cellStyle name="40% - Accent1 96 3 2 5" xfId="31642"/>
    <cellStyle name="40% - Accent1 96 3 2 6" xfId="31643"/>
    <cellStyle name="40% - Accent1 96 3 3" xfId="31644"/>
    <cellStyle name="40% - Accent1 96 3 3 2" xfId="31645"/>
    <cellStyle name="40% - Accent1 96 3 3 2 2" xfId="31646"/>
    <cellStyle name="40% - Accent1 96 3 3 2 2 2" xfId="31647"/>
    <cellStyle name="40% - Accent1 96 3 3 2 3" xfId="31648"/>
    <cellStyle name="40% - Accent1 96 3 3 3" xfId="31649"/>
    <cellStyle name="40% - Accent1 96 3 3 3 2" xfId="31650"/>
    <cellStyle name="40% - Accent1 96 3 3 4" xfId="31651"/>
    <cellStyle name="40% - Accent1 96 3 3 5" xfId="31652"/>
    <cellStyle name="40% - Accent1 96 3 4" xfId="31653"/>
    <cellStyle name="40% - Accent1 96 3 4 2" xfId="31654"/>
    <cellStyle name="40% - Accent1 96 3 4 2 2" xfId="31655"/>
    <cellStyle name="40% - Accent1 96 3 4 3" xfId="31656"/>
    <cellStyle name="40% - Accent1 96 3 5" xfId="31657"/>
    <cellStyle name="40% - Accent1 96 3 5 2" xfId="31658"/>
    <cellStyle name="40% - Accent1 96 3 6" xfId="31659"/>
    <cellStyle name="40% - Accent1 96 3 7" xfId="31660"/>
    <cellStyle name="40% - Accent1 96 4" xfId="31661"/>
    <cellStyle name="40% - Accent1 96 4 2" xfId="31662"/>
    <cellStyle name="40% - Accent1 96 4 2 2" xfId="31663"/>
    <cellStyle name="40% - Accent1 96 4 2 2 2" xfId="31664"/>
    <cellStyle name="40% - Accent1 96 4 2 2 2 2" xfId="31665"/>
    <cellStyle name="40% - Accent1 96 4 2 2 3" xfId="31666"/>
    <cellStyle name="40% - Accent1 96 4 2 3" xfId="31667"/>
    <cellStyle name="40% - Accent1 96 4 2 3 2" xfId="31668"/>
    <cellStyle name="40% - Accent1 96 4 2 4" xfId="31669"/>
    <cellStyle name="40% - Accent1 96 4 2 5" xfId="31670"/>
    <cellStyle name="40% - Accent1 96 4 3" xfId="31671"/>
    <cellStyle name="40% - Accent1 96 4 3 2" xfId="31672"/>
    <cellStyle name="40% - Accent1 96 4 3 2 2" xfId="31673"/>
    <cellStyle name="40% - Accent1 96 4 3 3" xfId="31674"/>
    <cellStyle name="40% - Accent1 96 4 4" xfId="31675"/>
    <cellStyle name="40% - Accent1 96 4 4 2" xfId="31676"/>
    <cellStyle name="40% - Accent1 96 4 5" xfId="31677"/>
    <cellStyle name="40% - Accent1 96 4 6" xfId="31678"/>
    <cellStyle name="40% - Accent1 96 5" xfId="31679"/>
    <cellStyle name="40% - Accent1 96 5 2" xfId="31680"/>
    <cellStyle name="40% - Accent1 96 5 2 2" xfId="31681"/>
    <cellStyle name="40% - Accent1 96 5 2 2 2" xfId="31682"/>
    <cellStyle name="40% - Accent1 96 5 2 2 2 2" xfId="31683"/>
    <cellStyle name="40% - Accent1 96 5 2 2 3" xfId="31684"/>
    <cellStyle name="40% - Accent1 96 5 2 3" xfId="31685"/>
    <cellStyle name="40% - Accent1 96 5 2 3 2" xfId="31686"/>
    <cellStyle name="40% - Accent1 96 5 2 4" xfId="31687"/>
    <cellStyle name="40% - Accent1 96 5 2 5" xfId="31688"/>
    <cellStyle name="40% - Accent1 96 5 3" xfId="31689"/>
    <cellStyle name="40% - Accent1 96 5 3 2" xfId="31690"/>
    <cellStyle name="40% - Accent1 96 5 3 2 2" xfId="31691"/>
    <cellStyle name="40% - Accent1 96 5 3 3" xfId="31692"/>
    <cellStyle name="40% - Accent1 96 5 4" xfId="31693"/>
    <cellStyle name="40% - Accent1 96 5 4 2" xfId="31694"/>
    <cellStyle name="40% - Accent1 96 5 5" xfId="31695"/>
    <cellStyle name="40% - Accent1 96 5 6" xfId="31696"/>
    <cellStyle name="40% - Accent1 96 6" xfId="31697"/>
    <cellStyle name="40% - Accent1 96 6 2" xfId="31698"/>
    <cellStyle name="40% - Accent1 96 6 2 2" xfId="31699"/>
    <cellStyle name="40% - Accent1 96 6 2 2 2" xfId="31700"/>
    <cellStyle name="40% - Accent1 96 6 2 3" xfId="31701"/>
    <cellStyle name="40% - Accent1 96 6 3" xfId="31702"/>
    <cellStyle name="40% - Accent1 96 6 3 2" xfId="31703"/>
    <cellStyle name="40% - Accent1 96 6 4" xfId="31704"/>
    <cellStyle name="40% - Accent1 96 6 5" xfId="31705"/>
    <cellStyle name="40% - Accent1 96 7" xfId="31706"/>
    <cellStyle name="40% - Accent1 96 7 2" xfId="31707"/>
    <cellStyle name="40% - Accent1 96 7 2 2" xfId="31708"/>
    <cellStyle name="40% - Accent1 96 7 3" xfId="31709"/>
    <cellStyle name="40% - Accent1 96 8" xfId="31710"/>
    <cellStyle name="40% - Accent1 96 8 2" xfId="31711"/>
    <cellStyle name="40% - Accent1 96 9" xfId="31712"/>
    <cellStyle name="40% - Accent1 96 9 2" xfId="60992"/>
    <cellStyle name="40% - Accent1 97" xfId="1710"/>
    <cellStyle name="40% - Accent1 97 10" xfId="31713"/>
    <cellStyle name="40% - Accent1 97 2" xfId="31714"/>
    <cellStyle name="40% - Accent1 97 2 2" xfId="31715"/>
    <cellStyle name="40% - Accent1 97 2 2 2" xfId="31716"/>
    <cellStyle name="40% - Accent1 97 2 2 2 2" xfId="31717"/>
    <cellStyle name="40% - Accent1 97 2 2 2 2 2" xfId="31718"/>
    <cellStyle name="40% - Accent1 97 2 2 2 2 2 2" xfId="31719"/>
    <cellStyle name="40% - Accent1 97 2 2 2 2 3" xfId="31720"/>
    <cellStyle name="40% - Accent1 97 2 2 2 3" xfId="31721"/>
    <cellStyle name="40% - Accent1 97 2 2 2 3 2" xfId="31722"/>
    <cellStyle name="40% - Accent1 97 2 2 2 4" xfId="31723"/>
    <cellStyle name="40% - Accent1 97 2 2 2 5" xfId="31724"/>
    <cellStyle name="40% - Accent1 97 2 2 3" xfId="31725"/>
    <cellStyle name="40% - Accent1 97 2 2 3 2" xfId="31726"/>
    <cellStyle name="40% - Accent1 97 2 2 3 2 2" xfId="31727"/>
    <cellStyle name="40% - Accent1 97 2 2 3 3" xfId="31728"/>
    <cellStyle name="40% - Accent1 97 2 2 4" xfId="31729"/>
    <cellStyle name="40% - Accent1 97 2 2 4 2" xfId="31730"/>
    <cellStyle name="40% - Accent1 97 2 2 5" xfId="31731"/>
    <cellStyle name="40% - Accent1 97 2 2 6" xfId="31732"/>
    <cellStyle name="40% - Accent1 97 2 3" xfId="31733"/>
    <cellStyle name="40% - Accent1 97 2 3 2" xfId="31734"/>
    <cellStyle name="40% - Accent1 97 2 3 2 2" xfId="31735"/>
    <cellStyle name="40% - Accent1 97 2 3 2 2 2" xfId="31736"/>
    <cellStyle name="40% - Accent1 97 2 3 2 3" xfId="31737"/>
    <cellStyle name="40% - Accent1 97 2 3 3" xfId="31738"/>
    <cellStyle name="40% - Accent1 97 2 3 3 2" xfId="31739"/>
    <cellStyle name="40% - Accent1 97 2 3 4" xfId="31740"/>
    <cellStyle name="40% - Accent1 97 2 3 5" xfId="31741"/>
    <cellStyle name="40% - Accent1 97 2 4" xfId="31742"/>
    <cellStyle name="40% - Accent1 97 2 4 2" xfId="31743"/>
    <cellStyle name="40% - Accent1 97 2 4 2 2" xfId="31744"/>
    <cellStyle name="40% - Accent1 97 2 4 3" xfId="31745"/>
    <cellStyle name="40% - Accent1 97 2 5" xfId="31746"/>
    <cellStyle name="40% - Accent1 97 2 5 2" xfId="31747"/>
    <cellStyle name="40% - Accent1 97 2 6" xfId="31748"/>
    <cellStyle name="40% - Accent1 97 2 7" xfId="31749"/>
    <cellStyle name="40% - Accent1 97 3" xfId="31750"/>
    <cellStyle name="40% - Accent1 97 3 2" xfId="31751"/>
    <cellStyle name="40% - Accent1 97 3 2 2" xfId="31752"/>
    <cellStyle name="40% - Accent1 97 3 2 2 2" xfId="31753"/>
    <cellStyle name="40% - Accent1 97 3 2 2 2 2" xfId="31754"/>
    <cellStyle name="40% - Accent1 97 3 2 2 2 2 2" xfId="31755"/>
    <cellStyle name="40% - Accent1 97 3 2 2 2 3" xfId="31756"/>
    <cellStyle name="40% - Accent1 97 3 2 2 3" xfId="31757"/>
    <cellStyle name="40% - Accent1 97 3 2 2 3 2" xfId="31758"/>
    <cellStyle name="40% - Accent1 97 3 2 2 4" xfId="31759"/>
    <cellStyle name="40% - Accent1 97 3 2 2 5" xfId="31760"/>
    <cellStyle name="40% - Accent1 97 3 2 3" xfId="31761"/>
    <cellStyle name="40% - Accent1 97 3 2 3 2" xfId="31762"/>
    <cellStyle name="40% - Accent1 97 3 2 3 2 2" xfId="31763"/>
    <cellStyle name="40% - Accent1 97 3 2 3 3" xfId="31764"/>
    <cellStyle name="40% - Accent1 97 3 2 4" xfId="31765"/>
    <cellStyle name="40% - Accent1 97 3 2 4 2" xfId="31766"/>
    <cellStyle name="40% - Accent1 97 3 2 5" xfId="31767"/>
    <cellStyle name="40% - Accent1 97 3 2 6" xfId="31768"/>
    <cellStyle name="40% - Accent1 97 3 3" xfId="31769"/>
    <cellStyle name="40% - Accent1 97 3 3 2" xfId="31770"/>
    <cellStyle name="40% - Accent1 97 3 3 2 2" xfId="31771"/>
    <cellStyle name="40% - Accent1 97 3 3 2 2 2" xfId="31772"/>
    <cellStyle name="40% - Accent1 97 3 3 2 3" xfId="31773"/>
    <cellStyle name="40% - Accent1 97 3 3 3" xfId="31774"/>
    <cellStyle name="40% - Accent1 97 3 3 3 2" xfId="31775"/>
    <cellStyle name="40% - Accent1 97 3 3 4" xfId="31776"/>
    <cellStyle name="40% - Accent1 97 3 3 5" xfId="31777"/>
    <cellStyle name="40% - Accent1 97 3 4" xfId="31778"/>
    <cellStyle name="40% - Accent1 97 3 4 2" xfId="31779"/>
    <cellStyle name="40% - Accent1 97 3 4 2 2" xfId="31780"/>
    <cellStyle name="40% - Accent1 97 3 4 3" xfId="31781"/>
    <cellStyle name="40% - Accent1 97 3 5" xfId="31782"/>
    <cellStyle name="40% - Accent1 97 3 5 2" xfId="31783"/>
    <cellStyle name="40% - Accent1 97 3 6" xfId="31784"/>
    <cellStyle name="40% - Accent1 97 3 7" xfId="31785"/>
    <cellStyle name="40% - Accent1 97 4" xfId="31786"/>
    <cellStyle name="40% - Accent1 97 4 2" xfId="31787"/>
    <cellStyle name="40% - Accent1 97 4 2 2" xfId="31788"/>
    <cellStyle name="40% - Accent1 97 4 2 2 2" xfId="31789"/>
    <cellStyle name="40% - Accent1 97 4 2 2 2 2" xfId="31790"/>
    <cellStyle name="40% - Accent1 97 4 2 2 3" xfId="31791"/>
    <cellStyle name="40% - Accent1 97 4 2 3" xfId="31792"/>
    <cellStyle name="40% - Accent1 97 4 2 3 2" xfId="31793"/>
    <cellStyle name="40% - Accent1 97 4 2 4" xfId="31794"/>
    <cellStyle name="40% - Accent1 97 4 2 5" xfId="31795"/>
    <cellStyle name="40% - Accent1 97 4 3" xfId="31796"/>
    <cellStyle name="40% - Accent1 97 4 3 2" xfId="31797"/>
    <cellStyle name="40% - Accent1 97 4 3 2 2" xfId="31798"/>
    <cellStyle name="40% - Accent1 97 4 3 3" xfId="31799"/>
    <cellStyle name="40% - Accent1 97 4 4" xfId="31800"/>
    <cellStyle name="40% - Accent1 97 4 4 2" xfId="31801"/>
    <cellStyle name="40% - Accent1 97 4 5" xfId="31802"/>
    <cellStyle name="40% - Accent1 97 4 6" xfId="31803"/>
    <cellStyle name="40% - Accent1 97 5" xfId="31804"/>
    <cellStyle name="40% - Accent1 97 5 2" xfId="31805"/>
    <cellStyle name="40% - Accent1 97 5 2 2" xfId="31806"/>
    <cellStyle name="40% - Accent1 97 5 2 2 2" xfId="31807"/>
    <cellStyle name="40% - Accent1 97 5 2 2 2 2" xfId="31808"/>
    <cellStyle name="40% - Accent1 97 5 2 2 3" xfId="31809"/>
    <cellStyle name="40% - Accent1 97 5 2 3" xfId="31810"/>
    <cellStyle name="40% - Accent1 97 5 2 3 2" xfId="31811"/>
    <cellStyle name="40% - Accent1 97 5 2 4" xfId="31812"/>
    <cellStyle name="40% - Accent1 97 5 2 5" xfId="31813"/>
    <cellStyle name="40% - Accent1 97 5 3" xfId="31814"/>
    <cellStyle name="40% - Accent1 97 5 3 2" xfId="31815"/>
    <cellStyle name="40% - Accent1 97 5 3 2 2" xfId="31816"/>
    <cellStyle name="40% - Accent1 97 5 3 3" xfId="31817"/>
    <cellStyle name="40% - Accent1 97 5 4" xfId="31818"/>
    <cellStyle name="40% - Accent1 97 5 4 2" xfId="31819"/>
    <cellStyle name="40% - Accent1 97 5 5" xfId="31820"/>
    <cellStyle name="40% - Accent1 97 5 6" xfId="31821"/>
    <cellStyle name="40% - Accent1 97 6" xfId="31822"/>
    <cellStyle name="40% - Accent1 97 6 2" xfId="31823"/>
    <cellStyle name="40% - Accent1 97 6 2 2" xfId="31824"/>
    <cellStyle name="40% - Accent1 97 6 2 2 2" xfId="31825"/>
    <cellStyle name="40% - Accent1 97 6 2 3" xfId="31826"/>
    <cellStyle name="40% - Accent1 97 6 3" xfId="31827"/>
    <cellStyle name="40% - Accent1 97 6 3 2" xfId="31828"/>
    <cellStyle name="40% - Accent1 97 6 4" xfId="31829"/>
    <cellStyle name="40% - Accent1 97 6 5" xfId="31830"/>
    <cellStyle name="40% - Accent1 97 7" xfId="31831"/>
    <cellStyle name="40% - Accent1 97 7 2" xfId="31832"/>
    <cellStyle name="40% - Accent1 97 7 2 2" xfId="31833"/>
    <cellStyle name="40% - Accent1 97 7 3" xfId="31834"/>
    <cellStyle name="40% - Accent1 97 8" xfId="31835"/>
    <cellStyle name="40% - Accent1 97 8 2" xfId="31836"/>
    <cellStyle name="40% - Accent1 97 9" xfId="31837"/>
    <cellStyle name="40% - Accent1 97 9 2" xfId="60993"/>
    <cellStyle name="40% - Accent1 98" xfId="1711"/>
    <cellStyle name="40% - Accent1 98 10" xfId="31838"/>
    <cellStyle name="40% - Accent1 98 2" xfId="31839"/>
    <cellStyle name="40% - Accent1 98 2 2" xfId="31840"/>
    <cellStyle name="40% - Accent1 98 2 2 2" xfId="31841"/>
    <cellStyle name="40% - Accent1 98 2 2 2 2" xfId="31842"/>
    <cellStyle name="40% - Accent1 98 2 2 2 2 2" xfId="31843"/>
    <cellStyle name="40% - Accent1 98 2 2 2 2 2 2" xfId="31844"/>
    <cellStyle name="40% - Accent1 98 2 2 2 2 3" xfId="31845"/>
    <cellStyle name="40% - Accent1 98 2 2 2 3" xfId="31846"/>
    <cellStyle name="40% - Accent1 98 2 2 2 3 2" xfId="31847"/>
    <cellStyle name="40% - Accent1 98 2 2 2 4" xfId="31848"/>
    <cellStyle name="40% - Accent1 98 2 2 2 5" xfId="31849"/>
    <cellStyle name="40% - Accent1 98 2 2 3" xfId="31850"/>
    <cellStyle name="40% - Accent1 98 2 2 3 2" xfId="31851"/>
    <cellStyle name="40% - Accent1 98 2 2 3 2 2" xfId="31852"/>
    <cellStyle name="40% - Accent1 98 2 2 3 3" xfId="31853"/>
    <cellStyle name="40% - Accent1 98 2 2 4" xfId="31854"/>
    <cellStyle name="40% - Accent1 98 2 2 4 2" xfId="31855"/>
    <cellStyle name="40% - Accent1 98 2 2 5" xfId="31856"/>
    <cellStyle name="40% - Accent1 98 2 2 6" xfId="31857"/>
    <cellStyle name="40% - Accent1 98 2 3" xfId="31858"/>
    <cellStyle name="40% - Accent1 98 2 3 2" xfId="31859"/>
    <cellStyle name="40% - Accent1 98 2 3 2 2" xfId="31860"/>
    <cellStyle name="40% - Accent1 98 2 3 2 2 2" xfId="31861"/>
    <cellStyle name="40% - Accent1 98 2 3 2 3" xfId="31862"/>
    <cellStyle name="40% - Accent1 98 2 3 3" xfId="31863"/>
    <cellStyle name="40% - Accent1 98 2 3 3 2" xfId="31864"/>
    <cellStyle name="40% - Accent1 98 2 3 4" xfId="31865"/>
    <cellStyle name="40% - Accent1 98 2 3 5" xfId="31866"/>
    <cellStyle name="40% - Accent1 98 2 4" xfId="31867"/>
    <cellStyle name="40% - Accent1 98 2 4 2" xfId="31868"/>
    <cellStyle name="40% - Accent1 98 2 4 2 2" xfId="31869"/>
    <cellStyle name="40% - Accent1 98 2 4 3" xfId="31870"/>
    <cellStyle name="40% - Accent1 98 2 5" xfId="31871"/>
    <cellStyle name="40% - Accent1 98 2 5 2" xfId="31872"/>
    <cellStyle name="40% - Accent1 98 2 6" xfId="31873"/>
    <cellStyle name="40% - Accent1 98 2 7" xfId="31874"/>
    <cellStyle name="40% - Accent1 98 3" xfId="31875"/>
    <cellStyle name="40% - Accent1 98 3 2" xfId="31876"/>
    <cellStyle name="40% - Accent1 98 3 2 2" xfId="31877"/>
    <cellStyle name="40% - Accent1 98 3 2 2 2" xfId="31878"/>
    <cellStyle name="40% - Accent1 98 3 2 2 2 2" xfId="31879"/>
    <cellStyle name="40% - Accent1 98 3 2 2 2 2 2" xfId="31880"/>
    <cellStyle name="40% - Accent1 98 3 2 2 2 3" xfId="31881"/>
    <cellStyle name="40% - Accent1 98 3 2 2 3" xfId="31882"/>
    <cellStyle name="40% - Accent1 98 3 2 2 3 2" xfId="31883"/>
    <cellStyle name="40% - Accent1 98 3 2 2 4" xfId="31884"/>
    <cellStyle name="40% - Accent1 98 3 2 2 5" xfId="31885"/>
    <cellStyle name="40% - Accent1 98 3 2 3" xfId="31886"/>
    <cellStyle name="40% - Accent1 98 3 2 3 2" xfId="31887"/>
    <cellStyle name="40% - Accent1 98 3 2 3 2 2" xfId="31888"/>
    <cellStyle name="40% - Accent1 98 3 2 3 3" xfId="31889"/>
    <cellStyle name="40% - Accent1 98 3 2 4" xfId="31890"/>
    <cellStyle name="40% - Accent1 98 3 2 4 2" xfId="31891"/>
    <cellStyle name="40% - Accent1 98 3 2 5" xfId="31892"/>
    <cellStyle name="40% - Accent1 98 3 2 6" xfId="31893"/>
    <cellStyle name="40% - Accent1 98 3 3" xfId="31894"/>
    <cellStyle name="40% - Accent1 98 3 3 2" xfId="31895"/>
    <cellStyle name="40% - Accent1 98 3 3 2 2" xfId="31896"/>
    <cellStyle name="40% - Accent1 98 3 3 2 2 2" xfId="31897"/>
    <cellStyle name="40% - Accent1 98 3 3 2 3" xfId="31898"/>
    <cellStyle name="40% - Accent1 98 3 3 3" xfId="31899"/>
    <cellStyle name="40% - Accent1 98 3 3 3 2" xfId="31900"/>
    <cellStyle name="40% - Accent1 98 3 3 4" xfId="31901"/>
    <cellStyle name="40% - Accent1 98 3 3 5" xfId="31902"/>
    <cellStyle name="40% - Accent1 98 3 4" xfId="31903"/>
    <cellStyle name="40% - Accent1 98 3 4 2" xfId="31904"/>
    <cellStyle name="40% - Accent1 98 3 4 2 2" xfId="31905"/>
    <cellStyle name="40% - Accent1 98 3 4 3" xfId="31906"/>
    <cellStyle name="40% - Accent1 98 3 5" xfId="31907"/>
    <cellStyle name="40% - Accent1 98 3 5 2" xfId="31908"/>
    <cellStyle name="40% - Accent1 98 3 6" xfId="31909"/>
    <cellStyle name="40% - Accent1 98 3 7" xfId="31910"/>
    <cellStyle name="40% - Accent1 98 4" xfId="31911"/>
    <cellStyle name="40% - Accent1 98 4 2" xfId="31912"/>
    <cellStyle name="40% - Accent1 98 4 2 2" xfId="31913"/>
    <cellStyle name="40% - Accent1 98 4 2 2 2" xfId="31914"/>
    <cellStyle name="40% - Accent1 98 4 2 2 2 2" xfId="31915"/>
    <cellStyle name="40% - Accent1 98 4 2 2 3" xfId="31916"/>
    <cellStyle name="40% - Accent1 98 4 2 3" xfId="31917"/>
    <cellStyle name="40% - Accent1 98 4 2 3 2" xfId="31918"/>
    <cellStyle name="40% - Accent1 98 4 2 4" xfId="31919"/>
    <cellStyle name="40% - Accent1 98 4 2 5" xfId="31920"/>
    <cellStyle name="40% - Accent1 98 4 3" xfId="31921"/>
    <cellStyle name="40% - Accent1 98 4 3 2" xfId="31922"/>
    <cellStyle name="40% - Accent1 98 4 3 2 2" xfId="31923"/>
    <cellStyle name="40% - Accent1 98 4 3 3" xfId="31924"/>
    <cellStyle name="40% - Accent1 98 4 4" xfId="31925"/>
    <cellStyle name="40% - Accent1 98 4 4 2" xfId="31926"/>
    <cellStyle name="40% - Accent1 98 4 5" xfId="31927"/>
    <cellStyle name="40% - Accent1 98 4 6" xfId="31928"/>
    <cellStyle name="40% - Accent1 98 5" xfId="31929"/>
    <cellStyle name="40% - Accent1 98 5 2" xfId="31930"/>
    <cellStyle name="40% - Accent1 98 5 2 2" xfId="31931"/>
    <cellStyle name="40% - Accent1 98 5 2 2 2" xfId="31932"/>
    <cellStyle name="40% - Accent1 98 5 2 2 2 2" xfId="31933"/>
    <cellStyle name="40% - Accent1 98 5 2 2 3" xfId="31934"/>
    <cellStyle name="40% - Accent1 98 5 2 3" xfId="31935"/>
    <cellStyle name="40% - Accent1 98 5 2 3 2" xfId="31936"/>
    <cellStyle name="40% - Accent1 98 5 2 4" xfId="31937"/>
    <cellStyle name="40% - Accent1 98 5 2 5" xfId="31938"/>
    <cellStyle name="40% - Accent1 98 5 3" xfId="31939"/>
    <cellStyle name="40% - Accent1 98 5 3 2" xfId="31940"/>
    <cellStyle name="40% - Accent1 98 5 3 2 2" xfId="31941"/>
    <cellStyle name="40% - Accent1 98 5 3 3" xfId="31942"/>
    <cellStyle name="40% - Accent1 98 5 4" xfId="31943"/>
    <cellStyle name="40% - Accent1 98 5 4 2" xfId="31944"/>
    <cellStyle name="40% - Accent1 98 5 5" xfId="31945"/>
    <cellStyle name="40% - Accent1 98 5 6" xfId="31946"/>
    <cellStyle name="40% - Accent1 98 6" xfId="31947"/>
    <cellStyle name="40% - Accent1 98 6 2" xfId="31948"/>
    <cellStyle name="40% - Accent1 98 6 2 2" xfId="31949"/>
    <cellStyle name="40% - Accent1 98 6 2 2 2" xfId="31950"/>
    <cellStyle name="40% - Accent1 98 6 2 3" xfId="31951"/>
    <cellStyle name="40% - Accent1 98 6 3" xfId="31952"/>
    <cellStyle name="40% - Accent1 98 6 3 2" xfId="31953"/>
    <cellStyle name="40% - Accent1 98 6 4" xfId="31954"/>
    <cellStyle name="40% - Accent1 98 6 5" xfId="31955"/>
    <cellStyle name="40% - Accent1 98 7" xfId="31956"/>
    <cellStyle name="40% - Accent1 98 7 2" xfId="31957"/>
    <cellStyle name="40% - Accent1 98 7 2 2" xfId="31958"/>
    <cellStyle name="40% - Accent1 98 7 3" xfId="31959"/>
    <cellStyle name="40% - Accent1 98 8" xfId="31960"/>
    <cellStyle name="40% - Accent1 98 8 2" xfId="31961"/>
    <cellStyle name="40% - Accent1 98 9" xfId="31962"/>
    <cellStyle name="40% - Accent1 98 9 2" xfId="60994"/>
    <cellStyle name="40% - Accent1 99" xfId="1712"/>
    <cellStyle name="40% - Accent1 99 10" xfId="31963"/>
    <cellStyle name="40% - Accent1 99 2" xfId="31964"/>
    <cellStyle name="40% - Accent1 99 2 2" xfId="31965"/>
    <cellStyle name="40% - Accent1 99 2 2 2" xfId="31966"/>
    <cellStyle name="40% - Accent1 99 2 2 2 2" xfId="31967"/>
    <cellStyle name="40% - Accent1 99 2 2 2 2 2" xfId="31968"/>
    <cellStyle name="40% - Accent1 99 2 2 2 2 2 2" xfId="31969"/>
    <cellStyle name="40% - Accent1 99 2 2 2 2 3" xfId="31970"/>
    <cellStyle name="40% - Accent1 99 2 2 2 3" xfId="31971"/>
    <cellStyle name="40% - Accent1 99 2 2 2 3 2" xfId="31972"/>
    <cellStyle name="40% - Accent1 99 2 2 2 4" xfId="31973"/>
    <cellStyle name="40% - Accent1 99 2 2 2 5" xfId="31974"/>
    <cellStyle name="40% - Accent1 99 2 2 3" xfId="31975"/>
    <cellStyle name="40% - Accent1 99 2 2 3 2" xfId="31976"/>
    <cellStyle name="40% - Accent1 99 2 2 3 2 2" xfId="31977"/>
    <cellStyle name="40% - Accent1 99 2 2 3 3" xfId="31978"/>
    <cellStyle name="40% - Accent1 99 2 2 4" xfId="31979"/>
    <cellStyle name="40% - Accent1 99 2 2 4 2" xfId="31980"/>
    <cellStyle name="40% - Accent1 99 2 2 5" xfId="31981"/>
    <cellStyle name="40% - Accent1 99 2 2 6" xfId="31982"/>
    <cellStyle name="40% - Accent1 99 2 3" xfId="31983"/>
    <cellStyle name="40% - Accent1 99 2 3 2" xfId="31984"/>
    <cellStyle name="40% - Accent1 99 2 3 2 2" xfId="31985"/>
    <cellStyle name="40% - Accent1 99 2 3 2 2 2" xfId="31986"/>
    <cellStyle name="40% - Accent1 99 2 3 2 3" xfId="31987"/>
    <cellStyle name="40% - Accent1 99 2 3 3" xfId="31988"/>
    <cellStyle name="40% - Accent1 99 2 3 3 2" xfId="31989"/>
    <cellStyle name="40% - Accent1 99 2 3 4" xfId="31990"/>
    <cellStyle name="40% - Accent1 99 2 3 5" xfId="31991"/>
    <cellStyle name="40% - Accent1 99 2 4" xfId="31992"/>
    <cellStyle name="40% - Accent1 99 2 4 2" xfId="31993"/>
    <cellStyle name="40% - Accent1 99 2 4 2 2" xfId="31994"/>
    <cellStyle name="40% - Accent1 99 2 4 3" xfId="31995"/>
    <cellStyle name="40% - Accent1 99 2 5" xfId="31996"/>
    <cellStyle name="40% - Accent1 99 2 5 2" xfId="31997"/>
    <cellStyle name="40% - Accent1 99 2 6" xfId="31998"/>
    <cellStyle name="40% - Accent1 99 2 7" xfId="31999"/>
    <cellStyle name="40% - Accent1 99 3" xfId="32000"/>
    <cellStyle name="40% - Accent1 99 3 2" xfId="32001"/>
    <cellStyle name="40% - Accent1 99 3 2 2" xfId="32002"/>
    <cellStyle name="40% - Accent1 99 3 2 2 2" xfId="32003"/>
    <cellStyle name="40% - Accent1 99 3 2 2 2 2" xfId="32004"/>
    <cellStyle name="40% - Accent1 99 3 2 2 2 2 2" xfId="32005"/>
    <cellStyle name="40% - Accent1 99 3 2 2 2 3" xfId="32006"/>
    <cellStyle name="40% - Accent1 99 3 2 2 3" xfId="32007"/>
    <cellStyle name="40% - Accent1 99 3 2 2 3 2" xfId="32008"/>
    <cellStyle name="40% - Accent1 99 3 2 2 4" xfId="32009"/>
    <cellStyle name="40% - Accent1 99 3 2 2 5" xfId="32010"/>
    <cellStyle name="40% - Accent1 99 3 2 3" xfId="32011"/>
    <cellStyle name="40% - Accent1 99 3 2 3 2" xfId="32012"/>
    <cellStyle name="40% - Accent1 99 3 2 3 2 2" xfId="32013"/>
    <cellStyle name="40% - Accent1 99 3 2 3 3" xfId="32014"/>
    <cellStyle name="40% - Accent1 99 3 2 4" xfId="32015"/>
    <cellStyle name="40% - Accent1 99 3 2 4 2" xfId="32016"/>
    <cellStyle name="40% - Accent1 99 3 2 5" xfId="32017"/>
    <cellStyle name="40% - Accent1 99 3 2 6" xfId="32018"/>
    <cellStyle name="40% - Accent1 99 3 3" xfId="32019"/>
    <cellStyle name="40% - Accent1 99 3 3 2" xfId="32020"/>
    <cellStyle name="40% - Accent1 99 3 3 2 2" xfId="32021"/>
    <cellStyle name="40% - Accent1 99 3 3 2 2 2" xfId="32022"/>
    <cellStyle name="40% - Accent1 99 3 3 2 3" xfId="32023"/>
    <cellStyle name="40% - Accent1 99 3 3 3" xfId="32024"/>
    <cellStyle name="40% - Accent1 99 3 3 3 2" xfId="32025"/>
    <cellStyle name="40% - Accent1 99 3 3 4" xfId="32026"/>
    <cellStyle name="40% - Accent1 99 3 3 5" xfId="32027"/>
    <cellStyle name="40% - Accent1 99 3 4" xfId="32028"/>
    <cellStyle name="40% - Accent1 99 3 4 2" xfId="32029"/>
    <cellStyle name="40% - Accent1 99 3 4 2 2" xfId="32030"/>
    <cellStyle name="40% - Accent1 99 3 4 3" xfId="32031"/>
    <cellStyle name="40% - Accent1 99 3 5" xfId="32032"/>
    <cellStyle name="40% - Accent1 99 3 5 2" xfId="32033"/>
    <cellStyle name="40% - Accent1 99 3 6" xfId="32034"/>
    <cellStyle name="40% - Accent1 99 3 7" xfId="32035"/>
    <cellStyle name="40% - Accent1 99 4" xfId="32036"/>
    <cellStyle name="40% - Accent1 99 4 2" xfId="32037"/>
    <cellStyle name="40% - Accent1 99 4 2 2" xfId="32038"/>
    <cellStyle name="40% - Accent1 99 4 2 2 2" xfId="32039"/>
    <cellStyle name="40% - Accent1 99 4 2 2 2 2" xfId="32040"/>
    <cellStyle name="40% - Accent1 99 4 2 2 3" xfId="32041"/>
    <cellStyle name="40% - Accent1 99 4 2 3" xfId="32042"/>
    <cellStyle name="40% - Accent1 99 4 2 3 2" xfId="32043"/>
    <cellStyle name="40% - Accent1 99 4 2 4" xfId="32044"/>
    <cellStyle name="40% - Accent1 99 4 2 5" xfId="32045"/>
    <cellStyle name="40% - Accent1 99 4 3" xfId="32046"/>
    <cellStyle name="40% - Accent1 99 4 3 2" xfId="32047"/>
    <cellStyle name="40% - Accent1 99 4 3 2 2" xfId="32048"/>
    <cellStyle name="40% - Accent1 99 4 3 3" xfId="32049"/>
    <cellStyle name="40% - Accent1 99 4 4" xfId="32050"/>
    <cellStyle name="40% - Accent1 99 4 4 2" xfId="32051"/>
    <cellStyle name="40% - Accent1 99 4 5" xfId="32052"/>
    <cellStyle name="40% - Accent1 99 4 6" xfId="32053"/>
    <cellStyle name="40% - Accent1 99 5" xfId="32054"/>
    <cellStyle name="40% - Accent1 99 5 2" xfId="32055"/>
    <cellStyle name="40% - Accent1 99 5 2 2" xfId="32056"/>
    <cellStyle name="40% - Accent1 99 5 2 2 2" xfId="32057"/>
    <cellStyle name="40% - Accent1 99 5 2 2 2 2" xfId="32058"/>
    <cellStyle name="40% - Accent1 99 5 2 2 3" xfId="32059"/>
    <cellStyle name="40% - Accent1 99 5 2 3" xfId="32060"/>
    <cellStyle name="40% - Accent1 99 5 2 3 2" xfId="32061"/>
    <cellStyle name="40% - Accent1 99 5 2 4" xfId="32062"/>
    <cellStyle name="40% - Accent1 99 5 2 5" xfId="32063"/>
    <cellStyle name="40% - Accent1 99 5 3" xfId="32064"/>
    <cellStyle name="40% - Accent1 99 5 3 2" xfId="32065"/>
    <cellStyle name="40% - Accent1 99 5 3 2 2" xfId="32066"/>
    <cellStyle name="40% - Accent1 99 5 3 3" xfId="32067"/>
    <cellStyle name="40% - Accent1 99 5 4" xfId="32068"/>
    <cellStyle name="40% - Accent1 99 5 4 2" xfId="32069"/>
    <cellStyle name="40% - Accent1 99 5 5" xfId="32070"/>
    <cellStyle name="40% - Accent1 99 5 6" xfId="32071"/>
    <cellStyle name="40% - Accent1 99 6" xfId="32072"/>
    <cellStyle name="40% - Accent1 99 6 2" xfId="32073"/>
    <cellStyle name="40% - Accent1 99 6 2 2" xfId="32074"/>
    <cellStyle name="40% - Accent1 99 6 2 2 2" xfId="32075"/>
    <cellStyle name="40% - Accent1 99 6 2 3" xfId="32076"/>
    <cellStyle name="40% - Accent1 99 6 3" xfId="32077"/>
    <cellStyle name="40% - Accent1 99 6 3 2" xfId="32078"/>
    <cellStyle name="40% - Accent1 99 6 4" xfId="32079"/>
    <cellStyle name="40% - Accent1 99 6 5" xfId="32080"/>
    <cellStyle name="40% - Accent1 99 7" xfId="32081"/>
    <cellStyle name="40% - Accent1 99 7 2" xfId="32082"/>
    <cellStyle name="40% - Accent1 99 7 2 2" xfId="32083"/>
    <cellStyle name="40% - Accent1 99 7 3" xfId="32084"/>
    <cellStyle name="40% - Accent1 99 8" xfId="32085"/>
    <cellStyle name="40% - Accent1 99 8 2" xfId="32086"/>
    <cellStyle name="40% - Accent1 99 9" xfId="32087"/>
    <cellStyle name="40% - Accent1 99 9 2" xfId="60995"/>
    <cellStyle name="40% - Accent2 10" xfId="1713"/>
    <cellStyle name="40% - Accent2 10 2" xfId="1714"/>
    <cellStyle name="40% - Accent2 100" xfId="1715"/>
    <cellStyle name="40% - Accent2 100 10" xfId="32088"/>
    <cellStyle name="40% - Accent2 100 2" xfId="32089"/>
    <cellStyle name="40% - Accent2 100 2 2" xfId="32090"/>
    <cellStyle name="40% - Accent2 100 2 2 2" xfId="32091"/>
    <cellStyle name="40% - Accent2 100 2 2 2 2" xfId="32092"/>
    <cellStyle name="40% - Accent2 100 2 2 2 2 2" xfId="32093"/>
    <cellStyle name="40% - Accent2 100 2 2 2 2 2 2" xfId="32094"/>
    <cellStyle name="40% - Accent2 100 2 2 2 2 3" xfId="32095"/>
    <cellStyle name="40% - Accent2 100 2 2 2 3" xfId="32096"/>
    <cellStyle name="40% - Accent2 100 2 2 2 3 2" xfId="32097"/>
    <cellStyle name="40% - Accent2 100 2 2 2 4" xfId="32098"/>
    <cellStyle name="40% - Accent2 100 2 2 2 5" xfId="32099"/>
    <cellStyle name="40% - Accent2 100 2 2 3" xfId="32100"/>
    <cellStyle name="40% - Accent2 100 2 2 3 2" xfId="32101"/>
    <cellStyle name="40% - Accent2 100 2 2 3 2 2" xfId="32102"/>
    <cellStyle name="40% - Accent2 100 2 2 3 3" xfId="32103"/>
    <cellStyle name="40% - Accent2 100 2 2 4" xfId="32104"/>
    <cellStyle name="40% - Accent2 100 2 2 4 2" xfId="32105"/>
    <cellStyle name="40% - Accent2 100 2 2 5" xfId="32106"/>
    <cellStyle name="40% - Accent2 100 2 2 6" xfId="32107"/>
    <cellStyle name="40% - Accent2 100 2 3" xfId="32108"/>
    <cellStyle name="40% - Accent2 100 2 3 2" xfId="32109"/>
    <cellStyle name="40% - Accent2 100 2 3 2 2" xfId="32110"/>
    <cellStyle name="40% - Accent2 100 2 3 2 2 2" xfId="32111"/>
    <cellStyle name="40% - Accent2 100 2 3 2 3" xfId="32112"/>
    <cellStyle name="40% - Accent2 100 2 3 3" xfId="32113"/>
    <cellStyle name="40% - Accent2 100 2 3 3 2" xfId="32114"/>
    <cellStyle name="40% - Accent2 100 2 3 4" xfId="32115"/>
    <cellStyle name="40% - Accent2 100 2 3 5" xfId="32116"/>
    <cellStyle name="40% - Accent2 100 2 4" xfId="32117"/>
    <cellStyle name="40% - Accent2 100 2 4 2" xfId="32118"/>
    <cellStyle name="40% - Accent2 100 2 4 2 2" xfId="32119"/>
    <cellStyle name="40% - Accent2 100 2 4 3" xfId="32120"/>
    <cellStyle name="40% - Accent2 100 2 5" xfId="32121"/>
    <cellStyle name="40% - Accent2 100 2 5 2" xfId="32122"/>
    <cellStyle name="40% - Accent2 100 2 6" xfId="32123"/>
    <cellStyle name="40% - Accent2 100 2 7" xfId="32124"/>
    <cellStyle name="40% - Accent2 100 3" xfId="32125"/>
    <cellStyle name="40% - Accent2 100 3 2" xfId="32126"/>
    <cellStyle name="40% - Accent2 100 3 2 2" xfId="32127"/>
    <cellStyle name="40% - Accent2 100 3 2 2 2" xfId="32128"/>
    <cellStyle name="40% - Accent2 100 3 2 2 2 2" xfId="32129"/>
    <cellStyle name="40% - Accent2 100 3 2 2 2 2 2" xfId="32130"/>
    <cellStyle name="40% - Accent2 100 3 2 2 2 3" xfId="32131"/>
    <cellStyle name="40% - Accent2 100 3 2 2 3" xfId="32132"/>
    <cellStyle name="40% - Accent2 100 3 2 2 3 2" xfId="32133"/>
    <cellStyle name="40% - Accent2 100 3 2 2 4" xfId="32134"/>
    <cellStyle name="40% - Accent2 100 3 2 2 5" xfId="32135"/>
    <cellStyle name="40% - Accent2 100 3 2 3" xfId="32136"/>
    <cellStyle name="40% - Accent2 100 3 2 3 2" xfId="32137"/>
    <cellStyle name="40% - Accent2 100 3 2 3 2 2" xfId="32138"/>
    <cellStyle name="40% - Accent2 100 3 2 3 3" xfId="32139"/>
    <cellStyle name="40% - Accent2 100 3 2 4" xfId="32140"/>
    <cellStyle name="40% - Accent2 100 3 2 4 2" xfId="32141"/>
    <cellStyle name="40% - Accent2 100 3 2 5" xfId="32142"/>
    <cellStyle name="40% - Accent2 100 3 2 6" xfId="32143"/>
    <cellStyle name="40% - Accent2 100 3 3" xfId="32144"/>
    <cellStyle name="40% - Accent2 100 3 3 2" xfId="32145"/>
    <cellStyle name="40% - Accent2 100 3 3 2 2" xfId="32146"/>
    <cellStyle name="40% - Accent2 100 3 3 2 2 2" xfId="32147"/>
    <cellStyle name="40% - Accent2 100 3 3 2 3" xfId="32148"/>
    <cellStyle name="40% - Accent2 100 3 3 3" xfId="32149"/>
    <cellStyle name="40% - Accent2 100 3 3 3 2" xfId="32150"/>
    <cellStyle name="40% - Accent2 100 3 3 4" xfId="32151"/>
    <cellStyle name="40% - Accent2 100 3 3 5" xfId="32152"/>
    <cellStyle name="40% - Accent2 100 3 4" xfId="32153"/>
    <cellStyle name="40% - Accent2 100 3 4 2" xfId="32154"/>
    <cellStyle name="40% - Accent2 100 3 4 2 2" xfId="32155"/>
    <cellStyle name="40% - Accent2 100 3 4 3" xfId="32156"/>
    <cellStyle name="40% - Accent2 100 3 5" xfId="32157"/>
    <cellStyle name="40% - Accent2 100 3 5 2" xfId="32158"/>
    <cellStyle name="40% - Accent2 100 3 6" xfId="32159"/>
    <cellStyle name="40% - Accent2 100 3 7" xfId="32160"/>
    <cellStyle name="40% - Accent2 100 4" xfId="32161"/>
    <cellStyle name="40% - Accent2 100 4 2" xfId="32162"/>
    <cellStyle name="40% - Accent2 100 4 2 2" xfId="32163"/>
    <cellStyle name="40% - Accent2 100 4 2 2 2" xfId="32164"/>
    <cellStyle name="40% - Accent2 100 4 2 2 2 2" xfId="32165"/>
    <cellStyle name="40% - Accent2 100 4 2 2 3" xfId="32166"/>
    <cellStyle name="40% - Accent2 100 4 2 3" xfId="32167"/>
    <cellStyle name="40% - Accent2 100 4 2 3 2" xfId="32168"/>
    <cellStyle name="40% - Accent2 100 4 2 4" xfId="32169"/>
    <cellStyle name="40% - Accent2 100 4 2 5" xfId="32170"/>
    <cellStyle name="40% - Accent2 100 4 3" xfId="32171"/>
    <cellStyle name="40% - Accent2 100 4 3 2" xfId="32172"/>
    <cellStyle name="40% - Accent2 100 4 3 2 2" xfId="32173"/>
    <cellStyle name="40% - Accent2 100 4 3 3" xfId="32174"/>
    <cellStyle name="40% - Accent2 100 4 4" xfId="32175"/>
    <cellStyle name="40% - Accent2 100 4 4 2" xfId="32176"/>
    <cellStyle name="40% - Accent2 100 4 5" xfId="32177"/>
    <cellStyle name="40% - Accent2 100 4 6" xfId="32178"/>
    <cellStyle name="40% - Accent2 100 5" xfId="32179"/>
    <cellStyle name="40% - Accent2 100 5 2" xfId="32180"/>
    <cellStyle name="40% - Accent2 100 5 2 2" xfId="32181"/>
    <cellStyle name="40% - Accent2 100 5 2 2 2" xfId="32182"/>
    <cellStyle name="40% - Accent2 100 5 2 2 2 2" xfId="32183"/>
    <cellStyle name="40% - Accent2 100 5 2 2 3" xfId="32184"/>
    <cellStyle name="40% - Accent2 100 5 2 3" xfId="32185"/>
    <cellStyle name="40% - Accent2 100 5 2 3 2" xfId="32186"/>
    <cellStyle name="40% - Accent2 100 5 2 4" xfId="32187"/>
    <cellStyle name="40% - Accent2 100 5 2 5" xfId="32188"/>
    <cellStyle name="40% - Accent2 100 5 3" xfId="32189"/>
    <cellStyle name="40% - Accent2 100 5 3 2" xfId="32190"/>
    <cellStyle name="40% - Accent2 100 5 3 2 2" xfId="32191"/>
    <cellStyle name="40% - Accent2 100 5 3 3" xfId="32192"/>
    <cellStyle name="40% - Accent2 100 5 4" xfId="32193"/>
    <cellStyle name="40% - Accent2 100 5 4 2" xfId="32194"/>
    <cellStyle name="40% - Accent2 100 5 5" xfId="32195"/>
    <cellStyle name="40% - Accent2 100 5 6" xfId="32196"/>
    <cellStyle name="40% - Accent2 100 6" xfId="32197"/>
    <cellStyle name="40% - Accent2 100 6 2" xfId="32198"/>
    <cellStyle name="40% - Accent2 100 6 2 2" xfId="32199"/>
    <cellStyle name="40% - Accent2 100 6 2 2 2" xfId="32200"/>
    <cellStyle name="40% - Accent2 100 6 2 3" xfId="32201"/>
    <cellStyle name="40% - Accent2 100 6 3" xfId="32202"/>
    <cellStyle name="40% - Accent2 100 6 3 2" xfId="32203"/>
    <cellStyle name="40% - Accent2 100 6 4" xfId="32204"/>
    <cellStyle name="40% - Accent2 100 6 5" xfId="32205"/>
    <cellStyle name="40% - Accent2 100 7" xfId="32206"/>
    <cellStyle name="40% - Accent2 100 7 2" xfId="32207"/>
    <cellStyle name="40% - Accent2 100 7 2 2" xfId="32208"/>
    <cellStyle name="40% - Accent2 100 7 3" xfId="32209"/>
    <cellStyle name="40% - Accent2 100 8" xfId="32210"/>
    <cellStyle name="40% - Accent2 100 8 2" xfId="32211"/>
    <cellStyle name="40% - Accent2 100 9" xfId="32212"/>
    <cellStyle name="40% - Accent2 100 9 2" xfId="60996"/>
    <cellStyle name="40% - Accent2 101" xfId="1716"/>
    <cellStyle name="40% - Accent2 101 10" xfId="32213"/>
    <cellStyle name="40% - Accent2 101 2" xfId="32214"/>
    <cellStyle name="40% - Accent2 101 2 2" xfId="32215"/>
    <cellStyle name="40% - Accent2 101 2 2 2" xfId="32216"/>
    <cellStyle name="40% - Accent2 101 2 2 2 2" xfId="32217"/>
    <cellStyle name="40% - Accent2 101 2 2 2 2 2" xfId="32218"/>
    <cellStyle name="40% - Accent2 101 2 2 2 2 2 2" xfId="32219"/>
    <cellStyle name="40% - Accent2 101 2 2 2 2 3" xfId="32220"/>
    <cellStyle name="40% - Accent2 101 2 2 2 3" xfId="32221"/>
    <cellStyle name="40% - Accent2 101 2 2 2 3 2" xfId="32222"/>
    <cellStyle name="40% - Accent2 101 2 2 2 4" xfId="32223"/>
    <cellStyle name="40% - Accent2 101 2 2 2 5" xfId="32224"/>
    <cellStyle name="40% - Accent2 101 2 2 3" xfId="32225"/>
    <cellStyle name="40% - Accent2 101 2 2 3 2" xfId="32226"/>
    <cellStyle name="40% - Accent2 101 2 2 3 2 2" xfId="32227"/>
    <cellStyle name="40% - Accent2 101 2 2 3 3" xfId="32228"/>
    <cellStyle name="40% - Accent2 101 2 2 4" xfId="32229"/>
    <cellStyle name="40% - Accent2 101 2 2 4 2" xfId="32230"/>
    <cellStyle name="40% - Accent2 101 2 2 5" xfId="32231"/>
    <cellStyle name="40% - Accent2 101 2 2 6" xfId="32232"/>
    <cellStyle name="40% - Accent2 101 2 3" xfId="32233"/>
    <cellStyle name="40% - Accent2 101 2 3 2" xfId="32234"/>
    <cellStyle name="40% - Accent2 101 2 3 2 2" xfId="32235"/>
    <cellStyle name="40% - Accent2 101 2 3 2 2 2" xfId="32236"/>
    <cellStyle name="40% - Accent2 101 2 3 2 3" xfId="32237"/>
    <cellStyle name="40% - Accent2 101 2 3 3" xfId="32238"/>
    <cellStyle name="40% - Accent2 101 2 3 3 2" xfId="32239"/>
    <cellStyle name="40% - Accent2 101 2 3 4" xfId="32240"/>
    <cellStyle name="40% - Accent2 101 2 3 5" xfId="32241"/>
    <cellStyle name="40% - Accent2 101 2 4" xfId="32242"/>
    <cellStyle name="40% - Accent2 101 2 4 2" xfId="32243"/>
    <cellStyle name="40% - Accent2 101 2 4 2 2" xfId="32244"/>
    <cellStyle name="40% - Accent2 101 2 4 3" xfId="32245"/>
    <cellStyle name="40% - Accent2 101 2 5" xfId="32246"/>
    <cellStyle name="40% - Accent2 101 2 5 2" xfId="32247"/>
    <cellStyle name="40% - Accent2 101 2 6" xfId="32248"/>
    <cellStyle name="40% - Accent2 101 2 7" xfId="32249"/>
    <cellStyle name="40% - Accent2 101 3" xfId="32250"/>
    <cellStyle name="40% - Accent2 101 3 2" xfId="32251"/>
    <cellStyle name="40% - Accent2 101 3 2 2" xfId="32252"/>
    <cellStyle name="40% - Accent2 101 3 2 2 2" xfId="32253"/>
    <cellStyle name="40% - Accent2 101 3 2 2 2 2" xfId="32254"/>
    <cellStyle name="40% - Accent2 101 3 2 2 2 2 2" xfId="32255"/>
    <cellStyle name="40% - Accent2 101 3 2 2 2 3" xfId="32256"/>
    <cellStyle name="40% - Accent2 101 3 2 2 3" xfId="32257"/>
    <cellStyle name="40% - Accent2 101 3 2 2 3 2" xfId="32258"/>
    <cellStyle name="40% - Accent2 101 3 2 2 4" xfId="32259"/>
    <cellStyle name="40% - Accent2 101 3 2 2 5" xfId="32260"/>
    <cellStyle name="40% - Accent2 101 3 2 3" xfId="32261"/>
    <cellStyle name="40% - Accent2 101 3 2 3 2" xfId="32262"/>
    <cellStyle name="40% - Accent2 101 3 2 3 2 2" xfId="32263"/>
    <cellStyle name="40% - Accent2 101 3 2 3 3" xfId="32264"/>
    <cellStyle name="40% - Accent2 101 3 2 4" xfId="32265"/>
    <cellStyle name="40% - Accent2 101 3 2 4 2" xfId="32266"/>
    <cellStyle name="40% - Accent2 101 3 2 5" xfId="32267"/>
    <cellStyle name="40% - Accent2 101 3 2 6" xfId="32268"/>
    <cellStyle name="40% - Accent2 101 3 3" xfId="32269"/>
    <cellStyle name="40% - Accent2 101 3 3 2" xfId="32270"/>
    <cellStyle name="40% - Accent2 101 3 3 2 2" xfId="32271"/>
    <cellStyle name="40% - Accent2 101 3 3 2 2 2" xfId="32272"/>
    <cellStyle name="40% - Accent2 101 3 3 2 3" xfId="32273"/>
    <cellStyle name="40% - Accent2 101 3 3 3" xfId="32274"/>
    <cellStyle name="40% - Accent2 101 3 3 3 2" xfId="32275"/>
    <cellStyle name="40% - Accent2 101 3 3 4" xfId="32276"/>
    <cellStyle name="40% - Accent2 101 3 3 5" xfId="32277"/>
    <cellStyle name="40% - Accent2 101 3 4" xfId="32278"/>
    <cellStyle name="40% - Accent2 101 3 4 2" xfId="32279"/>
    <cellStyle name="40% - Accent2 101 3 4 2 2" xfId="32280"/>
    <cellStyle name="40% - Accent2 101 3 4 3" xfId="32281"/>
    <cellStyle name="40% - Accent2 101 3 5" xfId="32282"/>
    <cellStyle name="40% - Accent2 101 3 5 2" xfId="32283"/>
    <cellStyle name="40% - Accent2 101 3 6" xfId="32284"/>
    <cellStyle name="40% - Accent2 101 3 7" xfId="32285"/>
    <cellStyle name="40% - Accent2 101 4" xfId="32286"/>
    <cellStyle name="40% - Accent2 101 4 2" xfId="32287"/>
    <cellStyle name="40% - Accent2 101 4 2 2" xfId="32288"/>
    <cellStyle name="40% - Accent2 101 4 2 2 2" xfId="32289"/>
    <cellStyle name="40% - Accent2 101 4 2 2 2 2" xfId="32290"/>
    <cellStyle name="40% - Accent2 101 4 2 2 3" xfId="32291"/>
    <cellStyle name="40% - Accent2 101 4 2 3" xfId="32292"/>
    <cellStyle name="40% - Accent2 101 4 2 3 2" xfId="32293"/>
    <cellStyle name="40% - Accent2 101 4 2 4" xfId="32294"/>
    <cellStyle name="40% - Accent2 101 4 2 5" xfId="32295"/>
    <cellStyle name="40% - Accent2 101 4 3" xfId="32296"/>
    <cellStyle name="40% - Accent2 101 4 3 2" xfId="32297"/>
    <cellStyle name="40% - Accent2 101 4 3 2 2" xfId="32298"/>
    <cellStyle name="40% - Accent2 101 4 3 3" xfId="32299"/>
    <cellStyle name="40% - Accent2 101 4 4" xfId="32300"/>
    <cellStyle name="40% - Accent2 101 4 4 2" xfId="32301"/>
    <cellStyle name="40% - Accent2 101 4 5" xfId="32302"/>
    <cellStyle name="40% - Accent2 101 4 6" xfId="32303"/>
    <cellStyle name="40% - Accent2 101 5" xfId="32304"/>
    <cellStyle name="40% - Accent2 101 5 2" xfId="32305"/>
    <cellStyle name="40% - Accent2 101 5 2 2" xfId="32306"/>
    <cellStyle name="40% - Accent2 101 5 2 2 2" xfId="32307"/>
    <cellStyle name="40% - Accent2 101 5 2 2 2 2" xfId="32308"/>
    <cellStyle name="40% - Accent2 101 5 2 2 3" xfId="32309"/>
    <cellStyle name="40% - Accent2 101 5 2 3" xfId="32310"/>
    <cellStyle name="40% - Accent2 101 5 2 3 2" xfId="32311"/>
    <cellStyle name="40% - Accent2 101 5 2 4" xfId="32312"/>
    <cellStyle name="40% - Accent2 101 5 2 5" xfId="32313"/>
    <cellStyle name="40% - Accent2 101 5 3" xfId="32314"/>
    <cellStyle name="40% - Accent2 101 5 3 2" xfId="32315"/>
    <cellStyle name="40% - Accent2 101 5 3 2 2" xfId="32316"/>
    <cellStyle name="40% - Accent2 101 5 3 3" xfId="32317"/>
    <cellStyle name="40% - Accent2 101 5 4" xfId="32318"/>
    <cellStyle name="40% - Accent2 101 5 4 2" xfId="32319"/>
    <cellStyle name="40% - Accent2 101 5 5" xfId="32320"/>
    <cellStyle name="40% - Accent2 101 5 6" xfId="32321"/>
    <cellStyle name="40% - Accent2 101 6" xfId="32322"/>
    <cellStyle name="40% - Accent2 101 6 2" xfId="32323"/>
    <cellStyle name="40% - Accent2 101 6 2 2" xfId="32324"/>
    <cellStyle name="40% - Accent2 101 6 2 2 2" xfId="32325"/>
    <cellStyle name="40% - Accent2 101 6 2 3" xfId="32326"/>
    <cellStyle name="40% - Accent2 101 6 3" xfId="32327"/>
    <cellStyle name="40% - Accent2 101 6 3 2" xfId="32328"/>
    <cellStyle name="40% - Accent2 101 6 4" xfId="32329"/>
    <cellStyle name="40% - Accent2 101 6 5" xfId="32330"/>
    <cellStyle name="40% - Accent2 101 7" xfId="32331"/>
    <cellStyle name="40% - Accent2 101 7 2" xfId="32332"/>
    <cellStyle name="40% - Accent2 101 7 2 2" xfId="32333"/>
    <cellStyle name="40% - Accent2 101 7 3" xfId="32334"/>
    <cellStyle name="40% - Accent2 101 8" xfId="32335"/>
    <cellStyle name="40% - Accent2 101 8 2" xfId="32336"/>
    <cellStyle name="40% - Accent2 101 9" xfId="32337"/>
    <cellStyle name="40% - Accent2 101 9 2" xfId="60997"/>
    <cellStyle name="40% - Accent2 102" xfId="1717"/>
    <cellStyle name="40% - Accent2 102 10" xfId="32338"/>
    <cellStyle name="40% - Accent2 102 2" xfId="32339"/>
    <cellStyle name="40% - Accent2 102 2 2" xfId="32340"/>
    <cellStyle name="40% - Accent2 102 2 2 2" xfId="32341"/>
    <cellStyle name="40% - Accent2 102 2 2 2 2" xfId="32342"/>
    <cellStyle name="40% - Accent2 102 2 2 2 2 2" xfId="32343"/>
    <cellStyle name="40% - Accent2 102 2 2 2 2 2 2" xfId="32344"/>
    <cellStyle name="40% - Accent2 102 2 2 2 2 3" xfId="32345"/>
    <cellStyle name="40% - Accent2 102 2 2 2 3" xfId="32346"/>
    <cellStyle name="40% - Accent2 102 2 2 2 3 2" xfId="32347"/>
    <cellStyle name="40% - Accent2 102 2 2 2 4" xfId="32348"/>
    <cellStyle name="40% - Accent2 102 2 2 2 5" xfId="32349"/>
    <cellStyle name="40% - Accent2 102 2 2 3" xfId="32350"/>
    <cellStyle name="40% - Accent2 102 2 2 3 2" xfId="32351"/>
    <cellStyle name="40% - Accent2 102 2 2 3 2 2" xfId="32352"/>
    <cellStyle name="40% - Accent2 102 2 2 3 3" xfId="32353"/>
    <cellStyle name="40% - Accent2 102 2 2 4" xfId="32354"/>
    <cellStyle name="40% - Accent2 102 2 2 4 2" xfId="32355"/>
    <cellStyle name="40% - Accent2 102 2 2 5" xfId="32356"/>
    <cellStyle name="40% - Accent2 102 2 2 6" xfId="32357"/>
    <cellStyle name="40% - Accent2 102 2 3" xfId="32358"/>
    <cellStyle name="40% - Accent2 102 2 3 2" xfId="32359"/>
    <cellStyle name="40% - Accent2 102 2 3 2 2" xfId="32360"/>
    <cellStyle name="40% - Accent2 102 2 3 2 2 2" xfId="32361"/>
    <cellStyle name="40% - Accent2 102 2 3 2 3" xfId="32362"/>
    <cellStyle name="40% - Accent2 102 2 3 3" xfId="32363"/>
    <cellStyle name="40% - Accent2 102 2 3 3 2" xfId="32364"/>
    <cellStyle name="40% - Accent2 102 2 3 4" xfId="32365"/>
    <cellStyle name="40% - Accent2 102 2 3 5" xfId="32366"/>
    <cellStyle name="40% - Accent2 102 2 4" xfId="32367"/>
    <cellStyle name="40% - Accent2 102 2 4 2" xfId="32368"/>
    <cellStyle name="40% - Accent2 102 2 4 2 2" xfId="32369"/>
    <cellStyle name="40% - Accent2 102 2 4 3" xfId="32370"/>
    <cellStyle name="40% - Accent2 102 2 5" xfId="32371"/>
    <cellStyle name="40% - Accent2 102 2 5 2" xfId="32372"/>
    <cellStyle name="40% - Accent2 102 2 6" xfId="32373"/>
    <cellStyle name="40% - Accent2 102 2 7" xfId="32374"/>
    <cellStyle name="40% - Accent2 102 3" xfId="32375"/>
    <cellStyle name="40% - Accent2 102 3 2" xfId="32376"/>
    <cellStyle name="40% - Accent2 102 3 2 2" xfId="32377"/>
    <cellStyle name="40% - Accent2 102 3 2 2 2" xfId="32378"/>
    <cellStyle name="40% - Accent2 102 3 2 2 2 2" xfId="32379"/>
    <cellStyle name="40% - Accent2 102 3 2 2 2 2 2" xfId="32380"/>
    <cellStyle name="40% - Accent2 102 3 2 2 2 3" xfId="32381"/>
    <cellStyle name="40% - Accent2 102 3 2 2 3" xfId="32382"/>
    <cellStyle name="40% - Accent2 102 3 2 2 3 2" xfId="32383"/>
    <cellStyle name="40% - Accent2 102 3 2 2 4" xfId="32384"/>
    <cellStyle name="40% - Accent2 102 3 2 2 5" xfId="32385"/>
    <cellStyle name="40% - Accent2 102 3 2 3" xfId="32386"/>
    <cellStyle name="40% - Accent2 102 3 2 3 2" xfId="32387"/>
    <cellStyle name="40% - Accent2 102 3 2 3 2 2" xfId="32388"/>
    <cellStyle name="40% - Accent2 102 3 2 3 3" xfId="32389"/>
    <cellStyle name="40% - Accent2 102 3 2 4" xfId="32390"/>
    <cellStyle name="40% - Accent2 102 3 2 4 2" xfId="32391"/>
    <cellStyle name="40% - Accent2 102 3 2 5" xfId="32392"/>
    <cellStyle name="40% - Accent2 102 3 2 6" xfId="32393"/>
    <cellStyle name="40% - Accent2 102 3 3" xfId="32394"/>
    <cellStyle name="40% - Accent2 102 3 3 2" xfId="32395"/>
    <cellStyle name="40% - Accent2 102 3 3 2 2" xfId="32396"/>
    <cellStyle name="40% - Accent2 102 3 3 2 2 2" xfId="32397"/>
    <cellStyle name="40% - Accent2 102 3 3 2 3" xfId="32398"/>
    <cellStyle name="40% - Accent2 102 3 3 3" xfId="32399"/>
    <cellStyle name="40% - Accent2 102 3 3 3 2" xfId="32400"/>
    <cellStyle name="40% - Accent2 102 3 3 4" xfId="32401"/>
    <cellStyle name="40% - Accent2 102 3 3 5" xfId="32402"/>
    <cellStyle name="40% - Accent2 102 3 4" xfId="32403"/>
    <cellStyle name="40% - Accent2 102 3 4 2" xfId="32404"/>
    <cellStyle name="40% - Accent2 102 3 4 2 2" xfId="32405"/>
    <cellStyle name="40% - Accent2 102 3 4 3" xfId="32406"/>
    <cellStyle name="40% - Accent2 102 3 5" xfId="32407"/>
    <cellStyle name="40% - Accent2 102 3 5 2" xfId="32408"/>
    <cellStyle name="40% - Accent2 102 3 6" xfId="32409"/>
    <cellStyle name="40% - Accent2 102 3 7" xfId="32410"/>
    <cellStyle name="40% - Accent2 102 4" xfId="32411"/>
    <cellStyle name="40% - Accent2 102 4 2" xfId="32412"/>
    <cellStyle name="40% - Accent2 102 4 2 2" xfId="32413"/>
    <cellStyle name="40% - Accent2 102 4 2 2 2" xfId="32414"/>
    <cellStyle name="40% - Accent2 102 4 2 2 2 2" xfId="32415"/>
    <cellStyle name="40% - Accent2 102 4 2 2 3" xfId="32416"/>
    <cellStyle name="40% - Accent2 102 4 2 3" xfId="32417"/>
    <cellStyle name="40% - Accent2 102 4 2 3 2" xfId="32418"/>
    <cellStyle name="40% - Accent2 102 4 2 4" xfId="32419"/>
    <cellStyle name="40% - Accent2 102 4 2 5" xfId="32420"/>
    <cellStyle name="40% - Accent2 102 4 3" xfId="32421"/>
    <cellStyle name="40% - Accent2 102 4 3 2" xfId="32422"/>
    <cellStyle name="40% - Accent2 102 4 3 2 2" xfId="32423"/>
    <cellStyle name="40% - Accent2 102 4 3 3" xfId="32424"/>
    <cellStyle name="40% - Accent2 102 4 4" xfId="32425"/>
    <cellStyle name="40% - Accent2 102 4 4 2" xfId="32426"/>
    <cellStyle name="40% - Accent2 102 4 5" xfId="32427"/>
    <cellStyle name="40% - Accent2 102 4 6" xfId="32428"/>
    <cellStyle name="40% - Accent2 102 5" xfId="32429"/>
    <cellStyle name="40% - Accent2 102 5 2" xfId="32430"/>
    <cellStyle name="40% - Accent2 102 5 2 2" xfId="32431"/>
    <cellStyle name="40% - Accent2 102 5 2 2 2" xfId="32432"/>
    <cellStyle name="40% - Accent2 102 5 2 2 2 2" xfId="32433"/>
    <cellStyle name="40% - Accent2 102 5 2 2 3" xfId="32434"/>
    <cellStyle name="40% - Accent2 102 5 2 3" xfId="32435"/>
    <cellStyle name="40% - Accent2 102 5 2 3 2" xfId="32436"/>
    <cellStyle name="40% - Accent2 102 5 2 4" xfId="32437"/>
    <cellStyle name="40% - Accent2 102 5 2 5" xfId="32438"/>
    <cellStyle name="40% - Accent2 102 5 3" xfId="32439"/>
    <cellStyle name="40% - Accent2 102 5 3 2" xfId="32440"/>
    <cellStyle name="40% - Accent2 102 5 3 2 2" xfId="32441"/>
    <cellStyle name="40% - Accent2 102 5 3 3" xfId="32442"/>
    <cellStyle name="40% - Accent2 102 5 4" xfId="32443"/>
    <cellStyle name="40% - Accent2 102 5 4 2" xfId="32444"/>
    <cellStyle name="40% - Accent2 102 5 5" xfId="32445"/>
    <cellStyle name="40% - Accent2 102 5 6" xfId="32446"/>
    <cellStyle name="40% - Accent2 102 6" xfId="32447"/>
    <cellStyle name="40% - Accent2 102 6 2" xfId="32448"/>
    <cellStyle name="40% - Accent2 102 6 2 2" xfId="32449"/>
    <cellStyle name="40% - Accent2 102 6 2 2 2" xfId="32450"/>
    <cellStyle name="40% - Accent2 102 6 2 3" xfId="32451"/>
    <cellStyle name="40% - Accent2 102 6 3" xfId="32452"/>
    <cellStyle name="40% - Accent2 102 6 3 2" xfId="32453"/>
    <cellStyle name="40% - Accent2 102 6 4" xfId="32454"/>
    <cellStyle name="40% - Accent2 102 6 5" xfId="32455"/>
    <cellStyle name="40% - Accent2 102 7" xfId="32456"/>
    <cellStyle name="40% - Accent2 102 7 2" xfId="32457"/>
    <cellStyle name="40% - Accent2 102 7 2 2" xfId="32458"/>
    <cellStyle name="40% - Accent2 102 7 3" xfId="32459"/>
    <cellStyle name="40% - Accent2 102 8" xfId="32460"/>
    <cellStyle name="40% - Accent2 102 8 2" xfId="32461"/>
    <cellStyle name="40% - Accent2 102 9" xfId="32462"/>
    <cellStyle name="40% - Accent2 102 9 2" xfId="60998"/>
    <cellStyle name="40% - Accent2 103" xfId="1718"/>
    <cellStyle name="40% - Accent2 103 10" xfId="32463"/>
    <cellStyle name="40% - Accent2 103 2" xfId="32464"/>
    <cellStyle name="40% - Accent2 103 2 2" xfId="32465"/>
    <cellStyle name="40% - Accent2 103 2 2 2" xfId="32466"/>
    <cellStyle name="40% - Accent2 103 2 2 2 2" xfId="32467"/>
    <cellStyle name="40% - Accent2 103 2 2 2 2 2" xfId="32468"/>
    <cellStyle name="40% - Accent2 103 2 2 2 2 2 2" xfId="32469"/>
    <cellStyle name="40% - Accent2 103 2 2 2 2 3" xfId="32470"/>
    <cellStyle name="40% - Accent2 103 2 2 2 3" xfId="32471"/>
    <cellStyle name="40% - Accent2 103 2 2 2 3 2" xfId="32472"/>
    <cellStyle name="40% - Accent2 103 2 2 2 4" xfId="32473"/>
    <cellStyle name="40% - Accent2 103 2 2 2 5" xfId="32474"/>
    <cellStyle name="40% - Accent2 103 2 2 3" xfId="32475"/>
    <cellStyle name="40% - Accent2 103 2 2 3 2" xfId="32476"/>
    <cellStyle name="40% - Accent2 103 2 2 3 2 2" xfId="32477"/>
    <cellStyle name="40% - Accent2 103 2 2 3 3" xfId="32478"/>
    <cellStyle name="40% - Accent2 103 2 2 4" xfId="32479"/>
    <cellStyle name="40% - Accent2 103 2 2 4 2" xfId="32480"/>
    <cellStyle name="40% - Accent2 103 2 2 5" xfId="32481"/>
    <cellStyle name="40% - Accent2 103 2 2 6" xfId="32482"/>
    <cellStyle name="40% - Accent2 103 2 3" xfId="32483"/>
    <cellStyle name="40% - Accent2 103 2 3 2" xfId="32484"/>
    <cellStyle name="40% - Accent2 103 2 3 2 2" xfId="32485"/>
    <cellStyle name="40% - Accent2 103 2 3 2 2 2" xfId="32486"/>
    <cellStyle name="40% - Accent2 103 2 3 2 3" xfId="32487"/>
    <cellStyle name="40% - Accent2 103 2 3 3" xfId="32488"/>
    <cellStyle name="40% - Accent2 103 2 3 3 2" xfId="32489"/>
    <cellStyle name="40% - Accent2 103 2 3 4" xfId="32490"/>
    <cellStyle name="40% - Accent2 103 2 3 5" xfId="32491"/>
    <cellStyle name="40% - Accent2 103 2 4" xfId="32492"/>
    <cellStyle name="40% - Accent2 103 2 4 2" xfId="32493"/>
    <cellStyle name="40% - Accent2 103 2 4 2 2" xfId="32494"/>
    <cellStyle name="40% - Accent2 103 2 4 3" xfId="32495"/>
    <cellStyle name="40% - Accent2 103 2 5" xfId="32496"/>
    <cellStyle name="40% - Accent2 103 2 5 2" xfId="32497"/>
    <cellStyle name="40% - Accent2 103 2 6" xfId="32498"/>
    <cellStyle name="40% - Accent2 103 2 7" xfId="32499"/>
    <cellStyle name="40% - Accent2 103 3" xfId="32500"/>
    <cellStyle name="40% - Accent2 103 3 2" xfId="32501"/>
    <cellStyle name="40% - Accent2 103 3 2 2" xfId="32502"/>
    <cellStyle name="40% - Accent2 103 3 2 2 2" xfId="32503"/>
    <cellStyle name="40% - Accent2 103 3 2 2 2 2" xfId="32504"/>
    <cellStyle name="40% - Accent2 103 3 2 2 2 2 2" xfId="32505"/>
    <cellStyle name="40% - Accent2 103 3 2 2 2 3" xfId="32506"/>
    <cellStyle name="40% - Accent2 103 3 2 2 3" xfId="32507"/>
    <cellStyle name="40% - Accent2 103 3 2 2 3 2" xfId="32508"/>
    <cellStyle name="40% - Accent2 103 3 2 2 4" xfId="32509"/>
    <cellStyle name="40% - Accent2 103 3 2 2 5" xfId="32510"/>
    <cellStyle name="40% - Accent2 103 3 2 3" xfId="32511"/>
    <cellStyle name="40% - Accent2 103 3 2 3 2" xfId="32512"/>
    <cellStyle name="40% - Accent2 103 3 2 3 2 2" xfId="32513"/>
    <cellStyle name="40% - Accent2 103 3 2 3 3" xfId="32514"/>
    <cellStyle name="40% - Accent2 103 3 2 4" xfId="32515"/>
    <cellStyle name="40% - Accent2 103 3 2 4 2" xfId="32516"/>
    <cellStyle name="40% - Accent2 103 3 2 5" xfId="32517"/>
    <cellStyle name="40% - Accent2 103 3 2 6" xfId="32518"/>
    <cellStyle name="40% - Accent2 103 3 3" xfId="32519"/>
    <cellStyle name="40% - Accent2 103 3 3 2" xfId="32520"/>
    <cellStyle name="40% - Accent2 103 3 3 2 2" xfId="32521"/>
    <cellStyle name="40% - Accent2 103 3 3 2 2 2" xfId="32522"/>
    <cellStyle name="40% - Accent2 103 3 3 2 3" xfId="32523"/>
    <cellStyle name="40% - Accent2 103 3 3 3" xfId="32524"/>
    <cellStyle name="40% - Accent2 103 3 3 3 2" xfId="32525"/>
    <cellStyle name="40% - Accent2 103 3 3 4" xfId="32526"/>
    <cellStyle name="40% - Accent2 103 3 3 5" xfId="32527"/>
    <cellStyle name="40% - Accent2 103 3 4" xfId="32528"/>
    <cellStyle name="40% - Accent2 103 3 4 2" xfId="32529"/>
    <cellStyle name="40% - Accent2 103 3 4 2 2" xfId="32530"/>
    <cellStyle name="40% - Accent2 103 3 4 3" xfId="32531"/>
    <cellStyle name="40% - Accent2 103 3 5" xfId="32532"/>
    <cellStyle name="40% - Accent2 103 3 5 2" xfId="32533"/>
    <cellStyle name="40% - Accent2 103 3 6" xfId="32534"/>
    <cellStyle name="40% - Accent2 103 3 7" xfId="32535"/>
    <cellStyle name="40% - Accent2 103 4" xfId="32536"/>
    <cellStyle name="40% - Accent2 103 4 2" xfId="32537"/>
    <cellStyle name="40% - Accent2 103 4 2 2" xfId="32538"/>
    <cellStyle name="40% - Accent2 103 4 2 2 2" xfId="32539"/>
    <cellStyle name="40% - Accent2 103 4 2 2 2 2" xfId="32540"/>
    <cellStyle name="40% - Accent2 103 4 2 2 3" xfId="32541"/>
    <cellStyle name="40% - Accent2 103 4 2 3" xfId="32542"/>
    <cellStyle name="40% - Accent2 103 4 2 3 2" xfId="32543"/>
    <cellStyle name="40% - Accent2 103 4 2 4" xfId="32544"/>
    <cellStyle name="40% - Accent2 103 4 2 5" xfId="32545"/>
    <cellStyle name="40% - Accent2 103 4 3" xfId="32546"/>
    <cellStyle name="40% - Accent2 103 4 3 2" xfId="32547"/>
    <cellStyle name="40% - Accent2 103 4 3 2 2" xfId="32548"/>
    <cellStyle name="40% - Accent2 103 4 3 3" xfId="32549"/>
    <cellStyle name="40% - Accent2 103 4 4" xfId="32550"/>
    <cellStyle name="40% - Accent2 103 4 4 2" xfId="32551"/>
    <cellStyle name="40% - Accent2 103 4 5" xfId="32552"/>
    <cellStyle name="40% - Accent2 103 4 6" xfId="32553"/>
    <cellStyle name="40% - Accent2 103 5" xfId="32554"/>
    <cellStyle name="40% - Accent2 103 5 2" xfId="32555"/>
    <cellStyle name="40% - Accent2 103 5 2 2" xfId="32556"/>
    <cellStyle name="40% - Accent2 103 5 2 2 2" xfId="32557"/>
    <cellStyle name="40% - Accent2 103 5 2 2 2 2" xfId="32558"/>
    <cellStyle name="40% - Accent2 103 5 2 2 3" xfId="32559"/>
    <cellStyle name="40% - Accent2 103 5 2 3" xfId="32560"/>
    <cellStyle name="40% - Accent2 103 5 2 3 2" xfId="32561"/>
    <cellStyle name="40% - Accent2 103 5 2 4" xfId="32562"/>
    <cellStyle name="40% - Accent2 103 5 2 5" xfId="32563"/>
    <cellStyle name="40% - Accent2 103 5 3" xfId="32564"/>
    <cellStyle name="40% - Accent2 103 5 3 2" xfId="32565"/>
    <cellStyle name="40% - Accent2 103 5 3 2 2" xfId="32566"/>
    <cellStyle name="40% - Accent2 103 5 3 3" xfId="32567"/>
    <cellStyle name="40% - Accent2 103 5 4" xfId="32568"/>
    <cellStyle name="40% - Accent2 103 5 4 2" xfId="32569"/>
    <cellStyle name="40% - Accent2 103 5 5" xfId="32570"/>
    <cellStyle name="40% - Accent2 103 5 6" xfId="32571"/>
    <cellStyle name="40% - Accent2 103 6" xfId="32572"/>
    <cellStyle name="40% - Accent2 103 6 2" xfId="32573"/>
    <cellStyle name="40% - Accent2 103 6 2 2" xfId="32574"/>
    <cellStyle name="40% - Accent2 103 6 2 2 2" xfId="32575"/>
    <cellStyle name="40% - Accent2 103 6 2 3" xfId="32576"/>
    <cellStyle name="40% - Accent2 103 6 3" xfId="32577"/>
    <cellStyle name="40% - Accent2 103 6 3 2" xfId="32578"/>
    <cellStyle name="40% - Accent2 103 6 4" xfId="32579"/>
    <cellStyle name="40% - Accent2 103 6 5" xfId="32580"/>
    <cellStyle name="40% - Accent2 103 7" xfId="32581"/>
    <cellStyle name="40% - Accent2 103 7 2" xfId="32582"/>
    <cellStyle name="40% - Accent2 103 7 2 2" xfId="32583"/>
    <cellStyle name="40% - Accent2 103 7 3" xfId="32584"/>
    <cellStyle name="40% - Accent2 103 8" xfId="32585"/>
    <cellStyle name="40% - Accent2 103 8 2" xfId="32586"/>
    <cellStyle name="40% - Accent2 103 9" xfId="32587"/>
    <cellStyle name="40% - Accent2 103 9 2" xfId="60999"/>
    <cellStyle name="40% - Accent2 104" xfId="1719"/>
    <cellStyle name="40% - Accent2 104 10" xfId="32588"/>
    <cellStyle name="40% - Accent2 104 2" xfId="32589"/>
    <cellStyle name="40% - Accent2 104 2 2" xfId="32590"/>
    <cellStyle name="40% - Accent2 104 2 2 2" xfId="32591"/>
    <cellStyle name="40% - Accent2 104 2 2 2 2" xfId="32592"/>
    <cellStyle name="40% - Accent2 104 2 2 2 2 2" xfId="32593"/>
    <cellStyle name="40% - Accent2 104 2 2 2 2 2 2" xfId="32594"/>
    <cellStyle name="40% - Accent2 104 2 2 2 2 3" xfId="32595"/>
    <cellStyle name="40% - Accent2 104 2 2 2 3" xfId="32596"/>
    <cellStyle name="40% - Accent2 104 2 2 2 3 2" xfId="32597"/>
    <cellStyle name="40% - Accent2 104 2 2 2 4" xfId="32598"/>
    <cellStyle name="40% - Accent2 104 2 2 2 5" xfId="32599"/>
    <cellStyle name="40% - Accent2 104 2 2 3" xfId="32600"/>
    <cellStyle name="40% - Accent2 104 2 2 3 2" xfId="32601"/>
    <cellStyle name="40% - Accent2 104 2 2 3 2 2" xfId="32602"/>
    <cellStyle name="40% - Accent2 104 2 2 3 3" xfId="32603"/>
    <cellStyle name="40% - Accent2 104 2 2 4" xfId="32604"/>
    <cellStyle name="40% - Accent2 104 2 2 4 2" xfId="32605"/>
    <cellStyle name="40% - Accent2 104 2 2 5" xfId="32606"/>
    <cellStyle name="40% - Accent2 104 2 2 6" xfId="32607"/>
    <cellStyle name="40% - Accent2 104 2 3" xfId="32608"/>
    <cellStyle name="40% - Accent2 104 2 3 2" xfId="32609"/>
    <cellStyle name="40% - Accent2 104 2 3 2 2" xfId="32610"/>
    <cellStyle name="40% - Accent2 104 2 3 2 2 2" xfId="32611"/>
    <cellStyle name="40% - Accent2 104 2 3 2 3" xfId="32612"/>
    <cellStyle name="40% - Accent2 104 2 3 3" xfId="32613"/>
    <cellStyle name="40% - Accent2 104 2 3 3 2" xfId="32614"/>
    <cellStyle name="40% - Accent2 104 2 3 4" xfId="32615"/>
    <cellStyle name="40% - Accent2 104 2 3 5" xfId="32616"/>
    <cellStyle name="40% - Accent2 104 2 4" xfId="32617"/>
    <cellStyle name="40% - Accent2 104 2 4 2" xfId="32618"/>
    <cellStyle name="40% - Accent2 104 2 4 2 2" xfId="32619"/>
    <cellStyle name="40% - Accent2 104 2 4 3" xfId="32620"/>
    <cellStyle name="40% - Accent2 104 2 5" xfId="32621"/>
    <cellStyle name="40% - Accent2 104 2 5 2" xfId="32622"/>
    <cellStyle name="40% - Accent2 104 2 6" xfId="32623"/>
    <cellStyle name="40% - Accent2 104 2 7" xfId="32624"/>
    <cellStyle name="40% - Accent2 104 3" xfId="32625"/>
    <cellStyle name="40% - Accent2 104 3 2" xfId="32626"/>
    <cellStyle name="40% - Accent2 104 3 2 2" xfId="32627"/>
    <cellStyle name="40% - Accent2 104 3 2 2 2" xfId="32628"/>
    <cellStyle name="40% - Accent2 104 3 2 2 2 2" xfId="32629"/>
    <cellStyle name="40% - Accent2 104 3 2 2 2 2 2" xfId="32630"/>
    <cellStyle name="40% - Accent2 104 3 2 2 2 3" xfId="32631"/>
    <cellStyle name="40% - Accent2 104 3 2 2 3" xfId="32632"/>
    <cellStyle name="40% - Accent2 104 3 2 2 3 2" xfId="32633"/>
    <cellStyle name="40% - Accent2 104 3 2 2 4" xfId="32634"/>
    <cellStyle name="40% - Accent2 104 3 2 2 5" xfId="32635"/>
    <cellStyle name="40% - Accent2 104 3 2 3" xfId="32636"/>
    <cellStyle name="40% - Accent2 104 3 2 3 2" xfId="32637"/>
    <cellStyle name="40% - Accent2 104 3 2 3 2 2" xfId="32638"/>
    <cellStyle name="40% - Accent2 104 3 2 3 3" xfId="32639"/>
    <cellStyle name="40% - Accent2 104 3 2 4" xfId="32640"/>
    <cellStyle name="40% - Accent2 104 3 2 4 2" xfId="32641"/>
    <cellStyle name="40% - Accent2 104 3 2 5" xfId="32642"/>
    <cellStyle name="40% - Accent2 104 3 2 6" xfId="32643"/>
    <cellStyle name="40% - Accent2 104 3 3" xfId="32644"/>
    <cellStyle name="40% - Accent2 104 3 3 2" xfId="32645"/>
    <cellStyle name="40% - Accent2 104 3 3 2 2" xfId="32646"/>
    <cellStyle name="40% - Accent2 104 3 3 2 2 2" xfId="32647"/>
    <cellStyle name="40% - Accent2 104 3 3 2 3" xfId="32648"/>
    <cellStyle name="40% - Accent2 104 3 3 3" xfId="32649"/>
    <cellStyle name="40% - Accent2 104 3 3 3 2" xfId="32650"/>
    <cellStyle name="40% - Accent2 104 3 3 4" xfId="32651"/>
    <cellStyle name="40% - Accent2 104 3 3 5" xfId="32652"/>
    <cellStyle name="40% - Accent2 104 3 4" xfId="32653"/>
    <cellStyle name="40% - Accent2 104 3 4 2" xfId="32654"/>
    <cellStyle name="40% - Accent2 104 3 4 2 2" xfId="32655"/>
    <cellStyle name="40% - Accent2 104 3 4 3" xfId="32656"/>
    <cellStyle name="40% - Accent2 104 3 5" xfId="32657"/>
    <cellStyle name="40% - Accent2 104 3 5 2" xfId="32658"/>
    <cellStyle name="40% - Accent2 104 3 6" xfId="32659"/>
    <cellStyle name="40% - Accent2 104 3 7" xfId="32660"/>
    <cellStyle name="40% - Accent2 104 4" xfId="32661"/>
    <cellStyle name="40% - Accent2 104 4 2" xfId="32662"/>
    <cellStyle name="40% - Accent2 104 4 2 2" xfId="32663"/>
    <cellStyle name="40% - Accent2 104 4 2 2 2" xfId="32664"/>
    <cellStyle name="40% - Accent2 104 4 2 2 2 2" xfId="32665"/>
    <cellStyle name="40% - Accent2 104 4 2 2 3" xfId="32666"/>
    <cellStyle name="40% - Accent2 104 4 2 3" xfId="32667"/>
    <cellStyle name="40% - Accent2 104 4 2 3 2" xfId="32668"/>
    <cellStyle name="40% - Accent2 104 4 2 4" xfId="32669"/>
    <cellStyle name="40% - Accent2 104 4 2 5" xfId="32670"/>
    <cellStyle name="40% - Accent2 104 4 3" xfId="32671"/>
    <cellStyle name="40% - Accent2 104 4 3 2" xfId="32672"/>
    <cellStyle name="40% - Accent2 104 4 3 2 2" xfId="32673"/>
    <cellStyle name="40% - Accent2 104 4 3 3" xfId="32674"/>
    <cellStyle name="40% - Accent2 104 4 4" xfId="32675"/>
    <cellStyle name="40% - Accent2 104 4 4 2" xfId="32676"/>
    <cellStyle name="40% - Accent2 104 4 5" xfId="32677"/>
    <cellStyle name="40% - Accent2 104 4 6" xfId="32678"/>
    <cellStyle name="40% - Accent2 104 5" xfId="32679"/>
    <cellStyle name="40% - Accent2 104 5 2" xfId="32680"/>
    <cellStyle name="40% - Accent2 104 5 2 2" xfId="32681"/>
    <cellStyle name="40% - Accent2 104 5 2 2 2" xfId="32682"/>
    <cellStyle name="40% - Accent2 104 5 2 2 2 2" xfId="32683"/>
    <cellStyle name="40% - Accent2 104 5 2 2 3" xfId="32684"/>
    <cellStyle name="40% - Accent2 104 5 2 3" xfId="32685"/>
    <cellStyle name="40% - Accent2 104 5 2 3 2" xfId="32686"/>
    <cellStyle name="40% - Accent2 104 5 2 4" xfId="32687"/>
    <cellStyle name="40% - Accent2 104 5 2 5" xfId="32688"/>
    <cellStyle name="40% - Accent2 104 5 3" xfId="32689"/>
    <cellStyle name="40% - Accent2 104 5 3 2" xfId="32690"/>
    <cellStyle name="40% - Accent2 104 5 3 2 2" xfId="32691"/>
    <cellStyle name="40% - Accent2 104 5 3 3" xfId="32692"/>
    <cellStyle name="40% - Accent2 104 5 4" xfId="32693"/>
    <cellStyle name="40% - Accent2 104 5 4 2" xfId="32694"/>
    <cellStyle name="40% - Accent2 104 5 5" xfId="32695"/>
    <cellStyle name="40% - Accent2 104 5 6" xfId="32696"/>
    <cellStyle name="40% - Accent2 104 6" xfId="32697"/>
    <cellStyle name="40% - Accent2 104 6 2" xfId="32698"/>
    <cellStyle name="40% - Accent2 104 6 2 2" xfId="32699"/>
    <cellStyle name="40% - Accent2 104 6 2 2 2" xfId="32700"/>
    <cellStyle name="40% - Accent2 104 6 2 3" xfId="32701"/>
    <cellStyle name="40% - Accent2 104 6 3" xfId="32702"/>
    <cellStyle name="40% - Accent2 104 6 3 2" xfId="32703"/>
    <cellStyle name="40% - Accent2 104 6 4" xfId="32704"/>
    <cellStyle name="40% - Accent2 104 6 5" xfId="32705"/>
    <cellStyle name="40% - Accent2 104 7" xfId="32706"/>
    <cellStyle name="40% - Accent2 104 7 2" xfId="32707"/>
    <cellStyle name="40% - Accent2 104 7 2 2" xfId="32708"/>
    <cellStyle name="40% - Accent2 104 7 3" xfId="32709"/>
    <cellStyle name="40% - Accent2 104 8" xfId="32710"/>
    <cellStyle name="40% - Accent2 104 8 2" xfId="32711"/>
    <cellStyle name="40% - Accent2 104 9" xfId="32712"/>
    <cellStyle name="40% - Accent2 104 9 2" xfId="61000"/>
    <cellStyle name="40% - Accent2 105" xfId="1720"/>
    <cellStyle name="40% - Accent2 105 10" xfId="32713"/>
    <cellStyle name="40% - Accent2 105 2" xfId="32714"/>
    <cellStyle name="40% - Accent2 105 2 2" xfId="32715"/>
    <cellStyle name="40% - Accent2 105 2 2 2" xfId="32716"/>
    <cellStyle name="40% - Accent2 105 2 2 2 2" xfId="32717"/>
    <cellStyle name="40% - Accent2 105 2 2 2 2 2" xfId="32718"/>
    <cellStyle name="40% - Accent2 105 2 2 2 2 2 2" xfId="32719"/>
    <cellStyle name="40% - Accent2 105 2 2 2 2 3" xfId="32720"/>
    <cellStyle name="40% - Accent2 105 2 2 2 3" xfId="32721"/>
    <cellStyle name="40% - Accent2 105 2 2 2 3 2" xfId="32722"/>
    <cellStyle name="40% - Accent2 105 2 2 2 4" xfId="32723"/>
    <cellStyle name="40% - Accent2 105 2 2 2 5" xfId="32724"/>
    <cellStyle name="40% - Accent2 105 2 2 3" xfId="32725"/>
    <cellStyle name="40% - Accent2 105 2 2 3 2" xfId="32726"/>
    <cellStyle name="40% - Accent2 105 2 2 3 2 2" xfId="32727"/>
    <cellStyle name="40% - Accent2 105 2 2 3 3" xfId="32728"/>
    <cellStyle name="40% - Accent2 105 2 2 4" xfId="32729"/>
    <cellStyle name="40% - Accent2 105 2 2 4 2" xfId="32730"/>
    <cellStyle name="40% - Accent2 105 2 2 5" xfId="32731"/>
    <cellStyle name="40% - Accent2 105 2 2 6" xfId="32732"/>
    <cellStyle name="40% - Accent2 105 2 3" xfId="32733"/>
    <cellStyle name="40% - Accent2 105 2 3 2" xfId="32734"/>
    <cellStyle name="40% - Accent2 105 2 3 2 2" xfId="32735"/>
    <cellStyle name="40% - Accent2 105 2 3 2 2 2" xfId="32736"/>
    <cellStyle name="40% - Accent2 105 2 3 2 3" xfId="32737"/>
    <cellStyle name="40% - Accent2 105 2 3 3" xfId="32738"/>
    <cellStyle name="40% - Accent2 105 2 3 3 2" xfId="32739"/>
    <cellStyle name="40% - Accent2 105 2 3 4" xfId="32740"/>
    <cellStyle name="40% - Accent2 105 2 3 5" xfId="32741"/>
    <cellStyle name="40% - Accent2 105 2 4" xfId="32742"/>
    <cellStyle name="40% - Accent2 105 2 4 2" xfId="32743"/>
    <cellStyle name="40% - Accent2 105 2 4 2 2" xfId="32744"/>
    <cellStyle name="40% - Accent2 105 2 4 3" xfId="32745"/>
    <cellStyle name="40% - Accent2 105 2 5" xfId="32746"/>
    <cellStyle name="40% - Accent2 105 2 5 2" xfId="32747"/>
    <cellStyle name="40% - Accent2 105 2 6" xfId="32748"/>
    <cellStyle name="40% - Accent2 105 2 7" xfId="32749"/>
    <cellStyle name="40% - Accent2 105 3" xfId="32750"/>
    <cellStyle name="40% - Accent2 105 3 2" xfId="32751"/>
    <cellStyle name="40% - Accent2 105 3 2 2" xfId="32752"/>
    <cellStyle name="40% - Accent2 105 3 2 2 2" xfId="32753"/>
    <cellStyle name="40% - Accent2 105 3 2 2 2 2" xfId="32754"/>
    <cellStyle name="40% - Accent2 105 3 2 2 2 2 2" xfId="32755"/>
    <cellStyle name="40% - Accent2 105 3 2 2 2 3" xfId="32756"/>
    <cellStyle name="40% - Accent2 105 3 2 2 3" xfId="32757"/>
    <cellStyle name="40% - Accent2 105 3 2 2 3 2" xfId="32758"/>
    <cellStyle name="40% - Accent2 105 3 2 2 4" xfId="32759"/>
    <cellStyle name="40% - Accent2 105 3 2 2 5" xfId="32760"/>
    <cellStyle name="40% - Accent2 105 3 2 3" xfId="32761"/>
    <cellStyle name="40% - Accent2 105 3 2 3 2" xfId="32762"/>
    <cellStyle name="40% - Accent2 105 3 2 3 2 2" xfId="32763"/>
    <cellStyle name="40% - Accent2 105 3 2 3 3" xfId="32764"/>
    <cellStyle name="40% - Accent2 105 3 2 4" xfId="32765"/>
    <cellStyle name="40% - Accent2 105 3 2 4 2" xfId="32766"/>
    <cellStyle name="40% - Accent2 105 3 2 5" xfId="32767"/>
    <cellStyle name="40% - Accent2 105 3 2 6" xfId="32768"/>
    <cellStyle name="40% - Accent2 105 3 3" xfId="32769"/>
    <cellStyle name="40% - Accent2 105 3 3 2" xfId="32770"/>
    <cellStyle name="40% - Accent2 105 3 3 2 2" xfId="32771"/>
    <cellStyle name="40% - Accent2 105 3 3 2 2 2" xfId="32772"/>
    <cellStyle name="40% - Accent2 105 3 3 2 3" xfId="32773"/>
    <cellStyle name="40% - Accent2 105 3 3 3" xfId="32774"/>
    <cellStyle name="40% - Accent2 105 3 3 3 2" xfId="32775"/>
    <cellStyle name="40% - Accent2 105 3 3 4" xfId="32776"/>
    <cellStyle name="40% - Accent2 105 3 3 5" xfId="32777"/>
    <cellStyle name="40% - Accent2 105 3 4" xfId="32778"/>
    <cellStyle name="40% - Accent2 105 3 4 2" xfId="32779"/>
    <cellStyle name="40% - Accent2 105 3 4 2 2" xfId="32780"/>
    <cellStyle name="40% - Accent2 105 3 4 3" xfId="32781"/>
    <cellStyle name="40% - Accent2 105 3 5" xfId="32782"/>
    <cellStyle name="40% - Accent2 105 3 5 2" xfId="32783"/>
    <cellStyle name="40% - Accent2 105 3 6" xfId="32784"/>
    <cellStyle name="40% - Accent2 105 3 7" xfId="32785"/>
    <cellStyle name="40% - Accent2 105 4" xfId="32786"/>
    <cellStyle name="40% - Accent2 105 4 2" xfId="32787"/>
    <cellStyle name="40% - Accent2 105 4 2 2" xfId="32788"/>
    <cellStyle name="40% - Accent2 105 4 2 2 2" xfId="32789"/>
    <cellStyle name="40% - Accent2 105 4 2 2 2 2" xfId="32790"/>
    <cellStyle name="40% - Accent2 105 4 2 2 3" xfId="32791"/>
    <cellStyle name="40% - Accent2 105 4 2 3" xfId="32792"/>
    <cellStyle name="40% - Accent2 105 4 2 3 2" xfId="32793"/>
    <cellStyle name="40% - Accent2 105 4 2 4" xfId="32794"/>
    <cellStyle name="40% - Accent2 105 4 2 5" xfId="32795"/>
    <cellStyle name="40% - Accent2 105 4 3" xfId="32796"/>
    <cellStyle name="40% - Accent2 105 4 3 2" xfId="32797"/>
    <cellStyle name="40% - Accent2 105 4 3 2 2" xfId="32798"/>
    <cellStyle name="40% - Accent2 105 4 3 3" xfId="32799"/>
    <cellStyle name="40% - Accent2 105 4 4" xfId="32800"/>
    <cellStyle name="40% - Accent2 105 4 4 2" xfId="32801"/>
    <cellStyle name="40% - Accent2 105 4 5" xfId="32802"/>
    <cellStyle name="40% - Accent2 105 4 6" xfId="32803"/>
    <cellStyle name="40% - Accent2 105 5" xfId="32804"/>
    <cellStyle name="40% - Accent2 105 5 2" xfId="32805"/>
    <cellStyle name="40% - Accent2 105 5 2 2" xfId="32806"/>
    <cellStyle name="40% - Accent2 105 5 2 2 2" xfId="32807"/>
    <cellStyle name="40% - Accent2 105 5 2 2 2 2" xfId="32808"/>
    <cellStyle name="40% - Accent2 105 5 2 2 3" xfId="32809"/>
    <cellStyle name="40% - Accent2 105 5 2 3" xfId="32810"/>
    <cellStyle name="40% - Accent2 105 5 2 3 2" xfId="32811"/>
    <cellStyle name="40% - Accent2 105 5 2 4" xfId="32812"/>
    <cellStyle name="40% - Accent2 105 5 2 5" xfId="32813"/>
    <cellStyle name="40% - Accent2 105 5 3" xfId="32814"/>
    <cellStyle name="40% - Accent2 105 5 3 2" xfId="32815"/>
    <cellStyle name="40% - Accent2 105 5 3 2 2" xfId="32816"/>
    <cellStyle name="40% - Accent2 105 5 3 3" xfId="32817"/>
    <cellStyle name="40% - Accent2 105 5 4" xfId="32818"/>
    <cellStyle name="40% - Accent2 105 5 4 2" xfId="32819"/>
    <cellStyle name="40% - Accent2 105 5 5" xfId="32820"/>
    <cellStyle name="40% - Accent2 105 5 6" xfId="32821"/>
    <cellStyle name="40% - Accent2 105 6" xfId="32822"/>
    <cellStyle name="40% - Accent2 105 6 2" xfId="32823"/>
    <cellStyle name="40% - Accent2 105 6 2 2" xfId="32824"/>
    <cellStyle name="40% - Accent2 105 6 2 2 2" xfId="32825"/>
    <cellStyle name="40% - Accent2 105 6 2 3" xfId="32826"/>
    <cellStyle name="40% - Accent2 105 6 3" xfId="32827"/>
    <cellStyle name="40% - Accent2 105 6 3 2" xfId="32828"/>
    <cellStyle name="40% - Accent2 105 6 4" xfId="32829"/>
    <cellStyle name="40% - Accent2 105 6 5" xfId="32830"/>
    <cellStyle name="40% - Accent2 105 7" xfId="32831"/>
    <cellStyle name="40% - Accent2 105 7 2" xfId="32832"/>
    <cellStyle name="40% - Accent2 105 7 2 2" xfId="32833"/>
    <cellStyle name="40% - Accent2 105 7 3" xfId="32834"/>
    <cellStyle name="40% - Accent2 105 8" xfId="32835"/>
    <cellStyle name="40% - Accent2 105 8 2" xfId="32836"/>
    <cellStyle name="40% - Accent2 105 9" xfId="32837"/>
    <cellStyle name="40% - Accent2 105 9 2" xfId="61001"/>
    <cellStyle name="40% - Accent2 106" xfId="1721"/>
    <cellStyle name="40% - Accent2 106 10" xfId="32838"/>
    <cellStyle name="40% - Accent2 106 2" xfId="32839"/>
    <cellStyle name="40% - Accent2 106 2 2" xfId="32840"/>
    <cellStyle name="40% - Accent2 106 2 2 2" xfId="32841"/>
    <cellStyle name="40% - Accent2 106 2 2 2 2" xfId="32842"/>
    <cellStyle name="40% - Accent2 106 2 2 2 2 2" xfId="32843"/>
    <cellStyle name="40% - Accent2 106 2 2 2 2 2 2" xfId="32844"/>
    <cellStyle name="40% - Accent2 106 2 2 2 2 3" xfId="32845"/>
    <cellStyle name="40% - Accent2 106 2 2 2 3" xfId="32846"/>
    <cellStyle name="40% - Accent2 106 2 2 2 3 2" xfId="32847"/>
    <cellStyle name="40% - Accent2 106 2 2 2 4" xfId="32848"/>
    <cellStyle name="40% - Accent2 106 2 2 2 5" xfId="32849"/>
    <cellStyle name="40% - Accent2 106 2 2 3" xfId="32850"/>
    <cellStyle name="40% - Accent2 106 2 2 3 2" xfId="32851"/>
    <cellStyle name="40% - Accent2 106 2 2 3 2 2" xfId="32852"/>
    <cellStyle name="40% - Accent2 106 2 2 3 3" xfId="32853"/>
    <cellStyle name="40% - Accent2 106 2 2 4" xfId="32854"/>
    <cellStyle name="40% - Accent2 106 2 2 4 2" xfId="32855"/>
    <cellStyle name="40% - Accent2 106 2 2 5" xfId="32856"/>
    <cellStyle name="40% - Accent2 106 2 2 6" xfId="32857"/>
    <cellStyle name="40% - Accent2 106 2 3" xfId="32858"/>
    <cellStyle name="40% - Accent2 106 2 3 2" xfId="32859"/>
    <cellStyle name="40% - Accent2 106 2 3 2 2" xfId="32860"/>
    <cellStyle name="40% - Accent2 106 2 3 2 2 2" xfId="32861"/>
    <cellStyle name="40% - Accent2 106 2 3 2 3" xfId="32862"/>
    <cellStyle name="40% - Accent2 106 2 3 3" xfId="32863"/>
    <cellStyle name="40% - Accent2 106 2 3 3 2" xfId="32864"/>
    <cellStyle name="40% - Accent2 106 2 3 4" xfId="32865"/>
    <cellStyle name="40% - Accent2 106 2 3 5" xfId="32866"/>
    <cellStyle name="40% - Accent2 106 2 4" xfId="32867"/>
    <cellStyle name="40% - Accent2 106 2 4 2" xfId="32868"/>
    <cellStyle name="40% - Accent2 106 2 4 2 2" xfId="32869"/>
    <cellStyle name="40% - Accent2 106 2 4 3" xfId="32870"/>
    <cellStyle name="40% - Accent2 106 2 5" xfId="32871"/>
    <cellStyle name="40% - Accent2 106 2 5 2" xfId="32872"/>
    <cellStyle name="40% - Accent2 106 2 6" xfId="32873"/>
    <cellStyle name="40% - Accent2 106 2 7" xfId="32874"/>
    <cellStyle name="40% - Accent2 106 3" xfId="32875"/>
    <cellStyle name="40% - Accent2 106 3 2" xfId="32876"/>
    <cellStyle name="40% - Accent2 106 3 2 2" xfId="32877"/>
    <cellStyle name="40% - Accent2 106 3 2 2 2" xfId="32878"/>
    <cellStyle name="40% - Accent2 106 3 2 2 2 2" xfId="32879"/>
    <cellStyle name="40% - Accent2 106 3 2 2 2 2 2" xfId="32880"/>
    <cellStyle name="40% - Accent2 106 3 2 2 2 3" xfId="32881"/>
    <cellStyle name="40% - Accent2 106 3 2 2 3" xfId="32882"/>
    <cellStyle name="40% - Accent2 106 3 2 2 3 2" xfId="32883"/>
    <cellStyle name="40% - Accent2 106 3 2 2 4" xfId="32884"/>
    <cellStyle name="40% - Accent2 106 3 2 2 5" xfId="32885"/>
    <cellStyle name="40% - Accent2 106 3 2 3" xfId="32886"/>
    <cellStyle name="40% - Accent2 106 3 2 3 2" xfId="32887"/>
    <cellStyle name="40% - Accent2 106 3 2 3 2 2" xfId="32888"/>
    <cellStyle name="40% - Accent2 106 3 2 3 3" xfId="32889"/>
    <cellStyle name="40% - Accent2 106 3 2 4" xfId="32890"/>
    <cellStyle name="40% - Accent2 106 3 2 4 2" xfId="32891"/>
    <cellStyle name="40% - Accent2 106 3 2 5" xfId="32892"/>
    <cellStyle name="40% - Accent2 106 3 2 6" xfId="32893"/>
    <cellStyle name="40% - Accent2 106 3 3" xfId="32894"/>
    <cellStyle name="40% - Accent2 106 3 3 2" xfId="32895"/>
    <cellStyle name="40% - Accent2 106 3 3 2 2" xfId="32896"/>
    <cellStyle name="40% - Accent2 106 3 3 2 2 2" xfId="32897"/>
    <cellStyle name="40% - Accent2 106 3 3 2 3" xfId="32898"/>
    <cellStyle name="40% - Accent2 106 3 3 3" xfId="32899"/>
    <cellStyle name="40% - Accent2 106 3 3 3 2" xfId="32900"/>
    <cellStyle name="40% - Accent2 106 3 3 4" xfId="32901"/>
    <cellStyle name="40% - Accent2 106 3 3 5" xfId="32902"/>
    <cellStyle name="40% - Accent2 106 3 4" xfId="32903"/>
    <cellStyle name="40% - Accent2 106 3 4 2" xfId="32904"/>
    <cellStyle name="40% - Accent2 106 3 4 2 2" xfId="32905"/>
    <cellStyle name="40% - Accent2 106 3 4 3" xfId="32906"/>
    <cellStyle name="40% - Accent2 106 3 5" xfId="32907"/>
    <cellStyle name="40% - Accent2 106 3 5 2" xfId="32908"/>
    <cellStyle name="40% - Accent2 106 3 6" xfId="32909"/>
    <cellStyle name="40% - Accent2 106 3 7" xfId="32910"/>
    <cellStyle name="40% - Accent2 106 4" xfId="32911"/>
    <cellStyle name="40% - Accent2 106 4 2" xfId="32912"/>
    <cellStyle name="40% - Accent2 106 4 2 2" xfId="32913"/>
    <cellStyle name="40% - Accent2 106 4 2 2 2" xfId="32914"/>
    <cellStyle name="40% - Accent2 106 4 2 2 2 2" xfId="32915"/>
    <cellStyle name="40% - Accent2 106 4 2 2 3" xfId="32916"/>
    <cellStyle name="40% - Accent2 106 4 2 3" xfId="32917"/>
    <cellStyle name="40% - Accent2 106 4 2 3 2" xfId="32918"/>
    <cellStyle name="40% - Accent2 106 4 2 4" xfId="32919"/>
    <cellStyle name="40% - Accent2 106 4 2 5" xfId="32920"/>
    <cellStyle name="40% - Accent2 106 4 3" xfId="32921"/>
    <cellStyle name="40% - Accent2 106 4 3 2" xfId="32922"/>
    <cellStyle name="40% - Accent2 106 4 3 2 2" xfId="32923"/>
    <cellStyle name="40% - Accent2 106 4 3 3" xfId="32924"/>
    <cellStyle name="40% - Accent2 106 4 4" xfId="32925"/>
    <cellStyle name="40% - Accent2 106 4 4 2" xfId="32926"/>
    <cellStyle name="40% - Accent2 106 4 5" xfId="32927"/>
    <cellStyle name="40% - Accent2 106 4 6" xfId="32928"/>
    <cellStyle name="40% - Accent2 106 5" xfId="32929"/>
    <cellStyle name="40% - Accent2 106 5 2" xfId="32930"/>
    <cellStyle name="40% - Accent2 106 5 2 2" xfId="32931"/>
    <cellStyle name="40% - Accent2 106 5 2 2 2" xfId="32932"/>
    <cellStyle name="40% - Accent2 106 5 2 2 2 2" xfId="32933"/>
    <cellStyle name="40% - Accent2 106 5 2 2 3" xfId="32934"/>
    <cellStyle name="40% - Accent2 106 5 2 3" xfId="32935"/>
    <cellStyle name="40% - Accent2 106 5 2 3 2" xfId="32936"/>
    <cellStyle name="40% - Accent2 106 5 2 4" xfId="32937"/>
    <cellStyle name="40% - Accent2 106 5 2 5" xfId="32938"/>
    <cellStyle name="40% - Accent2 106 5 3" xfId="32939"/>
    <cellStyle name="40% - Accent2 106 5 3 2" xfId="32940"/>
    <cellStyle name="40% - Accent2 106 5 3 2 2" xfId="32941"/>
    <cellStyle name="40% - Accent2 106 5 3 3" xfId="32942"/>
    <cellStyle name="40% - Accent2 106 5 4" xfId="32943"/>
    <cellStyle name="40% - Accent2 106 5 4 2" xfId="32944"/>
    <cellStyle name="40% - Accent2 106 5 5" xfId="32945"/>
    <cellStyle name="40% - Accent2 106 5 6" xfId="32946"/>
    <cellStyle name="40% - Accent2 106 6" xfId="32947"/>
    <cellStyle name="40% - Accent2 106 6 2" xfId="32948"/>
    <cellStyle name="40% - Accent2 106 6 2 2" xfId="32949"/>
    <cellStyle name="40% - Accent2 106 6 2 2 2" xfId="32950"/>
    <cellStyle name="40% - Accent2 106 6 2 3" xfId="32951"/>
    <cellStyle name="40% - Accent2 106 6 3" xfId="32952"/>
    <cellStyle name="40% - Accent2 106 6 3 2" xfId="32953"/>
    <cellStyle name="40% - Accent2 106 6 4" xfId="32954"/>
    <cellStyle name="40% - Accent2 106 6 5" xfId="32955"/>
    <cellStyle name="40% - Accent2 106 7" xfId="32956"/>
    <cellStyle name="40% - Accent2 106 7 2" xfId="32957"/>
    <cellStyle name="40% - Accent2 106 7 2 2" xfId="32958"/>
    <cellStyle name="40% - Accent2 106 7 3" xfId="32959"/>
    <cellStyle name="40% - Accent2 106 8" xfId="32960"/>
    <cellStyle name="40% - Accent2 106 8 2" xfId="32961"/>
    <cellStyle name="40% - Accent2 106 9" xfId="32962"/>
    <cellStyle name="40% - Accent2 106 9 2" xfId="61002"/>
    <cellStyle name="40% - Accent2 107" xfId="1722"/>
    <cellStyle name="40% - Accent2 107 10" xfId="32963"/>
    <cellStyle name="40% - Accent2 107 2" xfId="32964"/>
    <cellStyle name="40% - Accent2 107 2 2" xfId="32965"/>
    <cellStyle name="40% - Accent2 107 2 2 2" xfId="32966"/>
    <cellStyle name="40% - Accent2 107 2 2 2 2" xfId="32967"/>
    <cellStyle name="40% - Accent2 107 2 2 2 2 2" xfId="32968"/>
    <cellStyle name="40% - Accent2 107 2 2 2 2 2 2" xfId="32969"/>
    <cellStyle name="40% - Accent2 107 2 2 2 2 3" xfId="32970"/>
    <cellStyle name="40% - Accent2 107 2 2 2 3" xfId="32971"/>
    <cellStyle name="40% - Accent2 107 2 2 2 3 2" xfId="32972"/>
    <cellStyle name="40% - Accent2 107 2 2 2 4" xfId="32973"/>
    <cellStyle name="40% - Accent2 107 2 2 2 5" xfId="32974"/>
    <cellStyle name="40% - Accent2 107 2 2 3" xfId="32975"/>
    <cellStyle name="40% - Accent2 107 2 2 3 2" xfId="32976"/>
    <cellStyle name="40% - Accent2 107 2 2 3 2 2" xfId="32977"/>
    <cellStyle name="40% - Accent2 107 2 2 3 3" xfId="32978"/>
    <cellStyle name="40% - Accent2 107 2 2 4" xfId="32979"/>
    <cellStyle name="40% - Accent2 107 2 2 4 2" xfId="32980"/>
    <cellStyle name="40% - Accent2 107 2 2 5" xfId="32981"/>
    <cellStyle name="40% - Accent2 107 2 2 6" xfId="32982"/>
    <cellStyle name="40% - Accent2 107 2 3" xfId="32983"/>
    <cellStyle name="40% - Accent2 107 2 3 2" xfId="32984"/>
    <cellStyle name="40% - Accent2 107 2 3 2 2" xfId="32985"/>
    <cellStyle name="40% - Accent2 107 2 3 2 2 2" xfId="32986"/>
    <cellStyle name="40% - Accent2 107 2 3 2 3" xfId="32987"/>
    <cellStyle name="40% - Accent2 107 2 3 3" xfId="32988"/>
    <cellStyle name="40% - Accent2 107 2 3 3 2" xfId="32989"/>
    <cellStyle name="40% - Accent2 107 2 3 4" xfId="32990"/>
    <cellStyle name="40% - Accent2 107 2 3 5" xfId="32991"/>
    <cellStyle name="40% - Accent2 107 2 4" xfId="32992"/>
    <cellStyle name="40% - Accent2 107 2 4 2" xfId="32993"/>
    <cellStyle name="40% - Accent2 107 2 4 2 2" xfId="32994"/>
    <cellStyle name="40% - Accent2 107 2 4 3" xfId="32995"/>
    <cellStyle name="40% - Accent2 107 2 5" xfId="32996"/>
    <cellStyle name="40% - Accent2 107 2 5 2" xfId="32997"/>
    <cellStyle name="40% - Accent2 107 2 6" xfId="32998"/>
    <cellStyle name="40% - Accent2 107 2 7" xfId="32999"/>
    <cellStyle name="40% - Accent2 107 3" xfId="33000"/>
    <cellStyle name="40% - Accent2 107 3 2" xfId="33001"/>
    <cellStyle name="40% - Accent2 107 3 2 2" xfId="33002"/>
    <cellStyle name="40% - Accent2 107 3 2 2 2" xfId="33003"/>
    <cellStyle name="40% - Accent2 107 3 2 2 2 2" xfId="33004"/>
    <cellStyle name="40% - Accent2 107 3 2 2 2 2 2" xfId="33005"/>
    <cellStyle name="40% - Accent2 107 3 2 2 2 3" xfId="33006"/>
    <cellStyle name="40% - Accent2 107 3 2 2 3" xfId="33007"/>
    <cellStyle name="40% - Accent2 107 3 2 2 3 2" xfId="33008"/>
    <cellStyle name="40% - Accent2 107 3 2 2 4" xfId="33009"/>
    <cellStyle name="40% - Accent2 107 3 2 2 5" xfId="33010"/>
    <cellStyle name="40% - Accent2 107 3 2 3" xfId="33011"/>
    <cellStyle name="40% - Accent2 107 3 2 3 2" xfId="33012"/>
    <cellStyle name="40% - Accent2 107 3 2 3 2 2" xfId="33013"/>
    <cellStyle name="40% - Accent2 107 3 2 3 3" xfId="33014"/>
    <cellStyle name="40% - Accent2 107 3 2 4" xfId="33015"/>
    <cellStyle name="40% - Accent2 107 3 2 4 2" xfId="33016"/>
    <cellStyle name="40% - Accent2 107 3 2 5" xfId="33017"/>
    <cellStyle name="40% - Accent2 107 3 2 6" xfId="33018"/>
    <cellStyle name="40% - Accent2 107 3 3" xfId="33019"/>
    <cellStyle name="40% - Accent2 107 3 3 2" xfId="33020"/>
    <cellStyle name="40% - Accent2 107 3 3 2 2" xfId="33021"/>
    <cellStyle name="40% - Accent2 107 3 3 2 2 2" xfId="33022"/>
    <cellStyle name="40% - Accent2 107 3 3 2 3" xfId="33023"/>
    <cellStyle name="40% - Accent2 107 3 3 3" xfId="33024"/>
    <cellStyle name="40% - Accent2 107 3 3 3 2" xfId="33025"/>
    <cellStyle name="40% - Accent2 107 3 3 4" xfId="33026"/>
    <cellStyle name="40% - Accent2 107 3 3 5" xfId="33027"/>
    <cellStyle name="40% - Accent2 107 3 4" xfId="33028"/>
    <cellStyle name="40% - Accent2 107 3 4 2" xfId="33029"/>
    <cellStyle name="40% - Accent2 107 3 4 2 2" xfId="33030"/>
    <cellStyle name="40% - Accent2 107 3 4 3" xfId="33031"/>
    <cellStyle name="40% - Accent2 107 3 5" xfId="33032"/>
    <cellStyle name="40% - Accent2 107 3 5 2" xfId="33033"/>
    <cellStyle name="40% - Accent2 107 3 6" xfId="33034"/>
    <cellStyle name="40% - Accent2 107 3 7" xfId="33035"/>
    <cellStyle name="40% - Accent2 107 4" xfId="33036"/>
    <cellStyle name="40% - Accent2 107 4 2" xfId="33037"/>
    <cellStyle name="40% - Accent2 107 4 2 2" xfId="33038"/>
    <cellStyle name="40% - Accent2 107 4 2 2 2" xfId="33039"/>
    <cellStyle name="40% - Accent2 107 4 2 2 2 2" xfId="33040"/>
    <cellStyle name="40% - Accent2 107 4 2 2 3" xfId="33041"/>
    <cellStyle name="40% - Accent2 107 4 2 3" xfId="33042"/>
    <cellStyle name="40% - Accent2 107 4 2 3 2" xfId="33043"/>
    <cellStyle name="40% - Accent2 107 4 2 4" xfId="33044"/>
    <cellStyle name="40% - Accent2 107 4 2 5" xfId="33045"/>
    <cellStyle name="40% - Accent2 107 4 3" xfId="33046"/>
    <cellStyle name="40% - Accent2 107 4 3 2" xfId="33047"/>
    <cellStyle name="40% - Accent2 107 4 3 2 2" xfId="33048"/>
    <cellStyle name="40% - Accent2 107 4 3 3" xfId="33049"/>
    <cellStyle name="40% - Accent2 107 4 4" xfId="33050"/>
    <cellStyle name="40% - Accent2 107 4 4 2" xfId="33051"/>
    <cellStyle name="40% - Accent2 107 4 5" xfId="33052"/>
    <cellStyle name="40% - Accent2 107 4 6" xfId="33053"/>
    <cellStyle name="40% - Accent2 107 5" xfId="33054"/>
    <cellStyle name="40% - Accent2 107 5 2" xfId="33055"/>
    <cellStyle name="40% - Accent2 107 5 2 2" xfId="33056"/>
    <cellStyle name="40% - Accent2 107 5 2 2 2" xfId="33057"/>
    <cellStyle name="40% - Accent2 107 5 2 2 2 2" xfId="33058"/>
    <cellStyle name="40% - Accent2 107 5 2 2 3" xfId="33059"/>
    <cellStyle name="40% - Accent2 107 5 2 3" xfId="33060"/>
    <cellStyle name="40% - Accent2 107 5 2 3 2" xfId="33061"/>
    <cellStyle name="40% - Accent2 107 5 2 4" xfId="33062"/>
    <cellStyle name="40% - Accent2 107 5 2 5" xfId="33063"/>
    <cellStyle name="40% - Accent2 107 5 3" xfId="33064"/>
    <cellStyle name="40% - Accent2 107 5 3 2" xfId="33065"/>
    <cellStyle name="40% - Accent2 107 5 3 2 2" xfId="33066"/>
    <cellStyle name="40% - Accent2 107 5 3 3" xfId="33067"/>
    <cellStyle name="40% - Accent2 107 5 4" xfId="33068"/>
    <cellStyle name="40% - Accent2 107 5 4 2" xfId="33069"/>
    <cellStyle name="40% - Accent2 107 5 5" xfId="33070"/>
    <cellStyle name="40% - Accent2 107 5 6" xfId="33071"/>
    <cellStyle name="40% - Accent2 107 6" xfId="33072"/>
    <cellStyle name="40% - Accent2 107 6 2" xfId="33073"/>
    <cellStyle name="40% - Accent2 107 6 2 2" xfId="33074"/>
    <cellStyle name="40% - Accent2 107 6 2 2 2" xfId="33075"/>
    <cellStyle name="40% - Accent2 107 6 2 3" xfId="33076"/>
    <cellStyle name="40% - Accent2 107 6 3" xfId="33077"/>
    <cellStyle name="40% - Accent2 107 6 3 2" xfId="33078"/>
    <cellStyle name="40% - Accent2 107 6 4" xfId="33079"/>
    <cellStyle name="40% - Accent2 107 6 5" xfId="33080"/>
    <cellStyle name="40% - Accent2 107 7" xfId="33081"/>
    <cellStyle name="40% - Accent2 107 7 2" xfId="33082"/>
    <cellStyle name="40% - Accent2 107 7 2 2" xfId="33083"/>
    <cellStyle name="40% - Accent2 107 7 3" xfId="33084"/>
    <cellStyle name="40% - Accent2 107 8" xfId="33085"/>
    <cellStyle name="40% - Accent2 107 8 2" xfId="33086"/>
    <cellStyle name="40% - Accent2 107 9" xfId="33087"/>
    <cellStyle name="40% - Accent2 107 9 2" xfId="61003"/>
    <cellStyle name="40% - Accent2 108" xfId="1723"/>
    <cellStyle name="40% - Accent2 108 10" xfId="33088"/>
    <cellStyle name="40% - Accent2 108 2" xfId="33089"/>
    <cellStyle name="40% - Accent2 108 2 2" xfId="33090"/>
    <cellStyle name="40% - Accent2 108 2 2 2" xfId="33091"/>
    <cellStyle name="40% - Accent2 108 2 2 2 2" xfId="33092"/>
    <cellStyle name="40% - Accent2 108 2 2 2 2 2" xfId="33093"/>
    <cellStyle name="40% - Accent2 108 2 2 2 2 2 2" xfId="33094"/>
    <cellStyle name="40% - Accent2 108 2 2 2 2 3" xfId="33095"/>
    <cellStyle name="40% - Accent2 108 2 2 2 3" xfId="33096"/>
    <cellStyle name="40% - Accent2 108 2 2 2 3 2" xfId="33097"/>
    <cellStyle name="40% - Accent2 108 2 2 2 4" xfId="33098"/>
    <cellStyle name="40% - Accent2 108 2 2 2 5" xfId="33099"/>
    <cellStyle name="40% - Accent2 108 2 2 3" xfId="33100"/>
    <cellStyle name="40% - Accent2 108 2 2 3 2" xfId="33101"/>
    <cellStyle name="40% - Accent2 108 2 2 3 2 2" xfId="33102"/>
    <cellStyle name="40% - Accent2 108 2 2 3 3" xfId="33103"/>
    <cellStyle name="40% - Accent2 108 2 2 4" xfId="33104"/>
    <cellStyle name="40% - Accent2 108 2 2 4 2" xfId="33105"/>
    <cellStyle name="40% - Accent2 108 2 2 5" xfId="33106"/>
    <cellStyle name="40% - Accent2 108 2 2 6" xfId="33107"/>
    <cellStyle name="40% - Accent2 108 2 3" xfId="33108"/>
    <cellStyle name="40% - Accent2 108 2 3 2" xfId="33109"/>
    <cellStyle name="40% - Accent2 108 2 3 2 2" xfId="33110"/>
    <cellStyle name="40% - Accent2 108 2 3 2 2 2" xfId="33111"/>
    <cellStyle name="40% - Accent2 108 2 3 2 3" xfId="33112"/>
    <cellStyle name="40% - Accent2 108 2 3 3" xfId="33113"/>
    <cellStyle name="40% - Accent2 108 2 3 3 2" xfId="33114"/>
    <cellStyle name="40% - Accent2 108 2 3 4" xfId="33115"/>
    <cellStyle name="40% - Accent2 108 2 3 5" xfId="33116"/>
    <cellStyle name="40% - Accent2 108 2 4" xfId="33117"/>
    <cellStyle name="40% - Accent2 108 2 4 2" xfId="33118"/>
    <cellStyle name="40% - Accent2 108 2 4 2 2" xfId="33119"/>
    <cellStyle name="40% - Accent2 108 2 4 3" xfId="33120"/>
    <cellStyle name="40% - Accent2 108 2 5" xfId="33121"/>
    <cellStyle name="40% - Accent2 108 2 5 2" xfId="33122"/>
    <cellStyle name="40% - Accent2 108 2 6" xfId="33123"/>
    <cellStyle name="40% - Accent2 108 2 7" xfId="33124"/>
    <cellStyle name="40% - Accent2 108 3" xfId="33125"/>
    <cellStyle name="40% - Accent2 108 3 2" xfId="33126"/>
    <cellStyle name="40% - Accent2 108 3 2 2" xfId="33127"/>
    <cellStyle name="40% - Accent2 108 3 2 2 2" xfId="33128"/>
    <cellStyle name="40% - Accent2 108 3 2 2 2 2" xfId="33129"/>
    <cellStyle name="40% - Accent2 108 3 2 2 2 2 2" xfId="33130"/>
    <cellStyle name="40% - Accent2 108 3 2 2 2 3" xfId="33131"/>
    <cellStyle name="40% - Accent2 108 3 2 2 3" xfId="33132"/>
    <cellStyle name="40% - Accent2 108 3 2 2 3 2" xfId="33133"/>
    <cellStyle name="40% - Accent2 108 3 2 2 4" xfId="33134"/>
    <cellStyle name="40% - Accent2 108 3 2 2 5" xfId="33135"/>
    <cellStyle name="40% - Accent2 108 3 2 3" xfId="33136"/>
    <cellStyle name="40% - Accent2 108 3 2 3 2" xfId="33137"/>
    <cellStyle name="40% - Accent2 108 3 2 3 2 2" xfId="33138"/>
    <cellStyle name="40% - Accent2 108 3 2 3 3" xfId="33139"/>
    <cellStyle name="40% - Accent2 108 3 2 4" xfId="33140"/>
    <cellStyle name="40% - Accent2 108 3 2 4 2" xfId="33141"/>
    <cellStyle name="40% - Accent2 108 3 2 5" xfId="33142"/>
    <cellStyle name="40% - Accent2 108 3 2 6" xfId="33143"/>
    <cellStyle name="40% - Accent2 108 3 3" xfId="33144"/>
    <cellStyle name="40% - Accent2 108 3 3 2" xfId="33145"/>
    <cellStyle name="40% - Accent2 108 3 3 2 2" xfId="33146"/>
    <cellStyle name="40% - Accent2 108 3 3 2 2 2" xfId="33147"/>
    <cellStyle name="40% - Accent2 108 3 3 2 3" xfId="33148"/>
    <cellStyle name="40% - Accent2 108 3 3 3" xfId="33149"/>
    <cellStyle name="40% - Accent2 108 3 3 3 2" xfId="33150"/>
    <cellStyle name="40% - Accent2 108 3 3 4" xfId="33151"/>
    <cellStyle name="40% - Accent2 108 3 3 5" xfId="33152"/>
    <cellStyle name="40% - Accent2 108 3 4" xfId="33153"/>
    <cellStyle name="40% - Accent2 108 3 4 2" xfId="33154"/>
    <cellStyle name="40% - Accent2 108 3 4 2 2" xfId="33155"/>
    <cellStyle name="40% - Accent2 108 3 4 3" xfId="33156"/>
    <cellStyle name="40% - Accent2 108 3 5" xfId="33157"/>
    <cellStyle name="40% - Accent2 108 3 5 2" xfId="33158"/>
    <cellStyle name="40% - Accent2 108 3 6" xfId="33159"/>
    <cellStyle name="40% - Accent2 108 3 7" xfId="33160"/>
    <cellStyle name="40% - Accent2 108 4" xfId="33161"/>
    <cellStyle name="40% - Accent2 108 4 2" xfId="33162"/>
    <cellStyle name="40% - Accent2 108 4 2 2" xfId="33163"/>
    <cellStyle name="40% - Accent2 108 4 2 2 2" xfId="33164"/>
    <cellStyle name="40% - Accent2 108 4 2 2 2 2" xfId="33165"/>
    <cellStyle name="40% - Accent2 108 4 2 2 3" xfId="33166"/>
    <cellStyle name="40% - Accent2 108 4 2 3" xfId="33167"/>
    <cellStyle name="40% - Accent2 108 4 2 3 2" xfId="33168"/>
    <cellStyle name="40% - Accent2 108 4 2 4" xfId="33169"/>
    <cellStyle name="40% - Accent2 108 4 2 5" xfId="33170"/>
    <cellStyle name="40% - Accent2 108 4 3" xfId="33171"/>
    <cellStyle name="40% - Accent2 108 4 3 2" xfId="33172"/>
    <cellStyle name="40% - Accent2 108 4 3 2 2" xfId="33173"/>
    <cellStyle name="40% - Accent2 108 4 3 3" xfId="33174"/>
    <cellStyle name="40% - Accent2 108 4 4" xfId="33175"/>
    <cellStyle name="40% - Accent2 108 4 4 2" xfId="33176"/>
    <cellStyle name="40% - Accent2 108 4 5" xfId="33177"/>
    <cellStyle name="40% - Accent2 108 4 6" xfId="33178"/>
    <cellStyle name="40% - Accent2 108 5" xfId="33179"/>
    <cellStyle name="40% - Accent2 108 5 2" xfId="33180"/>
    <cellStyle name="40% - Accent2 108 5 2 2" xfId="33181"/>
    <cellStyle name="40% - Accent2 108 5 2 2 2" xfId="33182"/>
    <cellStyle name="40% - Accent2 108 5 2 2 2 2" xfId="33183"/>
    <cellStyle name="40% - Accent2 108 5 2 2 3" xfId="33184"/>
    <cellStyle name="40% - Accent2 108 5 2 3" xfId="33185"/>
    <cellStyle name="40% - Accent2 108 5 2 3 2" xfId="33186"/>
    <cellStyle name="40% - Accent2 108 5 2 4" xfId="33187"/>
    <cellStyle name="40% - Accent2 108 5 2 5" xfId="33188"/>
    <cellStyle name="40% - Accent2 108 5 3" xfId="33189"/>
    <cellStyle name="40% - Accent2 108 5 3 2" xfId="33190"/>
    <cellStyle name="40% - Accent2 108 5 3 2 2" xfId="33191"/>
    <cellStyle name="40% - Accent2 108 5 3 3" xfId="33192"/>
    <cellStyle name="40% - Accent2 108 5 4" xfId="33193"/>
    <cellStyle name="40% - Accent2 108 5 4 2" xfId="33194"/>
    <cellStyle name="40% - Accent2 108 5 5" xfId="33195"/>
    <cellStyle name="40% - Accent2 108 5 6" xfId="33196"/>
    <cellStyle name="40% - Accent2 108 6" xfId="33197"/>
    <cellStyle name="40% - Accent2 108 6 2" xfId="33198"/>
    <cellStyle name="40% - Accent2 108 6 2 2" xfId="33199"/>
    <cellStyle name="40% - Accent2 108 6 2 2 2" xfId="33200"/>
    <cellStyle name="40% - Accent2 108 6 2 3" xfId="33201"/>
    <cellStyle name="40% - Accent2 108 6 3" xfId="33202"/>
    <cellStyle name="40% - Accent2 108 6 3 2" xfId="33203"/>
    <cellStyle name="40% - Accent2 108 6 4" xfId="33204"/>
    <cellStyle name="40% - Accent2 108 6 5" xfId="33205"/>
    <cellStyle name="40% - Accent2 108 7" xfId="33206"/>
    <cellStyle name="40% - Accent2 108 7 2" xfId="33207"/>
    <cellStyle name="40% - Accent2 108 7 2 2" xfId="33208"/>
    <cellStyle name="40% - Accent2 108 7 3" xfId="33209"/>
    <cellStyle name="40% - Accent2 108 8" xfId="33210"/>
    <cellStyle name="40% - Accent2 108 8 2" xfId="33211"/>
    <cellStyle name="40% - Accent2 108 9" xfId="33212"/>
    <cellStyle name="40% - Accent2 108 9 2" xfId="61004"/>
    <cellStyle name="40% - Accent2 109" xfId="1724"/>
    <cellStyle name="40% - Accent2 109 10" xfId="33213"/>
    <cellStyle name="40% - Accent2 109 2" xfId="33214"/>
    <cellStyle name="40% - Accent2 109 2 2" xfId="33215"/>
    <cellStyle name="40% - Accent2 109 2 2 2" xfId="33216"/>
    <cellStyle name="40% - Accent2 109 2 2 2 2" xfId="33217"/>
    <cellStyle name="40% - Accent2 109 2 2 2 2 2" xfId="33218"/>
    <cellStyle name="40% - Accent2 109 2 2 2 2 2 2" xfId="33219"/>
    <cellStyle name="40% - Accent2 109 2 2 2 2 3" xfId="33220"/>
    <cellStyle name="40% - Accent2 109 2 2 2 3" xfId="33221"/>
    <cellStyle name="40% - Accent2 109 2 2 2 3 2" xfId="33222"/>
    <cellStyle name="40% - Accent2 109 2 2 2 4" xfId="33223"/>
    <cellStyle name="40% - Accent2 109 2 2 2 5" xfId="33224"/>
    <cellStyle name="40% - Accent2 109 2 2 3" xfId="33225"/>
    <cellStyle name="40% - Accent2 109 2 2 3 2" xfId="33226"/>
    <cellStyle name="40% - Accent2 109 2 2 3 2 2" xfId="33227"/>
    <cellStyle name="40% - Accent2 109 2 2 3 3" xfId="33228"/>
    <cellStyle name="40% - Accent2 109 2 2 4" xfId="33229"/>
    <cellStyle name="40% - Accent2 109 2 2 4 2" xfId="33230"/>
    <cellStyle name="40% - Accent2 109 2 2 5" xfId="33231"/>
    <cellStyle name="40% - Accent2 109 2 2 6" xfId="33232"/>
    <cellStyle name="40% - Accent2 109 2 3" xfId="33233"/>
    <cellStyle name="40% - Accent2 109 2 3 2" xfId="33234"/>
    <cellStyle name="40% - Accent2 109 2 3 2 2" xfId="33235"/>
    <cellStyle name="40% - Accent2 109 2 3 2 2 2" xfId="33236"/>
    <cellStyle name="40% - Accent2 109 2 3 2 3" xfId="33237"/>
    <cellStyle name="40% - Accent2 109 2 3 3" xfId="33238"/>
    <cellStyle name="40% - Accent2 109 2 3 3 2" xfId="33239"/>
    <cellStyle name="40% - Accent2 109 2 3 4" xfId="33240"/>
    <cellStyle name="40% - Accent2 109 2 3 5" xfId="33241"/>
    <cellStyle name="40% - Accent2 109 2 4" xfId="33242"/>
    <cellStyle name="40% - Accent2 109 2 4 2" xfId="33243"/>
    <cellStyle name="40% - Accent2 109 2 4 2 2" xfId="33244"/>
    <cellStyle name="40% - Accent2 109 2 4 3" xfId="33245"/>
    <cellStyle name="40% - Accent2 109 2 5" xfId="33246"/>
    <cellStyle name="40% - Accent2 109 2 5 2" xfId="33247"/>
    <cellStyle name="40% - Accent2 109 2 6" xfId="33248"/>
    <cellStyle name="40% - Accent2 109 2 7" xfId="33249"/>
    <cellStyle name="40% - Accent2 109 3" xfId="33250"/>
    <cellStyle name="40% - Accent2 109 3 2" xfId="33251"/>
    <cellStyle name="40% - Accent2 109 3 2 2" xfId="33252"/>
    <cellStyle name="40% - Accent2 109 3 2 2 2" xfId="33253"/>
    <cellStyle name="40% - Accent2 109 3 2 2 2 2" xfId="33254"/>
    <cellStyle name="40% - Accent2 109 3 2 2 2 2 2" xfId="33255"/>
    <cellStyle name="40% - Accent2 109 3 2 2 2 3" xfId="33256"/>
    <cellStyle name="40% - Accent2 109 3 2 2 3" xfId="33257"/>
    <cellStyle name="40% - Accent2 109 3 2 2 3 2" xfId="33258"/>
    <cellStyle name="40% - Accent2 109 3 2 2 4" xfId="33259"/>
    <cellStyle name="40% - Accent2 109 3 2 2 5" xfId="33260"/>
    <cellStyle name="40% - Accent2 109 3 2 3" xfId="33261"/>
    <cellStyle name="40% - Accent2 109 3 2 3 2" xfId="33262"/>
    <cellStyle name="40% - Accent2 109 3 2 3 2 2" xfId="33263"/>
    <cellStyle name="40% - Accent2 109 3 2 3 3" xfId="33264"/>
    <cellStyle name="40% - Accent2 109 3 2 4" xfId="33265"/>
    <cellStyle name="40% - Accent2 109 3 2 4 2" xfId="33266"/>
    <cellStyle name="40% - Accent2 109 3 2 5" xfId="33267"/>
    <cellStyle name="40% - Accent2 109 3 2 6" xfId="33268"/>
    <cellStyle name="40% - Accent2 109 3 3" xfId="33269"/>
    <cellStyle name="40% - Accent2 109 3 3 2" xfId="33270"/>
    <cellStyle name="40% - Accent2 109 3 3 2 2" xfId="33271"/>
    <cellStyle name="40% - Accent2 109 3 3 2 2 2" xfId="33272"/>
    <cellStyle name="40% - Accent2 109 3 3 2 3" xfId="33273"/>
    <cellStyle name="40% - Accent2 109 3 3 3" xfId="33274"/>
    <cellStyle name="40% - Accent2 109 3 3 3 2" xfId="33275"/>
    <cellStyle name="40% - Accent2 109 3 3 4" xfId="33276"/>
    <cellStyle name="40% - Accent2 109 3 3 5" xfId="33277"/>
    <cellStyle name="40% - Accent2 109 3 4" xfId="33278"/>
    <cellStyle name="40% - Accent2 109 3 4 2" xfId="33279"/>
    <cellStyle name="40% - Accent2 109 3 4 2 2" xfId="33280"/>
    <cellStyle name="40% - Accent2 109 3 4 3" xfId="33281"/>
    <cellStyle name="40% - Accent2 109 3 5" xfId="33282"/>
    <cellStyle name="40% - Accent2 109 3 5 2" xfId="33283"/>
    <cellStyle name="40% - Accent2 109 3 6" xfId="33284"/>
    <cellStyle name="40% - Accent2 109 3 7" xfId="33285"/>
    <cellStyle name="40% - Accent2 109 4" xfId="33286"/>
    <cellStyle name="40% - Accent2 109 4 2" xfId="33287"/>
    <cellStyle name="40% - Accent2 109 4 2 2" xfId="33288"/>
    <cellStyle name="40% - Accent2 109 4 2 2 2" xfId="33289"/>
    <cellStyle name="40% - Accent2 109 4 2 2 2 2" xfId="33290"/>
    <cellStyle name="40% - Accent2 109 4 2 2 3" xfId="33291"/>
    <cellStyle name="40% - Accent2 109 4 2 3" xfId="33292"/>
    <cellStyle name="40% - Accent2 109 4 2 3 2" xfId="33293"/>
    <cellStyle name="40% - Accent2 109 4 2 4" xfId="33294"/>
    <cellStyle name="40% - Accent2 109 4 2 5" xfId="33295"/>
    <cellStyle name="40% - Accent2 109 4 3" xfId="33296"/>
    <cellStyle name="40% - Accent2 109 4 3 2" xfId="33297"/>
    <cellStyle name="40% - Accent2 109 4 3 2 2" xfId="33298"/>
    <cellStyle name="40% - Accent2 109 4 3 3" xfId="33299"/>
    <cellStyle name="40% - Accent2 109 4 4" xfId="33300"/>
    <cellStyle name="40% - Accent2 109 4 4 2" xfId="33301"/>
    <cellStyle name="40% - Accent2 109 4 5" xfId="33302"/>
    <cellStyle name="40% - Accent2 109 4 6" xfId="33303"/>
    <cellStyle name="40% - Accent2 109 5" xfId="33304"/>
    <cellStyle name="40% - Accent2 109 5 2" xfId="33305"/>
    <cellStyle name="40% - Accent2 109 5 2 2" xfId="33306"/>
    <cellStyle name="40% - Accent2 109 5 2 2 2" xfId="33307"/>
    <cellStyle name="40% - Accent2 109 5 2 2 2 2" xfId="33308"/>
    <cellStyle name="40% - Accent2 109 5 2 2 3" xfId="33309"/>
    <cellStyle name="40% - Accent2 109 5 2 3" xfId="33310"/>
    <cellStyle name="40% - Accent2 109 5 2 3 2" xfId="33311"/>
    <cellStyle name="40% - Accent2 109 5 2 4" xfId="33312"/>
    <cellStyle name="40% - Accent2 109 5 2 5" xfId="33313"/>
    <cellStyle name="40% - Accent2 109 5 3" xfId="33314"/>
    <cellStyle name="40% - Accent2 109 5 3 2" xfId="33315"/>
    <cellStyle name="40% - Accent2 109 5 3 2 2" xfId="33316"/>
    <cellStyle name="40% - Accent2 109 5 3 3" xfId="33317"/>
    <cellStyle name="40% - Accent2 109 5 4" xfId="33318"/>
    <cellStyle name="40% - Accent2 109 5 4 2" xfId="33319"/>
    <cellStyle name="40% - Accent2 109 5 5" xfId="33320"/>
    <cellStyle name="40% - Accent2 109 5 6" xfId="33321"/>
    <cellStyle name="40% - Accent2 109 6" xfId="33322"/>
    <cellStyle name="40% - Accent2 109 6 2" xfId="33323"/>
    <cellStyle name="40% - Accent2 109 6 2 2" xfId="33324"/>
    <cellStyle name="40% - Accent2 109 6 2 2 2" xfId="33325"/>
    <cellStyle name="40% - Accent2 109 6 2 3" xfId="33326"/>
    <cellStyle name="40% - Accent2 109 6 3" xfId="33327"/>
    <cellStyle name="40% - Accent2 109 6 3 2" xfId="33328"/>
    <cellStyle name="40% - Accent2 109 6 4" xfId="33329"/>
    <cellStyle name="40% - Accent2 109 6 5" xfId="33330"/>
    <cellStyle name="40% - Accent2 109 7" xfId="33331"/>
    <cellStyle name="40% - Accent2 109 7 2" xfId="33332"/>
    <cellStyle name="40% - Accent2 109 7 2 2" xfId="33333"/>
    <cellStyle name="40% - Accent2 109 7 3" xfId="33334"/>
    <cellStyle name="40% - Accent2 109 8" xfId="33335"/>
    <cellStyle name="40% - Accent2 109 8 2" xfId="33336"/>
    <cellStyle name="40% - Accent2 109 9" xfId="33337"/>
    <cellStyle name="40% - Accent2 109 9 2" xfId="61005"/>
    <cellStyle name="40% - Accent2 11" xfId="1725"/>
    <cellStyle name="40% - Accent2 11 2" xfId="1726"/>
    <cellStyle name="40% - Accent2 110" xfId="1727"/>
    <cellStyle name="40% - Accent2 110 10" xfId="33338"/>
    <cellStyle name="40% - Accent2 110 2" xfId="33339"/>
    <cellStyle name="40% - Accent2 110 2 2" xfId="33340"/>
    <cellStyle name="40% - Accent2 110 2 2 2" xfId="33341"/>
    <cellStyle name="40% - Accent2 110 2 2 2 2" xfId="33342"/>
    <cellStyle name="40% - Accent2 110 2 2 2 2 2" xfId="33343"/>
    <cellStyle name="40% - Accent2 110 2 2 2 2 2 2" xfId="33344"/>
    <cellStyle name="40% - Accent2 110 2 2 2 2 3" xfId="33345"/>
    <cellStyle name="40% - Accent2 110 2 2 2 3" xfId="33346"/>
    <cellStyle name="40% - Accent2 110 2 2 2 3 2" xfId="33347"/>
    <cellStyle name="40% - Accent2 110 2 2 2 4" xfId="33348"/>
    <cellStyle name="40% - Accent2 110 2 2 2 5" xfId="33349"/>
    <cellStyle name="40% - Accent2 110 2 2 3" xfId="33350"/>
    <cellStyle name="40% - Accent2 110 2 2 3 2" xfId="33351"/>
    <cellStyle name="40% - Accent2 110 2 2 3 2 2" xfId="33352"/>
    <cellStyle name="40% - Accent2 110 2 2 3 3" xfId="33353"/>
    <cellStyle name="40% - Accent2 110 2 2 4" xfId="33354"/>
    <cellStyle name="40% - Accent2 110 2 2 4 2" xfId="33355"/>
    <cellStyle name="40% - Accent2 110 2 2 5" xfId="33356"/>
    <cellStyle name="40% - Accent2 110 2 2 6" xfId="33357"/>
    <cellStyle name="40% - Accent2 110 2 3" xfId="33358"/>
    <cellStyle name="40% - Accent2 110 2 3 2" xfId="33359"/>
    <cellStyle name="40% - Accent2 110 2 3 2 2" xfId="33360"/>
    <cellStyle name="40% - Accent2 110 2 3 2 2 2" xfId="33361"/>
    <cellStyle name="40% - Accent2 110 2 3 2 3" xfId="33362"/>
    <cellStyle name="40% - Accent2 110 2 3 3" xfId="33363"/>
    <cellStyle name="40% - Accent2 110 2 3 3 2" xfId="33364"/>
    <cellStyle name="40% - Accent2 110 2 3 4" xfId="33365"/>
    <cellStyle name="40% - Accent2 110 2 3 5" xfId="33366"/>
    <cellStyle name="40% - Accent2 110 2 4" xfId="33367"/>
    <cellStyle name="40% - Accent2 110 2 4 2" xfId="33368"/>
    <cellStyle name="40% - Accent2 110 2 4 2 2" xfId="33369"/>
    <cellStyle name="40% - Accent2 110 2 4 3" xfId="33370"/>
    <cellStyle name="40% - Accent2 110 2 5" xfId="33371"/>
    <cellStyle name="40% - Accent2 110 2 5 2" xfId="33372"/>
    <cellStyle name="40% - Accent2 110 2 6" xfId="33373"/>
    <cellStyle name="40% - Accent2 110 2 7" xfId="33374"/>
    <cellStyle name="40% - Accent2 110 3" xfId="33375"/>
    <cellStyle name="40% - Accent2 110 3 2" xfId="33376"/>
    <cellStyle name="40% - Accent2 110 3 2 2" xfId="33377"/>
    <cellStyle name="40% - Accent2 110 3 2 2 2" xfId="33378"/>
    <cellStyle name="40% - Accent2 110 3 2 2 2 2" xfId="33379"/>
    <cellStyle name="40% - Accent2 110 3 2 2 2 2 2" xfId="33380"/>
    <cellStyle name="40% - Accent2 110 3 2 2 2 3" xfId="33381"/>
    <cellStyle name="40% - Accent2 110 3 2 2 3" xfId="33382"/>
    <cellStyle name="40% - Accent2 110 3 2 2 3 2" xfId="33383"/>
    <cellStyle name="40% - Accent2 110 3 2 2 4" xfId="33384"/>
    <cellStyle name="40% - Accent2 110 3 2 2 5" xfId="33385"/>
    <cellStyle name="40% - Accent2 110 3 2 3" xfId="33386"/>
    <cellStyle name="40% - Accent2 110 3 2 3 2" xfId="33387"/>
    <cellStyle name="40% - Accent2 110 3 2 3 2 2" xfId="33388"/>
    <cellStyle name="40% - Accent2 110 3 2 3 3" xfId="33389"/>
    <cellStyle name="40% - Accent2 110 3 2 4" xfId="33390"/>
    <cellStyle name="40% - Accent2 110 3 2 4 2" xfId="33391"/>
    <cellStyle name="40% - Accent2 110 3 2 5" xfId="33392"/>
    <cellStyle name="40% - Accent2 110 3 2 6" xfId="33393"/>
    <cellStyle name="40% - Accent2 110 3 3" xfId="33394"/>
    <cellStyle name="40% - Accent2 110 3 3 2" xfId="33395"/>
    <cellStyle name="40% - Accent2 110 3 3 2 2" xfId="33396"/>
    <cellStyle name="40% - Accent2 110 3 3 2 2 2" xfId="33397"/>
    <cellStyle name="40% - Accent2 110 3 3 2 3" xfId="33398"/>
    <cellStyle name="40% - Accent2 110 3 3 3" xfId="33399"/>
    <cellStyle name="40% - Accent2 110 3 3 3 2" xfId="33400"/>
    <cellStyle name="40% - Accent2 110 3 3 4" xfId="33401"/>
    <cellStyle name="40% - Accent2 110 3 3 5" xfId="33402"/>
    <cellStyle name="40% - Accent2 110 3 4" xfId="33403"/>
    <cellStyle name="40% - Accent2 110 3 4 2" xfId="33404"/>
    <cellStyle name="40% - Accent2 110 3 4 2 2" xfId="33405"/>
    <cellStyle name="40% - Accent2 110 3 4 3" xfId="33406"/>
    <cellStyle name="40% - Accent2 110 3 5" xfId="33407"/>
    <cellStyle name="40% - Accent2 110 3 5 2" xfId="33408"/>
    <cellStyle name="40% - Accent2 110 3 6" xfId="33409"/>
    <cellStyle name="40% - Accent2 110 3 7" xfId="33410"/>
    <cellStyle name="40% - Accent2 110 4" xfId="33411"/>
    <cellStyle name="40% - Accent2 110 4 2" xfId="33412"/>
    <cellStyle name="40% - Accent2 110 4 2 2" xfId="33413"/>
    <cellStyle name="40% - Accent2 110 4 2 2 2" xfId="33414"/>
    <cellStyle name="40% - Accent2 110 4 2 2 2 2" xfId="33415"/>
    <cellStyle name="40% - Accent2 110 4 2 2 3" xfId="33416"/>
    <cellStyle name="40% - Accent2 110 4 2 3" xfId="33417"/>
    <cellStyle name="40% - Accent2 110 4 2 3 2" xfId="33418"/>
    <cellStyle name="40% - Accent2 110 4 2 4" xfId="33419"/>
    <cellStyle name="40% - Accent2 110 4 2 5" xfId="33420"/>
    <cellStyle name="40% - Accent2 110 4 3" xfId="33421"/>
    <cellStyle name="40% - Accent2 110 4 3 2" xfId="33422"/>
    <cellStyle name="40% - Accent2 110 4 3 2 2" xfId="33423"/>
    <cellStyle name="40% - Accent2 110 4 3 3" xfId="33424"/>
    <cellStyle name="40% - Accent2 110 4 4" xfId="33425"/>
    <cellStyle name="40% - Accent2 110 4 4 2" xfId="33426"/>
    <cellStyle name="40% - Accent2 110 4 5" xfId="33427"/>
    <cellStyle name="40% - Accent2 110 4 6" xfId="33428"/>
    <cellStyle name="40% - Accent2 110 5" xfId="33429"/>
    <cellStyle name="40% - Accent2 110 5 2" xfId="33430"/>
    <cellStyle name="40% - Accent2 110 5 2 2" xfId="33431"/>
    <cellStyle name="40% - Accent2 110 5 2 2 2" xfId="33432"/>
    <cellStyle name="40% - Accent2 110 5 2 2 2 2" xfId="33433"/>
    <cellStyle name="40% - Accent2 110 5 2 2 3" xfId="33434"/>
    <cellStyle name="40% - Accent2 110 5 2 3" xfId="33435"/>
    <cellStyle name="40% - Accent2 110 5 2 3 2" xfId="33436"/>
    <cellStyle name="40% - Accent2 110 5 2 4" xfId="33437"/>
    <cellStyle name="40% - Accent2 110 5 2 5" xfId="33438"/>
    <cellStyle name="40% - Accent2 110 5 3" xfId="33439"/>
    <cellStyle name="40% - Accent2 110 5 3 2" xfId="33440"/>
    <cellStyle name="40% - Accent2 110 5 3 2 2" xfId="33441"/>
    <cellStyle name="40% - Accent2 110 5 3 3" xfId="33442"/>
    <cellStyle name="40% - Accent2 110 5 4" xfId="33443"/>
    <cellStyle name="40% - Accent2 110 5 4 2" xfId="33444"/>
    <cellStyle name="40% - Accent2 110 5 5" xfId="33445"/>
    <cellStyle name="40% - Accent2 110 5 6" xfId="33446"/>
    <cellStyle name="40% - Accent2 110 6" xfId="33447"/>
    <cellStyle name="40% - Accent2 110 6 2" xfId="33448"/>
    <cellStyle name="40% - Accent2 110 6 2 2" xfId="33449"/>
    <cellStyle name="40% - Accent2 110 6 2 2 2" xfId="33450"/>
    <cellStyle name="40% - Accent2 110 6 2 3" xfId="33451"/>
    <cellStyle name="40% - Accent2 110 6 3" xfId="33452"/>
    <cellStyle name="40% - Accent2 110 6 3 2" xfId="33453"/>
    <cellStyle name="40% - Accent2 110 6 4" xfId="33454"/>
    <cellStyle name="40% - Accent2 110 6 5" xfId="33455"/>
    <cellStyle name="40% - Accent2 110 7" xfId="33456"/>
    <cellStyle name="40% - Accent2 110 7 2" xfId="33457"/>
    <cellStyle name="40% - Accent2 110 7 2 2" xfId="33458"/>
    <cellStyle name="40% - Accent2 110 7 3" xfId="33459"/>
    <cellStyle name="40% - Accent2 110 8" xfId="33460"/>
    <cellStyle name="40% - Accent2 110 8 2" xfId="33461"/>
    <cellStyle name="40% - Accent2 110 9" xfId="33462"/>
    <cellStyle name="40% - Accent2 110 9 2" xfId="61006"/>
    <cellStyle name="40% - Accent2 111" xfId="1728"/>
    <cellStyle name="40% - Accent2 111 10" xfId="33463"/>
    <cellStyle name="40% - Accent2 111 2" xfId="33464"/>
    <cellStyle name="40% - Accent2 111 2 2" xfId="33465"/>
    <cellStyle name="40% - Accent2 111 2 2 2" xfId="33466"/>
    <cellStyle name="40% - Accent2 111 2 2 2 2" xfId="33467"/>
    <cellStyle name="40% - Accent2 111 2 2 2 2 2" xfId="33468"/>
    <cellStyle name="40% - Accent2 111 2 2 2 2 2 2" xfId="33469"/>
    <cellStyle name="40% - Accent2 111 2 2 2 2 3" xfId="33470"/>
    <cellStyle name="40% - Accent2 111 2 2 2 3" xfId="33471"/>
    <cellStyle name="40% - Accent2 111 2 2 2 3 2" xfId="33472"/>
    <cellStyle name="40% - Accent2 111 2 2 2 4" xfId="33473"/>
    <cellStyle name="40% - Accent2 111 2 2 2 5" xfId="33474"/>
    <cellStyle name="40% - Accent2 111 2 2 3" xfId="33475"/>
    <cellStyle name="40% - Accent2 111 2 2 3 2" xfId="33476"/>
    <cellStyle name="40% - Accent2 111 2 2 3 2 2" xfId="33477"/>
    <cellStyle name="40% - Accent2 111 2 2 3 3" xfId="33478"/>
    <cellStyle name="40% - Accent2 111 2 2 4" xfId="33479"/>
    <cellStyle name="40% - Accent2 111 2 2 4 2" xfId="33480"/>
    <cellStyle name="40% - Accent2 111 2 2 5" xfId="33481"/>
    <cellStyle name="40% - Accent2 111 2 2 6" xfId="33482"/>
    <cellStyle name="40% - Accent2 111 2 3" xfId="33483"/>
    <cellStyle name="40% - Accent2 111 2 3 2" xfId="33484"/>
    <cellStyle name="40% - Accent2 111 2 3 2 2" xfId="33485"/>
    <cellStyle name="40% - Accent2 111 2 3 2 2 2" xfId="33486"/>
    <cellStyle name="40% - Accent2 111 2 3 2 3" xfId="33487"/>
    <cellStyle name="40% - Accent2 111 2 3 3" xfId="33488"/>
    <cellStyle name="40% - Accent2 111 2 3 3 2" xfId="33489"/>
    <cellStyle name="40% - Accent2 111 2 3 4" xfId="33490"/>
    <cellStyle name="40% - Accent2 111 2 3 5" xfId="33491"/>
    <cellStyle name="40% - Accent2 111 2 4" xfId="33492"/>
    <cellStyle name="40% - Accent2 111 2 4 2" xfId="33493"/>
    <cellStyle name="40% - Accent2 111 2 4 2 2" xfId="33494"/>
    <cellStyle name="40% - Accent2 111 2 4 3" xfId="33495"/>
    <cellStyle name="40% - Accent2 111 2 5" xfId="33496"/>
    <cellStyle name="40% - Accent2 111 2 5 2" xfId="33497"/>
    <cellStyle name="40% - Accent2 111 2 6" xfId="33498"/>
    <cellStyle name="40% - Accent2 111 2 7" xfId="33499"/>
    <cellStyle name="40% - Accent2 111 3" xfId="33500"/>
    <cellStyle name="40% - Accent2 111 3 2" xfId="33501"/>
    <cellStyle name="40% - Accent2 111 3 2 2" xfId="33502"/>
    <cellStyle name="40% - Accent2 111 3 2 2 2" xfId="33503"/>
    <cellStyle name="40% - Accent2 111 3 2 2 2 2" xfId="33504"/>
    <cellStyle name="40% - Accent2 111 3 2 2 2 2 2" xfId="33505"/>
    <cellStyle name="40% - Accent2 111 3 2 2 2 3" xfId="33506"/>
    <cellStyle name="40% - Accent2 111 3 2 2 3" xfId="33507"/>
    <cellStyle name="40% - Accent2 111 3 2 2 3 2" xfId="33508"/>
    <cellStyle name="40% - Accent2 111 3 2 2 4" xfId="33509"/>
    <cellStyle name="40% - Accent2 111 3 2 2 5" xfId="33510"/>
    <cellStyle name="40% - Accent2 111 3 2 3" xfId="33511"/>
    <cellStyle name="40% - Accent2 111 3 2 3 2" xfId="33512"/>
    <cellStyle name="40% - Accent2 111 3 2 3 2 2" xfId="33513"/>
    <cellStyle name="40% - Accent2 111 3 2 3 3" xfId="33514"/>
    <cellStyle name="40% - Accent2 111 3 2 4" xfId="33515"/>
    <cellStyle name="40% - Accent2 111 3 2 4 2" xfId="33516"/>
    <cellStyle name="40% - Accent2 111 3 2 5" xfId="33517"/>
    <cellStyle name="40% - Accent2 111 3 2 6" xfId="33518"/>
    <cellStyle name="40% - Accent2 111 3 3" xfId="33519"/>
    <cellStyle name="40% - Accent2 111 3 3 2" xfId="33520"/>
    <cellStyle name="40% - Accent2 111 3 3 2 2" xfId="33521"/>
    <cellStyle name="40% - Accent2 111 3 3 2 2 2" xfId="33522"/>
    <cellStyle name="40% - Accent2 111 3 3 2 3" xfId="33523"/>
    <cellStyle name="40% - Accent2 111 3 3 3" xfId="33524"/>
    <cellStyle name="40% - Accent2 111 3 3 3 2" xfId="33525"/>
    <cellStyle name="40% - Accent2 111 3 3 4" xfId="33526"/>
    <cellStyle name="40% - Accent2 111 3 3 5" xfId="33527"/>
    <cellStyle name="40% - Accent2 111 3 4" xfId="33528"/>
    <cellStyle name="40% - Accent2 111 3 4 2" xfId="33529"/>
    <cellStyle name="40% - Accent2 111 3 4 2 2" xfId="33530"/>
    <cellStyle name="40% - Accent2 111 3 4 3" xfId="33531"/>
    <cellStyle name="40% - Accent2 111 3 5" xfId="33532"/>
    <cellStyle name="40% - Accent2 111 3 5 2" xfId="33533"/>
    <cellStyle name="40% - Accent2 111 3 6" xfId="33534"/>
    <cellStyle name="40% - Accent2 111 3 7" xfId="33535"/>
    <cellStyle name="40% - Accent2 111 4" xfId="33536"/>
    <cellStyle name="40% - Accent2 111 4 2" xfId="33537"/>
    <cellStyle name="40% - Accent2 111 4 2 2" xfId="33538"/>
    <cellStyle name="40% - Accent2 111 4 2 2 2" xfId="33539"/>
    <cellStyle name="40% - Accent2 111 4 2 2 2 2" xfId="33540"/>
    <cellStyle name="40% - Accent2 111 4 2 2 3" xfId="33541"/>
    <cellStyle name="40% - Accent2 111 4 2 3" xfId="33542"/>
    <cellStyle name="40% - Accent2 111 4 2 3 2" xfId="33543"/>
    <cellStyle name="40% - Accent2 111 4 2 4" xfId="33544"/>
    <cellStyle name="40% - Accent2 111 4 2 5" xfId="33545"/>
    <cellStyle name="40% - Accent2 111 4 3" xfId="33546"/>
    <cellStyle name="40% - Accent2 111 4 3 2" xfId="33547"/>
    <cellStyle name="40% - Accent2 111 4 3 2 2" xfId="33548"/>
    <cellStyle name="40% - Accent2 111 4 3 3" xfId="33549"/>
    <cellStyle name="40% - Accent2 111 4 4" xfId="33550"/>
    <cellStyle name="40% - Accent2 111 4 4 2" xfId="33551"/>
    <cellStyle name="40% - Accent2 111 4 5" xfId="33552"/>
    <cellStyle name="40% - Accent2 111 4 6" xfId="33553"/>
    <cellStyle name="40% - Accent2 111 5" xfId="33554"/>
    <cellStyle name="40% - Accent2 111 5 2" xfId="33555"/>
    <cellStyle name="40% - Accent2 111 5 2 2" xfId="33556"/>
    <cellStyle name="40% - Accent2 111 5 2 2 2" xfId="33557"/>
    <cellStyle name="40% - Accent2 111 5 2 2 2 2" xfId="33558"/>
    <cellStyle name="40% - Accent2 111 5 2 2 3" xfId="33559"/>
    <cellStyle name="40% - Accent2 111 5 2 3" xfId="33560"/>
    <cellStyle name="40% - Accent2 111 5 2 3 2" xfId="33561"/>
    <cellStyle name="40% - Accent2 111 5 2 4" xfId="33562"/>
    <cellStyle name="40% - Accent2 111 5 2 5" xfId="33563"/>
    <cellStyle name="40% - Accent2 111 5 3" xfId="33564"/>
    <cellStyle name="40% - Accent2 111 5 3 2" xfId="33565"/>
    <cellStyle name="40% - Accent2 111 5 3 2 2" xfId="33566"/>
    <cellStyle name="40% - Accent2 111 5 3 3" xfId="33567"/>
    <cellStyle name="40% - Accent2 111 5 4" xfId="33568"/>
    <cellStyle name="40% - Accent2 111 5 4 2" xfId="33569"/>
    <cellStyle name="40% - Accent2 111 5 5" xfId="33570"/>
    <cellStyle name="40% - Accent2 111 5 6" xfId="33571"/>
    <cellStyle name="40% - Accent2 111 6" xfId="33572"/>
    <cellStyle name="40% - Accent2 111 6 2" xfId="33573"/>
    <cellStyle name="40% - Accent2 111 6 2 2" xfId="33574"/>
    <cellStyle name="40% - Accent2 111 6 2 2 2" xfId="33575"/>
    <cellStyle name="40% - Accent2 111 6 2 3" xfId="33576"/>
    <cellStyle name="40% - Accent2 111 6 3" xfId="33577"/>
    <cellStyle name="40% - Accent2 111 6 3 2" xfId="33578"/>
    <cellStyle name="40% - Accent2 111 6 4" xfId="33579"/>
    <cellStyle name="40% - Accent2 111 6 5" xfId="33580"/>
    <cellStyle name="40% - Accent2 111 7" xfId="33581"/>
    <cellStyle name="40% - Accent2 111 7 2" xfId="33582"/>
    <cellStyle name="40% - Accent2 111 7 2 2" xfId="33583"/>
    <cellStyle name="40% - Accent2 111 7 3" xfId="33584"/>
    <cellStyle name="40% - Accent2 111 8" xfId="33585"/>
    <cellStyle name="40% - Accent2 111 8 2" xfId="33586"/>
    <cellStyle name="40% - Accent2 111 9" xfId="33587"/>
    <cellStyle name="40% - Accent2 111 9 2" xfId="61007"/>
    <cellStyle name="40% - Accent2 112" xfId="1729"/>
    <cellStyle name="40% - Accent2 112 10" xfId="33588"/>
    <cellStyle name="40% - Accent2 112 2" xfId="33589"/>
    <cellStyle name="40% - Accent2 112 2 2" xfId="33590"/>
    <cellStyle name="40% - Accent2 112 2 2 2" xfId="33591"/>
    <cellStyle name="40% - Accent2 112 2 2 2 2" xfId="33592"/>
    <cellStyle name="40% - Accent2 112 2 2 2 2 2" xfId="33593"/>
    <cellStyle name="40% - Accent2 112 2 2 2 2 2 2" xfId="33594"/>
    <cellStyle name="40% - Accent2 112 2 2 2 2 3" xfId="33595"/>
    <cellStyle name="40% - Accent2 112 2 2 2 3" xfId="33596"/>
    <cellStyle name="40% - Accent2 112 2 2 2 3 2" xfId="33597"/>
    <cellStyle name="40% - Accent2 112 2 2 2 4" xfId="33598"/>
    <cellStyle name="40% - Accent2 112 2 2 2 5" xfId="33599"/>
    <cellStyle name="40% - Accent2 112 2 2 3" xfId="33600"/>
    <cellStyle name="40% - Accent2 112 2 2 3 2" xfId="33601"/>
    <cellStyle name="40% - Accent2 112 2 2 3 2 2" xfId="33602"/>
    <cellStyle name="40% - Accent2 112 2 2 3 3" xfId="33603"/>
    <cellStyle name="40% - Accent2 112 2 2 4" xfId="33604"/>
    <cellStyle name="40% - Accent2 112 2 2 4 2" xfId="33605"/>
    <cellStyle name="40% - Accent2 112 2 2 5" xfId="33606"/>
    <cellStyle name="40% - Accent2 112 2 2 6" xfId="33607"/>
    <cellStyle name="40% - Accent2 112 2 3" xfId="33608"/>
    <cellStyle name="40% - Accent2 112 2 3 2" xfId="33609"/>
    <cellStyle name="40% - Accent2 112 2 3 2 2" xfId="33610"/>
    <cellStyle name="40% - Accent2 112 2 3 2 2 2" xfId="33611"/>
    <cellStyle name="40% - Accent2 112 2 3 2 3" xfId="33612"/>
    <cellStyle name="40% - Accent2 112 2 3 3" xfId="33613"/>
    <cellStyle name="40% - Accent2 112 2 3 3 2" xfId="33614"/>
    <cellStyle name="40% - Accent2 112 2 3 4" xfId="33615"/>
    <cellStyle name="40% - Accent2 112 2 3 5" xfId="33616"/>
    <cellStyle name="40% - Accent2 112 2 4" xfId="33617"/>
    <cellStyle name="40% - Accent2 112 2 4 2" xfId="33618"/>
    <cellStyle name="40% - Accent2 112 2 4 2 2" xfId="33619"/>
    <cellStyle name="40% - Accent2 112 2 4 3" xfId="33620"/>
    <cellStyle name="40% - Accent2 112 2 5" xfId="33621"/>
    <cellStyle name="40% - Accent2 112 2 5 2" xfId="33622"/>
    <cellStyle name="40% - Accent2 112 2 6" xfId="33623"/>
    <cellStyle name="40% - Accent2 112 2 7" xfId="33624"/>
    <cellStyle name="40% - Accent2 112 3" xfId="33625"/>
    <cellStyle name="40% - Accent2 112 3 2" xfId="33626"/>
    <cellStyle name="40% - Accent2 112 3 2 2" xfId="33627"/>
    <cellStyle name="40% - Accent2 112 3 2 2 2" xfId="33628"/>
    <cellStyle name="40% - Accent2 112 3 2 2 2 2" xfId="33629"/>
    <cellStyle name="40% - Accent2 112 3 2 2 2 2 2" xfId="33630"/>
    <cellStyle name="40% - Accent2 112 3 2 2 2 3" xfId="33631"/>
    <cellStyle name="40% - Accent2 112 3 2 2 3" xfId="33632"/>
    <cellStyle name="40% - Accent2 112 3 2 2 3 2" xfId="33633"/>
    <cellStyle name="40% - Accent2 112 3 2 2 4" xfId="33634"/>
    <cellStyle name="40% - Accent2 112 3 2 2 5" xfId="33635"/>
    <cellStyle name="40% - Accent2 112 3 2 3" xfId="33636"/>
    <cellStyle name="40% - Accent2 112 3 2 3 2" xfId="33637"/>
    <cellStyle name="40% - Accent2 112 3 2 3 2 2" xfId="33638"/>
    <cellStyle name="40% - Accent2 112 3 2 3 3" xfId="33639"/>
    <cellStyle name="40% - Accent2 112 3 2 4" xfId="33640"/>
    <cellStyle name="40% - Accent2 112 3 2 4 2" xfId="33641"/>
    <cellStyle name="40% - Accent2 112 3 2 5" xfId="33642"/>
    <cellStyle name="40% - Accent2 112 3 2 6" xfId="33643"/>
    <cellStyle name="40% - Accent2 112 3 3" xfId="33644"/>
    <cellStyle name="40% - Accent2 112 3 3 2" xfId="33645"/>
    <cellStyle name="40% - Accent2 112 3 3 2 2" xfId="33646"/>
    <cellStyle name="40% - Accent2 112 3 3 2 2 2" xfId="33647"/>
    <cellStyle name="40% - Accent2 112 3 3 2 3" xfId="33648"/>
    <cellStyle name="40% - Accent2 112 3 3 3" xfId="33649"/>
    <cellStyle name="40% - Accent2 112 3 3 3 2" xfId="33650"/>
    <cellStyle name="40% - Accent2 112 3 3 4" xfId="33651"/>
    <cellStyle name="40% - Accent2 112 3 3 5" xfId="33652"/>
    <cellStyle name="40% - Accent2 112 3 4" xfId="33653"/>
    <cellStyle name="40% - Accent2 112 3 4 2" xfId="33654"/>
    <cellStyle name="40% - Accent2 112 3 4 2 2" xfId="33655"/>
    <cellStyle name="40% - Accent2 112 3 4 3" xfId="33656"/>
    <cellStyle name="40% - Accent2 112 3 5" xfId="33657"/>
    <cellStyle name="40% - Accent2 112 3 5 2" xfId="33658"/>
    <cellStyle name="40% - Accent2 112 3 6" xfId="33659"/>
    <cellStyle name="40% - Accent2 112 3 7" xfId="33660"/>
    <cellStyle name="40% - Accent2 112 4" xfId="33661"/>
    <cellStyle name="40% - Accent2 112 4 2" xfId="33662"/>
    <cellStyle name="40% - Accent2 112 4 2 2" xfId="33663"/>
    <cellStyle name="40% - Accent2 112 4 2 2 2" xfId="33664"/>
    <cellStyle name="40% - Accent2 112 4 2 2 2 2" xfId="33665"/>
    <cellStyle name="40% - Accent2 112 4 2 2 3" xfId="33666"/>
    <cellStyle name="40% - Accent2 112 4 2 3" xfId="33667"/>
    <cellStyle name="40% - Accent2 112 4 2 3 2" xfId="33668"/>
    <cellStyle name="40% - Accent2 112 4 2 4" xfId="33669"/>
    <cellStyle name="40% - Accent2 112 4 2 5" xfId="33670"/>
    <cellStyle name="40% - Accent2 112 4 3" xfId="33671"/>
    <cellStyle name="40% - Accent2 112 4 3 2" xfId="33672"/>
    <cellStyle name="40% - Accent2 112 4 3 2 2" xfId="33673"/>
    <cellStyle name="40% - Accent2 112 4 3 3" xfId="33674"/>
    <cellStyle name="40% - Accent2 112 4 4" xfId="33675"/>
    <cellStyle name="40% - Accent2 112 4 4 2" xfId="33676"/>
    <cellStyle name="40% - Accent2 112 4 5" xfId="33677"/>
    <cellStyle name="40% - Accent2 112 4 6" xfId="33678"/>
    <cellStyle name="40% - Accent2 112 5" xfId="33679"/>
    <cellStyle name="40% - Accent2 112 5 2" xfId="33680"/>
    <cellStyle name="40% - Accent2 112 5 2 2" xfId="33681"/>
    <cellStyle name="40% - Accent2 112 5 2 2 2" xfId="33682"/>
    <cellStyle name="40% - Accent2 112 5 2 2 2 2" xfId="33683"/>
    <cellStyle name="40% - Accent2 112 5 2 2 3" xfId="33684"/>
    <cellStyle name="40% - Accent2 112 5 2 3" xfId="33685"/>
    <cellStyle name="40% - Accent2 112 5 2 3 2" xfId="33686"/>
    <cellStyle name="40% - Accent2 112 5 2 4" xfId="33687"/>
    <cellStyle name="40% - Accent2 112 5 2 5" xfId="33688"/>
    <cellStyle name="40% - Accent2 112 5 3" xfId="33689"/>
    <cellStyle name="40% - Accent2 112 5 3 2" xfId="33690"/>
    <cellStyle name="40% - Accent2 112 5 3 2 2" xfId="33691"/>
    <cellStyle name="40% - Accent2 112 5 3 3" xfId="33692"/>
    <cellStyle name="40% - Accent2 112 5 4" xfId="33693"/>
    <cellStyle name="40% - Accent2 112 5 4 2" xfId="33694"/>
    <cellStyle name="40% - Accent2 112 5 5" xfId="33695"/>
    <cellStyle name="40% - Accent2 112 5 6" xfId="33696"/>
    <cellStyle name="40% - Accent2 112 6" xfId="33697"/>
    <cellStyle name="40% - Accent2 112 6 2" xfId="33698"/>
    <cellStyle name="40% - Accent2 112 6 2 2" xfId="33699"/>
    <cellStyle name="40% - Accent2 112 6 2 2 2" xfId="33700"/>
    <cellStyle name="40% - Accent2 112 6 2 3" xfId="33701"/>
    <cellStyle name="40% - Accent2 112 6 3" xfId="33702"/>
    <cellStyle name="40% - Accent2 112 6 3 2" xfId="33703"/>
    <cellStyle name="40% - Accent2 112 6 4" xfId="33704"/>
    <cellStyle name="40% - Accent2 112 6 5" xfId="33705"/>
    <cellStyle name="40% - Accent2 112 7" xfId="33706"/>
    <cellStyle name="40% - Accent2 112 7 2" xfId="33707"/>
    <cellStyle name="40% - Accent2 112 7 2 2" xfId="33708"/>
    <cellStyle name="40% - Accent2 112 7 3" xfId="33709"/>
    <cellStyle name="40% - Accent2 112 8" xfId="33710"/>
    <cellStyle name="40% - Accent2 112 8 2" xfId="33711"/>
    <cellStyle name="40% - Accent2 112 9" xfId="33712"/>
    <cellStyle name="40% - Accent2 112 9 2" xfId="61008"/>
    <cellStyle name="40% - Accent2 113" xfId="1730"/>
    <cellStyle name="40% - Accent2 113 10" xfId="33713"/>
    <cellStyle name="40% - Accent2 113 2" xfId="33714"/>
    <cellStyle name="40% - Accent2 113 2 2" xfId="33715"/>
    <cellStyle name="40% - Accent2 113 2 2 2" xfId="33716"/>
    <cellStyle name="40% - Accent2 113 2 2 2 2" xfId="33717"/>
    <cellStyle name="40% - Accent2 113 2 2 2 2 2" xfId="33718"/>
    <cellStyle name="40% - Accent2 113 2 2 2 2 2 2" xfId="33719"/>
    <cellStyle name="40% - Accent2 113 2 2 2 2 3" xfId="33720"/>
    <cellStyle name="40% - Accent2 113 2 2 2 3" xfId="33721"/>
    <cellStyle name="40% - Accent2 113 2 2 2 3 2" xfId="33722"/>
    <cellStyle name="40% - Accent2 113 2 2 2 4" xfId="33723"/>
    <cellStyle name="40% - Accent2 113 2 2 2 5" xfId="33724"/>
    <cellStyle name="40% - Accent2 113 2 2 3" xfId="33725"/>
    <cellStyle name="40% - Accent2 113 2 2 3 2" xfId="33726"/>
    <cellStyle name="40% - Accent2 113 2 2 3 2 2" xfId="33727"/>
    <cellStyle name="40% - Accent2 113 2 2 3 3" xfId="33728"/>
    <cellStyle name="40% - Accent2 113 2 2 4" xfId="33729"/>
    <cellStyle name="40% - Accent2 113 2 2 4 2" xfId="33730"/>
    <cellStyle name="40% - Accent2 113 2 2 5" xfId="33731"/>
    <cellStyle name="40% - Accent2 113 2 2 6" xfId="33732"/>
    <cellStyle name="40% - Accent2 113 2 3" xfId="33733"/>
    <cellStyle name="40% - Accent2 113 2 3 2" xfId="33734"/>
    <cellStyle name="40% - Accent2 113 2 3 2 2" xfId="33735"/>
    <cellStyle name="40% - Accent2 113 2 3 2 2 2" xfId="33736"/>
    <cellStyle name="40% - Accent2 113 2 3 2 3" xfId="33737"/>
    <cellStyle name="40% - Accent2 113 2 3 3" xfId="33738"/>
    <cellStyle name="40% - Accent2 113 2 3 3 2" xfId="33739"/>
    <cellStyle name="40% - Accent2 113 2 3 4" xfId="33740"/>
    <cellStyle name="40% - Accent2 113 2 3 5" xfId="33741"/>
    <cellStyle name="40% - Accent2 113 2 4" xfId="33742"/>
    <cellStyle name="40% - Accent2 113 2 4 2" xfId="33743"/>
    <cellStyle name="40% - Accent2 113 2 4 2 2" xfId="33744"/>
    <cellStyle name="40% - Accent2 113 2 4 3" xfId="33745"/>
    <cellStyle name="40% - Accent2 113 2 5" xfId="33746"/>
    <cellStyle name="40% - Accent2 113 2 5 2" xfId="33747"/>
    <cellStyle name="40% - Accent2 113 2 6" xfId="33748"/>
    <cellStyle name="40% - Accent2 113 2 7" xfId="33749"/>
    <cellStyle name="40% - Accent2 113 3" xfId="33750"/>
    <cellStyle name="40% - Accent2 113 3 2" xfId="33751"/>
    <cellStyle name="40% - Accent2 113 3 2 2" xfId="33752"/>
    <cellStyle name="40% - Accent2 113 3 2 2 2" xfId="33753"/>
    <cellStyle name="40% - Accent2 113 3 2 2 2 2" xfId="33754"/>
    <cellStyle name="40% - Accent2 113 3 2 2 2 2 2" xfId="33755"/>
    <cellStyle name="40% - Accent2 113 3 2 2 2 3" xfId="33756"/>
    <cellStyle name="40% - Accent2 113 3 2 2 3" xfId="33757"/>
    <cellStyle name="40% - Accent2 113 3 2 2 3 2" xfId="33758"/>
    <cellStyle name="40% - Accent2 113 3 2 2 4" xfId="33759"/>
    <cellStyle name="40% - Accent2 113 3 2 2 5" xfId="33760"/>
    <cellStyle name="40% - Accent2 113 3 2 3" xfId="33761"/>
    <cellStyle name="40% - Accent2 113 3 2 3 2" xfId="33762"/>
    <cellStyle name="40% - Accent2 113 3 2 3 2 2" xfId="33763"/>
    <cellStyle name="40% - Accent2 113 3 2 3 3" xfId="33764"/>
    <cellStyle name="40% - Accent2 113 3 2 4" xfId="33765"/>
    <cellStyle name="40% - Accent2 113 3 2 4 2" xfId="33766"/>
    <cellStyle name="40% - Accent2 113 3 2 5" xfId="33767"/>
    <cellStyle name="40% - Accent2 113 3 2 6" xfId="33768"/>
    <cellStyle name="40% - Accent2 113 3 3" xfId="33769"/>
    <cellStyle name="40% - Accent2 113 3 3 2" xfId="33770"/>
    <cellStyle name="40% - Accent2 113 3 3 2 2" xfId="33771"/>
    <cellStyle name="40% - Accent2 113 3 3 2 2 2" xfId="33772"/>
    <cellStyle name="40% - Accent2 113 3 3 2 3" xfId="33773"/>
    <cellStyle name="40% - Accent2 113 3 3 3" xfId="33774"/>
    <cellStyle name="40% - Accent2 113 3 3 3 2" xfId="33775"/>
    <cellStyle name="40% - Accent2 113 3 3 4" xfId="33776"/>
    <cellStyle name="40% - Accent2 113 3 3 5" xfId="33777"/>
    <cellStyle name="40% - Accent2 113 3 4" xfId="33778"/>
    <cellStyle name="40% - Accent2 113 3 4 2" xfId="33779"/>
    <cellStyle name="40% - Accent2 113 3 4 2 2" xfId="33780"/>
    <cellStyle name="40% - Accent2 113 3 4 3" xfId="33781"/>
    <cellStyle name="40% - Accent2 113 3 5" xfId="33782"/>
    <cellStyle name="40% - Accent2 113 3 5 2" xfId="33783"/>
    <cellStyle name="40% - Accent2 113 3 6" xfId="33784"/>
    <cellStyle name="40% - Accent2 113 3 7" xfId="33785"/>
    <cellStyle name="40% - Accent2 113 4" xfId="33786"/>
    <cellStyle name="40% - Accent2 113 4 2" xfId="33787"/>
    <cellStyle name="40% - Accent2 113 4 2 2" xfId="33788"/>
    <cellStyle name="40% - Accent2 113 4 2 2 2" xfId="33789"/>
    <cellStyle name="40% - Accent2 113 4 2 2 2 2" xfId="33790"/>
    <cellStyle name="40% - Accent2 113 4 2 2 3" xfId="33791"/>
    <cellStyle name="40% - Accent2 113 4 2 3" xfId="33792"/>
    <cellStyle name="40% - Accent2 113 4 2 3 2" xfId="33793"/>
    <cellStyle name="40% - Accent2 113 4 2 4" xfId="33794"/>
    <cellStyle name="40% - Accent2 113 4 2 5" xfId="33795"/>
    <cellStyle name="40% - Accent2 113 4 3" xfId="33796"/>
    <cellStyle name="40% - Accent2 113 4 3 2" xfId="33797"/>
    <cellStyle name="40% - Accent2 113 4 3 2 2" xfId="33798"/>
    <cellStyle name="40% - Accent2 113 4 3 3" xfId="33799"/>
    <cellStyle name="40% - Accent2 113 4 4" xfId="33800"/>
    <cellStyle name="40% - Accent2 113 4 4 2" xfId="33801"/>
    <cellStyle name="40% - Accent2 113 4 5" xfId="33802"/>
    <cellStyle name="40% - Accent2 113 4 6" xfId="33803"/>
    <cellStyle name="40% - Accent2 113 5" xfId="33804"/>
    <cellStyle name="40% - Accent2 113 5 2" xfId="33805"/>
    <cellStyle name="40% - Accent2 113 5 2 2" xfId="33806"/>
    <cellStyle name="40% - Accent2 113 5 2 2 2" xfId="33807"/>
    <cellStyle name="40% - Accent2 113 5 2 2 2 2" xfId="33808"/>
    <cellStyle name="40% - Accent2 113 5 2 2 3" xfId="33809"/>
    <cellStyle name="40% - Accent2 113 5 2 3" xfId="33810"/>
    <cellStyle name="40% - Accent2 113 5 2 3 2" xfId="33811"/>
    <cellStyle name="40% - Accent2 113 5 2 4" xfId="33812"/>
    <cellStyle name="40% - Accent2 113 5 2 5" xfId="33813"/>
    <cellStyle name="40% - Accent2 113 5 3" xfId="33814"/>
    <cellStyle name="40% - Accent2 113 5 3 2" xfId="33815"/>
    <cellStyle name="40% - Accent2 113 5 3 2 2" xfId="33816"/>
    <cellStyle name="40% - Accent2 113 5 3 3" xfId="33817"/>
    <cellStyle name="40% - Accent2 113 5 4" xfId="33818"/>
    <cellStyle name="40% - Accent2 113 5 4 2" xfId="33819"/>
    <cellStyle name="40% - Accent2 113 5 5" xfId="33820"/>
    <cellStyle name="40% - Accent2 113 5 6" xfId="33821"/>
    <cellStyle name="40% - Accent2 113 6" xfId="33822"/>
    <cellStyle name="40% - Accent2 113 6 2" xfId="33823"/>
    <cellStyle name="40% - Accent2 113 6 2 2" xfId="33824"/>
    <cellStyle name="40% - Accent2 113 6 2 2 2" xfId="33825"/>
    <cellStyle name="40% - Accent2 113 6 2 3" xfId="33826"/>
    <cellStyle name="40% - Accent2 113 6 3" xfId="33827"/>
    <cellStyle name="40% - Accent2 113 6 3 2" xfId="33828"/>
    <cellStyle name="40% - Accent2 113 6 4" xfId="33829"/>
    <cellStyle name="40% - Accent2 113 6 5" xfId="33830"/>
    <cellStyle name="40% - Accent2 113 7" xfId="33831"/>
    <cellStyle name="40% - Accent2 113 7 2" xfId="33832"/>
    <cellStyle name="40% - Accent2 113 7 2 2" xfId="33833"/>
    <cellStyle name="40% - Accent2 113 7 3" xfId="33834"/>
    <cellStyle name="40% - Accent2 113 8" xfId="33835"/>
    <cellStyle name="40% - Accent2 113 8 2" xfId="33836"/>
    <cellStyle name="40% - Accent2 113 9" xfId="33837"/>
    <cellStyle name="40% - Accent2 113 9 2" xfId="61009"/>
    <cellStyle name="40% - Accent2 114" xfId="1731"/>
    <cellStyle name="40% - Accent2 114 2" xfId="33838"/>
    <cellStyle name="40% - Accent2 114 2 2" xfId="33839"/>
    <cellStyle name="40% - Accent2 114 2 2 2" xfId="33840"/>
    <cellStyle name="40% - Accent2 114 2 2 2 2" xfId="33841"/>
    <cellStyle name="40% - Accent2 114 2 2 2 2 2" xfId="33842"/>
    <cellStyle name="40% - Accent2 114 2 2 2 3" xfId="33843"/>
    <cellStyle name="40% - Accent2 114 2 2 3" xfId="33844"/>
    <cellStyle name="40% - Accent2 114 2 2 3 2" xfId="33845"/>
    <cellStyle name="40% - Accent2 114 2 2 4" xfId="33846"/>
    <cellStyle name="40% - Accent2 114 2 2 5" xfId="33847"/>
    <cellStyle name="40% - Accent2 114 2 3" xfId="33848"/>
    <cellStyle name="40% - Accent2 114 2 3 2" xfId="33849"/>
    <cellStyle name="40% - Accent2 114 2 3 2 2" xfId="33850"/>
    <cellStyle name="40% - Accent2 114 2 3 3" xfId="33851"/>
    <cellStyle name="40% - Accent2 114 2 4" xfId="33852"/>
    <cellStyle name="40% - Accent2 114 2 4 2" xfId="33853"/>
    <cellStyle name="40% - Accent2 114 2 5" xfId="33854"/>
    <cellStyle name="40% - Accent2 114 2 6" xfId="33855"/>
    <cellStyle name="40% - Accent2 114 3" xfId="33856"/>
    <cellStyle name="40% - Accent2 114 3 2" xfId="33857"/>
    <cellStyle name="40% - Accent2 114 3 2 2" xfId="33858"/>
    <cellStyle name="40% - Accent2 114 3 2 2 2" xfId="33859"/>
    <cellStyle name="40% - Accent2 114 3 2 3" xfId="33860"/>
    <cellStyle name="40% - Accent2 114 3 3" xfId="33861"/>
    <cellStyle name="40% - Accent2 114 3 3 2" xfId="33862"/>
    <cellStyle name="40% - Accent2 114 3 4" xfId="33863"/>
    <cellStyle name="40% - Accent2 114 3 5" xfId="33864"/>
    <cellStyle name="40% - Accent2 114 4" xfId="33865"/>
    <cellStyle name="40% - Accent2 114 4 2" xfId="33866"/>
    <cellStyle name="40% - Accent2 114 4 2 2" xfId="33867"/>
    <cellStyle name="40% - Accent2 114 4 3" xfId="33868"/>
    <cellStyle name="40% - Accent2 114 5" xfId="33869"/>
    <cellStyle name="40% - Accent2 114 5 2" xfId="33870"/>
    <cellStyle name="40% - Accent2 114 6" xfId="33871"/>
    <cellStyle name="40% - Accent2 114 7" xfId="33872"/>
    <cellStyle name="40% - Accent2 115" xfId="33873"/>
    <cellStyle name="40% - Accent2 115 2" xfId="33874"/>
    <cellStyle name="40% - Accent2 115 2 2" xfId="33875"/>
    <cellStyle name="40% - Accent2 115 2 2 2" xfId="33876"/>
    <cellStyle name="40% - Accent2 115 2 2 2 2" xfId="33877"/>
    <cellStyle name="40% - Accent2 115 2 2 2 2 2" xfId="33878"/>
    <cellStyle name="40% - Accent2 115 2 2 2 3" xfId="33879"/>
    <cellStyle name="40% - Accent2 115 2 2 3" xfId="33880"/>
    <cellStyle name="40% - Accent2 115 2 2 3 2" xfId="33881"/>
    <cellStyle name="40% - Accent2 115 2 2 4" xfId="33882"/>
    <cellStyle name="40% - Accent2 115 2 2 5" xfId="33883"/>
    <cellStyle name="40% - Accent2 115 2 3" xfId="33884"/>
    <cellStyle name="40% - Accent2 115 2 3 2" xfId="33885"/>
    <cellStyle name="40% - Accent2 115 2 3 2 2" xfId="33886"/>
    <cellStyle name="40% - Accent2 115 2 3 3" xfId="33887"/>
    <cellStyle name="40% - Accent2 115 2 4" xfId="33888"/>
    <cellStyle name="40% - Accent2 115 2 4 2" xfId="33889"/>
    <cellStyle name="40% - Accent2 115 2 5" xfId="33890"/>
    <cellStyle name="40% - Accent2 115 2 6" xfId="33891"/>
    <cellStyle name="40% - Accent2 115 3" xfId="33892"/>
    <cellStyle name="40% - Accent2 115 3 2" xfId="33893"/>
    <cellStyle name="40% - Accent2 115 3 2 2" xfId="33894"/>
    <cellStyle name="40% - Accent2 115 3 2 2 2" xfId="33895"/>
    <cellStyle name="40% - Accent2 115 3 2 3" xfId="33896"/>
    <cellStyle name="40% - Accent2 115 3 3" xfId="33897"/>
    <cellStyle name="40% - Accent2 115 3 3 2" xfId="33898"/>
    <cellStyle name="40% - Accent2 115 3 4" xfId="33899"/>
    <cellStyle name="40% - Accent2 115 3 5" xfId="33900"/>
    <cellStyle name="40% - Accent2 115 4" xfId="33901"/>
    <cellStyle name="40% - Accent2 115 4 2" xfId="33902"/>
    <cellStyle name="40% - Accent2 115 4 2 2" xfId="33903"/>
    <cellStyle name="40% - Accent2 115 4 3" xfId="33904"/>
    <cellStyle name="40% - Accent2 115 5" xfId="33905"/>
    <cellStyle name="40% - Accent2 115 5 2" xfId="33906"/>
    <cellStyle name="40% - Accent2 115 6" xfId="33907"/>
    <cellStyle name="40% - Accent2 115 7" xfId="33908"/>
    <cellStyle name="40% - Accent2 116" xfId="33909"/>
    <cellStyle name="40% - Accent2 116 2" xfId="33910"/>
    <cellStyle name="40% - Accent2 116 2 2" xfId="33911"/>
    <cellStyle name="40% - Accent2 116 2 2 2" xfId="33912"/>
    <cellStyle name="40% - Accent2 116 2 2 2 2" xfId="33913"/>
    <cellStyle name="40% - Accent2 116 2 2 2 2 2" xfId="33914"/>
    <cellStyle name="40% - Accent2 116 2 2 2 3" xfId="33915"/>
    <cellStyle name="40% - Accent2 116 2 2 3" xfId="33916"/>
    <cellStyle name="40% - Accent2 116 2 2 3 2" xfId="33917"/>
    <cellStyle name="40% - Accent2 116 2 2 4" xfId="33918"/>
    <cellStyle name="40% - Accent2 116 2 2 5" xfId="33919"/>
    <cellStyle name="40% - Accent2 116 2 3" xfId="33920"/>
    <cellStyle name="40% - Accent2 116 2 3 2" xfId="33921"/>
    <cellStyle name="40% - Accent2 116 2 3 2 2" xfId="33922"/>
    <cellStyle name="40% - Accent2 116 2 3 3" xfId="33923"/>
    <cellStyle name="40% - Accent2 116 2 4" xfId="33924"/>
    <cellStyle name="40% - Accent2 116 2 4 2" xfId="33925"/>
    <cellStyle name="40% - Accent2 116 2 5" xfId="33926"/>
    <cellStyle name="40% - Accent2 116 2 6" xfId="33927"/>
    <cellStyle name="40% - Accent2 116 3" xfId="33928"/>
    <cellStyle name="40% - Accent2 116 3 2" xfId="33929"/>
    <cellStyle name="40% - Accent2 116 3 2 2" xfId="33930"/>
    <cellStyle name="40% - Accent2 116 3 2 2 2" xfId="33931"/>
    <cellStyle name="40% - Accent2 116 3 2 3" xfId="33932"/>
    <cellStyle name="40% - Accent2 116 3 3" xfId="33933"/>
    <cellStyle name="40% - Accent2 116 3 3 2" xfId="33934"/>
    <cellStyle name="40% - Accent2 116 3 4" xfId="33935"/>
    <cellStyle name="40% - Accent2 116 3 5" xfId="33936"/>
    <cellStyle name="40% - Accent2 116 4" xfId="33937"/>
    <cellStyle name="40% - Accent2 116 4 2" xfId="33938"/>
    <cellStyle name="40% - Accent2 116 4 2 2" xfId="33939"/>
    <cellStyle name="40% - Accent2 116 4 3" xfId="33940"/>
    <cellStyle name="40% - Accent2 116 5" xfId="33941"/>
    <cellStyle name="40% - Accent2 116 5 2" xfId="33942"/>
    <cellStyle name="40% - Accent2 116 6" xfId="33943"/>
    <cellStyle name="40% - Accent2 116 7" xfId="33944"/>
    <cellStyle name="40% - Accent2 117" xfId="33945"/>
    <cellStyle name="40% - Accent2 117 2" xfId="33946"/>
    <cellStyle name="40% - Accent2 117 2 2" xfId="33947"/>
    <cellStyle name="40% - Accent2 117 2 2 2" xfId="33948"/>
    <cellStyle name="40% - Accent2 117 2 2 2 2" xfId="33949"/>
    <cellStyle name="40% - Accent2 117 2 2 2 2 2" xfId="33950"/>
    <cellStyle name="40% - Accent2 117 2 2 2 3" xfId="33951"/>
    <cellStyle name="40% - Accent2 117 2 2 3" xfId="33952"/>
    <cellStyle name="40% - Accent2 117 2 2 3 2" xfId="33953"/>
    <cellStyle name="40% - Accent2 117 2 2 4" xfId="33954"/>
    <cellStyle name="40% - Accent2 117 2 2 5" xfId="33955"/>
    <cellStyle name="40% - Accent2 117 2 3" xfId="33956"/>
    <cellStyle name="40% - Accent2 117 2 3 2" xfId="33957"/>
    <cellStyle name="40% - Accent2 117 2 3 2 2" xfId="33958"/>
    <cellStyle name="40% - Accent2 117 2 3 3" xfId="33959"/>
    <cellStyle name="40% - Accent2 117 2 4" xfId="33960"/>
    <cellStyle name="40% - Accent2 117 2 4 2" xfId="33961"/>
    <cellStyle name="40% - Accent2 117 2 5" xfId="33962"/>
    <cellStyle name="40% - Accent2 117 2 6" xfId="33963"/>
    <cellStyle name="40% - Accent2 117 3" xfId="33964"/>
    <cellStyle name="40% - Accent2 117 3 2" xfId="33965"/>
    <cellStyle name="40% - Accent2 117 3 2 2" xfId="33966"/>
    <cellStyle name="40% - Accent2 117 3 2 2 2" xfId="33967"/>
    <cellStyle name="40% - Accent2 117 3 2 3" xfId="33968"/>
    <cellStyle name="40% - Accent2 117 3 3" xfId="33969"/>
    <cellStyle name="40% - Accent2 117 3 3 2" xfId="33970"/>
    <cellStyle name="40% - Accent2 117 3 4" xfId="33971"/>
    <cellStyle name="40% - Accent2 117 3 5" xfId="33972"/>
    <cellStyle name="40% - Accent2 117 4" xfId="33973"/>
    <cellStyle name="40% - Accent2 117 4 2" xfId="33974"/>
    <cellStyle name="40% - Accent2 117 4 2 2" xfId="33975"/>
    <cellStyle name="40% - Accent2 117 4 3" xfId="33976"/>
    <cellStyle name="40% - Accent2 117 5" xfId="33977"/>
    <cellStyle name="40% - Accent2 117 5 2" xfId="33978"/>
    <cellStyle name="40% - Accent2 117 6" xfId="33979"/>
    <cellStyle name="40% - Accent2 117 7" xfId="33980"/>
    <cellStyle name="40% - Accent2 118" xfId="33981"/>
    <cellStyle name="40% - Accent2 118 2" xfId="33982"/>
    <cellStyle name="40% - Accent2 118 2 2" xfId="33983"/>
    <cellStyle name="40% - Accent2 118 2 2 2" xfId="33984"/>
    <cellStyle name="40% - Accent2 118 2 2 2 2" xfId="33985"/>
    <cellStyle name="40% - Accent2 118 2 2 2 2 2" xfId="33986"/>
    <cellStyle name="40% - Accent2 118 2 2 2 3" xfId="33987"/>
    <cellStyle name="40% - Accent2 118 2 2 3" xfId="33988"/>
    <cellStyle name="40% - Accent2 118 2 2 3 2" xfId="33989"/>
    <cellStyle name="40% - Accent2 118 2 2 4" xfId="33990"/>
    <cellStyle name="40% - Accent2 118 2 2 5" xfId="33991"/>
    <cellStyle name="40% - Accent2 118 2 3" xfId="33992"/>
    <cellStyle name="40% - Accent2 118 2 3 2" xfId="33993"/>
    <cellStyle name="40% - Accent2 118 2 3 2 2" xfId="33994"/>
    <cellStyle name="40% - Accent2 118 2 3 3" xfId="33995"/>
    <cellStyle name="40% - Accent2 118 2 4" xfId="33996"/>
    <cellStyle name="40% - Accent2 118 2 4 2" xfId="33997"/>
    <cellStyle name="40% - Accent2 118 2 5" xfId="33998"/>
    <cellStyle name="40% - Accent2 118 2 6" xfId="33999"/>
    <cellStyle name="40% - Accent2 118 3" xfId="34000"/>
    <cellStyle name="40% - Accent2 118 3 2" xfId="34001"/>
    <cellStyle name="40% - Accent2 118 3 2 2" xfId="34002"/>
    <cellStyle name="40% - Accent2 118 3 2 2 2" xfId="34003"/>
    <cellStyle name="40% - Accent2 118 3 2 3" xfId="34004"/>
    <cellStyle name="40% - Accent2 118 3 3" xfId="34005"/>
    <cellStyle name="40% - Accent2 118 3 3 2" xfId="34006"/>
    <cellStyle name="40% - Accent2 118 3 4" xfId="34007"/>
    <cellStyle name="40% - Accent2 118 3 5" xfId="34008"/>
    <cellStyle name="40% - Accent2 118 4" xfId="34009"/>
    <cellStyle name="40% - Accent2 118 4 2" xfId="34010"/>
    <cellStyle name="40% - Accent2 118 4 2 2" xfId="34011"/>
    <cellStyle name="40% - Accent2 118 4 3" xfId="34012"/>
    <cellStyle name="40% - Accent2 118 5" xfId="34013"/>
    <cellStyle name="40% - Accent2 118 5 2" xfId="34014"/>
    <cellStyle name="40% - Accent2 118 6" xfId="34015"/>
    <cellStyle name="40% - Accent2 118 7" xfId="34016"/>
    <cellStyle name="40% - Accent2 119" xfId="34017"/>
    <cellStyle name="40% - Accent2 119 2" xfId="34018"/>
    <cellStyle name="40% - Accent2 119 2 2" xfId="34019"/>
    <cellStyle name="40% - Accent2 119 2 2 2" xfId="34020"/>
    <cellStyle name="40% - Accent2 119 2 2 2 2" xfId="34021"/>
    <cellStyle name="40% - Accent2 119 2 2 2 2 2" xfId="34022"/>
    <cellStyle name="40% - Accent2 119 2 2 2 3" xfId="34023"/>
    <cellStyle name="40% - Accent2 119 2 2 3" xfId="34024"/>
    <cellStyle name="40% - Accent2 119 2 2 3 2" xfId="34025"/>
    <cellStyle name="40% - Accent2 119 2 2 4" xfId="34026"/>
    <cellStyle name="40% - Accent2 119 2 2 5" xfId="34027"/>
    <cellStyle name="40% - Accent2 119 2 3" xfId="34028"/>
    <cellStyle name="40% - Accent2 119 2 3 2" xfId="34029"/>
    <cellStyle name="40% - Accent2 119 2 3 2 2" xfId="34030"/>
    <cellStyle name="40% - Accent2 119 2 3 3" xfId="34031"/>
    <cellStyle name="40% - Accent2 119 2 4" xfId="34032"/>
    <cellStyle name="40% - Accent2 119 2 4 2" xfId="34033"/>
    <cellStyle name="40% - Accent2 119 2 5" xfId="34034"/>
    <cellStyle name="40% - Accent2 119 2 6" xfId="34035"/>
    <cellStyle name="40% - Accent2 119 3" xfId="34036"/>
    <cellStyle name="40% - Accent2 119 3 2" xfId="34037"/>
    <cellStyle name="40% - Accent2 119 3 2 2" xfId="34038"/>
    <cellStyle name="40% - Accent2 119 3 2 2 2" xfId="34039"/>
    <cellStyle name="40% - Accent2 119 3 2 3" xfId="34040"/>
    <cellStyle name="40% - Accent2 119 3 3" xfId="34041"/>
    <cellStyle name="40% - Accent2 119 3 3 2" xfId="34042"/>
    <cellStyle name="40% - Accent2 119 3 4" xfId="34043"/>
    <cellStyle name="40% - Accent2 119 3 5" xfId="34044"/>
    <cellStyle name="40% - Accent2 119 4" xfId="34045"/>
    <cellStyle name="40% - Accent2 119 4 2" xfId="34046"/>
    <cellStyle name="40% - Accent2 119 4 2 2" xfId="34047"/>
    <cellStyle name="40% - Accent2 119 4 3" xfId="34048"/>
    <cellStyle name="40% - Accent2 119 5" xfId="34049"/>
    <cellStyle name="40% - Accent2 119 5 2" xfId="34050"/>
    <cellStyle name="40% - Accent2 119 6" xfId="34051"/>
    <cellStyle name="40% - Accent2 119 7" xfId="34052"/>
    <cellStyle name="40% - Accent2 12" xfId="1732"/>
    <cellStyle name="40% - Accent2 12 2" xfId="1733"/>
    <cellStyle name="40% - Accent2 120" xfId="34053"/>
    <cellStyle name="40% - Accent2 120 2" xfId="34054"/>
    <cellStyle name="40% - Accent2 120 2 2" xfId="34055"/>
    <cellStyle name="40% - Accent2 120 2 2 2" xfId="34056"/>
    <cellStyle name="40% - Accent2 120 2 2 2 2" xfId="34057"/>
    <cellStyle name="40% - Accent2 120 2 2 3" xfId="34058"/>
    <cellStyle name="40% - Accent2 120 2 3" xfId="34059"/>
    <cellStyle name="40% - Accent2 120 2 3 2" xfId="34060"/>
    <cellStyle name="40% - Accent2 120 2 4" xfId="34061"/>
    <cellStyle name="40% - Accent2 120 2 5" xfId="34062"/>
    <cellStyle name="40% - Accent2 120 3" xfId="34063"/>
    <cellStyle name="40% - Accent2 120 3 2" xfId="34064"/>
    <cellStyle name="40% - Accent2 120 3 2 2" xfId="34065"/>
    <cellStyle name="40% - Accent2 120 3 3" xfId="34066"/>
    <cellStyle name="40% - Accent2 120 4" xfId="34067"/>
    <cellStyle name="40% - Accent2 120 4 2" xfId="34068"/>
    <cellStyle name="40% - Accent2 120 5" xfId="34069"/>
    <cellStyle name="40% - Accent2 120 6" xfId="34070"/>
    <cellStyle name="40% - Accent2 121" xfId="34071"/>
    <cellStyle name="40% - Accent2 121 2" xfId="34072"/>
    <cellStyle name="40% - Accent2 121 2 2" xfId="34073"/>
    <cellStyle name="40% - Accent2 121 2 2 2" xfId="34074"/>
    <cellStyle name="40% - Accent2 121 2 2 2 2" xfId="34075"/>
    <cellStyle name="40% - Accent2 121 2 2 3" xfId="34076"/>
    <cellStyle name="40% - Accent2 121 2 3" xfId="34077"/>
    <cellStyle name="40% - Accent2 121 2 3 2" xfId="34078"/>
    <cellStyle name="40% - Accent2 121 2 4" xfId="34079"/>
    <cellStyle name="40% - Accent2 121 2 5" xfId="34080"/>
    <cellStyle name="40% - Accent2 121 3" xfId="34081"/>
    <cellStyle name="40% - Accent2 121 3 2" xfId="34082"/>
    <cellStyle name="40% - Accent2 121 3 2 2" xfId="34083"/>
    <cellStyle name="40% - Accent2 121 3 3" xfId="34084"/>
    <cellStyle name="40% - Accent2 121 4" xfId="34085"/>
    <cellStyle name="40% - Accent2 121 4 2" xfId="34086"/>
    <cellStyle name="40% - Accent2 121 5" xfId="34087"/>
    <cellStyle name="40% - Accent2 121 6" xfId="34088"/>
    <cellStyle name="40% - Accent2 122" xfId="34089"/>
    <cellStyle name="40% - Accent2 122 2" xfId="61010"/>
    <cellStyle name="40% - Accent2 122 2 2" xfId="61011"/>
    <cellStyle name="40% - Accent2 122 3" xfId="61012"/>
    <cellStyle name="40% - Accent2 123" xfId="34090"/>
    <cellStyle name="40% - Accent2 123 2" xfId="61013"/>
    <cellStyle name="40% - Accent2 124" xfId="34091"/>
    <cellStyle name="40% - Accent2 124 2" xfId="61014"/>
    <cellStyle name="40% - Accent2 125" xfId="34092"/>
    <cellStyle name="40% - Accent2 125 2" xfId="61015"/>
    <cellStyle name="40% - Accent2 126" xfId="34093"/>
    <cellStyle name="40% - Accent2 126 2" xfId="61016"/>
    <cellStyle name="40% - Accent2 127" xfId="34094"/>
    <cellStyle name="40% - Accent2 127 2" xfId="61017"/>
    <cellStyle name="40% - Accent2 128" xfId="34095"/>
    <cellStyle name="40% - Accent2 128 2" xfId="61018"/>
    <cellStyle name="40% - Accent2 129" xfId="34096"/>
    <cellStyle name="40% - Accent2 129 2" xfId="61019"/>
    <cellStyle name="40% - Accent2 13" xfId="1734"/>
    <cellStyle name="40% - Accent2 13 2" xfId="1735"/>
    <cellStyle name="40% - Accent2 130" xfId="34097"/>
    <cellStyle name="40% - Accent2 131" xfId="34098"/>
    <cellStyle name="40% - Accent2 132" xfId="34099"/>
    <cellStyle name="40% - Accent2 133" xfId="34100"/>
    <cellStyle name="40% - Accent2 134" xfId="34101"/>
    <cellStyle name="40% - Accent2 135" xfId="34102"/>
    <cellStyle name="40% - Accent2 136" xfId="34103"/>
    <cellStyle name="40% - Accent2 137" xfId="34104"/>
    <cellStyle name="40% - Accent2 138" xfId="34105"/>
    <cellStyle name="40% - Accent2 139" xfId="34106"/>
    <cellStyle name="40% - Accent2 14" xfId="1736"/>
    <cellStyle name="40% - Accent2 14 2" xfId="1737"/>
    <cellStyle name="40% - Accent2 140" xfId="34107"/>
    <cellStyle name="40% - Accent2 141" xfId="34108"/>
    <cellStyle name="40% - Accent2 142" xfId="34109"/>
    <cellStyle name="40% - Accent2 143" xfId="34110"/>
    <cellStyle name="40% - Accent2 144" xfId="34111"/>
    <cellStyle name="40% - Accent2 145" xfId="34112"/>
    <cellStyle name="40% - Accent2 146" xfId="34113"/>
    <cellStyle name="40% - Accent2 147" xfId="34114"/>
    <cellStyle name="40% - Accent2 148" xfId="34115"/>
    <cellStyle name="40% - Accent2 149" xfId="34116"/>
    <cellStyle name="40% - Accent2 15" xfId="1738"/>
    <cellStyle name="40% - Accent2 15 2" xfId="1739"/>
    <cellStyle name="40% - Accent2 150" xfId="34117"/>
    <cellStyle name="40% - Accent2 151" xfId="34118"/>
    <cellStyle name="40% - Accent2 152" xfId="34119"/>
    <cellStyle name="40% - Accent2 153" xfId="34120"/>
    <cellStyle name="40% - Accent2 154" xfId="34121"/>
    <cellStyle name="40% - Accent2 155" xfId="34122"/>
    <cellStyle name="40% - Accent2 156" xfId="34123"/>
    <cellStyle name="40% - Accent2 157" xfId="34124"/>
    <cellStyle name="40% - Accent2 158" xfId="34125"/>
    <cellStyle name="40% - Accent2 159" xfId="34126"/>
    <cellStyle name="40% - Accent2 16" xfId="1740"/>
    <cellStyle name="40% - Accent2 16 2" xfId="1741"/>
    <cellStyle name="40% - Accent2 160" xfId="34127"/>
    <cellStyle name="40% - Accent2 161" xfId="34128"/>
    <cellStyle name="40% - Accent2 162" xfId="34129"/>
    <cellStyle name="40% - Accent2 163" xfId="34130"/>
    <cellStyle name="40% - Accent2 164" xfId="34131"/>
    <cellStyle name="40% - Accent2 165" xfId="34132"/>
    <cellStyle name="40% - Accent2 166" xfId="34133"/>
    <cellStyle name="40% - Accent2 167" xfId="34134"/>
    <cellStyle name="40% - Accent2 168" xfId="34135"/>
    <cellStyle name="40% - Accent2 169" xfId="34136"/>
    <cellStyle name="40% - Accent2 17" xfId="1742"/>
    <cellStyle name="40% - Accent2 17 2" xfId="1743"/>
    <cellStyle name="40% - Accent2 170" xfId="34137"/>
    <cellStyle name="40% - Accent2 171" xfId="34138"/>
    <cellStyle name="40% - Accent2 172" xfId="34139"/>
    <cellStyle name="40% - Accent2 173" xfId="34140"/>
    <cellStyle name="40% - Accent2 174" xfId="34141"/>
    <cellStyle name="40% - Accent2 175" xfId="34142"/>
    <cellStyle name="40% - Accent2 176" xfId="34143"/>
    <cellStyle name="40% - Accent2 177" xfId="34144"/>
    <cellStyle name="40% - Accent2 178" xfId="34145"/>
    <cellStyle name="40% - Accent2 179" xfId="34146"/>
    <cellStyle name="40% - Accent2 18" xfId="1744"/>
    <cellStyle name="40% - Accent2 18 2" xfId="1745"/>
    <cellStyle name="40% - Accent2 180" xfId="34147"/>
    <cellStyle name="40% - Accent2 181" xfId="34148"/>
    <cellStyle name="40% - Accent2 182" xfId="34149"/>
    <cellStyle name="40% - Accent2 19" xfId="1746"/>
    <cellStyle name="40% - Accent2 19 2" xfId="1747"/>
    <cellStyle name="40% - Accent2 2" xfId="42"/>
    <cellStyle name="40% - Accent2 2 2" xfId="1748"/>
    <cellStyle name="40% - Accent2 2 2 2" xfId="61020"/>
    <cellStyle name="40% - Accent2 2 2 3" xfId="61021"/>
    <cellStyle name="40% - Accent2 2 2 4" xfId="61022"/>
    <cellStyle name="40% - Accent2 2 2 5" xfId="61023"/>
    <cellStyle name="40% - Accent2 2 3" xfId="34150"/>
    <cellStyle name="40% - Accent2 2 3 2" xfId="34151"/>
    <cellStyle name="40% - Accent2 2 3 2 2" xfId="34152"/>
    <cellStyle name="40% - Accent2 2 3 2 2 2" xfId="34153"/>
    <cellStyle name="40% - Accent2 2 3 2 3" xfId="34154"/>
    <cellStyle name="40% - Accent2 2 3 3" xfId="34155"/>
    <cellStyle name="40% - Accent2 2 3 3 2" xfId="34156"/>
    <cellStyle name="40% - Accent2 2 3 4" xfId="34157"/>
    <cellStyle name="40% - Accent2 2 3 5" xfId="34158"/>
    <cellStyle name="40% - Accent2 2 4" xfId="34159"/>
    <cellStyle name="40% - Accent2 2 4 2" xfId="34160"/>
    <cellStyle name="40% - Accent2 2 4 2 2" xfId="34161"/>
    <cellStyle name="40% - Accent2 2 4 3" xfId="34162"/>
    <cellStyle name="40% - Accent2 2 4 4" xfId="61024"/>
    <cellStyle name="40% - Accent2 2 5" xfId="34163"/>
    <cellStyle name="40% - Accent2 2 5 2" xfId="34164"/>
    <cellStyle name="40% - Accent2 2 6" xfId="34165"/>
    <cellStyle name="40% - Accent2 2 7" xfId="34166"/>
    <cellStyle name="40% - Accent2 20" xfId="1749"/>
    <cellStyle name="40% - Accent2 20 2" xfId="1750"/>
    <cellStyle name="40% - Accent2 21" xfId="1751"/>
    <cellStyle name="40% - Accent2 21 2" xfId="1752"/>
    <cellStyle name="40% - Accent2 22" xfId="1753"/>
    <cellStyle name="40% - Accent2 22 2" xfId="1754"/>
    <cellStyle name="40% - Accent2 23" xfId="1755"/>
    <cellStyle name="40% - Accent2 23 2" xfId="1756"/>
    <cellStyle name="40% - Accent2 24" xfId="1757"/>
    <cellStyle name="40% - Accent2 24 2" xfId="1758"/>
    <cellStyle name="40% - Accent2 25" xfId="1759"/>
    <cellStyle name="40% - Accent2 25 2" xfId="1760"/>
    <cellStyle name="40% - Accent2 26" xfId="1761"/>
    <cellStyle name="40% - Accent2 26 2" xfId="1762"/>
    <cellStyle name="40% - Accent2 27" xfId="1763"/>
    <cellStyle name="40% - Accent2 27 2" xfId="1764"/>
    <cellStyle name="40% - Accent2 28" xfId="1765"/>
    <cellStyle name="40% - Accent2 28 2" xfId="1766"/>
    <cellStyle name="40% - Accent2 29" xfId="1767"/>
    <cellStyle name="40% - Accent2 29 2" xfId="1768"/>
    <cellStyle name="40% - Accent2 3" xfId="43"/>
    <cellStyle name="40% - Accent2 3 2" xfId="1769"/>
    <cellStyle name="40% - Accent2 3 2 2" xfId="61025"/>
    <cellStyle name="40% - Accent2 3 3" xfId="34167"/>
    <cellStyle name="40% - Accent2 3 3 2" xfId="34168"/>
    <cellStyle name="40% - Accent2 3 3 2 2" xfId="34169"/>
    <cellStyle name="40% - Accent2 3 3 2 2 2" xfId="34170"/>
    <cellStyle name="40% - Accent2 3 3 2 3" xfId="34171"/>
    <cellStyle name="40% - Accent2 3 3 3" xfId="34172"/>
    <cellStyle name="40% - Accent2 3 3 3 2" xfId="34173"/>
    <cellStyle name="40% - Accent2 3 3 4" xfId="34174"/>
    <cellStyle name="40% - Accent2 3 3 5" xfId="34175"/>
    <cellStyle name="40% - Accent2 3 4" xfId="34176"/>
    <cellStyle name="40% - Accent2 3 4 2" xfId="34177"/>
    <cellStyle name="40% - Accent2 3 4 2 2" xfId="34178"/>
    <cellStyle name="40% - Accent2 3 4 3" xfId="34179"/>
    <cellStyle name="40% - Accent2 3 5" xfId="34180"/>
    <cellStyle name="40% - Accent2 3 5 2" xfId="34181"/>
    <cellStyle name="40% - Accent2 3 6" xfId="34182"/>
    <cellStyle name="40% - Accent2 30" xfId="1770"/>
    <cellStyle name="40% - Accent2 30 2" xfId="1771"/>
    <cellStyle name="40% - Accent2 31" xfId="1772"/>
    <cellStyle name="40% - Accent2 31 2" xfId="1773"/>
    <cellStyle name="40% - Accent2 32" xfId="1774"/>
    <cellStyle name="40% - Accent2 32 2" xfId="1775"/>
    <cellStyle name="40% - Accent2 33" xfId="1776"/>
    <cellStyle name="40% - Accent2 33 2" xfId="1777"/>
    <cellStyle name="40% - Accent2 34" xfId="1778"/>
    <cellStyle name="40% - Accent2 34 2" xfId="1779"/>
    <cellStyle name="40% - Accent2 35" xfId="1780"/>
    <cellStyle name="40% - Accent2 35 2" xfId="1781"/>
    <cellStyle name="40% - Accent2 36" xfId="1782"/>
    <cellStyle name="40% - Accent2 36 2" xfId="1783"/>
    <cellStyle name="40% - Accent2 37" xfId="1784"/>
    <cellStyle name="40% - Accent2 37 2" xfId="1785"/>
    <cellStyle name="40% - Accent2 38" xfId="1786"/>
    <cellStyle name="40% - Accent2 38 2" xfId="1787"/>
    <cellStyle name="40% - Accent2 39" xfId="1788"/>
    <cellStyle name="40% - Accent2 39 2" xfId="1789"/>
    <cellStyle name="40% - Accent2 4" xfId="1790"/>
    <cellStyle name="40% - Accent2 4 2" xfId="1791"/>
    <cellStyle name="40% - Accent2 4 2 2" xfId="61026"/>
    <cellStyle name="40% - Accent2 4 3" xfId="34183"/>
    <cellStyle name="40% - Accent2 4 3 2" xfId="34184"/>
    <cellStyle name="40% - Accent2 4 3 2 2" xfId="34185"/>
    <cellStyle name="40% - Accent2 4 3 2 2 2" xfId="34186"/>
    <cellStyle name="40% - Accent2 4 3 2 3" xfId="34187"/>
    <cellStyle name="40% - Accent2 4 3 3" xfId="34188"/>
    <cellStyle name="40% - Accent2 4 3 3 2" xfId="34189"/>
    <cellStyle name="40% - Accent2 4 3 4" xfId="34190"/>
    <cellStyle name="40% - Accent2 4 3 5" xfId="34191"/>
    <cellStyle name="40% - Accent2 4 4" xfId="34192"/>
    <cellStyle name="40% - Accent2 4 4 2" xfId="34193"/>
    <cellStyle name="40% - Accent2 4 4 2 2" xfId="34194"/>
    <cellStyle name="40% - Accent2 4 4 3" xfId="34195"/>
    <cellStyle name="40% - Accent2 4 5" xfId="34196"/>
    <cellStyle name="40% - Accent2 4 5 2" xfId="34197"/>
    <cellStyle name="40% - Accent2 4 6" xfId="34198"/>
    <cellStyle name="40% - Accent2 40" xfId="1792"/>
    <cellStyle name="40% - Accent2 40 2" xfId="1793"/>
    <cellStyle name="40% - Accent2 41" xfId="1794"/>
    <cellStyle name="40% - Accent2 41 2" xfId="1795"/>
    <cellStyle name="40% - Accent2 42" xfId="1796"/>
    <cellStyle name="40% - Accent2 42 2" xfId="1797"/>
    <cellStyle name="40% - Accent2 43" xfId="1798"/>
    <cellStyle name="40% - Accent2 43 2" xfId="1799"/>
    <cellStyle name="40% - Accent2 44" xfId="1800"/>
    <cellStyle name="40% - Accent2 44 2" xfId="1801"/>
    <cellStyle name="40% - Accent2 45" xfId="1802"/>
    <cellStyle name="40% - Accent2 45 2" xfId="1803"/>
    <cellStyle name="40% - Accent2 46" xfId="1804"/>
    <cellStyle name="40% - Accent2 46 2" xfId="1805"/>
    <cellStyle name="40% - Accent2 47" xfId="1806"/>
    <cellStyle name="40% - Accent2 47 2" xfId="1807"/>
    <cellStyle name="40% - Accent2 48" xfId="1808"/>
    <cellStyle name="40% - Accent2 48 2" xfId="1809"/>
    <cellStyle name="40% - Accent2 49" xfId="1810"/>
    <cellStyle name="40% - Accent2 49 2" xfId="1811"/>
    <cellStyle name="40% - Accent2 5" xfId="1812"/>
    <cellStyle name="40% - Accent2 5 2" xfId="1813"/>
    <cellStyle name="40% - Accent2 5 2 2" xfId="61027"/>
    <cellStyle name="40% - Accent2 50" xfId="1814"/>
    <cellStyle name="40% - Accent2 50 2" xfId="1815"/>
    <cellStyle name="40% - Accent2 51" xfId="1816"/>
    <cellStyle name="40% - Accent2 51 2" xfId="1817"/>
    <cellStyle name="40% - Accent2 52" xfId="1818"/>
    <cellStyle name="40% - Accent2 52 2" xfId="1819"/>
    <cellStyle name="40% - Accent2 53" xfId="1820"/>
    <cellStyle name="40% - Accent2 53 2" xfId="1821"/>
    <cellStyle name="40% - Accent2 54" xfId="1822"/>
    <cellStyle name="40% - Accent2 54 2" xfId="1823"/>
    <cellStyle name="40% - Accent2 55" xfId="1824"/>
    <cellStyle name="40% - Accent2 55 2" xfId="1825"/>
    <cellStyle name="40% - Accent2 56" xfId="1826"/>
    <cellStyle name="40% - Accent2 56 2" xfId="1827"/>
    <cellStyle name="40% - Accent2 57" xfId="1828"/>
    <cellStyle name="40% - Accent2 57 2" xfId="34199"/>
    <cellStyle name="40% - Accent2 57 3" xfId="61028"/>
    <cellStyle name="40% - Accent2 58" xfId="1829"/>
    <cellStyle name="40% - Accent2 58 2" xfId="34200"/>
    <cellStyle name="40% - Accent2 58 3" xfId="61029"/>
    <cellStyle name="40% - Accent2 59" xfId="1830"/>
    <cellStyle name="40% - Accent2 59 2" xfId="34201"/>
    <cellStyle name="40% - Accent2 59 3" xfId="61030"/>
    <cellStyle name="40% - Accent2 6" xfId="1831"/>
    <cellStyle name="40% - Accent2 6 2" xfId="1832"/>
    <cellStyle name="40% - Accent2 60" xfId="1833"/>
    <cellStyle name="40% - Accent2 60 2" xfId="34202"/>
    <cellStyle name="40% - Accent2 61" xfId="1834"/>
    <cellStyle name="40% - Accent2 61 2" xfId="34203"/>
    <cellStyle name="40% - Accent2 61 3" xfId="34204"/>
    <cellStyle name="40% - Accent2 61 3 2" xfId="34205"/>
    <cellStyle name="40% - Accent2 61 3 2 2" xfId="34206"/>
    <cellStyle name="40% - Accent2 61 3 2 2 2" xfId="34207"/>
    <cellStyle name="40% - Accent2 61 3 2 3" xfId="34208"/>
    <cellStyle name="40% - Accent2 61 3 3" xfId="34209"/>
    <cellStyle name="40% - Accent2 61 3 3 2" xfId="34210"/>
    <cellStyle name="40% - Accent2 61 3 4" xfId="34211"/>
    <cellStyle name="40% - Accent2 61 3 5" xfId="34212"/>
    <cellStyle name="40% - Accent2 61 4" xfId="34213"/>
    <cellStyle name="40% - Accent2 61 4 2" xfId="34214"/>
    <cellStyle name="40% - Accent2 61 4 2 2" xfId="34215"/>
    <cellStyle name="40% - Accent2 61 4 3" xfId="34216"/>
    <cellStyle name="40% - Accent2 61 5" xfId="34217"/>
    <cellStyle name="40% - Accent2 61 5 2" xfId="34218"/>
    <cellStyle name="40% - Accent2 61 6" xfId="34219"/>
    <cellStyle name="40% - Accent2 62" xfId="1835"/>
    <cellStyle name="40% - Accent2 62 2" xfId="34220"/>
    <cellStyle name="40% - Accent2 62 3" xfId="34221"/>
    <cellStyle name="40% - Accent2 62 3 2" xfId="34222"/>
    <cellStyle name="40% - Accent2 62 3 2 2" xfId="34223"/>
    <cellStyle name="40% - Accent2 62 3 2 2 2" xfId="34224"/>
    <cellStyle name="40% - Accent2 62 3 2 3" xfId="34225"/>
    <cellStyle name="40% - Accent2 62 3 3" xfId="34226"/>
    <cellStyle name="40% - Accent2 62 3 3 2" xfId="34227"/>
    <cellStyle name="40% - Accent2 62 3 4" xfId="34228"/>
    <cellStyle name="40% - Accent2 62 3 5" xfId="34229"/>
    <cellStyle name="40% - Accent2 62 4" xfId="34230"/>
    <cellStyle name="40% - Accent2 62 4 2" xfId="34231"/>
    <cellStyle name="40% - Accent2 62 4 2 2" xfId="34232"/>
    <cellStyle name="40% - Accent2 62 4 3" xfId="34233"/>
    <cellStyle name="40% - Accent2 62 5" xfId="34234"/>
    <cellStyle name="40% - Accent2 62 5 2" xfId="34235"/>
    <cellStyle name="40% - Accent2 62 6" xfId="34236"/>
    <cellStyle name="40% - Accent2 63" xfId="1836"/>
    <cellStyle name="40% - Accent2 63 2" xfId="34237"/>
    <cellStyle name="40% - Accent2 64" xfId="1837"/>
    <cellStyle name="40% - Accent2 64 2" xfId="34238"/>
    <cellStyle name="40% - Accent2 65" xfId="1838"/>
    <cellStyle name="40% - Accent2 65 2" xfId="34239"/>
    <cellStyle name="40% - Accent2 66" xfId="1839"/>
    <cellStyle name="40% - Accent2 66 2" xfId="34240"/>
    <cellStyle name="40% - Accent2 67" xfId="1840"/>
    <cellStyle name="40% - Accent2 67 2" xfId="34241"/>
    <cellStyle name="40% - Accent2 68" xfId="1841"/>
    <cellStyle name="40% - Accent2 68 2" xfId="34242"/>
    <cellStyle name="40% - Accent2 69" xfId="1842"/>
    <cellStyle name="40% - Accent2 69 2" xfId="34243"/>
    <cellStyle name="40% - Accent2 7" xfId="1843"/>
    <cellStyle name="40% - Accent2 7 2" xfId="1844"/>
    <cellStyle name="40% - Accent2 70" xfId="1845"/>
    <cellStyle name="40% - Accent2 70 2" xfId="34244"/>
    <cellStyle name="40% - Accent2 71" xfId="1846"/>
    <cellStyle name="40% - Accent2 71 2" xfId="34245"/>
    <cellStyle name="40% - Accent2 72" xfId="1847"/>
    <cellStyle name="40% - Accent2 72 2" xfId="34246"/>
    <cellStyle name="40% - Accent2 73" xfId="1848"/>
    <cellStyle name="40% - Accent2 73 2" xfId="34247"/>
    <cellStyle name="40% - Accent2 74" xfId="1849"/>
    <cellStyle name="40% - Accent2 74 2" xfId="34248"/>
    <cellStyle name="40% - Accent2 75" xfId="1850"/>
    <cellStyle name="40% - Accent2 75 2" xfId="34249"/>
    <cellStyle name="40% - Accent2 76" xfId="1851"/>
    <cellStyle name="40% - Accent2 76 2" xfId="34250"/>
    <cellStyle name="40% - Accent2 77" xfId="1852"/>
    <cellStyle name="40% - Accent2 77 2" xfId="34251"/>
    <cellStyle name="40% - Accent2 78" xfId="1853"/>
    <cellStyle name="40% - Accent2 78 2" xfId="34252"/>
    <cellStyle name="40% - Accent2 79" xfId="1854"/>
    <cellStyle name="40% - Accent2 8" xfId="1855"/>
    <cellStyle name="40% - Accent2 8 2" xfId="1856"/>
    <cellStyle name="40% - Accent2 80" xfId="1857"/>
    <cellStyle name="40% - Accent2 81" xfId="1858"/>
    <cellStyle name="40% - Accent2 82" xfId="1859"/>
    <cellStyle name="40% - Accent2 83" xfId="1860"/>
    <cellStyle name="40% - Accent2 84" xfId="1861"/>
    <cellStyle name="40% - Accent2 85" xfId="1862"/>
    <cellStyle name="40% - Accent2 86" xfId="1863"/>
    <cellStyle name="40% - Accent2 86 10" xfId="34253"/>
    <cellStyle name="40% - Accent2 86 2" xfId="34254"/>
    <cellStyle name="40% - Accent2 86 2 2" xfId="34255"/>
    <cellStyle name="40% - Accent2 86 2 2 2" xfId="34256"/>
    <cellStyle name="40% - Accent2 86 2 2 2 2" xfId="34257"/>
    <cellStyle name="40% - Accent2 86 2 2 2 2 2" xfId="34258"/>
    <cellStyle name="40% - Accent2 86 2 2 2 2 2 2" xfId="34259"/>
    <cellStyle name="40% - Accent2 86 2 2 2 2 3" xfId="34260"/>
    <cellStyle name="40% - Accent2 86 2 2 2 3" xfId="34261"/>
    <cellStyle name="40% - Accent2 86 2 2 2 3 2" xfId="34262"/>
    <cellStyle name="40% - Accent2 86 2 2 2 4" xfId="34263"/>
    <cellStyle name="40% - Accent2 86 2 2 2 5" xfId="34264"/>
    <cellStyle name="40% - Accent2 86 2 2 3" xfId="34265"/>
    <cellStyle name="40% - Accent2 86 2 2 3 2" xfId="34266"/>
    <cellStyle name="40% - Accent2 86 2 2 3 2 2" xfId="34267"/>
    <cellStyle name="40% - Accent2 86 2 2 3 3" xfId="34268"/>
    <cellStyle name="40% - Accent2 86 2 2 4" xfId="34269"/>
    <cellStyle name="40% - Accent2 86 2 2 4 2" xfId="34270"/>
    <cellStyle name="40% - Accent2 86 2 2 5" xfId="34271"/>
    <cellStyle name="40% - Accent2 86 2 2 6" xfId="34272"/>
    <cellStyle name="40% - Accent2 86 2 3" xfId="34273"/>
    <cellStyle name="40% - Accent2 86 2 3 2" xfId="34274"/>
    <cellStyle name="40% - Accent2 86 2 3 2 2" xfId="34275"/>
    <cellStyle name="40% - Accent2 86 2 3 2 2 2" xfId="34276"/>
    <cellStyle name="40% - Accent2 86 2 3 2 3" xfId="34277"/>
    <cellStyle name="40% - Accent2 86 2 3 3" xfId="34278"/>
    <cellStyle name="40% - Accent2 86 2 3 3 2" xfId="34279"/>
    <cellStyle name="40% - Accent2 86 2 3 4" xfId="34280"/>
    <cellStyle name="40% - Accent2 86 2 3 5" xfId="34281"/>
    <cellStyle name="40% - Accent2 86 2 4" xfId="34282"/>
    <cellStyle name="40% - Accent2 86 2 4 2" xfId="34283"/>
    <cellStyle name="40% - Accent2 86 2 4 2 2" xfId="34284"/>
    <cellStyle name="40% - Accent2 86 2 4 3" xfId="34285"/>
    <cellStyle name="40% - Accent2 86 2 5" xfId="34286"/>
    <cellStyle name="40% - Accent2 86 2 5 2" xfId="34287"/>
    <cellStyle name="40% - Accent2 86 2 6" xfId="34288"/>
    <cellStyle name="40% - Accent2 86 2 7" xfId="34289"/>
    <cellStyle name="40% - Accent2 86 3" xfId="34290"/>
    <cellStyle name="40% - Accent2 86 3 2" xfId="34291"/>
    <cellStyle name="40% - Accent2 86 3 2 2" xfId="34292"/>
    <cellStyle name="40% - Accent2 86 3 2 2 2" xfId="34293"/>
    <cellStyle name="40% - Accent2 86 3 2 2 2 2" xfId="34294"/>
    <cellStyle name="40% - Accent2 86 3 2 2 2 2 2" xfId="34295"/>
    <cellStyle name="40% - Accent2 86 3 2 2 2 3" xfId="34296"/>
    <cellStyle name="40% - Accent2 86 3 2 2 3" xfId="34297"/>
    <cellStyle name="40% - Accent2 86 3 2 2 3 2" xfId="34298"/>
    <cellStyle name="40% - Accent2 86 3 2 2 4" xfId="34299"/>
    <cellStyle name="40% - Accent2 86 3 2 2 5" xfId="34300"/>
    <cellStyle name="40% - Accent2 86 3 2 3" xfId="34301"/>
    <cellStyle name="40% - Accent2 86 3 2 3 2" xfId="34302"/>
    <cellStyle name="40% - Accent2 86 3 2 3 2 2" xfId="34303"/>
    <cellStyle name="40% - Accent2 86 3 2 3 3" xfId="34304"/>
    <cellStyle name="40% - Accent2 86 3 2 4" xfId="34305"/>
    <cellStyle name="40% - Accent2 86 3 2 4 2" xfId="34306"/>
    <cellStyle name="40% - Accent2 86 3 2 5" xfId="34307"/>
    <cellStyle name="40% - Accent2 86 3 2 6" xfId="34308"/>
    <cellStyle name="40% - Accent2 86 3 3" xfId="34309"/>
    <cellStyle name="40% - Accent2 86 3 3 2" xfId="34310"/>
    <cellStyle name="40% - Accent2 86 3 3 2 2" xfId="34311"/>
    <cellStyle name="40% - Accent2 86 3 3 2 2 2" xfId="34312"/>
    <cellStyle name="40% - Accent2 86 3 3 2 3" xfId="34313"/>
    <cellStyle name="40% - Accent2 86 3 3 3" xfId="34314"/>
    <cellStyle name="40% - Accent2 86 3 3 3 2" xfId="34315"/>
    <cellStyle name="40% - Accent2 86 3 3 4" xfId="34316"/>
    <cellStyle name="40% - Accent2 86 3 3 5" xfId="34317"/>
    <cellStyle name="40% - Accent2 86 3 4" xfId="34318"/>
    <cellStyle name="40% - Accent2 86 3 4 2" xfId="34319"/>
    <cellStyle name="40% - Accent2 86 3 4 2 2" xfId="34320"/>
    <cellStyle name="40% - Accent2 86 3 4 3" xfId="34321"/>
    <cellStyle name="40% - Accent2 86 3 5" xfId="34322"/>
    <cellStyle name="40% - Accent2 86 3 5 2" xfId="34323"/>
    <cellStyle name="40% - Accent2 86 3 6" xfId="34324"/>
    <cellStyle name="40% - Accent2 86 3 7" xfId="34325"/>
    <cellStyle name="40% - Accent2 86 4" xfId="34326"/>
    <cellStyle name="40% - Accent2 86 4 2" xfId="34327"/>
    <cellStyle name="40% - Accent2 86 4 2 2" xfId="34328"/>
    <cellStyle name="40% - Accent2 86 4 2 2 2" xfId="34329"/>
    <cellStyle name="40% - Accent2 86 4 2 2 2 2" xfId="34330"/>
    <cellStyle name="40% - Accent2 86 4 2 2 3" xfId="34331"/>
    <cellStyle name="40% - Accent2 86 4 2 3" xfId="34332"/>
    <cellStyle name="40% - Accent2 86 4 2 3 2" xfId="34333"/>
    <cellStyle name="40% - Accent2 86 4 2 4" xfId="34334"/>
    <cellStyle name="40% - Accent2 86 4 2 5" xfId="34335"/>
    <cellStyle name="40% - Accent2 86 4 3" xfId="34336"/>
    <cellStyle name="40% - Accent2 86 4 3 2" xfId="34337"/>
    <cellStyle name="40% - Accent2 86 4 3 2 2" xfId="34338"/>
    <cellStyle name="40% - Accent2 86 4 3 3" xfId="34339"/>
    <cellStyle name="40% - Accent2 86 4 4" xfId="34340"/>
    <cellStyle name="40% - Accent2 86 4 4 2" xfId="34341"/>
    <cellStyle name="40% - Accent2 86 4 5" xfId="34342"/>
    <cellStyle name="40% - Accent2 86 4 6" xfId="34343"/>
    <cellStyle name="40% - Accent2 86 5" xfId="34344"/>
    <cellStyle name="40% - Accent2 86 5 2" xfId="34345"/>
    <cellStyle name="40% - Accent2 86 5 2 2" xfId="34346"/>
    <cellStyle name="40% - Accent2 86 5 2 2 2" xfId="34347"/>
    <cellStyle name="40% - Accent2 86 5 2 2 2 2" xfId="34348"/>
    <cellStyle name="40% - Accent2 86 5 2 2 3" xfId="34349"/>
    <cellStyle name="40% - Accent2 86 5 2 3" xfId="34350"/>
    <cellStyle name="40% - Accent2 86 5 2 3 2" xfId="34351"/>
    <cellStyle name="40% - Accent2 86 5 2 4" xfId="34352"/>
    <cellStyle name="40% - Accent2 86 5 2 5" xfId="34353"/>
    <cellStyle name="40% - Accent2 86 5 3" xfId="34354"/>
    <cellStyle name="40% - Accent2 86 5 3 2" xfId="34355"/>
    <cellStyle name="40% - Accent2 86 5 3 2 2" xfId="34356"/>
    <cellStyle name="40% - Accent2 86 5 3 3" xfId="34357"/>
    <cellStyle name="40% - Accent2 86 5 4" xfId="34358"/>
    <cellStyle name="40% - Accent2 86 5 4 2" xfId="34359"/>
    <cellStyle name="40% - Accent2 86 5 5" xfId="34360"/>
    <cellStyle name="40% - Accent2 86 5 6" xfId="34361"/>
    <cellStyle name="40% - Accent2 86 6" xfId="34362"/>
    <cellStyle name="40% - Accent2 86 6 2" xfId="34363"/>
    <cellStyle name="40% - Accent2 86 6 2 2" xfId="34364"/>
    <cellStyle name="40% - Accent2 86 6 2 2 2" xfId="34365"/>
    <cellStyle name="40% - Accent2 86 6 2 3" xfId="34366"/>
    <cellStyle name="40% - Accent2 86 6 3" xfId="34367"/>
    <cellStyle name="40% - Accent2 86 6 3 2" xfId="34368"/>
    <cellStyle name="40% - Accent2 86 6 4" xfId="34369"/>
    <cellStyle name="40% - Accent2 86 6 5" xfId="34370"/>
    <cellStyle name="40% - Accent2 86 7" xfId="34371"/>
    <cellStyle name="40% - Accent2 86 7 2" xfId="34372"/>
    <cellStyle name="40% - Accent2 86 7 2 2" xfId="34373"/>
    <cellStyle name="40% - Accent2 86 7 3" xfId="34374"/>
    <cellStyle name="40% - Accent2 86 8" xfId="34375"/>
    <cellStyle name="40% - Accent2 86 8 2" xfId="34376"/>
    <cellStyle name="40% - Accent2 86 9" xfId="34377"/>
    <cellStyle name="40% - Accent2 86 9 2" xfId="61031"/>
    <cellStyle name="40% - Accent2 87" xfId="1864"/>
    <cellStyle name="40% - Accent2 87 10" xfId="34378"/>
    <cellStyle name="40% - Accent2 87 2" xfId="34379"/>
    <cellStyle name="40% - Accent2 87 2 2" xfId="34380"/>
    <cellStyle name="40% - Accent2 87 2 2 2" xfId="34381"/>
    <cellStyle name="40% - Accent2 87 2 2 2 2" xfId="34382"/>
    <cellStyle name="40% - Accent2 87 2 2 2 2 2" xfId="34383"/>
    <cellStyle name="40% - Accent2 87 2 2 2 2 2 2" xfId="34384"/>
    <cellStyle name="40% - Accent2 87 2 2 2 2 3" xfId="34385"/>
    <cellStyle name="40% - Accent2 87 2 2 2 3" xfId="34386"/>
    <cellStyle name="40% - Accent2 87 2 2 2 3 2" xfId="34387"/>
    <cellStyle name="40% - Accent2 87 2 2 2 4" xfId="34388"/>
    <cellStyle name="40% - Accent2 87 2 2 2 5" xfId="34389"/>
    <cellStyle name="40% - Accent2 87 2 2 3" xfId="34390"/>
    <cellStyle name="40% - Accent2 87 2 2 3 2" xfId="34391"/>
    <cellStyle name="40% - Accent2 87 2 2 3 2 2" xfId="34392"/>
    <cellStyle name="40% - Accent2 87 2 2 3 3" xfId="34393"/>
    <cellStyle name="40% - Accent2 87 2 2 4" xfId="34394"/>
    <cellStyle name="40% - Accent2 87 2 2 4 2" xfId="34395"/>
    <cellStyle name="40% - Accent2 87 2 2 5" xfId="34396"/>
    <cellStyle name="40% - Accent2 87 2 2 6" xfId="34397"/>
    <cellStyle name="40% - Accent2 87 2 3" xfId="34398"/>
    <cellStyle name="40% - Accent2 87 2 3 2" xfId="34399"/>
    <cellStyle name="40% - Accent2 87 2 3 2 2" xfId="34400"/>
    <cellStyle name="40% - Accent2 87 2 3 2 2 2" xfId="34401"/>
    <cellStyle name="40% - Accent2 87 2 3 2 3" xfId="34402"/>
    <cellStyle name="40% - Accent2 87 2 3 3" xfId="34403"/>
    <cellStyle name="40% - Accent2 87 2 3 3 2" xfId="34404"/>
    <cellStyle name="40% - Accent2 87 2 3 4" xfId="34405"/>
    <cellStyle name="40% - Accent2 87 2 3 5" xfId="34406"/>
    <cellStyle name="40% - Accent2 87 2 4" xfId="34407"/>
    <cellStyle name="40% - Accent2 87 2 4 2" xfId="34408"/>
    <cellStyle name="40% - Accent2 87 2 4 2 2" xfId="34409"/>
    <cellStyle name="40% - Accent2 87 2 4 3" xfId="34410"/>
    <cellStyle name="40% - Accent2 87 2 5" xfId="34411"/>
    <cellStyle name="40% - Accent2 87 2 5 2" xfId="34412"/>
    <cellStyle name="40% - Accent2 87 2 6" xfId="34413"/>
    <cellStyle name="40% - Accent2 87 2 7" xfId="34414"/>
    <cellStyle name="40% - Accent2 87 3" xfId="34415"/>
    <cellStyle name="40% - Accent2 87 3 2" xfId="34416"/>
    <cellStyle name="40% - Accent2 87 3 2 2" xfId="34417"/>
    <cellStyle name="40% - Accent2 87 3 2 2 2" xfId="34418"/>
    <cellStyle name="40% - Accent2 87 3 2 2 2 2" xfId="34419"/>
    <cellStyle name="40% - Accent2 87 3 2 2 2 2 2" xfId="34420"/>
    <cellStyle name="40% - Accent2 87 3 2 2 2 3" xfId="34421"/>
    <cellStyle name="40% - Accent2 87 3 2 2 3" xfId="34422"/>
    <cellStyle name="40% - Accent2 87 3 2 2 3 2" xfId="34423"/>
    <cellStyle name="40% - Accent2 87 3 2 2 4" xfId="34424"/>
    <cellStyle name="40% - Accent2 87 3 2 2 5" xfId="34425"/>
    <cellStyle name="40% - Accent2 87 3 2 3" xfId="34426"/>
    <cellStyle name="40% - Accent2 87 3 2 3 2" xfId="34427"/>
    <cellStyle name="40% - Accent2 87 3 2 3 2 2" xfId="34428"/>
    <cellStyle name="40% - Accent2 87 3 2 3 3" xfId="34429"/>
    <cellStyle name="40% - Accent2 87 3 2 4" xfId="34430"/>
    <cellStyle name="40% - Accent2 87 3 2 4 2" xfId="34431"/>
    <cellStyle name="40% - Accent2 87 3 2 5" xfId="34432"/>
    <cellStyle name="40% - Accent2 87 3 2 6" xfId="34433"/>
    <cellStyle name="40% - Accent2 87 3 3" xfId="34434"/>
    <cellStyle name="40% - Accent2 87 3 3 2" xfId="34435"/>
    <cellStyle name="40% - Accent2 87 3 3 2 2" xfId="34436"/>
    <cellStyle name="40% - Accent2 87 3 3 2 2 2" xfId="34437"/>
    <cellStyle name="40% - Accent2 87 3 3 2 3" xfId="34438"/>
    <cellStyle name="40% - Accent2 87 3 3 3" xfId="34439"/>
    <cellStyle name="40% - Accent2 87 3 3 3 2" xfId="34440"/>
    <cellStyle name="40% - Accent2 87 3 3 4" xfId="34441"/>
    <cellStyle name="40% - Accent2 87 3 3 5" xfId="34442"/>
    <cellStyle name="40% - Accent2 87 3 4" xfId="34443"/>
    <cellStyle name="40% - Accent2 87 3 4 2" xfId="34444"/>
    <cellStyle name="40% - Accent2 87 3 4 2 2" xfId="34445"/>
    <cellStyle name="40% - Accent2 87 3 4 3" xfId="34446"/>
    <cellStyle name="40% - Accent2 87 3 5" xfId="34447"/>
    <cellStyle name="40% - Accent2 87 3 5 2" xfId="34448"/>
    <cellStyle name="40% - Accent2 87 3 6" xfId="34449"/>
    <cellStyle name="40% - Accent2 87 3 7" xfId="34450"/>
    <cellStyle name="40% - Accent2 87 4" xfId="34451"/>
    <cellStyle name="40% - Accent2 87 4 2" xfId="34452"/>
    <cellStyle name="40% - Accent2 87 4 2 2" xfId="34453"/>
    <cellStyle name="40% - Accent2 87 4 2 2 2" xfId="34454"/>
    <cellStyle name="40% - Accent2 87 4 2 2 2 2" xfId="34455"/>
    <cellStyle name="40% - Accent2 87 4 2 2 3" xfId="34456"/>
    <cellStyle name="40% - Accent2 87 4 2 3" xfId="34457"/>
    <cellStyle name="40% - Accent2 87 4 2 3 2" xfId="34458"/>
    <cellStyle name="40% - Accent2 87 4 2 4" xfId="34459"/>
    <cellStyle name="40% - Accent2 87 4 2 5" xfId="34460"/>
    <cellStyle name="40% - Accent2 87 4 3" xfId="34461"/>
    <cellStyle name="40% - Accent2 87 4 3 2" xfId="34462"/>
    <cellStyle name="40% - Accent2 87 4 3 2 2" xfId="34463"/>
    <cellStyle name="40% - Accent2 87 4 3 3" xfId="34464"/>
    <cellStyle name="40% - Accent2 87 4 4" xfId="34465"/>
    <cellStyle name="40% - Accent2 87 4 4 2" xfId="34466"/>
    <cellStyle name="40% - Accent2 87 4 5" xfId="34467"/>
    <cellStyle name="40% - Accent2 87 4 6" xfId="34468"/>
    <cellStyle name="40% - Accent2 87 5" xfId="34469"/>
    <cellStyle name="40% - Accent2 87 5 2" xfId="34470"/>
    <cellStyle name="40% - Accent2 87 5 2 2" xfId="34471"/>
    <cellStyle name="40% - Accent2 87 5 2 2 2" xfId="34472"/>
    <cellStyle name="40% - Accent2 87 5 2 2 2 2" xfId="34473"/>
    <cellStyle name="40% - Accent2 87 5 2 2 3" xfId="34474"/>
    <cellStyle name="40% - Accent2 87 5 2 3" xfId="34475"/>
    <cellStyle name="40% - Accent2 87 5 2 3 2" xfId="34476"/>
    <cellStyle name="40% - Accent2 87 5 2 4" xfId="34477"/>
    <cellStyle name="40% - Accent2 87 5 2 5" xfId="34478"/>
    <cellStyle name="40% - Accent2 87 5 3" xfId="34479"/>
    <cellStyle name="40% - Accent2 87 5 3 2" xfId="34480"/>
    <cellStyle name="40% - Accent2 87 5 3 2 2" xfId="34481"/>
    <cellStyle name="40% - Accent2 87 5 3 3" xfId="34482"/>
    <cellStyle name="40% - Accent2 87 5 4" xfId="34483"/>
    <cellStyle name="40% - Accent2 87 5 4 2" xfId="34484"/>
    <cellStyle name="40% - Accent2 87 5 5" xfId="34485"/>
    <cellStyle name="40% - Accent2 87 5 6" xfId="34486"/>
    <cellStyle name="40% - Accent2 87 6" xfId="34487"/>
    <cellStyle name="40% - Accent2 87 6 2" xfId="34488"/>
    <cellStyle name="40% - Accent2 87 6 2 2" xfId="34489"/>
    <cellStyle name="40% - Accent2 87 6 2 2 2" xfId="34490"/>
    <cellStyle name="40% - Accent2 87 6 2 3" xfId="34491"/>
    <cellStyle name="40% - Accent2 87 6 3" xfId="34492"/>
    <cellStyle name="40% - Accent2 87 6 3 2" xfId="34493"/>
    <cellStyle name="40% - Accent2 87 6 4" xfId="34494"/>
    <cellStyle name="40% - Accent2 87 6 5" xfId="34495"/>
    <cellStyle name="40% - Accent2 87 7" xfId="34496"/>
    <cellStyle name="40% - Accent2 87 7 2" xfId="34497"/>
    <cellStyle name="40% - Accent2 87 7 2 2" xfId="34498"/>
    <cellStyle name="40% - Accent2 87 7 3" xfId="34499"/>
    <cellStyle name="40% - Accent2 87 8" xfId="34500"/>
    <cellStyle name="40% - Accent2 87 8 2" xfId="34501"/>
    <cellStyle name="40% - Accent2 87 9" xfId="34502"/>
    <cellStyle name="40% - Accent2 87 9 2" xfId="61032"/>
    <cellStyle name="40% - Accent2 88" xfId="1865"/>
    <cellStyle name="40% - Accent2 88 10" xfId="34503"/>
    <cellStyle name="40% - Accent2 88 2" xfId="34504"/>
    <cellStyle name="40% - Accent2 88 2 2" xfId="34505"/>
    <cellStyle name="40% - Accent2 88 2 2 2" xfId="34506"/>
    <cellStyle name="40% - Accent2 88 2 2 2 2" xfId="34507"/>
    <cellStyle name="40% - Accent2 88 2 2 2 2 2" xfId="34508"/>
    <cellStyle name="40% - Accent2 88 2 2 2 2 2 2" xfId="34509"/>
    <cellStyle name="40% - Accent2 88 2 2 2 2 3" xfId="34510"/>
    <cellStyle name="40% - Accent2 88 2 2 2 3" xfId="34511"/>
    <cellStyle name="40% - Accent2 88 2 2 2 3 2" xfId="34512"/>
    <cellStyle name="40% - Accent2 88 2 2 2 4" xfId="34513"/>
    <cellStyle name="40% - Accent2 88 2 2 2 5" xfId="34514"/>
    <cellStyle name="40% - Accent2 88 2 2 3" xfId="34515"/>
    <cellStyle name="40% - Accent2 88 2 2 3 2" xfId="34516"/>
    <cellStyle name="40% - Accent2 88 2 2 3 2 2" xfId="34517"/>
    <cellStyle name="40% - Accent2 88 2 2 3 3" xfId="34518"/>
    <cellStyle name="40% - Accent2 88 2 2 4" xfId="34519"/>
    <cellStyle name="40% - Accent2 88 2 2 4 2" xfId="34520"/>
    <cellStyle name="40% - Accent2 88 2 2 5" xfId="34521"/>
    <cellStyle name="40% - Accent2 88 2 2 6" xfId="34522"/>
    <cellStyle name="40% - Accent2 88 2 3" xfId="34523"/>
    <cellStyle name="40% - Accent2 88 2 3 2" xfId="34524"/>
    <cellStyle name="40% - Accent2 88 2 3 2 2" xfId="34525"/>
    <cellStyle name="40% - Accent2 88 2 3 2 2 2" xfId="34526"/>
    <cellStyle name="40% - Accent2 88 2 3 2 3" xfId="34527"/>
    <cellStyle name="40% - Accent2 88 2 3 3" xfId="34528"/>
    <cellStyle name="40% - Accent2 88 2 3 3 2" xfId="34529"/>
    <cellStyle name="40% - Accent2 88 2 3 4" xfId="34530"/>
    <cellStyle name="40% - Accent2 88 2 3 5" xfId="34531"/>
    <cellStyle name="40% - Accent2 88 2 4" xfId="34532"/>
    <cellStyle name="40% - Accent2 88 2 4 2" xfId="34533"/>
    <cellStyle name="40% - Accent2 88 2 4 2 2" xfId="34534"/>
    <cellStyle name="40% - Accent2 88 2 4 3" xfId="34535"/>
    <cellStyle name="40% - Accent2 88 2 5" xfId="34536"/>
    <cellStyle name="40% - Accent2 88 2 5 2" xfId="34537"/>
    <cellStyle name="40% - Accent2 88 2 6" xfId="34538"/>
    <cellStyle name="40% - Accent2 88 2 7" xfId="34539"/>
    <cellStyle name="40% - Accent2 88 3" xfId="34540"/>
    <cellStyle name="40% - Accent2 88 3 2" xfId="34541"/>
    <cellStyle name="40% - Accent2 88 3 2 2" xfId="34542"/>
    <cellStyle name="40% - Accent2 88 3 2 2 2" xfId="34543"/>
    <cellStyle name="40% - Accent2 88 3 2 2 2 2" xfId="34544"/>
    <cellStyle name="40% - Accent2 88 3 2 2 2 2 2" xfId="34545"/>
    <cellStyle name="40% - Accent2 88 3 2 2 2 3" xfId="34546"/>
    <cellStyle name="40% - Accent2 88 3 2 2 3" xfId="34547"/>
    <cellStyle name="40% - Accent2 88 3 2 2 3 2" xfId="34548"/>
    <cellStyle name="40% - Accent2 88 3 2 2 4" xfId="34549"/>
    <cellStyle name="40% - Accent2 88 3 2 2 5" xfId="34550"/>
    <cellStyle name="40% - Accent2 88 3 2 3" xfId="34551"/>
    <cellStyle name="40% - Accent2 88 3 2 3 2" xfId="34552"/>
    <cellStyle name="40% - Accent2 88 3 2 3 2 2" xfId="34553"/>
    <cellStyle name="40% - Accent2 88 3 2 3 3" xfId="34554"/>
    <cellStyle name="40% - Accent2 88 3 2 4" xfId="34555"/>
    <cellStyle name="40% - Accent2 88 3 2 4 2" xfId="34556"/>
    <cellStyle name="40% - Accent2 88 3 2 5" xfId="34557"/>
    <cellStyle name="40% - Accent2 88 3 2 6" xfId="34558"/>
    <cellStyle name="40% - Accent2 88 3 3" xfId="34559"/>
    <cellStyle name="40% - Accent2 88 3 3 2" xfId="34560"/>
    <cellStyle name="40% - Accent2 88 3 3 2 2" xfId="34561"/>
    <cellStyle name="40% - Accent2 88 3 3 2 2 2" xfId="34562"/>
    <cellStyle name="40% - Accent2 88 3 3 2 3" xfId="34563"/>
    <cellStyle name="40% - Accent2 88 3 3 3" xfId="34564"/>
    <cellStyle name="40% - Accent2 88 3 3 3 2" xfId="34565"/>
    <cellStyle name="40% - Accent2 88 3 3 4" xfId="34566"/>
    <cellStyle name="40% - Accent2 88 3 3 5" xfId="34567"/>
    <cellStyle name="40% - Accent2 88 3 4" xfId="34568"/>
    <cellStyle name="40% - Accent2 88 3 4 2" xfId="34569"/>
    <cellStyle name="40% - Accent2 88 3 4 2 2" xfId="34570"/>
    <cellStyle name="40% - Accent2 88 3 4 3" xfId="34571"/>
    <cellStyle name="40% - Accent2 88 3 5" xfId="34572"/>
    <cellStyle name="40% - Accent2 88 3 5 2" xfId="34573"/>
    <cellStyle name="40% - Accent2 88 3 6" xfId="34574"/>
    <cellStyle name="40% - Accent2 88 3 7" xfId="34575"/>
    <cellStyle name="40% - Accent2 88 4" xfId="34576"/>
    <cellStyle name="40% - Accent2 88 4 2" xfId="34577"/>
    <cellStyle name="40% - Accent2 88 4 2 2" xfId="34578"/>
    <cellStyle name="40% - Accent2 88 4 2 2 2" xfId="34579"/>
    <cellStyle name="40% - Accent2 88 4 2 2 2 2" xfId="34580"/>
    <cellStyle name="40% - Accent2 88 4 2 2 3" xfId="34581"/>
    <cellStyle name="40% - Accent2 88 4 2 3" xfId="34582"/>
    <cellStyle name="40% - Accent2 88 4 2 3 2" xfId="34583"/>
    <cellStyle name="40% - Accent2 88 4 2 4" xfId="34584"/>
    <cellStyle name="40% - Accent2 88 4 2 5" xfId="34585"/>
    <cellStyle name="40% - Accent2 88 4 3" xfId="34586"/>
    <cellStyle name="40% - Accent2 88 4 3 2" xfId="34587"/>
    <cellStyle name="40% - Accent2 88 4 3 2 2" xfId="34588"/>
    <cellStyle name="40% - Accent2 88 4 3 3" xfId="34589"/>
    <cellStyle name="40% - Accent2 88 4 4" xfId="34590"/>
    <cellStyle name="40% - Accent2 88 4 4 2" xfId="34591"/>
    <cellStyle name="40% - Accent2 88 4 5" xfId="34592"/>
    <cellStyle name="40% - Accent2 88 4 6" xfId="34593"/>
    <cellStyle name="40% - Accent2 88 5" xfId="34594"/>
    <cellStyle name="40% - Accent2 88 5 2" xfId="34595"/>
    <cellStyle name="40% - Accent2 88 5 2 2" xfId="34596"/>
    <cellStyle name="40% - Accent2 88 5 2 2 2" xfId="34597"/>
    <cellStyle name="40% - Accent2 88 5 2 2 2 2" xfId="34598"/>
    <cellStyle name="40% - Accent2 88 5 2 2 3" xfId="34599"/>
    <cellStyle name="40% - Accent2 88 5 2 3" xfId="34600"/>
    <cellStyle name="40% - Accent2 88 5 2 3 2" xfId="34601"/>
    <cellStyle name="40% - Accent2 88 5 2 4" xfId="34602"/>
    <cellStyle name="40% - Accent2 88 5 2 5" xfId="34603"/>
    <cellStyle name="40% - Accent2 88 5 3" xfId="34604"/>
    <cellStyle name="40% - Accent2 88 5 3 2" xfId="34605"/>
    <cellStyle name="40% - Accent2 88 5 3 2 2" xfId="34606"/>
    <cellStyle name="40% - Accent2 88 5 3 3" xfId="34607"/>
    <cellStyle name="40% - Accent2 88 5 4" xfId="34608"/>
    <cellStyle name="40% - Accent2 88 5 4 2" xfId="34609"/>
    <cellStyle name="40% - Accent2 88 5 5" xfId="34610"/>
    <cellStyle name="40% - Accent2 88 5 6" xfId="34611"/>
    <cellStyle name="40% - Accent2 88 6" xfId="34612"/>
    <cellStyle name="40% - Accent2 88 6 2" xfId="34613"/>
    <cellStyle name="40% - Accent2 88 6 2 2" xfId="34614"/>
    <cellStyle name="40% - Accent2 88 6 2 2 2" xfId="34615"/>
    <cellStyle name="40% - Accent2 88 6 2 3" xfId="34616"/>
    <cellStyle name="40% - Accent2 88 6 3" xfId="34617"/>
    <cellStyle name="40% - Accent2 88 6 3 2" xfId="34618"/>
    <cellStyle name="40% - Accent2 88 6 4" xfId="34619"/>
    <cellStyle name="40% - Accent2 88 6 5" xfId="34620"/>
    <cellStyle name="40% - Accent2 88 7" xfId="34621"/>
    <cellStyle name="40% - Accent2 88 7 2" xfId="34622"/>
    <cellStyle name="40% - Accent2 88 7 2 2" xfId="34623"/>
    <cellStyle name="40% - Accent2 88 7 3" xfId="34624"/>
    <cellStyle name="40% - Accent2 88 8" xfId="34625"/>
    <cellStyle name="40% - Accent2 88 8 2" xfId="34626"/>
    <cellStyle name="40% - Accent2 88 9" xfId="34627"/>
    <cellStyle name="40% - Accent2 88 9 2" xfId="61033"/>
    <cellStyle name="40% - Accent2 89" xfId="1866"/>
    <cellStyle name="40% - Accent2 89 10" xfId="34628"/>
    <cellStyle name="40% - Accent2 89 2" xfId="34629"/>
    <cellStyle name="40% - Accent2 89 2 2" xfId="34630"/>
    <cellStyle name="40% - Accent2 89 2 2 2" xfId="34631"/>
    <cellStyle name="40% - Accent2 89 2 2 2 2" xfId="34632"/>
    <cellStyle name="40% - Accent2 89 2 2 2 2 2" xfId="34633"/>
    <cellStyle name="40% - Accent2 89 2 2 2 2 2 2" xfId="34634"/>
    <cellStyle name="40% - Accent2 89 2 2 2 2 3" xfId="34635"/>
    <cellStyle name="40% - Accent2 89 2 2 2 3" xfId="34636"/>
    <cellStyle name="40% - Accent2 89 2 2 2 3 2" xfId="34637"/>
    <cellStyle name="40% - Accent2 89 2 2 2 4" xfId="34638"/>
    <cellStyle name="40% - Accent2 89 2 2 2 5" xfId="34639"/>
    <cellStyle name="40% - Accent2 89 2 2 3" xfId="34640"/>
    <cellStyle name="40% - Accent2 89 2 2 3 2" xfId="34641"/>
    <cellStyle name="40% - Accent2 89 2 2 3 2 2" xfId="34642"/>
    <cellStyle name="40% - Accent2 89 2 2 3 3" xfId="34643"/>
    <cellStyle name="40% - Accent2 89 2 2 4" xfId="34644"/>
    <cellStyle name="40% - Accent2 89 2 2 4 2" xfId="34645"/>
    <cellStyle name="40% - Accent2 89 2 2 5" xfId="34646"/>
    <cellStyle name="40% - Accent2 89 2 2 6" xfId="34647"/>
    <cellStyle name="40% - Accent2 89 2 3" xfId="34648"/>
    <cellStyle name="40% - Accent2 89 2 3 2" xfId="34649"/>
    <cellStyle name="40% - Accent2 89 2 3 2 2" xfId="34650"/>
    <cellStyle name="40% - Accent2 89 2 3 2 2 2" xfId="34651"/>
    <cellStyle name="40% - Accent2 89 2 3 2 3" xfId="34652"/>
    <cellStyle name="40% - Accent2 89 2 3 3" xfId="34653"/>
    <cellStyle name="40% - Accent2 89 2 3 3 2" xfId="34654"/>
    <cellStyle name="40% - Accent2 89 2 3 4" xfId="34655"/>
    <cellStyle name="40% - Accent2 89 2 3 5" xfId="34656"/>
    <cellStyle name="40% - Accent2 89 2 4" xfId="34657"/>
    <cellStyle name="40% - Accent2 89 2 4 2" xfId="34658"/>
    <cellStyle name="40% - Accent2 89 2 4 2 2" xfId="34659"/>
    <cellStyle name="40% - Accent2 89 2 4 3" xfId="34660"/>
    <cellStyle name="40% - Accent2 89 2 5" xfId="34661"/>
    <cellStyle name="40% - Accent2 89 2 5 2" xfId="34662"/>
    <cellStyle name="40% - Accent2 89 2 6" xfId="34663"/>
    <cellStyle name="40% - Accent2 89 2 7" xfId="34664"/>
    <cellStyle name="40% - Accent2 89 3" xfId="34665"/>
    <cellStyle name="40% - Accent2 89 3 2" xfId="34666"/>
    <cellStyle name="40% - Accent2 89 3 2 2" xfId="34667"/>
    <cellStyle name="40% - Accent2 89 3 2 2 2" xfId="34668"/>
    <cellStyle name="40% - Accent2 89 3 2 2 2 2" xfId="34669"/>
    <cellStyle name="40% - Accent2 89 3 2 2 2 2 2" xfId="34670"/>
    <cellStyle name="40% - Accent2 89 3 2 2 2 3" xfId="34671"/>
    <cellStyle name="40% - Accent2 89 3 2 2 3" xfId="34672"/>
    <cellStyle name="40% - Accent2 89 3 2 2 3 2" xfId="34673"/>
    <cellStyle name="40% - Accent2 89 3 2 2 4" xfId="34674"/>
    <cellStyle name="40% - Accent2 89 3 2 2 5" xfId="34675"/>
    <cellStyle name="40% - Accent2 89 3 2 3" xfId="34676"/>
    <cellStyle name="40% - Accent2 89 3 2 3 2" xfId="34677"/>
    <cellStyle name="40% - Accent2 89 3 2 3 2 2" xfId="34678"/>
    <cellStyle name="40% - Accent2 89 3 2 3 3" xfId="34679"/>
    <cellStyle name="40% - Accent2 89 3 2 4" xfId="34680"/>
    <cellStyle name="40% - Accent2 89 3 2 4 2" xfId="34681"/>
    <cellStyle name="40% - Accent2 89 3 2 5" xfId="34682"/>
    <cellStyle name="40% - Accent2 89 3 2 6" xfId="34683"/>
    <cellStyle name="40% - Accent2 89 3 3" xfId="34684"/>
    <cellStyle name="40% - Accent2 89 3 3 2" xfId="34685"/>
    <cellStyle name="40% - Accent2 89 3 3 2 2" xfId="34686"/>
    <cellStyle name="40% - Accent2 89 3 3 2 2 2" xfId="34687"/>
    <cellStyle name="40% - Accent2 89 3 3 2 3" xfId="34688"/>
    <cellStyle name="40% - Accent2 89 3 3 3" xfId="34689"/>
    <cellStyle name="40% - Accent2 89 3 3 3 2" xfId="34690"/>
    <cellStyle name="40% - Accent2 89 3 3 4" xfId="34691"/>
    <cellStyle name="40% - Accent2 89 3 3 5" xfId="34692"/>
    <cellStyle name="40% - Accent2 89 3 4" xfId="34693"/>
    <cellStyle name="40% - Accent2 89 3 4 2" xfId="34694"/>
    <cellStyle name="40% - Accent2 89 3 4 2 2" xfId="34695"/>
    <cellStyle name="40% - Accent2 89 3 4 3" xfId="34696"/>
    <cellStyle name="40% - Accent2 89 3 5" xfId="34697"/>
    <cellStyle name="40% - Accent2 89 3 5 2" xfId="34698"/>
    <cellStyle name="40% - Accent2 89 3 6" xfId="34699"/>
    <cellStyle name="40% - Accent2 89 3 7" xfId="34700"/>
    <cellStyle name="40% - Accent2 89 4" xfId="34701"/>
    <cellStyle name="40% - Accent2 89 4 2" xfId="34702"/>
    <cellStyle name="40% - Accent2 89 4 2 2" xfId="34703"/>
    <cellStyle name="40% - Accent2 89 4 2 2 2" xfId="34704"/>
    <cellStyle name="40% - Accent2 89 4 2 2 2 2" xfId="34705"/>
    <cellStyle name="40% - Accent2 89 4 2 2 3" xfId="34706"/>
    <cellStyle name="40% - Accent2 89 4 2 3" xfId="34707"/>
    <cellStyle name="40% - Accent2 89 4 2 3 2" xfId="34708"/>
    <cellStyle name="40% - Accent2 89 4 2 4" xfId="34709"/>
    <cellStyle name="40% - Accent2 89 4 2 5" xfId="34710"/>
    <cellStyle name="40% - Accent2 89 4 3" xfId="34711"/>
    <cellStyle name="40% - Accent2 89 4 3 2" xfId="34712"/>
    <cellStyle name="40% - Accent2 89 4 3 2 2" xfId="34713"/>
    <cellStyle name="40% - Accent2 89 4 3 3" xfId="34714"/>
    <cellStyle name="40% - Accent2 89 4 4" xfId="34715"/>
    <cellStyle name="40% - Accent2 89 4 4 2" xfId="34716"/>
    <cellStyle name="40% - Accent2 89 4 5" xfId="34717"/>
    <cellStyle name="40% - Accent2 89 4 6" xfId="34718"/>
    <cellStyle name="40% - Accent2 89 5" xfId="34719"/>
    <cellStyle name="40% - Accent2 89 5 2" xfId="34720"/>
    <cellStyle name="40% - Accent2 89 5 2 2" xfId="34721"/>
    <cellStyle name="40% - Accent2 89 5 2 2 2" xfId="34722"/>
    <cellStyle name="40% - Accent2 89 5 2 2 2 2" xfId="34723"/>
    <cellStyle name="40% - Accent2 89 5 2 2 3" xfId="34724"/>
    <cellStyle name="40% - Accent2 89 5 2 3" xfId="34725"/>
    <cellStyle name="40% - Accent2 89 5 2 3 2" xfId="34726"/>
    <cellStyle name="40% - Accent2 89 5 2 4" xfId="34727"/>
    <cellStyle name="40% - Accent2 89 5 2 5" xfId="34728"/>
    <cellStyle name="40% - Accent2 89 5 3" xfId="34729"/>
    <cellStyle name="40% - Accent2 89 5 3 2" xfId="34730"/>
    <cellStyle name="40% - Accent2 89 5 3 2 2" xfId="34731"/>
    <cellStyle name="40% - Accent2 89 5 3 3" xfId="34732"/>
    <cellStyle name="40% - Accent2 89 5 4" xfId="34733"/>
    <cellStyle name="40% - Accent2 89 5 4 2" xfId="34734"/>
    <cellStyle name="40% - Accent2 89 5 5" xfId="34735"/>
    <cellStyle name="40% - Accent2 89 5 6" xfId="34736"/>
    <cellStyle name="40% - Accent2 89 6" xfId="34737"/>
    <cellStyle name="40% - Accent2 89 6 2" xfId="34738"/>
    <cellStyle name="40% - Accent2 89 6 2 2" xfId="34739"/>
    <cellStyle name="40% - Accent2 89 6 2 2 2" xfId="34740"/>
    <cellStyle name="40% - Accent2 89 6 2 3" xfId="34741"/>
    <cellStyle name="40% - Accent2 89 6 3" xfId="34742"/>
    <cellStyle name="40% - Accent2 89 6 3 2" xfId="34743"/>
    <cellStyle name="40% - Accent2 89 6 4" xfId="34744"/>
    <cellStyle name="40% - Accent2 89 6 5" xfId="34745"/>
    <cellStyle name="40% - Accent2 89 7" xfId="34746"/>
    <cellStyle name="40% - Accent2 89 7 2" xfId="34747"/>
    <cellStyle name="40% - Accent2 89 7 2 2" xfId="34748"/>
    <cellStyle name="40% - Accent2 89 7 3" xfId="34749"/>
    <cellStyle name="40% - Accent2 89 8" xfId="34750"/>
    <cellStyle name="40% - Accent2 89 8 2" xfId="34751"/>
    <cellStyle name="40% - Accent2 89 9" xfId="34752"/>
    <cellStyle name="40% - Accent2 89 9 2" xfId="61034"/>
    <cellStyle name="40% - Accent2 9" xfId="1867"/>
    <cellStyle name="40% - Accent2 9 2" xfId="1868"/>
    <cellStyle name="40% - Accent2 90" xfId="1869"/>
    <cellStyle name="40% - Accent2 90 10" xfId="34753"/>
    <cellStyle name="40% - Accent2 90 2" xfId="34754"/>
    <cellStyle name="40% - Accent2 90 2 2" xfId="34755"/>
    <cellStyle name="40% - Accent2 90 2 2 2" xfId="34756"/>
    <cellStyle name="40% - Accent2 90 2 2 2 2" xfId="34757"/>
    <cellStyle name="40% - Accent2 90 2 2 2 2 2" xfId="34758"/>
    <cellStyle name="40% - Accent2 90 2 2 2 2 2 2" xfId="34759"/>
    <cellStyle name="40% - Accent2 90 2 2 2 2 3" xfId="34760"/>
    <cellStyle name="40% - Accent2 90 2 2 2 3" xfId="34761"/>
    <cellStyle name="40% - Accent2 90 2 2 2 3 2" xfId="34762"/>
    <cellStyle name="40% - Accent2 90 2 2 2 4" xfId="34763"/>
    <cellStyle name="40% - Accent2 90 2 2 2 5" xfId="34764"/>
    <cellStyle name="40% - Accent2 90 2 2 3" xfId="34765"/>
    <cellStyle name="40% - Accent2 90 2 2 3 2" xfId="34766"/>
    <cellStyle name="40% - Accent2 90 2 2 3 2 2" xfId="34767"/>
    <cellStyle name="40% - Accent2 90 2 2 3 3" xfId="34768"/>
    <cellStyle name="40% - Accent2 90 2 2 4" xfId="34769"/>
    <cellStyle name="40% - Accent2 90 2 2 4 2" xfId="34770"/>
    <cellStyle name="40% - Accent2 90 2 2 5" xfId="34771"/>
    <cellStyle name="40% - Accent2 90 2 2 6" xfId="34772"/>
    <cellStyle name="40% - Accent2 90 2 3" xfId="34773"/>
    <cellStyle name="40% - Accent2 90 2 3 2" xfId="34774"/>
    <cellStyle name="40% - Accent2 90 2 3 2 2" xfId="34775"/>
    <cellStyle name="40% - Accent2 90 2 3 2 2 2" xfId="34776"/>
    <cellStyle name="40% - Accent2 90 2 3 2 3" xfId="34777"/>
    <cellStyle name="40% - Accent2 90 2 3 3" xfId="34778"/>
    <cellStyle name="40% - Accent2 90 2 3 3 2" xfId="34779"/>
    <cellStyle name="40% - Accent2 90 2 3 4" xfId="34780"/>
    <cellStyle name="40% - Accent2 90 2 3 5" xfId="34781"/>
    <cellStyle name="40% - Accent2 90 2 4" xfId="34782"/>
    <cellStyle name="40% - Accent2 90 2 4 2" xfId="34783"/>
    <cellStyle name="40% - Accent2 90 2 4 2 2" xfId="34784"/>
    <cellStyle name="40% - Accent2 90 2 4 3" xfId="34785"/>
    <cellStyle name="40% - Accent2 90 2 5" xfId="34786"/>
    <cellStyle name="40% - Accent2 90 2 5 2" xfId="34787"/>
    <cellStyle name="40% - Accent2 90 2 6" xfId="34788"/>
    <cellStyle name="40% - Accent2 90 2 7" xfId="34789"/>
    <cellStyle name="40% - Accent2 90 3" xfId="34790"/>
    <cellStyle name="40% - Accent2 90 3 2" xfId="34791"/>
    <cellStyle name="40% - Accent2 90 3 2 2" xfId="34792"/>
    <cellStyle name="40% - Accent2 90 3 2 2 2" xfId="34793"/>
    <cellStyle name="40% - Accent2 90 3 2 2 2 2" xfId="34794"/>
    <cellStyle name="40% - Accent2 90 3 2 2 2 2 2" xfId="34795"/>
    <cellStyle name="40% - Accent2 90 3 2 2 2 3" xfId="34796"/>
    <cellStyle name="40% - Accent2 90 3 2 2 3" xfId="34797"/>
    <cellStyle name="40% - Accent2 90 3 2 2 3 2" xfId="34798"/>
    <cellStyle name="40% - Accent2 90 3 2 2 4" xfId="34799"/>
    <cellStyle name="40% - Accent2 90 3 2 2 5" xfId="34800"/>
    <cellStyle name="40% - Accent2 90 3 2 3" xfId="34801"/>
    <cellStyle name="40% - Accent2 90 3 2 3 2" xfId="34802"/>
    <cellStyle name="40% - Accent2 90 3 2 3 2 2" xfId="34803"/>
    <cellStyle name="40% - Accent2 90 3 2 3 3" xfId="34804"/>
    <cellStyle name="40% - Accent2 90 3 2 4" xfId="34805"/>
    <cellStyle name="40% - Accent2 90 3 2 4 2" xfId="34806"/>
    <cellStyle name="40% - Accent2 90 3 2 5" xfId="34807"/>
    <cellStyle name="40% - Accent2 90 3 2 6" xfId="34808"/>
    <cellStyle name="40% - Accent2 90 3 3" xfId="34809"/>
    <cellStyle name="40% - Accent2 90 3 3 2" xfId="34810"/>
    <cellStyle name="40% - Accent2 90 3 3 2 2" xfId="34811"/>
    <cellStyle name="40% - Accent2 90 3 3 2 2 2" xfId="34812"/>
    <cellStyle name="40% - Accent2 90 3 3 2 3" xfId="34813"/>
    <cellStyle name="40% - Accent2 90 3 3 3" xfId="34814"/>
    <cellStyle name="40% - Accent2 90 3 3 3 2" xfId="34815"/>
    <cellStyle name="40% - Accent2 90 3 3 4" xfId="34816"/>
    <cellStyle name="40% - Accent2 90 3 3 5" xfId="34817"/>
    <cellStyle name="40% - Accent2 90 3 4" xfId="34818"/>
    <cellStyle name="40% - Accent2 90 3 4 2" xfId="34819"/>
    <cellStyle name="40% - Accent2 90 3 4 2 2" xfId="34820"/>
    <cellStyle name="40% - Accent2 90 3 4 3" xfId="34821"/>
    <cellStyle name="40% - Accent2 90 3 5" xfId="34822"/>
    <cellStyle name="40% - Accent2 90 3 5 2" xfId="34823"/>
    <cellStyle name="40% - Accent2 90 3 6" xfId="34824"/>
    <cellStyle name="40% - Accent2 90 3 7" xfId="34825"/>
    <cellStyle name="40% - Accent2 90 4" xfId="34826"/>
    <cellStyle name="40% - Accent2 90 4 2" xfId="34827"/>
    <cellStyle name="40% - Accent2 90 4 2 2" xfId="34828"/>
    <cellStyle name="40% - Accent2 90 4 2 2 2" xfId="34829"/>
    <cellStyle name="40% - Accent2 90 4 2 2 2 2" xfId="34830"/>
    <cellStyle name="40% - Accent2 90 4 2 2 3" xfId="34831"/>
    <cellStyle name="40% - Accent2 90 4 2 3" xfId="34832"/>
    <cellStyle name="40% - Accent2 90 4 2 3 2" xfId="34833"/>
    <cellStyle name="40% - Accent2 90 4 2 4" xfId="34834"/>
    <cellStyle name="40% - Accent2 90 4 2 5" xfId="34835"/>
    <cellStyle name="40% - Accent2 90 4 3" xfId="34836"/>
    <cellStyle name="40% - Accent2 90 4 3 2" xfId="34837"/>
    <cellStyle name="40% - Accent2 90 4 3 2 2" xfId="34838"/>
    <cellStyle name="40% - Accent2 90 4 3 3" xfId="34839"/>
    <cellStyle name="40% - Accent2 90 4 4" xfId="34840"/>
    <cellStyle name="40% - Accent2 90 4 4 2" xfId="34841"/>
    <cellStyle name="40% - Accent2 90 4 5" xfId="34842"/>
    <cellStyle name="40% - Accent2 90 4 6" xfId="34843"/>
    <cellStyle name="40% - Accent2 90 5" xfId="34844"/>
    <cellStyle name="40% - Accent2 90 5 2" xfId="34845"/>
    <cellStyle name="40% - Accent2 90 5 2 2" xfId="34846"/>
    <cellStyle name="40% - Accent2 90 5 2 2 2" xfId="34847"/>
    <cellStyle name="40% - Accent2 90 5 2 2 2 2" xfId="34848"/>
    <cellStyle name="40% - Accent2 90 5 2 2 3" xfId="34849"/>
    <cellStyle name="40% - Accent2 90 5 2 3" xfId="34850"/>
    <cellStyle name="40% - Accent2 90 5 2 3 2" xfId="34851"/>
    <cellStyle name="40% - Accent2 90 5 2 4" xfId="34852"/>
    <cellStyle name="40% - Accent2 90 5 2 5" xfId="34853"/>
    <cellStyle name="40% - Accent2 90 5 3" xfId="34854"/>
    <cellStyle name="40% - Accent2 90 5 3 2" xfId="34855"/>
    <cellStyle name="40% - Accent2 90 5 3 2 2" xfId="34856"/>
    <cellStyle name="40% - Accent2 90 5 3 3" xfId="34857"/>
    <cellStyle name="40% - Accent2 90 5 4" xfId="34858"/>
    <cellStyle name="40% - Accent2 90 5 4 2" xfId="34859"/>
    <cellStyle name="40% - Accent2 90 5 5" xfId="34860"/>
    <cellStyle name="40% - Accent2 90 5 6" xfId="34861"/>
    <cellStyle name="40% - Accent2 90 6" xfId="34862"/>
    <cellStyle name="40% - Accent2 90 6 2" xfId="34863"/>
    <cellStyle name="40% - Accent2 90 6 2 2" xfId="34864"/>
    <cellStyle name="40% - Accent2 90 6 2 2 2" xfId="34865"/>
    <cellStyle name="40% - Accent2 90 6 2 3" xfId="34866"/>
    <cellStyle name="40% - Accent2 90 6 3" xfId="34867"/>
    <cellStyle name="40% - Accent2 90 6 3 2" xfId="34868"/>
    <cellStyle name="40% - Accent2 90 6 4" xfId="34869"/>
    <cellStyle name="40% - Accent2 90 6 5" xfId="34870"/>
    <cellStyle name="40% - Accent2 90 7" xfId="34871"/>
    <cellStyle name="40% - Accent2 90 7 2" xfId="34872"/>
    <cellStyle name="40% - Accent2 90 7 2 2" xfId="34873"/>
    <cellStyle name="40% - Accent2 90 7 3" xfId="34874"/>
    <cellStyle name="40% - Accent2 90 8" xfId="34875"/>
    <cellStyle name="40% - Accent2 90 8 2" xfId="34876"/>
    <cellStyle name="40% - Accent2 90 9" xfId="34877"/>
    <cellStyle name="40% - Accent2 90 9 2" xfId="61035"/>
    <cellStyle name="40% - Accent2 91" xfId="1870"/>
    <cellStyle name="40% - Accent2 91 10" xfId="34878"/>
    <cellStyle name="40% - Accent2 91 2" xfId="34879"/>
    <cellStyle name="40% - Accent2 91 2 2" xfId="34880"/>
    <cellStyle name="40% - Accent2 91 2 2 2" xfId="34881"/>
    <cellStyle name="40% - Accent2 91 2 2 2 2" xfId="34882"/>
    <cellStyle name="40% - Accent2 91 2 2 2 2 2" xfId="34883"/>
    <cellStyle name="40% - Accent2 91 2 2 2 2 2 2" xfId="34884"/>
    <cellStyle name="40% - Accent2 91 2 2 2 2 3" xfId="34885"/>
    <cellStyle name="40% - Accent2 91 2 2 2 3" xfId="34886"/>
    <cellStyle name="40% - Accent2 91 2 2 2 3 2" xfId="34887"/>
    <cellStyle name="40% - Accent2 91 2 2 2 4" xfId="34888"/>
    <cellStyle name="40% - Accent2 91 2 2 2 5" xfId="34889"/>
    <cellStyle name="40% - Accent2 91 2 2 3" xfId="34890"/>
    <cellStyle name="40% - Accent2 91 2 2 3 2" xfId="34891"/>
    <cellStyle name="40% - Accent2 91 2 2 3 2 2" xfId="34892"/>
    <cellStyle name="40% - Accent2 91 2 2 3 3" xfId="34893"/>
    <cellStyle name="40% - Accent2 91 2 2 4" xfId="34894"/>
    <cellStyle name="40% - Accent2 91 2 2 4 2" xfId="34895"/>
    <cellStyle name="40% - Accent2 91 2 2 5" xfId="34896"/>
    <cellStyle name="40% - Accent2 91 2 2 6" xfId="34897"/>
    <cellStyle name="40% - Accent2 91 2 3" xfId="34898"/>
    <cellStyle name="40% - Accent2 91 2 3 2" xfId="34899"/>
    <cellStyle name="40% - Accent2 91 2 3 2 2" xfId="34900"/>
    <cellStyle name="40% - Accent2 91 2 3 2 2 2" xfId="34901"/>
    <cellStyle name="40% - Accent2 91 2 3 2 3" xfId="34902"/>
    <cellStyle name="40% - Accent2 91 2 3 3" xfId="34903"/>
    <cellStyle name="40% - Accent2 91 2 3 3 2" xfId="34904"/>
    <cellStyle name="40% - Accent2 91 2 3 4" xfId="34905"/>
    <cellStyle name="40% - Accent2 91 2 3 5" xfId="34906"/>
    <cellStyle name="40% - Accent2 91 2 4" xfId="34907"/>
    <cellStyle name="40% - Accent2 91 2 4 2" xfId="34908"/>
    <cellStyle name="40% - Accent2 91 2 4 2 2" xfId="34909"/>
    <cellStyle name="40% - Accent2 91 2 4 3" xfId="34910"/>
    <cellStyle name="40% - Accent2 91 2 5" xfId="34911"/>
    <cellStyle name="40% - Accent2 91 2 5 2" xfId="34912"/>
    <cellStyle name="40% - Accent2 91 2 6" xfId="34913"/>
    <cellStyle name="40% - Accent2 91 2 7" xfId="34914"/>
    <cellStyle name="40% - Accent2 91 3" xfId="34915"/>
    <cellStyle name="40% - Accent2 91 3 2" xfId="34916"/>
    <cellStyle name="40% - Accent2 91 3 2 2" xfId="34917"/>
    <cellStyle name="40% - Accent2 91 3 2 2 2" xfId="34918"/>
    <cellStyle name="40% - Accent2 91 3 2 2 2 2" xfId="34919"/>
    <cellStyle name="40% - Accent2 91 3 2 2 2 2 2" xfId="34920"/>
    <cellStyle name="40% - Accent2 91 3 2 2 2 3" xfId="34921"/>
    <cellStyle name="40% - Accent2 91 3 2 2 3" xfId="34922"/>
    <cellStyle name="40% - Accent2 91 3 2 2 3 2" xfId="34923"/>
    <cellStyle name="40% - Accent2 91 3 2 2 4" xfId="34924"/>
    <cellStyle name="40% - Accent2 91 3 2 2 5" xfId="34925"/>
    <cellStyle name="40% - Accent2 91 3 2 3" xfId="34926"/>
    <cellStyle name="40% - Accent2 91 3 2 3 2" xfId="34927"/>
    <cellStyle name="40% - Accent2 91 3 2 3 2 2" xfId="34928"/>
    <cellStyle name="40% - Accent2 91 3 2 3 3" xfId="34929"/>
    <cellStyle name="40% - Accent2 91 3 2 4" xfId="34930"/>
    <cellStyle name="40% - Accent2 91 3 2 4 2" xfId="34931"/>
    <cellStyle name="40% - Accent2 91 3 2 5" xfId="34932"/>
    <cellStyle name="40% - Accent2 91 3 2 6" xfId="34933"/>
    <cellStyle name="40% - Accent2 91 3 3" xfId="34934"/>
    <cellStyle name="40% - Accent2 91 3 3 2" xfId="34935"/>
    <cellStyle name="40% - Accent2 91 3 3 2 2" xfId="34936"/>
    <cellStyle name="40% - Accent2 91 3 3 2 2 2" xfId="34937"/>
    <cellStyle name="40% - Accent2 91 3 3 2 3" xfId="34938"/>
    <cellStyle name="40% - Accent2 91 3 3 3" xfId="34939"/>
    <cellStyle name="40% - Accent2 91 3 3 3 2" xfId="34940"/>
    <cellStyle name="40% - Accent2 91 3 3 4" xfId="34941"/>
    <cellStyle name="40% - Accent2 91 3 3 5" xfId="34942"/>
    <cellStyle name="40% - Accent2 91 3 4" xfId="34943"/>
    <cellStyle name="40% - Accent2 91 3 4 2" xfId="34944"/>
    <cellStyle name="40% - Accent2 91 3 4 2 2" xfId="34945"/>
    <cellStyle name="40% - Accent2 91 3 4 3" xfId="34946"/>
    <cellStyle name="40% - Accent2 91 3 5" xfId="34947"/>
    <cellStyle name="40% - Accent2 91 3 5 2" xfId="34948"/>
    <cellStyle name="40% - Accent2 91 3 6" xfId="34949"/>
    <cellStyle name="40% - Accent2 91 3 7" xfId="34950"/>
    <cellStyle name="40% - Accent2 91 4" xfId="34951"/>
    <cellStyle name="40% - Accent2 91 4 2" xfId="34952"/>
    <cellStyle name="40% - Accent2 91 4 2 2" xfId="34953"/>
    <cellStyle name="40% - Accent2 91 4 2 2 2" xfId="34954"/>
    <cellStyle name="40% - Accent2 91 4 2 2 2 2" xfId="34955"/>
    <cellStyle name="40% - Accent2 91 4 2 2 3" xfId="34956"/>
    <cellStyle name="40% - Accent2 91 4 2 3" xfId="34957"/>
    <cellStyle name="40% - Accent2 91 4 2 3 2" xfId="34958"/>
    <cellStyle name="40% - Accent2 91 4 2 4" xfId="34959"/>
    <cellStyle name="40% - Accent2 91 4 2 5" xfId="34960"/>
    <cellStyle name="40% - Accent2 91 4 3" xfId="34961"/>
    <cellStyle name="40% - Accent2 91 4 3 2" xfId="34962"/>
    <cellStyle name="40% - Accent2 91 4 3 2 2" xfId="34963"/>
    <cellStyle name="40% - Accent2 91 4 3 3" xfId="34964"/>
    <cellStyle name="40% - Accent2 91 4 4" xfId="34965"/>
    <cellStyle name="40% - Accent2 91 4 4 2" xfId="34966"/>
    <cellStyle name="40% - Accent2 91 4 5" xfId="34967"/>
    <cellStyle name="40% - Accent2 91 4 6" xfId="34968"/>
    <cellStyle name="40% - Accent2 91 5" xfId="34969"/>
    <cellStyle name="40% - Accent2 91 5 2" xfId="34970"/>
    <cellStyle name="40% - Accent2 91 5 2 2" xfId="34971"/>
    <cellStyle name="40% - Accent2 91 5 2 2 2" xfId="34972"/>
    <cellStyle name="40% - Accent2 91 5 2 2 2 2" xfId="34973"/>
    <cellStyle name="40% - Accent2 91 5 2 2 3" xfId="34974"/>
    <cellStyle name="40% - Accent2 91 5 2 3" xfId="34975"/>
    <cellStyle name="40% - Accent2 91 5 2 3 2" xfId="34976"/>
    <cellStyle name="40% - Accent2 91 5 2 4" xfId="34977"/>
    <cellStyle name="40% - Accent2 91 5 2 5" xfId="34978"/>
    <cellStyle name="40% - Accent2 91 5 3" xfId="34979"/>
    <cellStyle name="40% - Accent2 91 5 3 2" xfId="34980"/>
    <cellStyle name="40% - Accent2 91 5 3 2 2" xfId="34981"/>
    <cellStyle name="40% - Accent2 91 5 3 3" xfId="34982"/>
    <cellStyle name="40% - Accent2 91 5 4" xfId="34983"/>
    <cellStyle name="40% - Accent2 91 5 4 2" xfId="34984"/>
    <cellStyle name="40% - Accent2 91 5 5" xfId="34985"/>
    <cellStyle name="40% - Accent2 91 5 6" xfId="34986"/>
    <cellStyle name="40% - Accent2 91 6" xfId="34987"/>
    <cellStyle name="40% - Accent2 91 6 2" xfId="34988"/>
    <cellStyle name="40% - Accent2 91 6 2 2" xfId="34989"/>
    <cellStyle name="40% - Accent2 91 6 2 2 2" xfId="34990"/>
    <cellStyle name="40% - Accent2 91 6 2 3" xfId="34991"/>
    <cellStyle name="40% - Accent2 91 6 3" xfId="34992"/>
    <cellStyle name="40% - Accent2 91 6 3 2" xfId="34993"/>
    <cellStyle name="40% - Accent2 91 6 4" xfId="34994"/>
    <cellStyle name="40% - Accent2 91 6 5" xfId="34995"/>
    <cellStyle name="40% - Accent2 91 7" xfId="34996"/>
    <cellStyle name="40% - Accent2 91 7 2" xfId="34997"/>
    <cellStyle name="40% - Accent2 91 7 2 2" xfId="34998"/>
    <cellStyle name="40% - Accent2 91 7 3" xfId="34999"/>
    <cellStyle name="40% - Accent2 91 8" xfId="35000"/>
    <cellStyle name="40% - Accent2 91 8 2" xfId="35001"/>
    <cellStyle name="40% - Accent2 91 9" xfId="35002"/>
    <cellStyle name="40% - Accent2 91 9 2" xfId="61036"/>
    <cellStyle name="40% - Accent2 92" xfId="1871"/>
    <cellStyle name="40% - Accent2 92 10" xfId="35003"/>
    <cellStyle name="40% - Accent2 92 2" xfId="35004"/>
    <cellStyle name="40% - Accent2 92 2 2" xfId="35005"/>
    <cellStyle name="40% - Accent2 92 2 2 2" xfId="35006"/>
    <cellStyle name="40% - Accent2 92 2 2 2 2" xfId="35007"/>
    <cellStyle name="40% - Accent2 92 2 2 2 2 2" xfId="35008"/>
    <cellStyle name="40% - Accent2 92 2 2 2 2 2 2" xfId="35009"/>
    <cellStyle name="40% - Accent2 92 2 2 2 2 3" xfId="35010"/>
    <cellStyle name="40% - Accent2 92 2 2 2 3" xfId="35011"/>
    <cellStyle name="40% - Accent2 92 2 2 2 3 2" xfId="35012"/>
    <cellStyle name="40% - Accent2 92 2 2 2 4" xfId="35013"/>
    <cellStyle name="40% - Accent2 92 2 2 2 5" xfId="35014"/>
    <cellStyle name="40% - Accent2 92 2 2 3" xfId="35015"/>
    <cellStyle name="40% - Accent2 92 2 2 3 2" xfId="35016"/>
    <cellStyle name="40% - Accent2 92 2 2 3 2 2" xfId="35017"/>
    <cellStyle name="40% - Accent2 92 2 2 3 3" xfId="35018"/>
    <cellStyle name="40% - Accent2 92 2 2 4" xfId="35019"/>
    <cellStyle name="40% - Accent2 92 2 2 4 2" xfId="35020"/>
    <cellStyle name="40% - Accent2 92 2 2 5" xfId="35021"/>
    <cellStyle name="40% - Accent2 92 2 2 6" xfId="35022"/>
    <cellStyle name="40% - Accent2 92 2 3" xfId="35023"/>
    <cellStyle name="40% - Accent2 92 2 3 2" xfId="35024"/>
    <cellStyle name="40% - Accent2 92 2 3 2 2" xfId="35025"/>
    <cellStyle name="40% - Accent2 92 2 3 2 2 2" xfId="35026"/>
    <cellStyle name="40% - Accent2 92 2 3 2 3" xfId="35027"/>
    <cellStyle name="40% - Accent2 92 2 3 3" xfId="35028"/>
    <cellStyle name="40% - Accent2 92 2 3 3 2" xfId="35029"/>
    <cellStyle name="40% - Accent2 92 2 3 4" xfId="35030"/>
    <cellStyle name="40% - Accent2 92 2 3 5" xfId="35031"/>
    <cellStyle name="40% - Accent2 92 2 4" xfId="35032"/>
    <cellStyle name="40% - Accent2 92 2 4 2" xfId="35033"/>
    <cellStyle name="40% - Accent2 92 2 4 2 2" xfId="35034"/>
    <cellStyle name="40% - Accent2 92 2 4 3" xfId="35035"/>
    <cellStyle name="40% - Accent2 92 2 5" xfId="35036"/>
    <cellStyle name="40% - Accent2 92 2 5 2" xfId="35037"/>
    <cellStyle name="40% - Accent2 92 2 6" xfId="35038"/>
    <cellStyle name="40% - Accent2 92 2 7" xfId="35039"/>
    <cellStyle name="40% - Accent2 92 3" xfId="35040"/>
    <cellStyle name="40% - Accent2 92 3 2" xfId="35041"/>
    <cellStyle name="40% - Accent2 92 3 2 2" xfId="35042"/>
    <cellStyle name="40% - Accent2 92 3 2 2 2" xfId="35043"/>
    <cellStyle name="40% - Accent2 92 3 2 2 2 2" xfId="35044"/>
    <cellStyle name="40% - Accent2 92 3 2 2 2 2 2" xfId="35045"/>
    <cellStyle name="40% - Accent2 92 3 2 2 2 3" xfId="35046"/>
    <cellStyle name="40% - Accent2 92 3 2 2 3" xfId="35047"/>
    <cellStyle name="40% - Accent2 92 3 2 2 3 2" xfId="35048"/>
    <cellStyle name="40% - Accent2 92 3 2 2 4" xfId="35049"/>
    <cellStyle name="40% - Accent2 92 3 2 2 5" xfId="35050"/>
    <cellStyle name="40% - Accent2 92 3 2 3" xfId="35051"/>
    <cellStyle name="40% - Accent2 92 3 2 3 2" xfId="35052"/>
    <cellStyle name="40% - Accent2 92 3 2 3 2 2" xfId="35053"/>
    <cellStyle name="40% - Accent2 92 3 2 3 3" xfId="35054"/>
    <cellStyle name="40% - Accent2 92 3 2 4" xfId="35055"/>
    <cellStyle name="40% - Accent2 92 3 2 4 2" xfId="35056"/>
    <cellStyle name="40% - Accent2 92 3 2 5" xfId="35057"/>
    <cellStyle name="40% - Accent2 92 3 2 6" xfId="35058"/>
    <cellStyle name="40% - Accent2 92 3 3" xfId="35059"/>
    <cellStyle name="40% - Accent2 92 3 3 2" xfId="35060"/>
    <cellStyle name="40% - Accent2 92 3 3 2 2" xfId="35061"/>
    <cellStyle name="40% - Accent2 92 3 3 2 2 2" xfId="35062"/>
    <cellStyle name="40% - Accent2 92 3 3 2 3" xfId="35063"/>
    <cellStyle name="40% - Accent2 92 3 3 3" xfId="35064"/>
    <cellStyle name="40% - Accent2 92 3 3 3 2" xfId="35065"/>
    <cellStyle name="40% - Accent2 92 3 3 4" xfId="35066"/>
    <cellStyle name="40% - Accent2 92 3 3 5" xfId="35067"/>
    <cellStyle name="40% - Accent2 92 3 4" xfId="35068"/>
    <cellStyle name="40% - Accent2 92 3 4 2" xfId="35069"/>
    <cellStyle name="40% - Accent2 92 3 4 2 2" xfId="35070"/>
    <cellStyle name="40% - Accent2 92 3 4 3" xfId="35071"/>
    <cellStyle name="40% - Accent2 92 3 5" xfId="35072"/>
    <cellStyle name="40% - Accent2 92 3 5 2" xfId="35073"/>
    <cellStyle name="40% - Accent2 92 3 6" xfId="35074"/>
    <cellStyle name="40% - Accent2 92 3 7" xfId="35075"/>
    <cellStyle name="40% - Accent2 92 4" xfId="35076"/>
    <cellStyle name="40% - Accent2 92 4 2" xfId="35077"/>
    <cellStyle name="40% - Accent2 92 4 2 2" xfId="35078"/>
    <cellStyle name="40% - Accent2 92 4 2 2 2" xfId="35079"/>
    <cellStyle name="40% - Accent2 92 4 2 2 2 2" xfId="35080"/>
    <cellStyle name="40% - Accent2 92 4 2 2 3" xfId="35081"/>
    <cellStyle name="40% - Accent2 92 4 2 3" xfId="35082"/>
    <cellStyle name="40% - Accent2 92 4 2 3 2" xfId="35083"/>
    <cellStyle name="40% - Accent2 92 4 2 4" xfId="35084"/>
    <cellStyle name="40% - Accent2 92 4 2 5" xfId="35085"/>
    <cellStyle name="40% - Accent2 92 4 3" xfId="35086"/>
    <cellStyle name="40% - Accent2 92 4 3 2" xfId="35087"/>
    <cellStyle name="40% - Accent2 92 4 3 2 2" xfId="35088"/>
    <cellStyle name="40% - Accent2 92 4 3 3" xfId="35089"/>
    <cellStyle name="40% - Accent2 92 4 4" xfId="35090"/>
    <cellStyle name="40% - Accent2 92 4 4 2" xfId="35091"/>
    <cellStyle name="40% - Accent2 92 4 5" xfId="35092"/>
    <cellStyle name="40% - Accent2 92 4 6" xfId="35093"/>
    <cellStyle name="40% - Accent2 92 5" xfId="35094"/>
    <cellStyle name="40% - Accent2 92 5 2" xfId="35095"/>
    <cellStyle name="40% - Accent2 92 5 2 2" xfId="35096"/>
    <cellStyle name="40% - Accent2 92 5 2 2 2" xfId="35097"/>
    <cellStyle name="40% - Accent2 92 5 2 2 2 2" xfId="35098"/>
    <cellStyle name="40% - Accent2 92 5 2 2 3" xfId="35099"/>
    <cellStyle name="40% - Accent2 92 5 2 3" xfId="35100"/>
    <cellStyle name="40% - Accent2 92 5 2 3 2" xfId="35101"/>
    <cellStyle name="40% - Accent2 92 5 2 4" xfId="35102"/>
    <cellStyle name="40% - Accent2 92 5 2 5" xfId="35103"/>
    <cellStyle name="40% - Accent2 92 5 3" xfId="35104"/>
    <cellStyle name="40% - Accent2 92 5 3 2" xfId="35105"/>
    <cellStyle name="40% - Accent2 92 5 3 2 2" xfId="35106"/>
    <cellStyle name="40% - Accent2 92 5 3 3" xfId="35107"/>
    <cellStyle name="40% - Accent2 92 5 4" xfId="35108"/>
    <cellStyle name="40% - Accent2 92 5 4 2" xfId="35109"/>
    <cellStyle name="40% - Accent2 92 5 5" xfId="35110"/>
    <cellStyle name="40% - Accent2 92 5 6" xfId="35111"/>
    <cellStyle name="40% - Accent2 92 6" xfId="35112"/>
    <cellStyle name="40% - Accent2 92 6 2" xfId="35113"/>
    <cellStyle name="40% - Accent2 92 6 2 2" xfId="35114"/>
    <cellStyle name="40% - Accent2 92 6 2 2 2" xfId="35115"/>
    <cellStyle name="40% - Accent2 92 6 2 3" xfId="35116"/>
    <cellStyle name="40% - Accent2 92 6 3" xfId="35117"/>
    <cellStyle name="40% - Accent2 92 6 3 2" xfId="35118"/>
    <cellStyle name="40% - Accent2 92 6 4" xfId="35119"/>
    <cellStyle name="40% - Accent2 92 6 5" xfId="35120"/>
    <cellStyle name="40% - Accent2 92 7" xfId="35121"/>
    <cellStyle name="40% - Accent2 92 7 2" xfId="35122"/>
    <cellStyle name="40% - Accent2 92 7 2 2" xfId="35123"/>
    <cellStyle name="40% - Accent2 92 7 3" xfId="35124"/>
    <cellStyle name="40% - Accent2 92 8" xfId="35125"/>
    <cellStyle name="40% - Accent2 92 8 2" xfId="35126"/>
    <cellStyle name="40% - Accent2 92 9" xfId="35127"/>
    <cellStyle name="40% - Accent2 92 9 2" xfId="61037"/>
    <cellStyle name="40% - Accent2 93" xfId="1872"/>
    <cellStyle name="40% - Accent2 93 10" xfId="35128"/>
    <cellStyle name="40% - Accent2 93 2" xfId="35129"/>
    <cellStyle name="40% - Accent2 93 2 2" xfId="35130"/>
    <cellStyle name="40% - Accent2 93 2 2 2" xfId="35131"/>
    <cellStyle name="40% - Accent2 93 2 2 2 2" xfId="35132"/>
    <cellStyle name="40% - Accent2 93 2 2 2 2 2" xfId="35133"/>
    <cellStyle name="40% - Accent2 93 2 2 2 2 2 2" xfId="35134"/>
    <cellStyle name="40% - Accent2 93 2 2 2 2 3" xfId="35135"/>
    <cellStyle name="40% - Accent2 93 2 2 2 3" xfId="35136"/>
    <cellStyle name="40% - Accent2 93 2 2 2 3 2" xfId="35137"/>
    <cellStyle name="40% - Accent2 93 2 2 2 4" xfId="35138"/>
    <cellStyle name="40% - Accent2 93 2 2 2 5" xfId="35139"/>
    <cellStyle name="40% - Accent2 93 2 2 3" xfId="35140"/>
    <cellStyle name="40% - Accent2 93 2 2 3 2" xfId="35141"/>
    <cellStyle name="40% - Accent2 93 2 2 3 2 2" xfId="35142"/>
    <cellStyle name="40% - Accent2 93 2 2 3 3" xfId="35143"/>
    <cellStyle name="40% - Accent2 93 2 2 4" xfId="35144"/>
    <cellStyle name="40% - Accent2 93 2 2 4 2" xfId="35145"/>
    <cellStyle name="40% - Accent2 93 2 2 5" xfId="35146"/>
    <cellStyle name="40% - Accent2 93 2 2 6" xfId="35147"/>
    <cellStyle name="40% - Accent2 93 2 3" xfId="35148"/>
    <cellStyle name="40% - Accent2 93 2 3 2" xfId="35149"/>
    <cellStyle name="40% - Accent2 93 2 3 2 2" xfId="35150"/>
    <cellStyle name="40% - Accent2 93 2 3 2 2 2" xfId="35151"/>
    <cellStyle name="40% - Accent2 93 2 3 2 3" xfId="35152"/>
    <cellStyle name="40% - Accent2 93 2 3 3" xfId="35153"/>
    <cellStyle name="40% - Accent2 93 2 3 3 2" xfId="35154"/>
    <cellStyle name="40% - Accent2 93 2 3 4" xfId="35155"/>
    <cellStyle name="40% - Accent2 93 2 3 5" xfId="35156"/>
    <cellStyle name="40% - Accent2 93 2 4" xfId="35157"/>
    <cellStyle name="40% - Accent2 93 2 4 2" xfId="35158"/>
    <cellStyle name="40% - Accent2 93 2 4 2 2" xfId="35159"/>
    <cellStyle name="40% - Accent2 93 2 4 3" xfId="35160"/>
    <cellStyle name="40% - Accent2 93 2 5" xfId="35161"/>
    <cellStyle name="40% - Accent2 93 2 5 2" xfId="35162"/>
    <cellStyle name="40% - Accent2 93 2 6" xfId="35163"/>
    <cellStyle name="40% - Accent2 93 2 7" xfId="35164"/>
    <cellStyle name="40% - Accent2 93 3" xfId="35165"/>
    <cellStyle name="40% - Accent2 93 3 2" xfId="35166"/>
    <cellStyle name="40% - Accent2 93 3 2 2" xfId="35167"/>
    <cellStyle name="40% - Accent2 93 3 2 2 2" xfId="35168"/>
    <cellStyle name="40% - Accent2 93 3 2 2 2 2" xfId="35169"/>
    <cellStyle name="40% - Accent2 93 3 2 2 2 2 2" xfId="35170"/>
    <cellStyle name="40% - Accent2 93 3 2 2 2 3" xfId="35171"/>
    <cellStyle name="40% - Accent2 93 3 2 2 3" xfId="35172"/>
    <cellStyle name="40% - Accent2 93 3 2 2 3 2" xfId="35173"/>
    <cellStyle name="40% - Accent2 93 3 2 2 4" xfId="35174"/>
    <cellStyle name="40% - Accent2 93 3 2 2 5" xfId="35175"/>
    <cellStyle name="40% - Accent2 93 3 2 3" xfId="35176"/>
    <cellStyle name="40% - Accent2 93 3 2 3 2" xfId="35177"/>
    <cellStyle name="40% - Accent2 93 3 2 3 2 2" xfId="35178"/>
    <cellStyle name="40% - Accent2 93 3 2 3 3" xfId="35179"/>
    <cellStyle name="40% - Accent2 93 3 2 4" xfId="35180"/>
    <cellStyle name="40% - Accent2 93 3 2 4 2" xfId="35181"/>
    <cellStyle name="40% - Accent2 93 3 2 5" xfId="35182"/>
    <cellStyle name="40% - Accent2 93 3 2 6" xfId="35183"/>
    <cellStyle name="40% - Accent2 93 3 3" xfId="35184"/>
    <cellStyle name="40% - Accent2 93 3 3 2" xfId="35185"/>
    <cellStyle name="40% - Accent2 93 3 3 2 2" xfId="35186"/>
    <cellStyle name="40% - Accent2 93 3 3 2 2 2" xfId="35187"/>
    <cellStyle name="40% - Accent2 93 3 3 2 3" xfId="35188"/>
    <cellStyle name="40% - Accent2 93 3 3 3" xfId="35189"/>
    <cellStyle name="40% - Accent2 93 3 3 3 2" xfId="35190"/>
    <cellStyle name="40% - Accent2 93 3 3 4" xfId="35191"/>
    <cellStyle name="40% - Accent2 93 3 3 5" xfId="35192"/>
    <cellStyle name="40% - Accent2 93 3 4" xfId="35193"/>
    <cellStyle name="40% - Accent2 93 3 4 2" xfId="35194"/>
    <cellStyle name="40% - Accent2 93 3 4 2 2" xfId="35195"/>
    <cellStyle name="40% - Accent2 93 3 4 3" xfId="35196"/>
    <cellStyle name="40% - Accent2 93 3 5" xfId="35197"/>
    <cellStyle name="40% - Accent2 93 3 5 2" xfId="35198"/>
    <cellStyle name="40% - Accent2 93 3 6" xfId="35199"/>
    <cellStyle name="40% - Accent2 93 3 7" xfId="35200"/>
    <cellStyle name="40% - Accent2 93 4" xfId="35201"/>
    <cellStyle name="40% - Accent2 93 4 2" xfId="35202"/>
    <cellStyle name="40% - Accent2 93 4 2 2" xfId="35203"/>
    <cellStyle name="40% - Accent2 93 4 2 2 2" xfId="35204"/>
    <cellStyle name="40% - Accent2 93 4 2 2 2 2" xfId="35205"/>
    <cellStyle name="40% - Accent2 93 4 2 2 3" xfId="35206"/>
    <cellStyle name="40% - Accent2 93 4 2 3" xfId="35207"/>
    <cellStyle name="40% - Accent2 93 4 2 3 2" xfId="35208"/>
    <cellStyle name="40% - Accent2 93 4 2 4" xfId="35209"/>
    <cellStyle name="40% - Accent2 93 4 2 5" xfId="35210"/>
    <cellStyle name="40% - Accent2 93 4 3" xfId="35211"/>
    <cellStyle name="40% - Accent2 93 4 3 2" xfId="35212"/>
    <cellStyle name="40% - Accent2 93 4 3 2 2" xfId="35213"/>
    <cellStyle name="40% - Accent2 93 4 3 3" xfId="35214"/>
    <cellStyle name="40% - Accent2 93 4 4" xfId="35215"/>
    <cellStyle name="40% - Accent2 93 4 4 2" xfId="35216"/>
    <cellStyle name="40% - Accent2 93 4 5" xfId="35217"/>
    <cellStyle name="40% - Accent2 93 4 6" xfId="35218"/>
    <cellStyle name="40% - Accent2 93 5" xfId="35219"/>
    <cellStyle name="40% - Accent2 93 5 2" xfId="35220"/>
    <cellStyle name="40% - Accent2 93 5 2 2" xfId="35221"/>
    <cellStyle name="40% - Accent2 93 5 2 2 2" xfId="35222"/>
    <cellStyle name="40% - Accent2 93 5 2 2 2 2" xfId="35223"/>
    <cellStyle name="40% - Accent2 93 5 2 2 3" xfId="35224"/>
    <cellStyle name="40% - Accent2 93 5 2 3" xfId="35225"/>
    <cellStyle name="40% - Accent2 93 5 2 3 2" xfId="35226"/>
    <cellStyle name="40% - Accent2 93 5 2 4" xfId="35227"/>
    <cellStyle name="40% - Accent2 93 5 2 5" xfId="35228"/>
    <cellStyle name="40% - Accent2 93 5 3" xfId="35229"/>
    <cellStyle name="40% - Accent2 93 5 3 2" xfId="35230"/>
    <cellStyle name="40% - Accent2 93 5 3 2 2" xfId="35231"/>
    <cellStyle name="40% - Accent2 93 5 3 3" xfId="35232"/>
    <cellStyle name="40% - Accent2 93 5 4" xfId="35233"/>
    <cellStyle name="40% - Accent2 93 5 4 2" xfId="35234"/>
    <cellStyle name="40% - Accent2 93 5 5" xfId="35235"/>
    <cellStyle name="40% - Accent2 93 5 6" xfId="35236"/>
    <cellStyle name="40% - Accent2 93 6" xfId="35237"/>
    <cellStyle name="40% - Accent2 93 6 2" xfId="35238"/>
    <cellStyle name="40% - Accent2 93 6 2 2" xfId="35239"/>
    <cellStyle name="40% - Accent2 93 6 2 2 2" xfId="35240"/>
    <cellStyle name="40% - Accent2 93 6 2 3" xfId="35241"/>
    <cellStyle name="40% - Accent2 93 6 3" xfId="35242"/>
    <cellStyle name="40% - Accent2 93 6 3 2" xfId="35243"/>
    <cellStyle name="40% - Accent2 93 6 4" xfId="35244"/>
    <cellStyle name="40% - Accent2 93 6 5" xfId="35245"/>
    <cellStyle name="40% - Accent2 93 7" xfId="35246"/>
    <cellStyle name="40% - Accent2 93 7 2" xfId="35247"/>
    <cellStyle name="40% - Accent2 93 7 2 2" xfId="35248"/>
    <cellStyle name="40% - Accent2 93 7 3" xfId="35249"/>
    <cellStyle name="40% - Accent2 93 8" xfId="35250"/>
    <cellStyle name="40% - Accent2 93 8 2" xfId="35251"/>
    <cellStyle name="40% - Accent2 93 9" xfId="35252"/>
    <cellStyle name="40% - Accent2 93 9 2" xfId="61038"/>
    <cellStyle name="40% - Accent2 94" xfId="1873"/>
    <cellStyle name="40% - Accent2 94 10" xfId="35253"/>
    <cellStyle name="40% - Accent2 94 2" xfId="35254"/>
    <cellStyle name="40% - Accent2 94 2 2" xfId="35255"/>
    <cellStyle name="40% - Accent2 94 2 2 2" xfId="35256"/>
    <cellStyle name="40% - Accent2 94 2 2 2 2" xfId="35257"/>
    <cellStyle name="40% - Accent2 94 2 2 2 2 2" xfId="35258"/>
    <cellStyle name="40% - Accent2 94 2 2 2 2 2 2" xfId="35259"/>
    <cellStyle name="40% - Accent2 94 2 2 2 2 3" xfId="35260"/>
    <cellStyle name="40% - Accent2 94 2 2 2 3" xfId="35261"/>
    <cellStyle name="40% - Accent2 94 2 2 2 3 2" xfId="35262"/>
    <cellStyle name="40% - Accent2 94 2 2 2 4" xfId="35263"/>
    <cellStyle name="40% - Accent2 94 2 2 2 5" xfId="35264"/>
    <cellStyle name="40% - Accent2 94 2 2 3" xfId="35265"/>
    <cellStyle name="40% - Accent2 94 2 2 3 2" xfId="35266"/>
    <cellStyle name="40% - Accent2 94 2 2 3 2 2" xfId="35267"/>
    <cellStyle name="40% - Accent2 94 2 2 3 3" xfId="35268"/>
    <cellStyle name="40% - Accent2 94 2 2 4" xfId="35269"/>
    <cellStyle name="40% - Accent2 94 2 2 4 2" xfId="35270"/>
    <cellStyle name="40% - Accent2 94 2 2 5" xfId="35271"/>
    <cellStyle name="40% - Accent2 94 2 2 6" xfId="35272"/>
    <cellStyle name="40% - Accent2 94 2 3" xfId="35273"/>
    <cellStyle name="40% - Accent2 94 2 3 2" xfId="35274"/>
    <cellStyle name="40% - Accent2 94 2 3 2 2" xfId="35275"/>
    <cellStyle name="40% - Accent2 94 2 3 2 2 2" xfId="35276"/>
    <cellStyle name="40% - Accent2 94 2 3 2 3" xfId="35277"/>
    <cellStyle name="40% - Accent2 94 2 3 3" xfId="35278"/>
    <cellStyle name="40% - Accent2 94 2 3 3 2" xfId="35279"/>
    <cellStyle name="40% - Accent2 94 2 3 4" xfId="35280"/>
    <cellStyle name="40% - Accent2 94 2 3 5" xfId="35281"/>
    <cellStyle name="40% - Accent2 94 2 4" xfId="35282"/>
    <cellStyle name="40% - Accent2 94 2 4 2" xfId="35283"/>
    <cellStyle name="40% - Accent2 94 2 4 2 2" xfId="35284"/>
    <cellStyle name="40% - Accent2 94 2 4 3" xfId="35285"/>
    <cellStyle name="40% - Accent2 94 2 5" xfId="35286"/>
    <cellStyle name="40% - Accent2 94 2 5 2" xfId="35287"/>
    <cellStyle name="40% - Accent2 94 2 6" xfId="35288"/>
    <cellStyle name="40% - Accent2 94 2 7" xfId="35289"/>
    <cellStyle name="40% - Accent2 94 3" xfId="35290"/>
    <cellStyle name="40% - Accent2 94 3 2" xfId="35291"/>
    <cellStyle name="40% - Accent2 94 3 2 2" xfId="35292"/>
    <cellStyle name="40% - Accent2 94 3 2 2 2" xfId="35293"/>
    <cellStyle name="40% - Accent2 94 3 2 2 2 2" xfId="35294"/>
    <cellStyle name="40% - Accent2 94 3 2 2 2 2 2" xfId="35295"/>
    <cellStyle name="40% - Accent2 94 3 2 2 2 3" xfId="35296"/>
    <cellStyle name="40% - Accent2 94 3 2 2 3" xfId="35297"/>
    <cellStyle name="40% - Accent2 94 3 2 2 3 2" xfId="35298"/>
    <cellStyle name="40% - Accent2 94 3 2 2 4" xfId="35299"/>
    <cellStyle name="40% - Accent2 94 3 2 2 5" xfId="35300"/>
    <cellStyle name="40% - Accent2 94 3 2 3" xfId="35301"/>
    <cellStyle name="40% - Accent2 94 3 2 3 2" xfId="35302"/>
    <cellStyle name="40% - Accent2 94 3 2 3 2 2" xfId="35303"/>
    <cellStyle name="40% - Accent2 94 3 2 3 3" xfId="35304"/>
    <cellStyle name="40% - Accent2 94 3 2 4" xfId="35305"/>
    <cellStyle name="40% - Accent2 94 3 2 4 2" xfId="35306"/>
    <cellStyle name="40% - Accent2 94 3 2 5" xfId="35307"/>
    <cellStyle name="40% - Accent2 94 3 2 6" xfId="35308"/>
    <cellStyle name="40% - Accent2 94 3 3" xfId="35309"/>
    <cellStyle name="40% - Accent2 94 3 3 2" xfId="35310"/>
    <cellStyle name="40% - Accent2 94 3 3 2 2" xfId="35311"/>
    <cellStyle name="40% - Accent2 94 3 3 2 2 2" xfId="35312"/>
    <cellStyle name="40% - Accent2 94 3 3 2 3" xfId="35313"/>
    <cellStyle name="40% - Accent2 94 3 3 3" xfId="35314"/>
    <cellStyle name="40% - Accent2 94 3 3 3 2" xfId="35315"/>
    <cellStyle name="40% - Accent2 94 3 3 4" xfId="35316"/>
    <cellStyle name="40% - Accent2 94 3 3 5" xfId="35317"/>
    <cellStyle name="40% - Accent2 94 3 4" xfId="35318"/>
    <cellStyle name="40% - Accent2 94 3 4 2" xfId="35319"/>
    <cellStyle name="40% - Accent2 94 3 4 2 2" xfId="35320"/>
    <cellStyle name="40% - Accent2 94 3 4 3" xfId="35321"/>
    <cellStyle name="40% - Accent2 94 3 5" xfId="35322"/>
    <cellStyle name="40% - Accent2 94 3 5 2" xfId="35323"/>
    <cellStyle name="40% - Accent2 94 3 6" xfId="35324"/>
    <cellStyle name="40% - Accent2 94 3 7" xfId="35325"/>
    <cellStyle name="40% - Accent2 94 4" xfId="35326"/>
    <cellStyle name="40% - Accent2 94 4 2" xfId="35327"/>
    <cellStyle name="40% - Accent2 94 4 2 2" xfId="35328"/>
    <cellStyle name="40% - Accent2 94 4 2 2 2" xfId="35329"/>
    <cellStyle name="40% - Accent2 94 4 2 2 2 2" xfId="35330"/>
    <cellStyle name="40% - Accent2 94 4 2 2 3" xfId="35331"/>
    <cellStyle name="40% - Accent2 94 4 2 3" xfId="35332"/>
    <cellStyle name="40% - Accent2 94 4 2 3 2" xfId="35333"/>
    <cellStyle name="40% - Accent2 94 4 2 4" xfId="35334"/>
    <cellStyle name="40% - Accent2 94 4 2 5" xfId="35335"/>
    <cellStyle name="40% - Accent2 94 4 3" xfId="35336"/>
    <cellStyle name="40% - Accent2 94 4 3 2" xfId="35337"/>
    <cellStyle name="40% - Accent2 94 4 3 2 2" xfId="35338"/>
    <cellStyle name="40% - Accent2 94 4 3 3" xfId="35339"/>
    <cellStyle name="40% - Accent2 94 4 4" xfId="35340"/>
    <cellStyle name="40% - Accent2 94 4 4 2" xfId="35341"/>
    <cellStyle name="40% - Accent2 94 4 5" xfId="35342"/>
    <cellStyle name="40% - Accent2 94 4 6" xfId="35343"/>
    <cellStyle name="40% - Accent2 94 5" xfId="35344"/>
    <cellStyle name="40% - Accent2 94 5 2" xfId="35345"/>
    <cellStyle name="40% - Accent2 94 5 2 2" xfId="35346"/>
    <cellStyle name="40% - Accent2 94 5 2 2 2" xfId="35347"/>
    <cellStyle name="40% - Accent2 94 5 2 2 2 2" xfId="35348"/>
    <cellStyle name="40% - Accent2 94 5 2 2 3" xfId="35349"/>
    <cellStyle name="40% - Accent2 94 5 2 3" xfId="35350"/>
    <cellStyle name="40% - Accent2 94 5 2 3 2" xfId="35351"/>
    <cellStyle name="40% - Accent2 94 5 2 4" xfId="35352"/>
    <cellStyle name="40% - Accent2 94 5 2 5" xfId="35353"/>
    <cellStyle name="40% - Accent2 94 5 3" xfId="35354"/>
    <cellStyle name="40% - Accent2 94 5 3 2" xfId="35355"/>
    <cellStyle name="40% - Accent2 94 5 3 2 2" xfId="35356"/>
    <cellStyle name="40% - Accent2 94 5 3 3" xfId="35357"/>
    <cellStyle name="40% - Accent2 94 5 4" xfId="35358"/>
    <cellStyle name="40% - Accent2 94 5 4 2" xfId="35359"/>
    <cellStyle name="40% - Accent2 94 5 5" xfId="35360"/>
    <cellStyle name="40% - Accent2 94 5 6" xfId="35361"/>
    <cellStyle name="40% - Accent2 94 6" xfId="35362"/>
    <cellStyle name="40% - Accent2 94 6 2" xfId="35363"/>
    <cellStyle name="40% - Accent2 94 6 2 2" xfId="35364"/>
    <cellStyle name="40% - Accent2 94 6 2 2 2" xfId="35365"/>
    <cellStyle name="40% - Accent2 94 6 2 3" xfId="35366"/>
    <cellStyle name="40% - Accent2 94 6 3" xfId="35367"/>
    <cellStyle name="40% - Accent2 94 6 3 2" xfId="35368"/>
    <cellStyle name="40% - Accent2 94 6 4" xfId="35369"/>
    <cellStyle name="40% - Accent2 94 6 5" xfId="35370"/>
    <cellStyle name="40% - Accent2 94 7" xfId="35371"/>
    <cellStyle name="40% - Accent2 94 7 2" xfId="35372"/>
    <cellStyle name="40% - Accent2 94 7 2 2" xfId="35373"/>
    <cellStyle name="40% - Accent2 94 7 3" xfId="35374"/>
    <cellStyle name="40% - Accent2 94 8" xfId="35375"/>
    <cellStyle name="40% - Accent2 94 8 2" xfId="35376"/>
    <cellStyle name="40% - Accent2 94 9" xfId="35377"/>
    <cellStyle name="40% - Accent2 94 9 2" xfId="61039"/>
    <cellStyle name="40% - Accent2 95" xfId="1874"/>
    <cellStyle name="40% - Accent2 95 10" xfId="35378"/>
    <cellStyle name="40% - Accent2 95 2" xfId="35379"/>
    <cellStyle name="40% - Accent2 95 2 2" xfId="35380"/>
    <cellStyle name="40% - Accent2 95 2 2 2" xfId="35381"/>
    <cellStyle name="40% - Accent2 95 2 2 2 2" xfId="35382"/>
    <cellStyle name="40% - Accent2 95 2 2 2 2 2" xfId="35383"/>
    <cellStyle name="40% - Accent2 95 2 2 2 2 2 2" xfId="35384"/>
    <cellStyle name="40% - Accent2 95 2 2 2 2 3" xfId="35385"/>
    <cellStyle name="40% - Accent2 95 2 2 2 3" xfId="35386"/>
    <cellStyle name="40% - Accent2 95 2 2 2 3 2" xfId="35387"/>
    <cellStyle name="40% - Accent2 95 2 2 2 4" xfId="35388"/>
    <cellStyle name="40% - Accent2 95 2 2 2 5" xfId="35389"/>
    <cellStyle name="40% - Accent2 95 2 2 3" xfId="35390"/>
    <cellStyle name="40% - Accent2 95 2 2 3 2" xfId="35391"/>
    <cellStyle name="40% - Accent2 95 2 2 3 2 2" xfId="35392"/>
    <cellStyle name="40% - Accent2 95 2 2 3 3" xfId="35393"/>
    <cellStyle name="40% - Accent2 95 2 2 4" xfId="35394"/>
    <cellStyle name="40% - Accent2 95 2 2 4 2" xfId="35395"/>
    <cellStyle name="40% - Accent2 95 2 2 5" xfId="35396"/>
    <cellStyle name="40% - Accent2 95 2 2 6" xfId="35397"/>
    <cellStyle name="40% - Accent2 95 2 3" xfId="35398"/>
    <cellStyle name="40% - Accent2 95 2 3 2" xfId="35399"/>
    <cellStyle name="40% - Accent2 95 2 3 2 2" xfId="35400"/>
    <cellStyle name="40% - Accent2 95 2 3 2 2 2" xfId="35401"/>
    <cellStyle name="40% - Accent2 95 2 3 2 3" xfId="35402"/>
    <cellStyle name="40% - Accent2 95 2 3 3" xfId="35403"/>
    <cellStyle name="40% - Accent2 95 2 3 3 2" xfId="35404"/>
    <cellStyle name="40% - Accent2 95 2 3 4" xfId="35405"/>
    <cellStyle name="40% - Accent2 95 2 3 5" xfId="35406"/>
    <cellStyle name="40% - Accent2 95 2 4" xfId="35407"/>
    <cellStyle name="40% - Accent2 95 2 4 2" xfId="35408"/>
    <cellStyle name="40% - Accent2 95 2 4 2 2" xfId="35409"/>
    <cellStyle name="40% - Accent2 95 2 4 3" xfId="35410"/>
    <cellStyle name="40% - Accent2 95 2 5" xfId="35411"/>
    <cellStyle name="40% - Accent2 95 2 5 2" xfId="35412"/>
    <cellStyle name="40% - Accent2 95 2 6" xfId="35413"/>
    <cellStyle name="40% - Accent2 95 2 7" xfId="35414"/>
    <cellStyle name="40% - Accent2 95 3" xfId="35415"/>
    <cellStyle name="40% - Accent2 95 3 2" xfId="35416"/>
    <cellStyle name="40% - Accent2 95 3 2 2" xfId="35417"/>
    <cellStyle name="40% - Accent2 95 3 2 2 2" xfId="35418"/>
    <cellStyle name="40% - Accent2 95 3 2 2 2 2" xfId="35419"/>
    <cellStyle name="40% - Accent2 95 3 2 2 2 2 2" xfId="35420"/>
    <cellStyle name="40% - Accent2 95 3 2 2 2 3" xfId="35421"/>
    <cellStyle name="40% - Accent2 95 3 2 2 3" xfId="35422"/>
    <cellStyle name="40% - Accent2 95 3 2 2 3 2" xfId="35423"/>
    <cellStyle name="40% - Accent2 95 3 2 2 4" xfId="35424"/>
    <cellStyle name="40% - Accent2 95 3 2 2 5" xfId="35425"/>
    <cellStyle name="40% - Accent2 95 3 2 3" xfId="35426"/>
    <cellStyle name="40% - Accent2 95 3 2 3 2" xfId="35427"/>
    <cellStyle name="40% - Accent2 95 3 2 3 2 2" xfId="35428"/>
    <cellStyle name="40% - Accent2 95 3 2 3 3" xfId="35429"/>
    <cellStyle name="40% - Accent2 95 3 2 4" xfId="35430"/>
    <cellStyle name="40% - Accent2 95 3 2 4 2" xfId="35431"/>
    <cellStyle name="40% - Accent2 95 3 2 5" xfId="35432"/>
    <cellStyle name="40% - Accent2 95 3 2 6" xfId="35433"/>
    <cellStyle name="40% - Accent2 95 3 3" xfId="35434"/>
    <cellStyle name="40% - Accent2 95 3 3 2" xfId="35435"/>
    <cellStyle name="40% - Accent2 95 3 3 2 2" xfId="35436"/>
    <cellStyle name="40% - Accent2 95 3 3 2 2 2" xfId="35437"/>
    <cellStyle name="40% - Accent2 95 3 3 2 3" xfId="35438"/>
    <cellStyle name="40% - Accent2 95 3 3 3" xfId="35439"/>
    <cellStyle name="40% - Accent2 95 3 3 3 2" xfId="35440"/>
    <cellStyle name="40% - Accent2 95 3 3 4" xfId="35441"/>
    <cellStyle name="40% - Accent2 95 3 3 5" xfId="35442"/>
    <cellStyle name="40% - Accent2 95 3 4" xfId="35443"/>
    <cellStyle name="40% - Accent2 95 3 4 2" xfId="35444"/>
    <cellStyle name="40% - Accent2 95 3 4 2 2" xfId="35445"/>
    <cellStyle name="40% - Accent2 95 3 4 3" xfId="35446"/>
    <cellStyle name="40% - Accent2 95 3 5" xfId="35447"/>
    <cellStyle name="40% - Accent2 95 3 5 2" xfId="35448"/>
    <cellStyle name="40% - Accent2 95 3 6" xfId="35449"/>
    <cellStyle name="40% - Accent2 95 3 7" xfId="35450"/>
    <cellStyle name="40% - Accent2 95 4" xfId="35451"/>
    <cellStyle name="40% - Accent2 95 4 2" xfId="35452"/>
    <cellStyle name="40% - Accent2 95 4 2 2" xfId="35453"/>
    <cellStyle name="40% - Accent2 95 4 2 2 2" xfId="35454"/>
    <cellStyle name="40% - Accent2 95 4 2 2 2 2" xfId="35455"/>
    <cellStyle name="40% - Accent2 95 4 2 2 3" xfId="35456"/>
    <cellStyle name="40% - Accent2 95 4 2 3" xfId="35457"/>
    <cellStyle name="40% - Accent2 95 4 2 3 2" xfId="35458"/>
    <cellStyle name="40% - Accent2 95 4 2 4" xfId="35459"/>
    <cellStyle name="40% - Accent2 95 4 2 5" xfId="35460"/>
    <cellStyle name="40% - Accent2 95 4 3" xfId="35461"/>
    <cellStyle name="40% - Accent2 95 4 3 2" xfId="35462"/>
    <cellStyle name="40% - Accent2 95 4 3 2 2" xfId="35463"/>
    <cellStyle name="40% - Accent2 95 4 3 3" xfId="35464"/>
    <cellStyle name="40% - Accent2 95 4 4" xfId="35465"/>
    <cellStyle name="40% - Accent2 95 4 4 2" xfId="35466"/>
    <cellStyle name="40% - Accent2 95 4 5" xfId="35467"/>
    <cellStyle name="40% - Accent2 95 4 6" xfId="35468"/>
    <cellStyle name="40% - Accent2 95 5" xfId="35469"/>
    <cellStyle name="40% - Accent2 95 5 2" xfId="35470"/>
    <cellStyle name="40% - Accent2 95 5 2 2" xfId="35471"/>
    <cellStyle name="40% - Accent2 95 5 2 2 2" xfId="35472"/>
    <cellStyle name="40% - Accent2 95 5 2 2 2 2" xfId="35473"/>
    <cellStyle name="40% - Accent2 95 5 2 2 3" xfId="35474"/>
    <cellStyle name="40% - Accent2 95 5 2 3" xfId="35475"/>
    <cellStyle name="40% - Accent2 95 5 2 3 2" xfId="35476"/>
    <cellStyle name="40% - Accent2 95 5 2 4" xfId="35477"/>
    <cellStyle name="40% - Accent2 95 5 2 5" xfId="35478"/>
    <cellStyle name="40% - Accent2 95 5 3" xfId="35479"/>
    <cellStyle name="40% - Accent2 95 5 3 2" xfId="35480"/>
    <cellStyle name="40% - Accent2 95 5 3 2 2" xfId="35481"/>
    <cellStyle name="40% - Accent2 95 5 3 3" xfId="35482"/>
    <cellStyle name="40% - Accent2 95 5 4" xfId="35483"/>
    <cellStyle name="40% - Accent2 95 5 4 2" xfId="35484"/>
    <cellStyle name="40% - Accent2 95 5 5" xfId="35485"/>
    <cellStyle name="40% - Accent2 95 5 6" xfId="35486"/>
    <cellStyle name="40% - Accent2 95 6" xfId="35487"/>
    <cellStyle name="40% - Accent2 95 6 2" xfId="35488"/>
    <cellStyle name="40% - Accent2 95 6 2 2" xfId="35489"/>
    <cellStyle name="40% - Accent2 95 6 2 2 2" xfId="35490"/>
    <cellStyle name="40% - Accent2 95 6 2 3" xfId="35491"/>
    <cellStyle name="40% - Accent2 95 6 3" xfId="35492"/>
    <cellStyle name="40% - Accent2 95 6 3 2" xfId="35493"/>
    <cellStyle name="40% - Accent2 95 6 4" xfId="35494"/>
    <cellStyle name="40% - Accent2 95 6 5" xfId="35495"/>
    <cellStyle name="40% - Accent2 95 7" xfId="35496"/>
    <cellStyle name="40% - Accent2 95 7 2" xfId="35497"/>
    <cellStyle name="40% - Accent2 95 7 2 2" xfId="35498"/>
    <cellStyle name="40% - Accent2 95 7 3" xfId="35499"/>
    <cellStyle name="40% - Accent2 95 8" xfId="35500"/>
    <cellStyle name="40% - Accent2 95 8 2" xfId="35501"/>
    <cellStyle name="40% - Accent2 95 9" xfId="35502"/>
    <cellStyle name="40% - Accent2 95 9 2" xfId="61040"/>
    <cellStyle name="40% - Accent2 96" xfId="1875"/>
    <cellStyle name="40% - Accent2 96 10" xfId="35503"/>
    <cellStyle name="40% - Accent2 96 2" xfId="35504"/>
    <cellStyle name="40% - Accent2 96 2 2" xfId="35505"/>
    <cellStyle name="40% - Accent2 96 2 2 2" xfId="35506"/>
    <cellStyle name="40% - Accent2 96 2 2 2 2" xfId="35507"/>
    <cellStyle name="40% - Accent2 96 2 2 2 2 2" xfId="35508"/>
    <cellStyle name="40% - Accent2 96 2 2 2 2 2 2" xfId="35509"/>
    <cellStyle name="40% - Accent2 96 2 2 2 2 3" xfId="35510"/>
    <cellStyle name="40% - Accent2 96 2 2 2 3" xfId="35511"/>
    <cellStyle name="40% - Accent2 96 2 2 2 3 2" xfId="35512"/>
    <cellStyle name="40% - Accent2 96 2 2 2 4" xfId="35513"/>
    <cellStyle name="40% - Accent2 96 2 2 2 5" xfId="35514"/>
    <cellStyle name="40% - Accent2 96 2 2 3" xfId="35515"/>
    <cellStyle name="40% - Accent2 96 2 2 3 2" xfId="35516"/>
    <cellStyle name="40% - Accent2 96 2 2 3 2 2" xfId="35517"/>
    <cellStyle name="40% - Accent2 96 2 2 3 3" xfId="35518"/>
    <cellStyle name="40% - Accent2 96 2 2 4" xfId="35519"/>
    <cellStyle name="40% - Accent2 96 2 2 4 2" xfId="35520"/>
    <cellStyle name="40% - Accent2 96 2 2 5" xfId="35521"/>
    <cellStyle name="40% - Accent2 96 2 2 6" xfId="35522"/>
    <cellStyle name="40% - Accent2 96 2 3" xfId="35523"/>
    <cellStyle name="40% - Accent2 96 2 3 2" xfId="35524"/>
    <cellStyle name="40% - Accent2 96 2 3 2 2" xfId="35525"/>
    <cellStyle name="40% - Accent2 96 2 3 2 2 2" xfId="35526"/>
    <cellStyle name="40% - Accent2 96 2 3 2 3" xfId="35527"/>
    <cellStyle name="40% - Accent2 96 2 3 3" xfId="35528"/>
    <cellStyle name="40% - Accent2 96 2 3 3 2" xfId="35529"/>
    <cellStyle name="40% - Accent2 96 2 3 4" xfId="35530"/>
    <cellStyle name="40% - Accent2 96 2 3 5" xfId="35531"/>
    <cellStyle name="40% - Accent2 96 2 4" xfId="35532"/>
    <cellStyle name="40% - Accent2 96 2 4 2" xfId="35533"/>
    <cellStyle name="40% - Accent2 96 2 4 2 2" xfId="35534"/>
    <cellStyle name="40% - Accent2 96 2 4 3" xfId="35535"/>
    <cellStyle name="40% - Accent2 96 2 5" xfId="35536"/>
    <cellStyle name="40% - Accent2 96 2 5 2" xfId="35537"/>
    <cellStyle name="40% - Accent2 96 2 6" xfId="35538"/>
    <cellStyle name="40% - Accent2 96 2 7" xfId="35539"/>
    <cellStyle name="40% - Accent2 96 3" xfId="35540"/>
    <cellStyle name="40% - Accent2 96 3 2" xfId="35541"/>
    <cellStyle name="40% - Accent2 96 3 2 2" xfId="35542"/>
    <cellStyle name="40% - Accent2 96 3 2 2 2" xfId="35543"/>
    <cellStyle name="40% - Accent2 96 3 2 2 2 2" xfId="35544"/>
    <cellStyle name="40% - Accent2 96 3 2 2 2 2 2" xfId="35545"/>
    <cellStyle name="40% - Accent2 96 3 2 2 2 3" xfId="35546"/>
    <cellStyle name="40% - Accent2 96 3 2 2 3" xfId="35547"/>
    <cellStyle name="40% - Accent2 96 3 2 2 3 2" xfId="35548"/>
    <cellStyle name="40% - Accent2 96 3 2 2 4" xfId="35549"/>
    <cellStyle name="40% - Accent2 96 3 2 2 5" xfId="35550"/>
    <cellStyle name="40% - Accent2 96 3 2 3" xfId="35551"/>
    <cellStyle name="40% - Accent2 96 3 2 3 2" xfId="35552"/>
    <cellStyle name="40% - Accent2 96 3 2 3 2 2" xfId="35553"/>
    <cellStyle name="40% - Accent2 96 3 2 3 3" xfId="35554"/>
    <cellStyle name="40% - Accent2 96 3 2 4" xfId="35555"/>
    <cellStyle name="40% - Accent2 96 3 2 4 2" xfId="35556"/>
    <cellStyle name="40% - Accent2 96 3 2 5" xfId="35557"/>
    <cellStyle name="40% - Accent2 96 3 2 6" xfId="35558"/>
    <cellStyle name="40% - Accent2 96 3 3" xfId="35559"/>
    <cellStyle name="40% - Accent2 96 3 3 2" xfId="35560"/>
    <cellStyle name="40% - Accent2 96 3 3 2 2" xfId="35561"/>
    <cellStyle name="40% - Accent2 96 3 3 2 2 2" xfId="35562"/>
    <cellStyle name="40% - Accent2 96 3 3 2 3" xfId="35563"/>
    <cellStyle name="40% - Accent2 96 3 3 3" xfId="35564"/>
    <cellStyle name="40% - Accent2 96 3 3 3 2" xfId="35565"/>
    <cellStyle name="40% - Accent2 96 3 3 4" xfId="35566"/>
    <cellStyle name="40% - Accent2 96 3 3 5" xfId="35567"/>
    <cellStyle name="40% - Accent2 96 3 4" xfId="35568"/>
    <cellStyle name="40% - Accent2 96 3 4 2" xfId="35569"/>
    <cellStyle name="40% - Accent2 96 3 4 2 2" xfId="35570"/>
    <cellStyle name="40% - Accent2 96 3 4 3" xfId="35571"/>
    <cellStyle name="40% - Accent2 96 3 5" xfId="35572"/>
    <cellStyle name="40% - Accent2 96 3 5 2" xfId="35573"/>
    <cellStyle name="40% - Accent2 96 3 6" xfId="35574"/>
    <cellStyle name="40% - Accent2 96 3 7" xfId="35575"/>
    <cellStyle name="40% - Accent2 96 4" xfId="35576"/>
    <cellStyle name="40% - Accent2 96 4 2" xfId="35577"/>
    <cellStyle name="40% - Accent2 96 4 2 2" xfId="35578"/>
    <cellStyle name="40% - Accent2 96 4 2 2 2" xfId="35579"/>
    <cellStyle name="40% - Accent2 96 4 2 2 2 2" xfId="35580"/>
    <cellStyle name="40% - Accent2 96 4 2 2 3" xfId="35581"/>
    <cellStyle name="40% - Accent2 96 4 2 3" xfId="35582"/>
    <cellStyle name="40% - Accent2 96 4 2 3 2" xfId="35583"/>
    <cellStyle name="40% - Accent2 96 4 2 4" xfId="35584"/>
    <cellStyle name="40% - Accent2 96 4 2 5" xfId="35585"/>
    <cellStyle name="40% - Accent2 96 4 3" xfId="35586"/>
    <cellStyle name="40% - Accent2 96 4 3 2" xfId="35587"/>
    <cellStyle name="40% - Accent2 96 4 3 2 2" xfId="35588"/>
    <cellStyle name="40% - Accent2 96 4 3 3" xfId="35589"/>
    <cellStyle name="40% - Accent2 96 4 4" xfId="35590"/>
    <cellStyle name="40% - Accent2 96 4 4 2" xfId="35591"/>
    <cellStyle name="40% - Accent2 96 4 5" xfId="35592"/>
    <cellStyle name="40% - Accent2 96 4 6" xfId="35593"/>
    <cellStyle name="40% - Accent2 96 5" xfId="35594"/>
    <cellStyle name="40% - Accent2 96 5 2" xfId="35595"/>
    <cellStyle name="40% - Accent2 96 5 2 2" xfId="35596"/>
    <cellStyle name="40% - Accent2 96 5 2 2 2" xfId="35597"/>
    <cellStyle name="40% - Accent2 96 5 2 2 2 2" xfId="35598"/>
    <cellStyle name="40% - Accent2 96 5 2 2 3" xfId="35599"/>
    <cellStyle name="40% - Accent2 96 5 2 3" xfId="35600"/>
    <cellStyle name="40% - Accent2 96 5 2 3 2" xfId="35601"/>
    <cellStyle name="40% - Accent2 96 5 2 4" xfId="35602"/>
    <cellStyle name="40% - Accent2 96 5 2 5" xfId="35603"/>
    <cellStyle name="40% - Accent2 96 5 3" xfId="35604"/>
    <cellStyle name="40% - Accent2 96 5 3 2" xfId="35605"/>
    <cellStyle name="40% - Accent2 96 5 3 2 2" xfId="35606"/>
    <cellStyle name="40% - Accent2 96 5 3 3" xfId="35607"/>
    <cellStyle name="40% - Accent2 96 5 4" xfId="35608"/>
    <cellStyle name="40% - Accent2 96 5 4 2" xfId="35609"/>
    <cellStyle name="40% - Accent2 96 5 5" xfId="35610"/>
    <cellStyle name="40% - Accent2 96 5 6" xfId="35611"/>
    <cellStyle name="40% - Accent2 96 6" xfId="35612"/>
    <cellStyle name="40% - Accent2 96 6 2" xfId="35613"/>
    <cellStyle name="40% - Accent2 96 6 2 2" xfId="35614"/>
    <cellStyle name="40% - Accent2 96 6 2 2 2" xfId="35615"/>
    <cellStyle name="40% - Accent2 96 6 2 3" xfId="35616"/>
    <cellStyle name="40% - Accent2 96 6 3" xfId="35617"/>
    <cellStyle name="40% - Accent2 96 6 3 2" xfId="35618"/>
    <cellStyle name="40% - Accent2 96 6 4" xfId="35619"/>
    <cellStyle name="40% - Accent2 96 6 5" xfId="35620"/>
    <cellStyle name="40% - Accent2 96 7" xfId="35621"/>
    <cellStyle name="40% - Accent2 96 7 2" xfId="35622"/>
    <cellStyle name="40% - Accent2 96 7 2 2" xfId="35623"/>
    <cellStyle name="40% - Accent2 96 7 3" xfId="35624"/>
    <cellStyle name="40% - Accent2 96 8" xfId="35625"/>
    <cellStyle name="40% - Accent2 96 8 2" xfId="35626"/>
    <cellStyle name="40% - Accent2 96 9" xfId="35627"/>
    <cellStyle name="40% - Accent2 96 9 2" xfId="61041"/>
    <cellStyle name="40% - Accent2 97" xfId="1876"/>
    <cellStyle name="40% - Accent2 97 10" xfId="35628"/>
    <cellStyle name="40% - Accent2 97 2" xfId="35629"/>
    <cellStyle name="40% - Accent2 97 2 2" xfId="35630"/>
    <cellStyle name="40% - Accent2 97 2 2 2" xfId="35631"/>
    <cellStyle name="40% - Accent2 97 2 2 2 2" xfId="35632"/>
    <cellStyle name="40% - Accent2 97 2 2 2 2 2" xfId="35633"/>
    <cellStyle name="40% - Accent2 97 2 2 2 2 2 2" xfId="35634"/>
    <cellStyle name="40% - Accent2 97 2 2 2 2 3" xfId="35635"/>
    <cellStyle name="40% - Accent2 97 2 2 2 3" xfId="35636"/>
    <cellStyle name="40% - Accent2 97 2 2 2 3 2" xfId="35637"/>
    <cellStyle name="40% - Accent2 97 2 2 2 4" xfId="35638"/>
    <cellStyle name="40% - Accent2 97 2 2 2 5" xfId="35639"/>
    <cellStyle name="40% - Accent2 97 2 2 3" xfId="35640"/>
    <cellStyle name="40% - Accent2 97 2 2 3 2" xfId="35641"/>
    <cellStyle name="40% - Accent2 97 2 2 3 2 2" xfId="35642"/>
    <cellStyle name="40% - Accent2 97 2 2 3 3" xfId="35643"/>
    <cellStyle name="40% - Accent2 97 2 2 4" xfId="35644"/>
    <cellStyle name="40% - Accent2 97 2 2 4 2" xfId="35645"/>
    <cellStyle name="40% - Accent2 97 2 2 5" xfId="35646"/>
    <cellStyle name="40% - Accent2 97 2 2 6" xfId="35647"/>
    <cellStyle name="40% - Accent2 97 2 3" xfId="35648"/>
    <cellStyle name="40% - Accent2 97 2 3 2" xfId="35649"/>
    <cellStyle name="40% - Accent2 97 2 3 2 2" xfId="35650"/>
    <cellStyle name="40% - Accent2 97 2 3 2 2 2" xfId="35651"/>
    <cellStyle name="40% - Accent2 97 2 3 2 3" xfId="35652"/>
    <cellStyle name="40% - Accent2 97 2 3 3" xfId="35653"/>
    <cellStyle name="40% - Accent2 97 2 3 3 2" xfId="35654"/>
    <cellStyle name="40% - Accent2 97 2 3 4" xfId="35655"/>
    <cellStyle name="40% - Accent2 97 2 3 5" xfId="35656"/>
    <cellStyle name="40% - Accent2 97 2 4" xfId="35657"/>
    <cellStyle name="40% - Accent2 97 2 4 2" xfId="35658"/>
    <cellStyle name="40% - Accent2 97 2 4 2 2" xfId="35659"/>
    <cellStyle name="40% - Accent2 97 2 4 3" xfId="35660"/>
    <cellStyle name="40% - Accent2 97 2 5" xfId="35661"/>
    <cellStyle name="40% - Accent2 97 2 5 2" xfId="35662"/>
    <cellStyle name="40% - Accent2 97 2 6" xfId="35663"/>
    <cellStyle name="40% - Accent2 97 2 7" xfId="35664"/>
    <cellStyle name="40% - Accent2 97 3" xfId="35665"/>
    <cellStyle name="40% - Accent2 97 3 2" xfId="35666"/>
    <cellStyle name="40% - Accent2 97 3 2 2" xfId="35667"/>
    <cellStyle name="40% - Accent2 97 3 2 2 2" xfId="35668"/>
    <cellStyle name="40% - Accent2 97 3 2 2 2 2" xfId="35669"/>
    <cellStyle name="40% - Accent2 97 3 2 2 2 2 2" xfId="35670"/>
    <cellStyle name="40% - Accent2 97 3 2 2 2 3" xfId="35671"/>
    <cellStyle name="40% - Accent2 97 3 2 2 3" xfId="35672"/>
    <cellStyle name="40% - Accent2 97 3 2 2 3 2" xfId="35673"/>
    <cellStyle name="40% - Accent2 97 3 2 2 4" xfId="35674"/>
    <cellStyle name="40% - Accent2 97 3 2 2 5" xfId="35675"/>
    <cellStyle name="40% - Accent2 97 3 2 3" xfId="35676"/>
    <cellStyle name="40% - Accent2 97 3 2 3 2" xfId="35677"/>
    <cellStyle name="40% - Accent2 97 3 2 3 2 2" xfId="35678"/>
    <cellStyle name="40% - Accent2 97 3 2 3 3" xfId="35679"/>
    <cellStyle name="40% - Accent2 97 3 2 4" xfId="35680"/>
    <cellStyle name="40% - Accent2 97 3 2 4 2" xfId="35681"/>
    <cellStyle name="40% - Accent2 97 3 2 5" xfId="35682"/>
    <cellStyle name="40% - Accent2 97 3 2 6" xfId="35683"/>
    <cellStyle name="40% - Accent2 97 3 3" xfId="35684"/>
    <cellStyle name="40% - Accent2 97 3 3 2" xfId="35685"/>
    <cellStyle name="40% - Accent2 97 3 3 2 2" xfId="35686"/>
    <cellStyle name="40% - Accent2 97 3 3 2 2 2" xfId="35687"/>
    <cellStyle name="40% - Accent2 97 3 3 2 3" xfId="35688"/>
    <cellStyle name="40% - Accent2 97 3 3 3" xfId="35689"/>
    <cellStyle name="40% - Accent2 97 3 3 3 2" xfId="35690"/>
    <cellStyle name="40% - Accent2 97 3 3 4" xfId="35691"/>
    <cellStyle name="40% - Accent2 97 3 3 5" xfId="35692"/>
    <cellStyle name="40% - Accent2 97 3 4" xfId="35693"/>
    <cellStyle name="40% - Accent2 97 3 4 2" xfId="35694"/>
    <cellStyle name="40% - Accent2 97 3 4 2 2" xfId="35695"/>
    <cellStyle name="40% - Accent2 97 3 4 3" xfId="35696"/>
    <cellStyle name="40% - Accent2 97 3 5" xfId="35697"/>
    <cellStyle name="40% - Accent2 97 3 5 2" xfId="35698"/>
    <cellStyle name="40% - Accent2 97 3 6" xfId="35699"/>
    <cellStyle name="40% - Accent2 97 3 7" xfId="35700"/>
    <cellStyle name="40% - Accent2 97 4" xfId="35701"/>
    <cellStyle name="40% - Accent2 97 4 2" xfId="35702"/>
    <cellStyle name="40% - Accent2 97 4 2 2" xfId="35703"/>
    <cellStyle name="40% - Accent2 97 4 2 2 2" xfId="35704"/>
    <cellStyle name="40% - Accent2 97 4 2 2 2 2" xfId="35705"/>
    <cellStyle name="40% - Accent2 97 4 2 2 3" xfId="35706"/>
    <cellStyle name="40% - Accent2 97 4 2 3" xfId="35707"/>
    <cellStyle name="40% - Accent2 97 4 2 3 2" xfId="35708"/>
    <cellStyle name="40% - Accent2 97 4 2 4" xfId="35709"/>
    <cellStyle name="40% - Accent2 97 4 2 5" xfId="35710"/>
    <cellStyle name="40% - Accent2 97 4 3" xfId="35711"/>
    <cellStyle name="40% - Accent2 97 4 3 2" xfId="35712"/>
    <cellStyle name="40% - Accent2 97 4 3 2 2" xfId="35713"/>
    <cellStyle name="40% - Accent2 97 4 3 3" xfId="35714"/>
    <cellStyle name="40% - Accent2 97 4 4" xfId="35715"/>
    <cellStyle name="40% - Accent2 97 4 4 2" xfId="35716"/>
    <cellStyle name="40% - Accent2 97 4 5" xfId="35717"/>
    <cellStyle name="40% - Accent2 97 4 6" xfId="35718"/>
    <cellStyle name="40% - Accent2 97 5" xfId="35719"/>
    <cellStyle name="40% - Accent2 97 5 2" xfId="35720"/>
    <cellStyle name="40% - Accent2 97 5 2 2" xfId="35721"/>
    <cellStyle name="40% - Accent2 97 5 2 2 2" xfId="35722"/>
    <cellStyle name="40% - Accent2 97 5 2 2 2 2" xfId="35723"/>
    <cellStyle name="40% - Accent2 97 5 2 2 3" xfId="35724"/>
    <cellStyle name="40% - Accent2 97 5 2 3" xfId="35725"/>
    <cellStyle name="40% - Accent2 97 5 2 3 2" xfId="35726"/>
    <cellStyle name="40% - Accent2 97 5 2 4" xfId="35727"/>
    <cellStyle name="40% - Accent2 97 5 2 5" xfId="35728"/>
    <cellStyle name="40% - Accent2 97 5 3" xfId="35729"/>
    <cellStyle name="40% - Accent2 97 5 3 2" xfId="35730"/>
    <cellStyle name="40% - Accent2 97 5 3 2 2" xfId="35731"/>
    <cellStyle name="40% - Accent2 97 5 3 3" xfId="35732"/>
    <cellStyle name="40% - Accent2 97 5 4" xfId="35733"/>
    <cellStyle name="40% - Accent2 97 5 4 2" xfId="35734"/>
    <cellStyle name="40% - Accent2 97 5 5" xfId="35735"/>
    <cellStyle name="40% - Accent2 97 5 6" xfId="35736"/>
    <cellStyle name="40% - Accent2 97 6" xfId="35737"/>
    <cellStyle name="40% - Accent2 97 6 2" xfId="35738"/>
    <cellStyle name="40% - Accent2 97 6 2 2" xfId="35739"/>
    <cellStyle name="40% - Accent2 97 6 2 2 2" xfId="35740"/>
    <cellStyle name="40% - Accent2 97 6 2 3" xfId="35741"/>
    <cellStyle name="40% - Accent2 97 6 3" xfId="35742"/>
    <cellStyle name="40% - Accent2 97 6 3 2" xfId="35743"/>
    <cellStyle name="40% - Accent2 97 6 4" xfId="35744"/>
    <cellStyle name="40% - Accent2 97 6 5" xfId="35745"/>
    <cellStyle name="40% - Accent2 97 7" xfId="35746"/>
    <cellStyle name="40% - Accent2 97 7 2" xfId="35747"/>
    <cellStyle name="40% - Accent2 97 7 2 2" xfId="35748"/>
    <cellStyle name="40% - Accent2 97 7 3" xfId="35749"/>
    <cellStyle name="40% - Accent2 97 8" xfId="35750"/>
    <cellStyle name="40% - Accent2 97 8 2" xfId="35751"/>
    <cellStyle name="40% - Accent2 97 9" xfId="35752"/>
    <cellStyle name="40% - Accent2 97 9 2" xfId="61042"/>
    <cellStyle name="40% - Accent2 98" xfId="1877"/>
    <cellStyle name="40% - Accent2 98 10" xfId="35753"/>
    <cellStyle name="40% - Accent2 98 2" xfId="35754"/>
    <cellStyle name="40% - Accent2 98 2 2" xfId="35755"/>
    <cellStyle name="40% - Accent2 98 2 2 2" xfId="35756"/>
    <cellStyle name="40% - Accent2 98 2 2 2 2" xfId="35757"/>
    <cellStyle name="40% - Accent2 98 2 2 2 2 2" xfId="35758"/>
    <cellStyle name="40% - Accent2 98 2 2 2 2 2 2" xfId="35759"/>
    <cellStyle name="40% - Accent2 98 2 2 2 2 3" xfId="35760"/>
    <cellStyle name="40% - Accent2 98 2 2 2 3" xfId="35761"/>
    <cellStyle name="40% - Accent2 98 2 2 2 3 2" xfId="35762"/>
    <cellStyle name="40% - Accent2 98 2 2 2 4" xfId="35763"/>
    <cellStyle name="40% - Accent2 98 2 2 2 5" xfId="35764"/>
    <cellStyle name="40% - Accent2 98 2 2 3" xfId="35765"/>
    <cellStyle name="40% - Accent2 98 2 2 3 2" xfId="35766"/>
    <cellStyle name="40% - Accent2 98 2 2 3 2 2" xfId="35767"/>
    <cellStyle name="40% - Accent2 98 2 2 3 3" xfId="35768"/>
    <cellStyle name="40% - Accent2 98 2 2 4" xfId="35769"/>
    <cellStyle name="40% - Accent2 98 2 2 4 2" xfId="35770"/>
    <cellStyle name="40% - Accent2 98 2 2 5" xfId="35771"/>
    <cellStyle name="40% - Accent2 98 2 2 6" xfId="35772"/>
    <cellStyle name="40% - Accent2 98 2 3" xfId="35773"/>
    <cellStyle name="40% - Accent2 98 2 3 2" xfId="35774"/>
    <cellStyle name="40% - Accent2 98 2 3 2 2" xfId="35775"/>
    <cellStyle name="40% - Accent2 98 2 3 2 2 2" xfId="35776"/>
    <cellStyle name="40% - Accent2 98 2 3 2 3" xfId="35777"/>
    <cellStyle name="40% - Accent2 98 2 3 3" xfId="35778"/>
    <cellStyle name="40% - Accent2 98 2 3 3 2" xfId="35779"/>
    <cellStyle name="40% - Accent2 98 2 3 4" xfId="35780"/>
    <cellStyle name="40% - Accent2 98 2 3 5" xfId="35781"/>
    <cellStyle name="40% - Accent2 98 2 4" xfId="35782"/>
    <cellStyle name="40% - Accent2 98 2 4 2" xfId="35783"/>
    <cellStyle name="40% - Accent2 98 2 4 2 2" xfId="35784"/>
    <cellStyle name="40% - Accent2 98 2 4 3" xfId="35785"/>
    <cellStyle name="40% - Accent2 98 2 5" xfId="35786"/>
    <cellStyle name="40% - Accent2 98 2 5 2" xfId="35787"/>
    <cellStyle name="40% - Accent2 98 2 6" xfId="35788"/>
    <cellStyle name="40% - Accent2 98 2 7" xfId="35789"/>
    <cellStyle name="40% - Accent2 98 3" xfId="35790"/>
    <cellStyle name="40% - Accent2 98 3 2" xfId="35791"/>
    <cellStyle name="40% - Accent2 98 3 2 2" xfId="35792"/>
    <cellStyle name="40% - Accent2 98 3 2 2 2" xfId="35793"/>
    <cellStyle name="40% - Accent2 98 3 2 2 2 2" xfId="35794"/>
    <cellStyle name="40% - Accent2 98 3 2 2 2 2 2" xfId="35795"/>
    <cellStyle name="40% - Accent2 98 3 2 2 2 3" xfId="35796"/>
    <cellStyle name="40% - Accent2 98 3 2 2 3" xfId="35797"/>
    <cellStyle name="40% - Accent2 98 3 2 2 3 2" xfId="35798"/>
    <cellStyle name="40% - Accent2 98 3 2 2 4" xfId="35799"/>
    <cellStyle name="40% - Accent2 98 3 2 2 5" xfId="35800"/>
    <cellStyle name="40% - Accent2 98 3 2 3" xfId="35801"/>
    <cellStyle name="40% - Accent2 98 3 2 3 2" xfId="35802"/>
    <cellStyle name="40% - Accent2 98 3 2 3 2 2" xfId="35803"/>
    <cellStyle name="40% - Accent2 98 3 2 3 3" xfId="35804"/>
    <cellStyle name="40% - Accent2 98 3 2 4" xfId="35805"/>
    <cellStyle name="40% - Accent2 98 3 2 4 2" xfId="35806"/>
    <cellStyle name="40% - Accent2 98 3 2 5" xfId="35807"/>
    <cellStyle name="40% - Accent2 98 3 2 6" xfId="35808"/>
    <cellStyle name="40% - Accent2 98 3 3" xfId="35809"/>
    <cellStyle name="40% - Accent2 98 3 3 2" xfId="35810"/>
    <cellStyle name="40% - Accent2 98 3 3 2 2" xfId="35811"/>
    <cellStyle name="40% - Accent2 98 3 3 2 2 2" xfId="35812"/>
    <cellStyle name="40% - Accent2 98 3 3 2 3" xfId="35813"/>
    <cellStyle name="40% - Accent2 98 3 3 3" xfId="35814"/>
    <cellStyle name="40% - Accent2 98 3 3 3 2" xfId="35815"/>
    <cellStyle name="40% - Accent2 98 3 3 4" xfId="35816"/>
    <cellStyle name="40% - Accent2 98 3 3 5" xfId="35817"/>
    <cellStyle name="40% - Accent2 98 3 4" xfId="35818"/>
    <cellStyle name="40% - Accent2 98 3 4 2" xfId="35819"/>
    <cellStyle name="40% - Accent2 98 3 4 2 2" xfId="35820"/>
    <cellStyle name="40% - Accent2 98 3 4 3" xfId="35821"/>
    <cellStyle name="40% - Accent2 98 3 5" xfId="35822"/>
    <cellStyle name="40% - Accent2 98 3 5 2" xfId="35823"/>
    <cellStyle name="40% - Accent2 98 3 6" xfId="35824"/>
    <cellStyle name="40% - Accent2 98 3 7" xfId="35825"/>
    <cellStyle name="40% - Accent2 98 4" xfId="35826"/>
    <cellStyle name="40% - Accent2 98 4 2" xfId="35827"/>
    <cellStyle name="40% - Accent2 98 4 2 2" xfId="35828"/>
    <cellStyle name="40% - Accent2 98 4 2 2 2" xfId="35829"/>
    <cellStyle name="40% - Accent2 98 4 2 2 2 2" xfId="35830"/>
    <cellStyle name="40% - Accent2 98 4 2 2 3" xfId="35831"/>
    <cellStyle name="40% - Accent2 98 4 2 3" xfId="35832"/>
    <cellStyle name="40% - Accent2 98 4 2 3 2" xfId="35833"/>
    <cellStyle name="40% - Accent2 98 4 2 4" xfId="35834"/>
    <cellStyle name="40% - Accent2 98 4 2 5" xfId="35835"/>
    <cellStyle name="40% - Accent2 98 4 3" xfId="35836"/>
    <cellStyle name="40% - Accent2 98 4 3 2" xfId="35837"/>
    <cellStyle name="40% - Accent2 98 4 3 2 2" xfId="35838"/>
    <cellStyle name="40% - Accent2 98 4 3 3" xfId="35839"/>
    <cellStyle name="40% - Accent2 98 4 4" xfId="35840"/>
    <cellStyle name="40% - Accent2 98 4 4 2" xfId="35841"/>
    <cellStyle name="40% - Accent2 98 4 5" xfId="35842"/>
    <cellStyle name="40% - Accent2 98 4 6" xfId="35843"/>
    <cellStyle name="40% - Accent2 98 5" xfId="35844"/>
    <cellStyle name="40% - Accent2 98 5 2" xfId="35845"/>
    <cellStyle name="40% - Accent2 98 5 2 2" xfId="35846"/>
    <cellStyle name="40% - Accent2 98 5 2 2 2" xfId="35847"/>
    <cellStyle name="40% - Accent2 98 5 2 2 2 2" xfId="35848"/>
    <cellStyle name="40% - Accent2 98 5 2 2 3" xfId="35849"/>
    <cellStyle name="40% - Accent2 98 5 2 3" xfId="35850"/>
    <cellStyle name="40% - Accent2 98 5 2 3 2" xfId="35851"/>
    <cellStyle name="40% - Accent2 98 5 2 4" xfId="35852"/>
    <cellStyle name="40% - Accent2 98 5 2 5" xfId="35853"/>
    <cellStyle name="40% - Accent2 98 5 3" xfId="35854"/>
    <cellStyle name="40% - Accent2 98 5 3 2" xfId="35855"/>
    <cellStyle name="40% - Accent2 98 5 3 2 2" xfId="35856"/>
    <cellStyle name="40% - Accent2 98 5 3 3" xfId="35857"/>
    <cellStyle name="40% - Accent2 98 5 4" xfId="35858"/>
    <cellStyle name="40% - Accent2 98 5 4 2" xfId="35859"/>
    <cellStyle name="40% - Accent2 98 5 5" xfId="35860"/>
    <cellStyle name="40% - Accent2 98 5 6" xfId="35861"/>
    <cellStyle name="40% - Accent2 98 6" xfId="35862"/>
    <cellStyle name="40% - Accent2 98 6 2" xfId="35863"/>
    <cellStyle name="40% - Accent2 98 6 2 2" xfId="35864"/>
    <cellStyle name="40% - Accent2 98 6 2 2 2" xfId="35865"/>
    <cellStyle name="40% - Accent2 98 6 2 3" xfId="35866"/>
    <cellStyle name="40% - Accent2 98 6 3" xfId="35867"/>
    <cellStyle name="40% - Accent2 98 6 3 2" xfId="35868"/>
    <cellStyle name="40% - Accent2 98 6 4" xfId="35869"/>
    <cellStyle name="40% - Accent2 98 6 5" xfId="35870"/>
    <cellStyle name="40% - Accent2 98 7" xfId="35871"/>
    <cellStyle name="40% - Accent2 98 7 2" xfId="35872"/>
    <cellStyle name="40% - Accent2 98 7 2 2" xfId="35873"/>
    <cellStyle name="40% - Accent2 98 7 3" xfId="35874"/>
    <cellStyle name="40% - Accent2 98 8" xfId="35875"/>
    <cellStyle name="40% - Accent2 98 8 2" xfId="35876"/>
    <cellStyle name="40% - Accent2 98 9" xfId="35877"/>
    <cellStyle name="40% - Accent2 98 9 2" xfId="61043"/>
    <cellStyle name="40% - Accent2 99" xfId="1878"/>
    <cellStyle name="40% - Accent2 99 10" xfId="35878"/>
    <cellStyle name="40% - Accent2 99 2" xfId="35879"/>
    <cellStyle name="40% - Accent2 99 2 2" xfId="35880"/>
    <cellStyle name="40% - Accent2 99 2 2 2" xfId="35881"/>
    <cellStyle name="40% - Accent2 99 2 2 2 2" xfId="35882"/>
    <cellStyle name="40% - Accent2 99 2 2 2 2 2" xfId="35883"/>
    <cellStyle name="40% - Accent2 99 2 2 2 2 2 2" xfId="35884"/>
    <cellStyle name="40% - Accent2 99 2 2 2 2 3" xfId="35885"/>
    <cellStyle name="40% - Accent2 99 2 2 2 3" xfId="35886"/>
    <cellStyle name="40% - Accent2 99 2 2 2 3 2" xfId="35887"/>
    <cellStyle name="40% - Accent2 99 2 2 2 4" xfId="35888"/>
    <cellStyle name="40% - Accent2 99 2 2 2 5" xfId="35889"/>
    <cellStyle name="40% - Accent2 99 2 2 3" xfId="35890"/>
    <cellStyle name="40% - Accent2 99 2 2 3 2" xfId="35891"/>
    <cellStyle name="40% - Accent2 99 2 2 3 2 2" xfId="35892"/>
    <cellStyle name="40% - Accent2 99 2 2 3 3" xfId="35893"/>
    <cellStyle name="40% - Accent2 99 2 2 4" xfId="35894"/>
    <cellStyle name="40% - Accent2 99 2 2 4 2" xfId="35895"/>
    <cellStyle name="40% - Accent2 99 2 2 5" xfId="35896"/>
    <cellStyle name="40% - Accent2 99 2 2 6" xfId="35897"/>
    <cellStyle name="40% - Accent2 99 2 3" xfId="35898"/>
    <cellStyle name="40% - Accent2 99 2 3 2" xfId="35899"/>
    <cellStyle name="40% - Accent2 99 2 3 2 2" xfId="35900"/>
    <cellStyle name="40% - Accent2 99 2 3 2 2 2" xfId="35901"/>
    <cellStyle name="40% - Accent2 99 2 3 2 3" xfId="35902"/>
    <cellStyle name="40% - Accent2 99 2 3 3" xfId="35903"/>
    <cellStyle name="40% - Accent2 99 2 3 3 2" xfId="35904"/>
    <cellStyle name="40% - Accent2 99 2 3 4" xfId="35905"/>
    <cellStyle name="40% - Accent2 99 2 3 5" xfId="35906"/>
    <cellStyle name="40% - Accent2 99 2 4" xfId="35907"/>
    <cellStyle name="40% - Accent2 99 2 4 2" xfId="35908"/>
    <cellStyle name="40% - Accent2 99 2 4 2 2" xfId="35909"/>
    <cellStyle name="40% - Accent2 99 2 4 3" xfId="35910"/>
    <cellStyle name="40% - Accent2 99 2 5" xfId="35911"/>
    <cellStyle name="40% - Accent2 99 2 5 2" xfId="35912"/>
    <cellStyle name="40% - Accent2 99 2 6" xfId="35913"/>
    <cellStyle name="40% - Accent2 99 2 7" xfId="35914"/>
    <cellStyle name="40% - Accent2 99 3" xfId="35915"/>
    <cellStyle name="40% - Accent2 99 3 2" xfId="35916"/>
    <cellStyle name="40% - Accent2 99 3 2 2" xfId="35917"/>
    <cellStyle name="40% - Accent2 99 3 2 2 2" xfId="35918"/>
    <cellStyle name="40% - Accent2 99 3 2 2 2 2" xfId="35919"/>
    <cellStyle name="40% - Accent2 99 3 2 2 2 2 2" xfId="35920"/>
    <cellStyle name="40% - Accent2 99 3 2 2 2 3" xfId="35921"/>
    <cellStyle name="40% - Accent2 99 3 2 2 3" xfId="35922"/>
    <cellStyle name="40% - Accent2 99 3 2 2 3 2" xfId="35923"/>
    <cellStyle name="40% - Accent2 99 3 2 2 4" xfId="35924"/>
    <cellStyle name="40% - Accent2 99 3 2 2 5" xfId="35925"/>
    <cellStyle name="40% - Accent2 99 3 2 3" xfId="35926"/>
    <cellStyle name="40% - Accent2 99 3 2 3 2" xfId="35927"/>
    <cellStyle name="40% - Accent2 99 3 2 3 2 2" xfId="35928"/>
    <cellStyle name="40% - Accent2 99 3 2 3 3" xfId="35929"/>
    <cellStyle name="40% - Accent2 99 3 2 4" xfId="35930"/>
    <cellStyle name="40% - Accent2 99 3 2 4 2" xfId="35931"/>
    <cellStyle name="40% - Accent2 99 3 2 5" xfId="35932"/>
    <cellStyle name="40% - Accent2 99 3 2 6" xfId="35933"/>
    <cellStyle name="40% - Accent2 99 3 3" xfId="35934"/>
    <cellStyle name="40% - Accent2 99 3 3 2" xfId="35935"/>
    <cellStyle name="40% - Accent2 99 3 3 2 2" xfId="35936"/>
    <cellStyle name="40% - Accent2 99 3 3 2 2 2" xfId="35937"/>
    <cellStyle name="40% - Accent2 99 3 3 2 3" xfId="35938"/>
    <cellStyle name="40% - Accent2 99 3 3 3" xfId="35939"/>
    <cellStyle name="40% - Accent2 99 3 3 3 2" xfId="35940"/>
    <cellStyle name="40% - Accent2 99 3 3 4" xfId="35941"/>
    <cellStyle name="40% - Accent2 99 3 3 5" xfId="35942"/>
    <cellStyle name="40% - Accent2 99 3 4" xfId="35943"/>
    <cellStyle name="40% - Accent2 99 3 4 2" xfId="35944"/>
    <cellStyle name="40% - Accent2 99 3 4 2 2" xfId="35945"/>
    <cellStyle name="40% - Accent2 99 3 4 3" xfId="35946"/>
    <cellStyle name="40% - Accent2 99 3 5" xfId="35947"/>
    <cellStyle name="40% - Accent2 99 3 5 2" xfId="35948"/>
    <cellStyle name="40% - Accent2 99 3 6" xfId="35949"/>
    <cellStyle name="40% - Accent2 99 3 7" xfId="35950"/>
    <cellStyle name="40% - Accent2 99 4" xfId="35951"/>
    <cellStyle name="40% - Accent2 99 4 2" xfId="35952"/>
    <cellStyle name="40% - Accent2 99 4 2 2" xfId="35953"/>
    <cellStyle name="40% - Accent2 99 4 2 2 2" xfId="35954"/>
    <cellStyle name="40% - Accent2 99 4 2 2 2 2" xfId="35955"/>
    <cellStyle name="40% - Accent2 99 4 2 2 3" xfId="35956"/>
    <cellStyle name="40% - Accent2 99 4 2 3" xfId="35957"/>
    <cellStyle name="40% - Accent2 99 4 2 3 2" xfId="35958"/>
    <cellStyle name="40% - Accent2 99 4 2 4" xfId="35959"/>
    <cellStyle name="40% - Accent2 99 4 2 5" xfId="35960"/>
    <cellStyle name="40% - Accent2 99 4 3" xfId="35961"/>
    <cellStyle name="40% - Accent2 99 4 3 2" xfId="35962"/>
    <cellStyle name="40% - Accent2 99 4 3 2 2" xfId="35963"/>
    <cellStyle name="40% - Accent2 99 4 3 3" xfId="35964"/>
    <cellStyle name="40% - Accent2 99 4 4" xfId="35965"/>
    <cellStyle name="40% - Accent2 99 4 4 2" xfId="35966"/>
    <cellStyle name="40% - Accent2 99 4 5" xfId="35967"/>
    <cellStyle name="40% - Accent2 99 4 6" xfId="35968"/>
    <cellStyle name="40% - Accent2 99 5" xfId="35969"/>
    <cellStyle name="40% - Accent2 99 5 2" xfId="35970"/>
    <cellStyle name="40% - Accent2 99 5 2 2" xfId="35971"/>
    <cellStyle name="40% - Accent2 99 5 2 2 2" xfId="35972"/>
    <cellStyle name="40% - Accent2 99 5 2 2 2 2" xfId="35973"/>
    <cellStyle name="40% - Accent2 99 5 2 2 3" xfId="35974"/>
    <cellStyle name="40% - Accent2 99 5 2 3" xfId="35975"/>
    <cellStyle name="40% - Accent2 99 5 2 3 2" xfId="35976"/>
    <cellStyle name="40% - Accent2 99 5 2 4" xfId="35977"/>
    <cellStyle name="40% - Accent2 99 5 2 5" xfId="35978"/>
    <cellStyle name="40% - Accent2 99 5 3" xfId="35979"/>
    <cellStyle name="40% - Accent2 99 5 3 2" xfId="35980"/>
    <cellStyle name="40% - Accent2 99 5 3 2 2" xfId="35981"/>
    <cellStyle name="40% - Accent2 99 5 3 3" xfId="35982"/>
    <cellStyle name="40% - Accent2 99 5 4" xfId="35983"/>
    <cellStyle name="40% - Accent2 99 5 4 2" xfId="35984"/>
    <cellStyle name="40% - Accent2 99 5 5" xfId="35985"/>
    <cellStyle name="40% - Accent2 99 5 6" xfId="35986"/>
    <cellStyle name="40% - Accent2 99 6" xfId="35987"/>
    <cellStyle name="40% - Accent2 99 6 2" xfId="35988"/>
    <cellStyle name="40% - Accent2 99 6 2 2" xfId="35989"/>
    <cellStyle name="40% - Accent2 99 6 2 2 2" xfId="35990"/>
    <cellStyle name="40% - Accent2 99 6 2 3" xfId="35991"/>
    <cellStyle name="40% - Accent2 99 6 3" xfId="35992"/>
    <cellStyle name="40% - Accent2 99 6 3 2" xfId="35993"/>
    <cellStyle name="40% - Accent2 99 6 4" xfId="35994"/>
    <cellStyle name="40% - Accent2 99 6 5" xfId="35995"/>
    <cellStyle name="40% - Accent2 99 7" xfId="35996"/>
    <cellStyle name="40% - Accent2 99 7 2" xfId="35997"/>
    <cellStyle name="40% - Accent2 99 7 2 2" xfId="35998"/>
    <cellStyle name="40% - Accent2 99 7 3" xfId="35999"/>
    <cellStyle name="40% - Accent2 99 8" xfId="36000"/>
    <cellStyle name="40% - Accent2 99 8 2" xfId="36001"/>
    <cellStyle name="40% - Accent2 99 9" xfId="36002"/>
    <cellStyle name="40% - Accent2 99 9 2" xfId="61044"/>
    <cellStyle name="40% - Accent3 10" xfId="1879"/>
    <cellStyle name="40% - Accent3 10 2" xfId="1880"/>
    <cellStyle name="40% - Accent3 10 3" xfId="61045"/>
    <cellStyle name="40% - Accent3 100" xfId="1881"/>
    <cellStyle name="40% - Accent3 100 10" xfId="36003"/>
    <cellStyle name="40% - Accent3 100 2" xfId="36004"/>
    <cellStyle name="40% - Accent3 100 2 2" xfId="36005"/>
    <cellStyle name="40% - Accent3 100 2 2 2" xfId="36006"/>
    <cellStyle name="40% - Accent3 100 2 2 2 2" xfId="36007"/>
    <cellStyle name="40% - Accent3 100 2 2 2 2 2" xfId="36008"/>
    <cellStyle name="40% - Accent3 100 2 2 2 2 2 2" xfId="36009"/>
    <cellStyle name="40% - Accent3 100 2 2 2 2 3" xfId="36010"/>
    <cellStyle name="40% - Accent3 100 2 2 2 3" xfId="36011"/>
    <cellStyle name="40% - Accent3 100 2 2 2 3 2" xfId="36012"/>
    <cellStyle name="40% - Accent3 100 2 2 2 4" xfId="36013"/>
    <cellStyle name="40% - Accent3 100 2 2 2 5" xfId="36014"/>
    <cellStyle name="40% - Accent3 100 2 2 3" xfId="36015"/>
    <cellStyle name="40% - Accent3 100 2 2 3 2" xfId="36016"/>
    <cellStyle name="40% - Accent3 100 2 2 3 2 2" xfId="36017"/>
    <cellStyle name="40% - Accent3 100 2 2 3 3" xfId="36018"/>
    <cellStyle name="40% - Accent3 100 2 2 4" xfId="36019"/>
    <cellStyle name="40% - Accent3 100 2 2 4 2" xfId="36020"/>
    <cellStyle name="40% - Accent3 100 2 2 5" xfId="36021"/>
    <cellStyle name="40% - Accent3 100 2 2 6" xfId="36022"/>
    <cellStyle name="40% - Accent3 100 2 3" xfId="36023"/>
    <cellStyle name="40% - Accent3 100 2 3 2" xfId="36024"/>
    <cellStyle name="40% - Accent3 100 2 3 2 2" xfId="36025"/>
    <cellStyle name="40% - Accent3 100 2 3 2 2 2" xfId="36026"/>
    <cellStyle name="40% - Accent3 100 2 3 2 3" xfId="36027"/>
    <cellStyle name="40% - Accent3 100 2 3 3" xfId="36028"/>
    <cellStyle name="40% - Accent3 100 2 3 3 2" xfId="36029"/>
    <cellStyle name="40% - Accent3 100 2 3 4" xfId="36030"/>
    <cellStyle name="40% - Accent3 100 2 3 5" xfId="36031"/>
    <cellStyle name="40% - Accent3 100 2 4" xfId="36032"/>
    <cellStyle name="40% - Accent3 100 2 4 2" xfId="36033"/>
    <cellStyle name="40% - Accent3 100 2 4 2 2" xfId="36034"/>
    <cellStyle name="40% - Accent3 100 2 4 3" xfId="36035"/>
    <cellStyle name="40% - Accent3 100 2 5" xfId="36036"/>
    <cellStyle name="40% - Accent3 100 2 5 2" xfId="36037"/>
    <cellStyle name="40% - Accent3 100 2 6" xfId="36038"/>
    <cellStyle name="40% - Accent3 100 2 7" xfId="36039"/>
    <cellStyle name="40% - Accent3 100 3" xfId="36040"/>
    <cellStyle name="40% - Accent3 100 3 2" xfId="36041"/>
    <cellStyle name="40% - Accent3 100 3 2 2" xfId="36042"/>
    <cellStyle name="40% - Accent3 100 3 2 2 2" xfId="36043"/>
    <cellStyle name="40% - Accent3 100 3 2 2 2 2" xfId="36044"/>
    <cellStyle name="40% - Accent3 100 3 2 2 2 2 2" xfId="36045"/>
    <cellStyle name="40% - Accent3 100 3 2 2 2 3" xfId="36046"/>
    <cellStyle name="40% - Accent3 100 3 2 2 3" xfId="36047"/>
    <cellStyle name="40% - Accent3 100 3 2 2 3 2" xfId="36048"/>
    <cellStyle name="40% - Accent3 100 3 2 2 4" xfId="36049"/>
    <cellStyle name="40% - Accent3 100 3 2 2 5" xfId="36050"/>
    <cellStyle name="40% - Accent3 100 3 2 3" xfId="36051"/>
    <cellStyle name="40% - Accent3 100 3 2 3 2" xfId="36052"/>
    <cellStyle name="40% - Accent3 100 3 2 3 2 2" xfId="36053"/>
    <cellStyle name="40% - Accent3 100 3 2 3 3" xfId="36054"/>
    <cellStyle name="40% - Accent3 100 3 2 4" xfId="36055"/>
    <cellStyle name="40% - Accent3 100 3 2 4 2" xfId="36056"/>
    <cellStyle name="40% - Accent3 100 3 2 5" xfId="36057"/>
    <cellStyle name="40% - Accent3 100 3 2 6" xfId="36058"/>
    <cellStyle name="40% - Accent3 100 3 3" xfId="36059"/>
    <cellStyle name="40% - Accent3 100 3 3 2" xfId="36060"/>
    <cellStyle name="40% - Accent3 100 3 3 2 2" xfId="36061"/>
    <cellStyle name="40% - Accent3 100 3 3 2 2 2" xfId="36062"/>
    <cellStyle name="40% - Accent3 100 3 3 2 3" xfId="36063"/>
    <cellStyle name="40% - Accent3 100 3 3 3" xfId="36064"/>
    <cellStyle name="40% - Accent3 100 3 3 3 2" xfId="36065"/>
    <cellStyle name="40% - Accent3 100 3 3 4" xfId="36066"/>
    <cellStyle name="40% - Accent3 100 3 3 5" xfId="36067"/>
    <cellStyle name="40% - Accent3 100 3 4" xfId="36068"/>
    <cellStyle name="40% - Accent3 100 3 4 2" xfId="36069"/>
    <cellStyle name="40% - Accent3 100 3 4 2 2" xfId="36070"/>
    <cellStyle name="40% - Accent3 100 3 4 3" xfId="36071"/>
    <cellStyle name="40% - Accent3 100 3 5" xfId="36072"/>
    <cellStyle name="40% - Accent3 100 3 5 2" xfId="36073"/>
    <cellStyle name="40% - Accent3 100 3 6" xfId="36074"/>
    <cellStyle name="40% - Accent3 100 3 7" xfId="36075"/>
    <cellStyle name="40% - Accent3 100 4" xfId="36076"/>
    <cellStyle name="40% - Accent3 100 4 2" xfId="36077"/>
    <cellStyle name="40% - Accent3 100 4 2 2" xfId="36078"/>
    <cellStyle name="40% - Accent3 100 4 2 2 2" xfId="36079"/>
    <cellStyle name="40% - Accent3 100 4 2 2 2 2" xfId="36080"/>
    <cellStyle name="40% - Accent3 100 4 2 2 3" xfId="36081"/>
    <cellStyle name="40% - Accent3 100 4 2 3" xfId="36082"/>
    <cellStyle name="40% - Accent3 100 4 2 3 2" xfId="36083"/>
    <cellStyle name="40% - Accent3 100 4 2 4" xfId="36084"/>
    <cellStyle name="40% - Accent3 100 4 2 5" xfId="36085"/>
    <cellStyle name="40% - Accent3 100 4 3" xfId="36086"/>
    <cellStyle name="40% - Accent3 100 4 3 2" xfId="36087"/>
    <cellStyle name="40% - Accent3 100 4 3 2 2" xfId="36088"/>
    <cellStyle name="40% - Accent3 100 4 3 3" xfId="36089"/>
    <cellStyle name="40% - Accent3 100 4 4" xfId="36090"/>
    <cellStyle name="40% - Accent3 100 4 4 2" xfId="36091"/>
    <cellStyle name="40% - Accent3 100 4 5" xfId="36092"/>
    <cellStyle name="40% - Accent3 100 4 6" xfId="36093"/>
    <cellStyle name="40% - Accent3 100 5" xfId="36094"/>
    <cellStyle name="40% - Accent3 100 5 2" xfId="36095"/>
    <cellStyle name="40% - Accent3 100 5 2 2" xfId="36096"/>
    <cellStyle name="40% - Accent3 100 5 2 2 2" xfId="36097"/>
    <cellStyle name="40% - Accent3 100 5 2 2 2 2" xfId="36098"/>
    <cellStyle name="40% - Accent3 100 5 2 2 3" xfId="36099"/>
    <cellStyle name="40% - Accent3 100 5 2 3" xfId="36100"/>
    <cellStyle name="40% - Accent3 100 5 2 3 2" xfId="36101"/>
    <cellStyle name="40% - Accent3 100 5 2 4" xfId="36102"/>
    <cellStyle name="40% - Accent3 100 5 2 5" xfId="36103"/>
    <cellStyle name="40% - Accent3 100 5 3" xfId="36104"/>
    <cellStyle name="40% - Accent3 100 5 3 2" xfId="36105"/>
    <cellStyle name="40% - Accent3 100 5 3 2 2" xfId="36106"/>
    <cellStyle name="40% - Accent3 100 5 3 3" xfId="36107"/>
    <cellStyle name="40% - Accent3 100 5 4" xfId="36108"/>
    <cellStyle name="40% - Accent3 100 5 4 2" xfId="36109"/>
    <cellStyle name="40% - Accent3 100 5 5" xfId="36110"/>
    <cellStyle name="40% - Accent3 100 5 6" xfId="36111"/>
    <cellStyle name="40% - Accent3 100 6" xfId="36112"/>
    <cellStyle name="40% - Accent3 100 6 2" xfId="36113"/>
    <cellStyle name="40% - Accent3 100 6 2 2" xfId="36114"/>
    <cellStyle name="40% - Accent3 100 6 2 2 2" xfId="36115"/>
    <cellStyle name="40% - Accent3 100 6 2 3" xfId="36116"/>
    <cellStyle name="40% - Accent3 100 6 3" xfId="36117"/>
    <cellStyle name="40% - Accent3 100 6 3 2" xfId="36118"/>
    <cellStyle name="40% - Accent3 100 6 4" xfId="36119"/>
    <cellStyle name="40% - Accent3 100 6 5" xfId="36120"/>
    <cellStyle name="40% - Accent3 100 7" xfId="36121"/>
    <cellStyle name="40% - Accent3 100 7 2" xfId="36122"/>
    <cellStyle name="40% - Accent3 100 7 2 2" xfId="36123"/>
    <cellStyle name="40% - Accent3 100 7 3" xfId="36124"/>
    <cellStyle name="40% - Accent3 100 8" xfId="36125"/>
    <cellStyle name="40% - Accent3 100 8 2" xfId="36126"/>
    <cellStyle name="40% - Accent3 100 9" xfId="36127"/>
    <cellStyle name="40% - Accent3 100 9 2" xfId="61046"/>
    <cellStyle name="40% - Accent3 101" xfId="1882"/>
    <cellStyle name="40% - Accent3 101 10" xfId="36128"/>
    <cellStyle name="40% - Accent3 101 2" xfId="36129"/>
    <cellStyle name="40% - Accent3 101 2 2" xfId="36130"/>
    <cellStyle name="40% - Accent3 101 2 2 2" xfId="36131"/>
    <cellStyle name="40% - Accent3 101 2 2 2 2" xfId="36132"/>
    <cellStyle name="40% - Accent3 101 2 2 2 2 2" xfId="36133"/>
    <cellStyle name="40% - Accent3 101 2 2 2 2 2 2" xfId="36134"/>
    <cellStyle name="40% - Accent3 101 2 2 2 2 3" xfId="36135"/>
    <cellStyle name="40% - Accent3 101 2 2 2 3" xfId="36136"/>
    <cellStyle name="40% - Accent3 101 2 2 2 3 2" xfId="36137"/>
    <cellStyle name="40% - Accent3 101 2 2 2 4" xfId="36138"/>
    <cellStyle name="40% - Accent3 101 2 2 2 5" xfId="36139"/>
    <cellStyle name="40% - Accent3 101 2 2 3" xfId="36140"/>
    <cellStyle name="40% - Accent3 101 2 2 3 2" xfId="36141"/>
    <cellStyle name="40% - Accent3 101 2 2 3 2 2" xfId="36142"/>
    <cellStyle name="40% - Accent3 101 2 2 3 3" xfId="36143"/>
    <cellStyle name="40% - Accent3 101 2 2 4" xfId="36144"/>
    <cellStyle name="40% - Accent3 101 2 2 4 2" xfId="36145"/>
    <cellStyle name="40% - Accent3 101 2 2 5" xfId="36146"/>
    <cellStyle name="40% - Accent3 101 2 2 6" xfId="36147"/>
    <cellStyle name="40% - Accent3 101 2 3" xfId="36148"/>
    <cellStyle name="40% - Accent3 101 2 3 2" xfId="36149"/>
    <cellStyle name="40% - Accent3 101 2 3 2 2" xfId="36150"/>
    <cellStyle name="40% - Accent3 101 2 3 2 2 2" xfId="36151"/>
    <cellStyle name="40% - Accent3 101 2 3 2 3" xfId="36152"/>
    <cellStyle name="40% - Accent3 101 2 3 3" xfId="36153"/>
    <cellStyle name="40% - Accent3 101 2 3 3 2" xfId="36154"/>
    <cellStyle name="40% - Accent3 101 2 3 4" xfId="36155"/>
    <cellStyle name="40% - Accent3 101 2 3 5" xfId="36156"/>
    <cellStyle name="40% - Accent3 101 2 4" xfId="36157"/>
    <cellStyle name="40% - Accent3 101 2 4 2" xfId="36158"/>
    <cellStyle name="40% - Accent3 101 2 4 2 2" xfId="36159"/>
    <cellStyle name="40% - Accent3 101 2 4 3" xfId="36160"/>
    <cellStyle name="40% - Accent3 101 2 5" xfId="36161"/>
    <cellStyle name="40% - Accent3 101 2 5 2" xfId="36162"/>
    <cellStyle name="40% - Accent3 101 2 6" xfId="36163"/>
    <cellStyle name="40% - Accent3 101 2 7" xfId="36164"/>
    <cellStyle name="40% - Accent3 101 3" xfId="36165"/>
    <cellStyle name="40% - Accent3 101 3 2" xfId="36166"/>
    <cellStyle name="40% - Accent3 101 3 2 2" xfId="36167"/>
    <cellStyle name="40% - Accent3 101 3 2 2 2" xfId="36168"/>
    <cellStyle name="40% - Accent3 101 3 2 2 2 2" xfId="36169"/>
    <cellStyle name="40% - Accent3 101 3 2 2 2 2 2" xfId="36170"/>
    <cellStyle name="40% - Accent3 101 3 2 2 2 3" xfId="36171"/>
    <cellStyle name="40% - Accent3 101 3 2 2 3" xfId="36172"/>
    <cellStyle name="40% - Accent3 101 3 2 2 3 2" xfId="36173"/>
    <cellStyle name="40% - Accent3 101 3 2 2 4" xfId="36174"/>
    <cellStyle name="40% - Accent3 101 3 2 2 5" xfId="36175"/>
    <cellStyle name="40% - Accent3 101 3 2 3" xfId="36176"/>
    <cellStyle name="40% - Accent3 101 3 2 3 2" xfId="36177"/>
    <cellStyle name="40% - Accent3 101 3 2 3 2 2" xfId="36178"/>
    <cellStyle name="40% - Accent3 101 3 2 3 3" xfId="36179"/>
    <cellStyle name="40% - Accent3 101 3 2 4" xfId="36180"/>
    <cellStyle name="40% - Accent3 101 3 2 4 2" xfId="36181"/>
    <cellStyle name="40% - Accent3 101 3 2 5" xfId="36182"/>
    <cellStyle name="40% - Accent3 101 3 2 6" xfId="36183"/>
    <cellStyle name="40% - Accent3 101 3 3" xfId="36184"/>
    <cellStyle name="40% - Accent3 101 3 3 2" xfId="36185"/>
    <cellStyle name="40% - Accent3 101 3 3 2 2" xfId="36186"/>
    <cellStyle name="40% - Accent3 101 3 3 2 2 2" xfId="36187"/>
    <cellStyle name="40% - Accent3 101 3 3 2 3" xfId="36188"/>
    <cellStyle name="40% - Accent3 101 3 3 3" xfId="36189"/>
    <cellStyle name="40% - Accent3 101 3 3 3 2" xfId="36190"/>
    <cellStyle name="40% - Accent3 101 3 3 4" xfId="36191"/>
    <cellStyle name="40% - Accent3 101 3 3 5" xfId="36192"/>
    <cellStyle name="40% - Accent3 101 3 4" xfId="36193"/>
    <cellStyle name="40% - Accent3 101 3 4 2" xfId="36194"/>
    <cellStyle name="40% - Accent3 101 3 4 2 2" xfId="36195"/>
    <cellStyle name="40% - Accent3 101 3 4 3" xfId="36196"/>
    <cellStyle name="40% - Accent3 101 3 5" xfId="36197"/>
    <cellStyle name="40% - Accent3 101 3 5 2" xfId="36198"/>
    <cellStyle name="40% - Accent3 101 3 6" xfId="36199"/>
    <cellStyle name="40% - Accent3 101 3 7" xfId="36200"/>
    <cellStyle name="40% - Accent3 101 4" xfId="36201"/>
    <cellStyle name="40% - Accent3 101 4 2" xfId="36202"/>
    <cellStyle name="40% - Accent3 101 4 2 2" xfId="36203"/>
    <cellStyle name="40% - Accent3 101 4 2 2 2" xfId="36204"/>
    <cellStyle name="40% - Accent3 101 4 2 2 2 2" xfId="36205"/>
    <cellStyle name="40% - Accent3 101 4 2 2 3" xfId="36206"/>
    <cellStyle name="40% - Accent3 101 4 2 3" xfId="36207"/>
    <cellStyle name="40% - Accent3 101 4 2 3 2" xfId="36208"/>
    <cellStyle name="40% - Accent3 101 4 2 4" xfId="36209"/>
    <cellStyle name="40% - Accent3 101 4 2 5" xfId="36210"/>
    <cellStyle name="40% - Accent3 101 4 3" xfId="36211"/>
    <cellStyle name="40% - Accent3 101 4 3 2" xfId="36212"/>
    <cellStyle name="40% - Accent3 101 4 3 2 2" xfId="36213"/>
    <cellStyle name="40% - Accent3 101 4 3 3" xfId="36214"/>
    <cellStyle name="40% - Accent3 101 4 4" xfId="36215"/>
    <cellStyle name="40% - Accent3 101 4 4 2" xfId="36216"/>
    <cellStyle name="40% - Accent3 101 4 5" xfId="36217"/>
    <cellStyle name="40% - Accent3 101 4 6" xfId="36218"/>
    <cellStyle name="40% - Accent3 101 5" xfId="36219"/>
    <cellStyle name="40% - Accent3 101 5 2" xfId="36220"/>
    <cellStyle name="40% - Accent3 101 5 2 2" xfId="36221"/>
    <cellStyle name="40% - Accent3 101 5 2 2 2" xfId="36222"/>
    <cellStyle name="40% - Accent3 101 5 2 2 2 2" xfId="36223"/>
    <cellStyle name="40% - Accent3 101 5 2 2 3" xfId="36224"/>
    <cellStyle name="40% - Accent3 101 5 2 3" xfId="36225"/>
    <cellStyle name="40% - Accent3 101 5 2 3 2" xfId="36226"/>
    <cellStyle name="40% - Accent3 101 5 2 4" xfId="36227"/>
    <cellStyle name="40% - Accent3 101 5 2 5" xfId="36228"/>
    <cellStyle name="40% - Accent3 101 5 3" xfId="36229"/>
    <cellStyle name="40% - Accent3 101 5 3 2" xfId="36230"/>
    <cellStyle name="40% - Accent3 101 5 3 2 2" xfId="36231"/>
    <cellStyle name="40% - Accent3 101 5 3 3" xfId="36232"/>
    <cellStyle name="40% - Accent3 101 5 4" xfId="36233"/>
    <cellStyle name="40% - Accent3 101 5 4 2" xfId="36234"/>
    <cellStyle name="40% - Accent3 101 5 5" xfId="36235"/>
    <cellStyle name="40% - Accent3 101 5 6" xfId="36236"/>
    <cellStyle name="40% - Accent3 101 6" xfId="36237"/>
    <cellStyle name="40% - Accent3 101 6 2" xfId="36238"/>
    <cellStyle name="40% - Accent3 101 6 2 2" xfId="36239"/>
    <cellStyle name="40% - Accent3 101 6 2 2 2" xfId="36240"/>
    <cellStyle name="40% - Accent3 101 6 2 3" xfId="36241"/>
    <cellStyle name="40% - Accent3 101 6 3" xfId="36242"/>
    <cellStyle name="40% - Accent3 101 6 3 2" xfId="36243"/>
    <cellStyle name="40% - Accent3 101 6 4" xfId="36244"/>
    <cellStyle name="40% - Accent3 101 6 5" xfId="36245"/>
    <cellStyle name="40% - Accent3 101 7" xfId="36246"/>
    <cellStyle name="40% - Accent3 101 7 2" xfId="36247"/>
    <cellStyle name="40% - Accent3 101 7 2 2" xfId="36248"/>
    <cellStyle name="40% - Accent3 101 7 3" xfId="36249"/>
    <cellStyle name="40% - Accent3 101 8" xfId="36250"/>
    <cellStyle name="40% - Accent3 101 8 2" xfId="36251"/>
    <cellStyle name="40% - Accent3 101 9" xfId="36252"/>
    <cellStyle name="40% - Accent3 101 9 2" xfId="61047"/>
    <cellStyle name="40% - Accent3 102" xfId="1883"/>
    <cellStyle name="40% - Accent3 102 10" xfId="36253"/>
    <cellStyle name="40% - Accent3 102 2" xfId="36254"/>
    <cellStyle name="40% - Accent3 102 2 2" xfId="36255"/>
    <cellStyle name="40% - Accent3 102 2 2 2" xfId="36256"/>
    <cellStyle name="40% - Accent3 102 2 2 2 2" xfId="36257"/>
    <cellStyle name="40% - Accent3 102 2 2 2 2 2" xfId="36258"/>
    <cellStyle name="40% - Accent3 102 2 2 2 2 2 2" xfId="36259"/>
    <cellStyle name="40% - Accent3 102 2 2 2 2 3" xfId="36260"/>
    <cellStyle name="40% - Accent3 102 2 2 2 3" xfId="36261"/>
    <cellStyle name="40% - Accent3 102 2 2 2 3 2" xfId="36262"/>
    <cellStyle name="40% - Accent3 102 2 2 2 4" xfId="36263"/>
    <cellStyle name="40% - Accent3 102 2 2 2 5" xfId="36264"/>
    <cellStyle name="40% - Accent3 102 2 2 3" xfId="36265"/>
    <cellStyle name="40% - Accent3 102 2 2 3 2" xfId="36266"/>
    <cellStyle name="40% - Accent3 102 2 2 3 2 2" xfId="36267"/>
    <cellStyle name="40% - Accent3 102 2 2 3 3" xfId="36268"/>
    <cellStyle name="40% - Accent3 102 2 2 4" xfId="36269"/>
    <cellStyle name="40% - Accent3 102 2 2 4 2" xfId="36270"/>
    <cellStyle name="40% - Accent3 102 2 2 5" xfId="36271"/>
    <cellStyle name="40% - Accent3 102 2 2 6" xfId="36272"/>
    <cellStyle name="40% - Accent3 102 2 3" xfId="36273"/>
    <cellStyle name="40% - Accent3 102 2 3 2" xfId="36274"/>
    <cellStyle name="40% - Accent3 102 2 3 2 2" xfId="36275"/>
    <cellStyle name="40% - Accent3 102 2 3 2 2 2" xfId="36276"/>
    <cellStyle name="40% - Accent3 102 2 3 2 3" xfId="36277"/>
    <cellStyle name="40% - Accent3 102 2 3 3" xfId="36278"/>
    <cellStyle name="40% - Accent3 102 2 3 3 2" xfId="36279"/>
    <cellStyle name="40% - Accent3 102 2 3 4" xfId="36280"/>
    <cellStyle name="40% - Accent3 102 2 3 5" xfId="36281"/>
    <cellStyle name="40% - Accent3 102 2 4" xfId="36282"/>
    <cellStyle name="40% - Accent3 102 2 4 2" xfId="36283"/>
    <cellStyle name="40% - Accent3 102 2 4 2 2" xfId="36284"/>
    <cellStyle name="40% - Accent3 102 2 4 3" xfId="36285"/>
    <cellStyle name="40% - Accent3 102 2 5" xfId="36286"/>
    <cellStyle name="40% - Accent3 102 2 5 2" xfId="36287"/>
    <cellStyle name="40% - Accent3 102 2 6" xfId="36288"/>
    <cellStyle name="40% - Accent3 102 2 7" xfId="36289"/>
    <cellStyle name="40% - Accent3 102 3" xfId="36290"/>
    <cellStyle name="40% - Accent3 102 3 2" xfId="36291"/>
    <cellStyle name="40% - Accent3 102 3 2 2" xfId="36292"/>
    <cellStyle name="40% - Accent3 102 3 2 2 2" xfId="36293"/>
    <cellStyle name="40% - Accent3 102 3 2 2 2 2" xfId="36294"/>
    <cellStyle name="40% - Accent3 102 3 2 2 2 2 2" xfId="36295"/>
    <cellStyle name="40% - Accent3 102 3 2 2 2 3" xfId="36296"/>
    <cellStyle name="40% - Accent3 102 3 2 2 3" xfId="36297"/>
    <cellStyle name="40% - Accent3 102 3 2 2 3 2" xfId="36298"/>
    <cellStyle name="40% - Accent3 102 3 2 2 4" xfId="36299"/>
    <cellStyle name="40% - Accent3 102 3 2 2 5" xfId="36300"/>
    <cellStyle name="40% - Accent3 102 3 2 3" xfId="36301"/>
    <cellStyle name="40% - Accent3 102 3 2 3 2" xfId="36302"/>
    <cellStyle name="40% - Accent3 102 3 2 3 2 2" xfId="36303"/>
    <cellStyle name="40% - Accent3 102 3 2 3 3" xfId="36304"/>
    <cellStyle name="40% - Accent3 102 3 2 4" xfId="36305"/>
    <cellStyle name="40% - Accent3 102 3 2 4 2" xfId="36306"/>
    <cellStyle name="40% - Accent3 102 3 2 5" xfId="36307"/>
    <cellStyle name="40% - Accent3 102 3 2 6" xfId="36308"/>
    <cellStyle name="40% - Accent3 102 3 3" xfId="36309"/>
    <cellStyle name="40% - Accent3 102 3 3 2" xfId="36310"/>
    <cellStyle name="40% - Accent3 102 3 3 2 2" xfId="36311"/>
    <cellStyle name="40% - Accent3 102 3 3 2 2 2" xfId="36312"/>
    <cellStyle name="40% - Accent3 102 3 3 2 3" xfId="36313"/>
    <cellStyle name="40% - Accent3 102 3 3 3" xfId="36314"/>
    <cellStyle name="40% - Accent3 102 3 3 3 2" xfId="36315"/>
    <cellStyle name="40% - Accent3 102 3 3 4" xfId="36316"/>
    <cellStyle name="40% - Accent3 102 3 3 5" xfId="36317"/>
    <cellStyle name="40% - Accent3 102 3 4" xfId="36318"/>
    <cellStyle name="40% - Accent3 102 3 4 2" xfId="36319"/>
    <cellStyle name="40% - Accent3 102 3 4 2 2" xfId="36320"/>
    <cellStyle name="40% - Accent3 102 3 4 3" xfId="36321"/>
    <cellStyle name="40% - Accent3 102 3 5" xfId="36322"/>
    <cellStyle name="40% - Accent3 102 3 5 2" xfId="36323"/>
    <cellStyle name="40% - Accent3 102 3 6" xfId="36324"/>
    <cellStyle name="40% - Accent3 102 3 7" xfId="36325"/>
    <cellStyle name="40% - Accent3 102 4" xfId="36326"/>
    <cellStyle name="40% - Accent3 102 4 2" xfId="36327"/>
    <cellStyle name="40% - Accent3 102 4 2 2" xfId="36328"/>
    <cellStyle name="40% - Accent3 102 4 2 2 2" xfId="36329"/>
    <cellStyle name="40% - Accent3 102 4 2 2 2 2" xfId="36330"/>
    <cellStyle name="40% - Accent3 102 4 2 2 3" xfId="36331"/>
    <cellStyle name="40% - Accent3 102 4 2 3" xfId="36332"/>
    <cellStyle name="40% - Accent3 102 4 2 3 2" xfId="36333"/>
    <cellStyle name="40% - Accent3 102 4 2 4" xfId="36334"/>
    <cellStyle name="40% - Accent3 102 4 2 5" xfId="36335"/>
    <cellStyle name="40% - Accent3 102 4 3" xfId="36336"/>
    <cellStyle name="40% - Accent3 102 4 3 2" xfId="36337"/>
    <cellStyle name="40% - Accent3 102 4 3 2 2" xfId="36338"/>
    <cellStyle name="40% - Accent3 102 4 3 3" xfId="36339"/>
    <cellStyle name="40% - Accent3 102 4 4" xfId="36340"/>
    <cellStyle name="40% - Accent3 102 4 4 2" xfId="36341"/>
    <cellStyle name="40% - Accent3 102 4 5" xfId="36342"/>
    <cellStyle name="40% - Accent3 102 4 6" xfId="36343"/>
    <cellStyle name="40% - Accent3 102 5" xfId="36344"/>
    <cellStyle name="40% - Accent3 102 5 2" xfId="36345"/>
    <cellStyle name="40% - Accent3 102 5 2 2" xfId="36346"/>
    <cellStyle name="40% - Accent3 102 5 2 2 2" xfId="36347"/>
    <cellStyle name="40% - Accent3 102 5 2 2 2 2" xfId="36348"/>
    <cellStyle name="40% - Accent3 102 5 2 2 3" xfId="36349"/>
    <cellStyle name="40% - Accent3 102 5 2 3" xfId="36350"/>
    <cellStyle name="40% - Accent3 102 5 2 3 2" xfId="36351"/>
    <cellStyle name="40% - Accent3 102 5 2 4" xfId="36352"/>
    <cellStyle name="40% - Accent3 102 5 2 5" xfId="36353"/>
    <cellStyle name="40% - Accent3 102 5 3" xfId="36354"/>
    <cellStyle name="40% - Accent3 102 5 3 2" xfId="36355"/>
    <cellStyle name="40% - Accent3 102 5 3 2 2" xfId="36356"/>
    <cellStyle name="40% - Accent3 102 5 3 3" xfId="36357"/>
    <cellStyle name="40% - Accent3 102 5 4" xfId="36358"/>
    <cellStyle name="40% - Accent3 102 5 4 2" xfId="36359"/>
    <cellStyle name="40% - Accent3 102 5 5" xfId="36360"/>
    <cellStyle name="40% - Accent3 102 5 6" xfId="36361"/>
    <cellStyle name="40% - Accent3 102 6" xfId="36362"/>
    <cellStyle name="40% - Accent3 102 6 2" xfId="36363"/>
    <cellStyle name="40% - Accent3 102 6 2 2" xfId="36364"/>
    <cellStyle name="40% - Accent3 102 6 2 2 2" xfId="36365"/>
    <cellStyle name="40% - Accent3 102 6 2 3" xfId="36366"/>
    <cellStyle name="40% - Accent3 102 6 3" xfId="36367"/>
    <cellStyle name="40% - Accent3 102 6 3 2" xfId="36368"/>
    <cellStyle name="40% - Accent3 102 6 4" xfId="36369"/>
    <cellStyle name="40% - Accent3 102 6 5" xfId="36370"/>
    <cellStyle name="40% - Accent3 102 7" xfId="36371"/>
    <cellStyle name="40% - Accent3 102 7 2" xfId="36372"/>
    <cellStyle name="40% - Accent3 102 7 2 2" xfId="36373"/>
    <cellStyle name="40% - Accent3 102 7 3" xfId="36374"/>
    <cellStyle name="40% - Accent3 102 8" xfId="36375"/>
    <cellStyle name="40% - Accent3 102 8 2" xfId="36376"/>
    <cellStyle name="40% - Accent3 102 9" xfId="36377"/>
    <cellStyle name="40% - Accent3 102 9 2" xfId="61048"/>
    <cellStyle name="40% - Accent3 103" xfId="1884"/>
    <cellStyle name="40% - Accent3 103 10" xfId="36378"/>
    <cellStyle name="40% - Accent3 103 2" xfId="36379"/>
    <cellStyle name="40% - Accent3 103 2 2" xfId="36380"/>
    <cellStyle name="40% - Accent3 103 2 2 2" xfId="36381"/>
    <cellStyle name="40% - Accent3 103 2 2 2 2" xfId="36382"/>
    <cellStyle name="40% - Accent3 103 2 2 2 2 2" xfId="36383"/>
    <cellStyle name="40% - Accent3 103 2 2 2 2 2 2" xfId="36384"/>
    <cellStyle name="40% - Accent3 103 2 2 2 2 3" xfId="36385"/>
    <cellStyle name="40% - Accent3 103 2 2 2 3" xfId="36386"/>
    <cellStyle name="40% - Accent3 103 2 2 2 3 2" xfId="36387"/>
    <cellStyle name="40% - Accent3 103 2 2 2 4" xfId="36388"/>
    <cellStyle name="40% - Accent3 103 2 2 2 5" xfId="36389"/>
    <cellStyle name="40% - Accent3 103 2 2 3" xfId="36390"/>
    <cellStyle name="40% - Accent3 103 2 2 3 2" xfId="36391"/>
    <cellStyle name="40% - Accent3 103 2 2 3 2 2" xfId="36392"/>
    <cellStyle name="40% - Accent3 103 2 2 3 3" xfId="36393"/>
    <cellStyle name="40% - Accent3 103 2 2 4" xfId="36394"/>
    <cellStyle name="40% - Accent3 103 2 2 4 2" xfId="36395"/>
    <cellStyle name="40% - Accent3 103 2 2 5" xfId="36396"/>
    <cellStyle name="40% - Accent3 103 2 2 6" xfId="36397"/>
    <cellStyle name="40% - Accent3 103 2 3" xfId="36398"/>
    <cellStyle name="40% - Accent3 103 2 3 2" xfId="36399"/>
    <cellStyle name="40% - Accent3 103 2 3 2 2" xfId="36400"/>
    <cellStyle name="40% - Accent3 103 2 3 2 2 2" xfId="36401"/>
    <cellStyle name="40% - Accent3 103 2 3 2 3" xfId="36402"/>
    <cellStyle name="40% - Accent3 103 2 3 3" xfId="36403"/>
    <cellStyle name="40% - Accent3 103 2 3 3 2" xfId="36404"/>
    <cellStyle name="40% - Accent3 103 2 3 4" xfId="36405"/>
    <cellStyle name="40% - Accent3 103 2 3 5" xfId="36406"/>
    <cellStyle name="40% - Accent3 103 2 4" xfId="36407"/>
    <cellStyle name="40% - Accent3 103 2 4 2" xfId="36408"/>
    <cellStyle name="40% - Accent3 103 2 4 2 2" xfId="36409"/>
    <cellStyle name="40% - Accent3 103 2 4 3" xfId="36410"/>
    <cellStyle name="40% - Accent3 103 2 5" xfId="36411"/>
    <cellStyle name="40% - Accent3 103 2 5 2" xfId="36412"/>
    <cellStyle name="40% - Accent3 103 2 6" xfId="36413"/>
    <cellStyle name="40% - Accent3 103 2 7" xfId="36414"/>
    <cellStyle name="40% - Accent3 103 3" xfId="36415"/>
    <cellStyle name="40% - Accent3 103 3 2" xfId="36416"/>
    <cellStyle name="40% - Accent3 103 3 2 2" xfId="36417"/>
    <cellStyle name="40% - Accent3 103 3 2 2 2" xfId="36418"/>
    <cellStyle name="40% - Accent3 103 3 2 2 2 2" xfId="36419"/>
    <cellStyle name="40% - Accent3 103 3 2 2 2 2 2" xfId="36420"/>
    <cellStyle name="40% - Accent3 103 3 2 2 2 3" xfId="36421"/>
    <cellStyle name="40% - Accent3 103 3 2 2 3" xfId="36422"/>
    <cellStyle name="40% - Accent3 103 3 2 2 3 2" xfId="36423"/>
    <cellStyle name="40% - Accent3 103 3 2 2 4" xfId="36424"/>
    <cellStyle name="40% - Accent3 103 3 2 2 5" xfId="36425"/>
    <cellStyle name="40% - Accent3 103 3 2 3" xfId="36426"/>
    <cellStyle name="40% - Accent3 103 3 2 3 2" xfId="36427"/>
    <cellStyle name="40% - Accent3 103 3 2 3 2 2" xfId="36428"/>
    <cellStyle name="40% - Accent3 103 3 2 3 3" xfId="36429"/>
    <cellStyle name="40% - Accent3 103 3 2 4" xfId="36430"/>
    <cellStyle name="40% - Accent3 103 3 2 4 2" xfId="36431"/>
    <cellStyle name="40% - Accent3 103 3 2 5" xfId="36432"/>
    <cellStyle name="40% - Accent3 103 3 2 6" xfId="36433"/>
    <cellStyle name="40% - Accent3 103 3 3" xfId="36434"/>
    <cellStyle name="40% - Accent3 103 3 3 2" xfId="36435"/>
    <cellStyle name="40% - Accent3 103 3 3 2 2" xfId="36436"/>
    <cellStyle name="40% - Accent3 103 3 3 2 2 2" xfId="36437"/>
    <cellStyle name="40% - Accent3 103 3 3 2 3" xfId="36438"/>
    <cellStyle name="40% - Accent3 103 3 3 3" xfId="36439"/>
    <cellStyle name="40% - Accent3 103 3 3 3 2" xfId="36440"/>
    <cellStyle name="40% - Accent3 103 3 3 4" xfId="36441"/>
    <cellStyle name="40% - Accent3 103 3 3 5" xfId="36442"/>
    <cellStyle name="40% - Accent3 103 3 4" xfId="36443"/>
    <cellStyle name="40% - Accent3 103 3 4 2" xfId="36444"/>
    <cellStyle name="40% - Accent3 103 3 4 2 2" xfId="36445"/>
    <cellStyle name="40% - Accent3 103 3 4 3" xfId="36446"/>
    <cellStyle name="40% - Accent3 103 3 5" xfId="36447"/>
    <cellStyle name="40% - Accent3 103 3 5 2" xfId="36448"/>
    <cellStyle name="40% - Accent3 103 3 6" xfId="36449"/>
    <cellStyle name="40% - Accent3 103 3 7" xfId="36450"/>
    <cellStyle name="40% - Accent3 103 4" xfId="36451"/>
    <cellStyle name="40% - Accent3 103 4 2" xfId="36452"/>
    <cellStyle name="40% - Accent3 103 4 2 2" xfId="36453"/>
    <cellStyle name="40% - Accent3 103 4 2 2 2" xfId="36454"/>
    <cellStyle name="40% - Accent3 103 4 2 2 2 2" xfId="36455"/>
    <cellStyle name="40% - Accent3 103 4 2 2 3" xfId="36456"/>
    <cellStyle name="40% - Accent3 103 4 2 3" xfId="36457"/>
    <cellStyle name="40% - Accent3 103 4 2 3 2" xfId="36458"/>
    <cellStyle name="40% - Accent3 103 4 2 4" xfId="36459"/>
    <cellStyle name="40% - Accent3 103 4 2 5" xfId="36460"/>
    <cellStyle name="40% - Accent3 103 4 3" xfId="36461"/>
    <cellStyle name="40% - Accent3 103 4 3 2" xfId="36462"/>
    <cellStyle name="40% - Accent3 103 4 3 2 2" xfId="36463"/>
    <cellStyle name="40% - Accent3 103 4 3 3" xfId="36464"/>
    <cellStyle name="40% - Accent3 103 4 4" xfId="36465"/>
    <cellStyle name="40% - Accent3 103 4 4 2" xfId="36466"/>
    <cellStyle name="40% - Accent3 103 4 5" xfId="36467"/>
    <cellStyle name="40% - Accent3 103 4 6" xfId="36468"/>
    <cellStyle name="40% - Accent3 103 5" xfId="36469"/>
    <cellStyle name="40% - Accent3 103 5 2" xfId="36470"/>
    <cellStyle name="40% - Accent3 103 5 2 2" xfId="36471"/>
    <cellStyle name="40% - Accent3 103 5 2 2 2" xfId="36472"/>
    <cellStyle name="40% - Accent3 103 5 2 2 2 2" xfId="36473"/>
    <cellStyle name="40% - Accent3 103 5 2 2 3" xfId="36474"/>
    <cellStyle name="40% - Accent3 103 5 2 3" xfId="36475"/>
    <cellStyle name="40% - Accent3 103 5 2 3 2" xfId="36476"/>
    <cellStyle name="40% - Accent3 103 5 2 4" xfId="36477"/>
    <cellStyle name="40% - Accent3 103 5 2 5" xfId="36478"/>
    <cellStyle name="40% - Accent3 103 5 3" xfId="36479"/>
    <cellStyle name="40% - Accent3 103 5 3 2" xfId="36480"/>
    <cellStyle name="40% - Accent3 103 5 3 2 2" xfId="36481"/>
    <cellStyle name="40% - Accent3 103 5 3 3" xfId="36482"/>
    <cellStyle name="40% - Accent3 103 5 4" xfId="36483"/>
    <cellStyle name="40% - Accent3 103 5 4 2" xfId="36484"/>
    <cellStyle name="40% - Accent3 103 5 5" xfId="36485"/>
    <cellStyle name="40% - Accent3 103 5 6" xfId="36486"/>
    <cellStyle name="40% - Accent3 103 6" xfId="36487"/>
    <cellStyle name="40% - Accent3 103 6 2" xfId="36488"/>
    <cellStyle name="40% - Accent3 103 6 2 2" xfId="36489"/>
    <cellStyle name="40% - Accent3 103 6 2 2 2" xfId="36490"/>
    <cellStyle name="40% - Accent3 103 6 2 3" xfId="36491"/>
    <cellStyle name="40% - Accent3 103 6 3" xfId="36492"/>
    <cellStyle name="40% - Accent3 103 6 3 2" xfId="36493"/>
    <cellStyle name="40% - Accent3 103 6 4" xfId="36494"/>
    <cellStyle name="40% - Accent3 103 6 5" xfId="36495"/>
    <cellStyle name="40% - Accent3 103 7" xfId="36496"/>
    <cellStyle name="40% - Accent3 103 7 2" xfId="36497"/>
    <cellStyle name="40% - Accent3 103 7 2 2" xfId="36498"/>
    <cellStyle name="40% - Accent3 103 7 3" xfId="36499"/>
    <cellStyle name="40% - Accent3 103 8" xfId="36500"/>
    <cellStyle name="40% - Accent3 103 8 2" xfId="36501"/>
    <cellStyle name="40% - Accent3 103 9" xfId="36502"/>
    <cellStyle name="40% - Accent3 103 9 2" xfId="61049"/>
    <cellStyle name="40% - Accent3 104" xfId="1885"/>
    <cellStyle name="40% - Accent3 104 10" xfId="36503"/>
    <cellStyle name="40% - Accent3 104 2" xfId="36504"/>
    <cellStyle name="40% - Accent3 104 2 2" xfId="36505"/>
    <cellStyle name="40% - Accent3 104 2 2 2" xfId="36506"/>
    <cellStyle name="40% - Accent3 104 2 2 2 2" xfId="36507"/>
    <cellStyle name="40% - Accent3 104 2 2 2 2 2" xfId="36508"/>
    <cellStyle name="40% - Accent3 104 2 2 2 2 2 2" xfId="36509"/>
    <cellStyle name="40% - Accent3 104 2 2 2 2 3" xfId="36510"/>
    <cellStyle name="40% - Accent3 104 2 2 2 3" xfId="36511"/>
    <cellStyle name="40% - Accent3 104 2 2 2 3 2" xfId="36512"/>
    <cellStyle name="40% - Accent3 104 2 2 2 4" xfId="36513"/>
    <cellStyle name="40% - Accent3 104 2 2 2 5" xfId="36514"/>
    <cellStyle name="40% - Accent3 104 2 2 3" xfId="36515"/>
    <cellStyle name="40% - Accent3 104 2 2 3 2" xfId="36516"/>
    <cellStyle name="40% - Accent3 104 2 2 3 2 2" xfId="36517"/>
    <cellStyle name="40% - Accent3 104 2 2 3 3" xfId="36518"/>
    <cellStyle name="40% - Accent3 104 2 2 4" xfId="36519"/>
    <cellStyle name="40% - Accent3 104 2 2 4 2" xfId="36520"/>
    <cellStyle name="40% - Accent3 104 2 2 5" xfId="36521"/>
    <cellStyle name="40% - Accent3 104 2 2 6" xfId="36522"/>
    <cellStyle name="40% - Accent3 104 2 3" xfId="36523"/>
    <cellStyle name="40% - Accent3 104 2 3 2" xfId="36524"/>
    <cellStyle name="40% - Accent3 104 2 3 2 2" xfId="36525"/>
    <cellStyle name="40% - Accent3 104 2 3 2 2 2" xfId="36526"/>
    <cellStyle name="40% - Accent3 104 2 3 2 3" xfId="36527"/>
    <cellStyle name="40% - Accent3 104 2 3 3" xfId="36528"/>
    <cellStyle name="40% - Accent3 104 2 3 3 2" xfId="36529"/>
    <cellStyle name="40% - Accent3 104 2 3 4" xfId="36530"/>
    <cellStyle name="40% - Accent3 104 2 3 5" xfId="36531"/>
    <cellStyle name="40% - Accent3 104 2 4" xfId="36532"/>
    <cellStyle name="40% - Accent3 104 2 4 2" xfId="36533"/>
    <cellStyle name="40% - Accent3 104 2 4 2 2" xfId="36534"/>
    <cellStyle name="40% - Accent3 104 2 4 3" xfId="36535"/>
    <cellStyle name="40% - Accent3 104 2 5" xfId="36536"/>
    <cellStyle name="40% - Accent3 104 2 5 2" xfId="36537"/>
    <cellStyle name="40% - Accent3 104 2 6" xfId="36538"/>
    <cellStyle name="40% - Accent3 104 2 7" xfId="36539"/>
    <cellStyle name="40% - Accent3 104 3" xfId="36540"/>
    <cellStyle name="40% - Accent3 104 3 2" xfId="36541"/>
    <cellStyle name="40% - Accent3 104 3 2 2" xfId="36542"/>
    <cellStyle name="40% - Accent3 104 3 2 2 2" xfId="36543"/>
    <cellStyle name="40% - Accent3 104 3 2 2 2 2" xfId="36544"/>
    <cellStyle name="40% - Accent3 104 3 2 2 2 2 2" xfId="36545"/>
    <cellStyle name="40% - Accent3 104 3 2 2 2 3" xfId="36546"/>
    <cellStyle name="40% - Accent3 104 3 2 2 3" xfId="36547"/>
    <cellStyle name="40% - Accent3 104 3 2 2 3 2" xfId="36548"/>
    <cellStyle name="40% - Accent3 104 3 2 2 4" xfId="36549"/>
    <cellStyle name="40% - Accent3 104 3 2 2 5" xfId="36550"/>
    <cellStyle name="40% - Accent3 104 3 2 3" xfId="36551"/>
    <cellStyle name="40% - Accent3 104 3 2 3 2" xfId="36552"/>
    <cellStyle name="40% - Accent3 104 3 2 3 2 2" xfId="36553"/>
    <cellStyle name="40% - Accent3 104 3 2 3 3" xfId="36554"/>
    <cellStyle name="40% - Accent3 104 3 2 4" xfId="36555"/>
    <cellStyle name="40% - Accent3 104 3 2 4 2" xfId="36556"/>
    <cellStyle name="40% - Accent3 104 3 2 5" xfId="36557"/>
    <cellStyle name="40% - Accent3 104 3 2 6" xfId="36558"/>
    <cellStyle name="40% - Accent3 104 3 3" xfId="36559"/>
    <cellStyle name="40% - Accent3 104 3 3 2" xfId="36560"/>
    <cellStyle name="40% - Accent3 104 3 3 2 2" xfId="36561"/>
    <cellStyle name="40% - Accent3 104 3 3 2 2 2" xfId="36562"/>
    <cellStyle name="40% - Accent3 104 3 3 2 3" xfId="36563"/>
    <cellStyle name="40% - Accent3 104 3 3 3" xfId="36564"/>
    <cellStyle name="40% - Accent3 104 3 3 3 2" xfId="36565"/>
    <cellStyle name="40% - Accent3 104 3 3 4" xfId="36566"/>
    <cellStyle name="40% - Accent3 104 3 3 5" xfId="36567"/>
    <cellStyle name="40% - Accent3 104 3 4" xfId="36568"/>
    <cellStyle name="40% - Accent3 104 3 4 2" xfId="36569"/>
    <cellStyle name="40% - Accent3 104 3 4 2 2" xfId="36570"/>
    <cellStyle name="40% - Accent3 104 3 4 3" xfId="36571"/>
    <cellStyle name="40% - Accent3 104 3 5" xfId="36572"/>
    <cellStyle name="40% - Accent3 104 3 5 2" xfId="36573"/>
    <cellStyle name="40% - Accent3 104 3 6" xfId="36574"/>
    <cellStyle name="40% - Accent3 104 3 7" xfId="36575"/>
    <cellStyle name="40% - Accent3 104 4" xfId="36576"/>
    <cellStyle name="40% - Accent3 104 4 2" xfId="36577"/>
    <cellStyle name="40% - Accent3 104 4 2 2" xfId="36578"/>
    <cellStyle name="40% - Accent3 104 4 2 2 2" xfId="36579"/>
    <cellStyle name="40% - Accent3 104 4 2 2 2 2" xfId="36580"/>
    <cellStyle name="40% - Accent3 104 4 2 2 3" xfId="36581"/>
    <cellStyle name="40% - Accent3 104 4 2 3" xfId="36582"/>
    <cellStyle name="40% - Accent3 104 4 2 3 2" xfId="36583"/>
    <cellStyle name="40% - Accent3 104 4 2 4" xfId="36584"/>
    <cellStyle name="40% - Accent3 104 4 2 5" xfId="36585"/>
    <cellStyle name="40% - Accent3 104 4 3" xfId="36586"/>
    <cellStyle name="40% - Accent3 104 4 3 2" xfId="36587"/>
    <cellStyle name="40% - Accent3 104 4 3 2 2" xfId="36588"/>
    <cellStyle name="40% - Accent3 104 4 3 3" xfId="36589"/>
    <cellStyle name="40% - Accent3 104 4 4" xfId="36590"/>
    <cellStyle name="40% - Accent3 104 4 4 2" xfId="36591"/>
    <cellStyle name="40% - Accent3 104 4 5" xfId="36592"/>
    <cellStyle name="40% - Accent3 104 4 6" xfId="36593"/>
    <cellStyle name="40% - Accent3 104 5" xfId="36594"/>
    <cellStyle name="40% - Accent3 104 5 2" xfId="36595"/>
    <cellStyle name="40% - Accent3 104 5 2 2" xfId="36596"/>
    <cellStyle name="40% - Accent3 104 5 2 2 2" xfId="36597"/>
    <cellStyle name="40% - Accent3 104 5 2 2 2 2" xfId="36598"/>
    <cellStyle name="40% - Accent3 104 5 2 2 3" xfId="36599"/>
    <cellStyle name="40% - Accent3 104 5 2 3" xfId="36600"/>
    <cellStyle name="40% - Accent3 104 5 2 3 2" xfId="36601"/>
    <cellStyle name="40% - Accent3 104 5 2 4" xfId="36602"/>
    <cellStyle name="40% - Accent3 104 5 2 5" xfId="36603"/>
    <cellStyle name="40% - Accent3 104 5 3" xfId="36604"/>
    <cellStyle name="40% - Accent3 104 5 3 2" xfId="36605"/>
    <cellStyle name="40% - Accent3 104 5 3 2 2" xfId="36606"/>
    <cellStyle name="40% - Accent3 104 5 3 3" xfId="36607"/>
    <cellStyle name="40% - Accent3 104 5 4" xfId="36608"/>
    <cellStyle name="40% - Accent3 104 5 4 2" xfId="36609"/>
    <cellStyle name="40% - Accent3 104 5 5" xfId="36610"/>
    <cellStyle name="40% - Accent3 104 5 6" xfId="36611"/>
    <cellStyle name="40% - Accent3 104 6" xfId="36612"/>
    <cellStyle name="40% - Accent3 104 6 2" xfId="36613"/>
    <cellStyle name="40% - Accent3 104 6 2 2" xfId="36614"/>
    <cellStyle name="40% - Accent3 104 6 2 2 2" xfId="36615"/>
    <cellStyle name="40% - Accent3 104 6 2 3" xfId="36616"/>
    <cellStyle name="40% - Accent3 104 6 3" xfId="36617"/>
    <cellStyle name="40% - Accent3 104 6 3 2" xfId="36618"/>
    <cellStyle name="40% - Accent3 104 6 4" xfId="36619"/>
    <cellStyle name="40% - Accent3 104 6 5" xfId="36620"/>
    <cellStyle name="40% - Accent3 104 7" xfId="36621"/>
    <cellStyle name="40% - Accent3 104 7 2" xfId="36622"/>
    <cellStyle name="40% - Accent3 104 7 2 2" xfId="36623"/>
    <cellStyle name="40% - Accent3 104 7 3" xfId="36624"/>
    <cellStyle name="40% - Accent3 104 8" xfId="36625"/>
    <cellStyle name="40% - Accent3 104 8 2" xfId="36626"/>
    <cellStyle name="40% - Accent3 104 9" xfId="36627"/>
    <cellStyle name="40% - Accent3 104 9 2" xfId="61050"/>
    <cellStyle name="40% - Accent3 105" xfId="1886"/>
    <cellStyle name="40% - Accent3 105 10" xfId="36628"/>
    <cellStyle name="40% - Accent3 105 2" xfId="36629"/>
    <cellStyle name="40% - Accent3 105 2 2" xfId="36630"/>
    <cellStyle name="40% - Accent3 105 2 2 2" xfId="36631"/>
    <cellStyle name="40% - Accent3 105 2 2 2 2" xfId="36632"/>
    <cellStyle name="40% - Accent3 105 2 2 2 2 2" xfId="36633"/>
    <cellStyle name="40% - Accent3 105 2 2 2 2 2 2" xfId="36634"/>
    <cellStyle name="40% - Accent3 105 2 2 2 2 3" xfId="36635"/>
    <cellStyle name="40% - Accent3 105 2 2 2 3" xfId="36636"/>
    <cellStyle name="40% - Accent3 105 2 2 2 3 2" xfId="36637"/>
    <cellStyle name="40% - Accent3 105 2 2 2 4" xfId="36638"/>
    <cellStyle name="40% - Accent3 105 2 2 2 5" xfId="36639"/>
    <cellStyle name="40% - Accent3 105 2 2 3" xfId="36640"/>
    <cellStyle name="40% - Accent3 105 2 2 3 2" xfId="36641"/>
    <cellStyle name="40% - Accent3 105 2 2 3 2 2" xfId="36642"/>
    <cellStyle name="40% - Accent3 105 2 2 3 3" xfId="36643"/>
    <cellStyle name="40% - Accent3 105 2 2 4" xfId="36644"/>
    <cellStyle name="40% - Accent3 105 2 2 4 2" xfId="36645"/>
    <cellStyle name="40% - Accent3 105 2 2 5" xfId="36646"/>
    <cellStyle name="40% - Accent3 105 2 2 6" xfId="36647"/>
    <cellStyle name="40% - Accent3 105 2 3" xfId="36648"/>
    <cellStyle name="40% - Accent3 105 2 3 2" xfId="36649"/>
    <cellStyle name="40% - Accent3 105 2 3 2 2" xfId="36650"/>
    <cellStyle name="40% - Accent3 105 2 3 2 2 2" xfId="36651"/>
    <cellStyle name="40% - Accent3 105 2 3 2 3" xfId="36652"/>
    <cellStyle name="40% - Accent3 105 2 3 3" xfId="36653"/>
    <cellStyle name="40% - Accent3 105 2 3 3 2" xfId="36654"/>
    <cellStyle name="40% - Accent3 105 2 3 4" xfId="36655"/>
    <cellStyle name="40% - Accent3 105 2 3 5" xfId="36656"/>
    <cellStyle name="40% - Accent3 105 2 4" xfId="36657"/>
    <cellStyle name="40% - Accent3 105 2 4 2" xfId="36658"/>
    <cellStyle name="40% - Accent3 105 2 4 2 2" xfId="36659"/>
    <cellStyle name="40% - Accent3 105 2 4 3" xfId="36660"/>
    <cellStyle name="40% - Accent3 105 2 5" xfId="36661"/>
    <cellStyle name="40% - Accent3 105 2 5 2" xfId="36662"/>
    <cellStyle name="40% - Accent3 105 2 6" xfId="36663"/>
    <cellStyle name="40% - Accent3 105 2 7" xfId="36664"/>
    <cellStyle name="40% - Accent3 105 3" xfId="36665"/>
    <cellStyle name="40% - Accent3 105 3 2" xfId="36666"/>
    <cellStyle name="40% - Accent3 105 3 2 2" xfId="36667"/>
    <cellStyle name="40% - Accent3 105 3 2 2 2" xfId="36668"/>
    <cellStyle name="40% - Accent3 105 3 2 2 2 2" xfId="36669"/>
    <cellStyle name="40% - Accent3 105 3 2 2 2 2 2" xfId="36670"/>
    <cellStyle name="40% - Accent3 105 3 2 2 2 3" xfId="36671"/>
    <cellStyle name="40% - Accent3 105 3 2 2 3" xfId="36672"/>
    <cellStyle name="40% - Accent3 105 3 2 2 3 2" xfId="36673"/>
    <cellStyle name="40% - Accent3 105 3 2 2 4" xfId="36674"/>
    <cellStyle name="40% - Accent3 105 3 2 2 5" xfId="36675"/>
    <cellStyle name="40% - Accent3 105 3 2 3" xfId="36676"/>
    <cellStyle name="40% - Accent3 105 3 2 3 2" xfId="36677"/>
    <cellStyle name="40% - Accent3 105 3 2 3 2 2" xfId="36678"/>
    <cellStyle name="40% - Accent3 105 3 2 3 3" xfId="36679"/>
    <cellStyle name="40% - Accent3 105 3 2 4" xfId="36680"/>
    <cellStyle name="40% - Accent3 105 3 2 4 2" xfId="36681"/>
    <cellStyle name="40% - Accent3 105 3 2 5" xfId="36682"/>
    <cellStyle name="40% - Accent3 105 3 2 6" xfId="36683"/>
    <cellStyle name="40% - Accent3 105 3 3" xfId="36684"/>
    <cellStyle name="40% - Accent3 105 3 3 2" xfId="36685"/>
    <cellStyle name="40% - Accent3 105 3 3 2 2" xfId="36686"/>
    <cellStyle name="40% - Accent3 105 3 3 2 2 2" xfId="36687"/>
    <cellStyle name="40% - Accent3 105 3 3 2 3" xfId="36688"/>
    <cellStyle name="40% - Accent3 105 3 3 3" xfId="36689"/>
    <cellStyle name="40% - Accent3 105 3 3 3 2" xfId="36690"/>
    <cellStyle name="40% - Accent3 105 3 3 4" xfId="36691"/>
    <cellStyle name="40% - Accent3 105 3 3 5" xfId="36692"/>
    <cellStyle name="40% - Accent3 105 3 4" xfId="36693"/>
    <cellStyle name="40% - Accent3 105 3 4 2" xfId="36694"/>
    <cellStyle name="40% - Accent3 105 3 4 2 2" xfId="36695"/>
    <cellStyle name="40% - Accent3 105 3 4 3" xfId="36696"/>
    <cellStyle name="40% - Accent3 105 3 5" xfId="36697"/>
    <cellStyle name="40% - Accent3 105 3 5 2" xfId="36698"/>
    <cellStyle name="40% - Accent3 105 3 6" xfId="36699"/>
    <cellStyle name="40% - Accent3 105 3 7" xfId="36700"/>
    <cellStyle name="40% - Accent3 105 4" xfId="36701"/>
    <cellStyle name="40% - Accent3 105 4 2" xfId="36702"/>
    <cellStyle name="40% - Accent3 105 4 2 2" xfId="36703"/>
    <cellStyle name="40% - Accent3 105 4 2 2 2" xfId="36704"/>
    <cellStyle name="40% - Accent3 105 4 2 2 2 2" xfId="36705"/>
    <cellStyle name="40% - Accent3 105 4 2 2 3" xfId="36706"/>
    <cellStyle name="40% - Accent3 105 4 2 3" xfId="36707"/>
    <cellStyle name="40% - Accent3 105 4 2 3 2" xfId="36708"/>
    <cellStyle name="40% - Accent3 105 4 2 4" xfId="36709"/>
    <cellStyle name="40% - Accent3 105 4 2 5" xfId="36710"/>
    <cellStyle name="40% - Accent3 105 4 3" xfId="36711"/>
    <cellStyle name="40% - Accent3 105 4 3 2" xfId="36712"/>
    <cellStyle name="40% - Accent3 105 4 3 2 2" xfId="36713"/>
    <cellStyle name="40% - Accent3 105 4 3 3" xfId="36714"/>
    <cellStyle name="40% - Accent3 105 4 4" xfId="36715"/>
    <cellStyle name="40% - Accent3 105 4 4 2" xfId="36716"/>
    <cellStyle name="40% - Accent3 105 4 5" xfId="36717"/>
    <cellStyle name="40% - Accent3 105 4 6" xfId="36718"/>
    <cellStyle name="40% - Accent3 105 5" xfId="36719"/>
    <cellStyle name="40% - Accent3 105 5 2" xfId="36720"/>
    <cellStyle name="40% - Accent3 105 5 2 2" xfId="36721"/>
    <cellStyle name="40% - Accent3 105 5 2 2 2" xfId="36722"/>
    <cellStyle name="40% - Accent3 105 5 2 2 2 2" xfId="36723"/>
    <cellStyle name="40% - Accent3 105 5 2 2 3" xfId="36724"/>
    <cellStyle name="40% - Accent3 105 5 2 3" xfId="36725"/>
    <cellStyle name="40% - Accent3 105 5 2 3 2" xfId="36726"/>
    <cellStyle name="40% - Accent3 105 5 2 4" xfId="36727"/>
    <cellStyle name="40% - Accent3 105 5 2 5" xfId="36728"/>
    <cellStyle name="40% - Accent3 105 5 3" xfId="36729"/>
    <cellStyle name="40% - Accent3 105 5 3 2" xfId="36730"/>
    <cellStyle name="40% - Accent3 105 5 3 2 2" xfId="36731"/>
    <cellStyle name="40% - Accent3 105 5 3 3" xfId="36732"/>
    <cellStyle name="40% - Accent3 105 5 4" xfId="36733"/>
    <cellStyle name="40% - Accent3 105 5 4 2" xfId="36734"/>
    <cellStyle name="40% - Accent3 105 5 5" xfId="36735"/>
    <cellStyle name="40% - Accent3 105 5 6" xfId="36736"/>
    <cellStyle name="40% - Accent3 105 6" xfId="36737"/>
    <cellStyle name="40% - Accent3 105 6 2" xfId="36738"/>
    <cellStyle name="40% - Accent3 105 6 2 2" xfId="36739"/>
    <cellStyle name="40% - Accent3 105 6 2 2 2" xfId="36740"/>
    <cellStyle name="40% - Accent3 105 6 2 3" xfId="36741"/>
    <cellStyle name="40% - Accent3 105 6 3" xfId="36742"/>
    <cellStyle name="40% - Accent3 105 6 3 2" xfId="36743"/>
    <cellStyle name="40% - Accent3 105 6 4" xfId="36744"/>
    <cellStyle name="40% - Accent3 105 6 5" xfId="36745"/>
    <cellStyle name="40% - Accent3 105 7" xfId="36746"/>
    <cellStyle name="40% - Accent3 105 7 2" xfId="36747"/>
    <cellStyle name="40% - Accent3 105 7 2 2" xfId="36748"/>
    <cellStyle name="40% - Accent3 105 7 3" xfId="36749"/>
    <cellStyle name="40% - Accent3 105 8" xfId="36750"/>
    <cellStyle name="40% - Accent3 105 8 2" xfId="36751"/>
    <cellStyle name="40% - Accent3 105 9" xfId="36752"/>
    <cellStyle name="40% - Accent3 105 9 2" xfId="61051"/>
    <cellStyle name="40% - Accent3 106" xfId="1887"/>
    <cellStyle name="40% - Accent3 106 10" xfId="36753"/>
    <cellStyle name="40% - Accent3 106 2" xfId="36754"/>
    <cellStyle name="40% - Accent3 106 2 2" xfId="36755"/>
    <cellStyle name="40% - Accent3 106 2 2 2" xfId="36756"/>
    <cellStyle name="40% - Accent3 106 2 2 2 2" xfId="36757"/>
    <cellStyle name="40% - Accent3 106 2 2 2 2 2" xfId="36758"/>
    <cellStyle name="40% - Accent3 106 2 2 2 2 2 2" xfId="36759"/>
    <cellStyle name="40% - Accent3 106 2 2 2 2 3" xfId="36760"/>
    <cellStyle name="40% - Accent3 106 2 2 2 3" xfId="36761"/>
    <cellStyle name="40% - Accent3 106 2 2 2 3 2" xfId="36762"/>
    <cellStyle name="40% - Accent3 106 2 2 2 4" xfId="36763"/>
    <cellStyle name="40% - Accent3 106 2 2 2 5" xfId="36764"/>
    <cellStyle name="40% - Accent3 106 2 2 3" xfId="36765"/>
    <cellStyle name="40% - Accent3 106 2 2 3 2" xfId="36766"/>
    <cellStyle name="40% - Accent3 106 2 2 3 2 2" xfId="36767"/>
    <cellStyle name="40% - Accent3 106 2 2 3 3" xfId="36768"/>
    <cellStyle name="40% - Accent3 106 2 2 4" xfId="36769"/>
    <cellStyle name="40% - Accent3 106 2 2 4 2" xfId="36770"/>
    <cellStyle name="40% - Accent3 106 2 2 5" xfId="36771"/>
    <cellStyle name="40% - Accent3 106 2 2 6" xfId="36772"/>
    <cellStyle name="40% - Accent3 106 2 3" xfId="36773"/>
    <cellStyle name="40% - Accent3 106 2 3 2" xfId="36774"/>
    <cellStyle name="40% - Accent3 106 2 3 2 2" xfId="36775"/>
    <cellStyle name="40% - Accent3 106 2 3 2 2 2" xfId="36776"/>
    <cellStyle name="40% - Accent3 106 2 3 2 3" xfId="36777"/>
    <cellStyle name="40% - Accent3 106 2 3 3" xfId="36778"/>
    <cellStyle name="40% - Accent3 106 2 3 3 2" xfId="36779"/>
    <cellStyle name="40% - Accent3 106 2 3 4" xfId="36780"/>
    <cellStyle name="40% - Accent3 106 2 3 5" xfId="36781"/>
    <cellStyle name="40% - Accent3 106 2 4" xfId="36782"/>
    <cellStyle name="40% - Accent3 106 2 4 2" xfId="36783"/>
    <cellStyle name="40% - Accent3 106 2 4 2 2" xfId="36784"/>
    <cellStyle name="40% - Accent3 106 2 4 3" xfId="36785"/>
    <cellStyle name="40% - Accent3 106 2 5" xfId="36786"/>
    <cellStyle name="40% - Accent3 106 2 5 2" xfId="36787"/>
    <cellStyle name="40% - Accent3 106 2 6" xfId="36788"/>
    <cellStyle name="40% - Accent3 106 2 7" xfId="36789"/>
    <cellStyle name="40% - Accent3 106 3" xfId="36790"/>
    <cellStyle name="40% - Accent3 106 3 2" xfId="36791"/>
    <cellStyle name="40% - Accent3 106 3 2 2" xfId="36792"/>
    <cellStyle name="40% - Accent3 106 3 2 2 2" xfId="36793"/>
    <cellStyle name="40% - Accent3 106 3 2 2 2 2" xfId="36794"/>
    <cellStyle name="40% - Accent3 106 3 2 2 2 2 2" xfId="36795"/>
    <cellStyle name="40% - Accent3 106 3 2 2 2 3" xfId="36796"/>
    <cellStyle name="40% - Accent3 106 3 2 2 3" xfId="36797"/>
    <cellStyle name="40% - Accent3 106 3 2 2 3 2" xfId="36798"/>
    <cellStyle name="40% - Accent3 106 3 2 2 4" xfId="36799"/>
    <cellStyle name="40% - Accent3 106 3 2 2 5" xfId="36800"/>
    <cellStyle name="40% - Accent3 106 3 2 3" xfId="36801"/>
    <cellStyle name="40% - Accent3 106 3 2 3 2" xfId="36802"/>
    <cellStyle name="40% - Accent3 106 3 2 3 2 2" xfId="36803"/>
    <cellStyle name="40% - Accent3 106 3 2 3 3" xfId="36804"/>
    <cellStyle name="40% - Accent3 106 3 2 4" xfId="36805"/>
    <cellStyle name="40% - Accent3 106 3 2 4 2" xfId="36806"/>
    <cellStyle name="40% - Accent3 106 3 2 5" xfId="36807"/>
    <cellStyle name="40% - Accent3 106 3 2 6" xfId="36808"/>
    <cellStyle name="40% - Accent3 106 3 3" xfId="36809"/>
    <cellStyle name="40% - Accent3 106 3 3 2" xfId="36810"/>
    <cellStyle name="40% - Accent3 106 3 3 2 2" xfId="36811"/>
    <cellStyle name="40% - Accent3 106 3 3 2 2 2" xfId="36812"/>
    <cellStyle name="40% - Accent3 106 3 3 2 3" xfId="36813"/>
    <cellStyle name="40% - Accent3 106 3 3 3" xfId="36814"/>
    <cellStyle name="40% - Accent3 106 3 3 3 2" xfId="36815"/>
    <cellStyle name="40% - Accent3 106 3 3 4" xfId="36816"/>
    <cellStyle name="40% - Accent3 106 3 3 5" xfId="36817"/>
    <cellStyle name="40% - Accent3 106 3 4" xfId="36818"/>
    <cellStyle name="40% - Accent3 106 3 4 2" xfId="36819"/>
    <cellStyle name="40% - Accent3 106 3 4 2 2" xfId="36820"/>
    <cellStyle name="40% - Accent3 106 3 4 3" xfId="36821"/>
    <cellStyle name="40% - Accent3 106 3 5" xfId="36822"/>
    <cellStyle name="40% - Accent3 106 3 5 2" xfId="36823"/>
    <cellStyle name="40% - Accent3 106 3 6" xfId="36824"/>
    <cellStyle name="40% - Accent3 106 3 7" xfId="36825"/>
    <cellStyle name="40% - Accent3 106 4" xfId="36826"/>
    <cellStyle name="40% - Accent3 106 4 2" xfId="36827"/>
    <cellStyle name="40% - Accent3 106 4 2 2" xfId="36828"/>
    <cellStyle name="40% - Accent3 106 4 2 2 2" xfId="36829"/>
    <cellStyle name="40% - Accent3 106 4 2 2 2 2" xfId="36830"/>
    <cellStyle name="40% - Accent3 106 4 2 2 3" xfId="36831"/>
    <cellStyle name="40% - Accent3 106 4 2 3" xfId="36832"/>
    <cellStyle name="40% - Accent3 106 4 2 3 2" xfId="36833"/>
    <cellStyle name="40% - Accent3 106 4 2 4" xfId="36834"/>
    <cellStyle name="40% - Accent3 106 4 2 5" xfId="36835"/>
    <cellStyle name="40% - Accent3 106 4 3" xfId="36836"/>
    <cellStyle name="40% - Accent3 106 4 3 2" xfId="36837"/>
    <cellStyle name="40% - Accent3 106 4 3 2 2" xfId="36838"/>
    <cellStyle name="40% - Accent3 106 4 3 3" xfId="36839"/>
    <cellStyle name="40% - Accent3 106 4 4" xfId="36840"/>
    <cellStyle name="40% - Accent3 106 4 4 2" xfId="36841"/>
    <cellStyle name="40% - Accent3 106 4 5" xfId="36842"/>
    <cellStyle name="40% - Accent3 106 4 6" xfId="36843"/>
    <cellStyle name="40% - Accent3 106 5" xfId="36844"/>
    <cellStyle name="40% - Accent3 106 5 2" xfId="36845"/>
    <cellStyle name="40% - Accent3 106 5 2 2" xfId="36846"/>
    <cellStyle name="40% - Accent3 106 5 2 2 2" xfId="36847"/>
    <cellStyle name="40% - Accent3 106 5 2 2 2 2" xfId="36848"/>
    <cellStyle name="40% - Accent3 106 5 2 2 3" xfId="36849"/>
    <cellStyle name="40% - Accent3 106 5 2 3" xfId="36850"/>
    <cellStyle name="40% - Accent3 106 5 2 3 2" xfId="36851"/>
    <cellStyle name="40% - Accent3 106 5 2 4" xfId="36852"/>
    <cellStyle name="40% - Accent3 106 5 2 5" xfId="36853"/>
    <cellStyle name="40% - Accent3 106 5 3" xfId="36854"/>
    <cellStyle name="40% - Accent3 106 5 3 2" xfId="36855"/>
    <cellStyle name="40% - Accent3 106 5 3 2 2" xfId="36856"/>
    <cellStyle name="40% - Accent3 106 5 3 3" xfId="36857"/>
    <cellStyle name="40% - Accent3 106 5 4" xfId="36858"/>
    <cellStyle name="40% - Accent3 106 5 4 2" xfId="36859"/>
    <cellStyle name="40% - Accent3 106 5 5" xfId="36860"/>
    <cellStyle name="40% - Accent3 106 5 6" xfId="36861"/>
    <cellStyle name="40% - Accent3 106 6" xfId="36862"/>
    <cellStyle name="40% - Accent3 106 6 2" xfId="36863"/>
    <cellStyle name="40% - Accent3 106 6 2 2" xfId="36864"/>
    <cellStyle name="40% - Accent3 106 6 2 2 2" xfId="36865"/>
    <cellStyle name="40% - Accent3 106 6 2 3" xfId="36866"/>
    <cellStyle name="40% - Accent3 106 6 3" xfId="36867"/>
    <cellStyle name="40% - Accent3 106 6 3 2" xfId="36868"/>
    <cellStyle name="40% - Accent3 106 6 4" xfId="36869"/>
    <cellStyle name="40% - Accent3 106 6 5" xfId="36870"/>
    <cellStyle name="40% - Accent3 106 7" xfId="36871"/>
    <cellStyle name="40% - Accent3 106 7 2" xfId="36872"/>
    <cellStyle name="40% - Accent3 106 7 2 2" xfId="36873"/>
    <cellStyle name="40% - Accent3 106 7 3" xfId="36874"/>
    <cellStyle name="40% - Accent3 106 8" xfId="36875"/>
    <cellStyle name="40% - Accent3 106 8 2" xfId="36876"/>
    <cellStyle name="40% - Accent3 106 9" xfId="36877"/>
    <cellStyle name="40% - Accent3 106 9 2" xfId="61052"/>
    <cellStyle name="40% - Accent3 107" xfId="1888"/>
    <cellStyle name="40% - Accent3 107 10" xfId="36878"/>
    <cellStyle name="40% - Accent3 107 2" xfId="36879"/>
    <cellStyle name="40% - Accent3 107 2 2" xfId="36880"/>
    <cellStyle name="40% - Accent3 107 2 2 2" xfId="36881"/>
    <cellStyle name="40% - Accent3 107 2 2 2 2" xfId="36882"/>
    <cellStyle name="40% - Accent3 107 2 2 2 2 2" xfId="36883"/>
    <cellStyle name="40% - Accent3 107 2 2 2 2 2 2" xfId="36884"/>
    <cellStyle name="40% - Accent3 107 2 2 2 2 3" xfId="36885"/>
    <cellStyle name="40% - Accent3 107 2 2 2 3" xfId="36886"/>
    <cellStyle name="40% - Accent3 107 2 2 2 3 2" xfId="36887"/>
    <cellStyle name="40% - Accent3 107 2 2 2 4" xfId="36888"/>
    <cellStyle name="40% - Accent3 107 2 2 2 5" xfId="36889"/>
    <cellStyle name="40% - Accent3 107 2 2 3" xfId="36890"/>
    <cellStyle name="40% - Accent3 107 2 2 3 2" xfId="36891"/>
    <cellStyle name="40% - Accent3 107 2 2 3 2 2" xfId="36892"/>
    <cellStyle name="40% - Accent3 107 2 2 3 3" xfId="36893"/>
    <cellStyle name="40% - Accent3 107 2 2 4" xfId="36894"/>
    <cellStyle name="40% - Accent3 107 2 2 4 2" xfId="36895"/>
    <cellStyle name="40% - Accent3 107 2 2 5" xfId="36896"/>
    <cellStyle name="40% - Accent3 107 2 2 6" xfId="36897"/>
    <cellStyle name="40% - Accent3 107 2 3" xfId="36898"/>
    <cellStyle name="40% - Accent3 107 2 3 2" xfId="36899"/>
    <cellStyle name="40% - Accent3 107 2 3 2 2" xfId="36900"/>
    <cellStyle name="40% - Accent3 107 2 3 2 2 2" xfId="36901"/>
    <cellStyle name="40% - Accent3 107 2 3 2 3" xfId="36902"/>
    <cellStyle name="40% - Accent3 107 2 3 3" xfId="36903"/>
    <cellStyle name="40% - Accent3 107 2 3 3 2" xfId="36904"/>
    <cellStyle name="40% - Accent3 107 2 3 4" xfId="36905"/>
    <cellStyle name="40% - Accent3 107 2 3 5" xfId="36906"/>
    <cellStyle name="40% - Accent3 107 2 4" xfId="36907"/>
    <cellStyle name="40% - Accent3 107 2 4 2" xfId="36908"/>
    <cellStyle name="40% - Accent3 107 2 4 2 2" xfId="36909"/>
    <cellStyle name="40% - Accent3 107 2 4 3" xfId="36910"/>
    <cellStyle name="40% - Accent3 107 2 5" xfId="36911"/>
    <cellStyle name="40% - Accent3 107 2 5 2" xfId="36912"/>
    <cellStyle name="40% - Accent3 107 2 6" xfId="36913"/>
    <cellStyle name="40% - Accent3 107 2 7" xfId="36914"/>
    <cellStyle name="40% - Accent3 107 3" xfId="36915"/>
    <cellStyle name="40% - Accent3 107 3 2" xfId="36916"/>
    <cellStyle name="40% - Accent3 107 3 2 2" xfId="36917"/>
    <cellStyle name="40% - Accent3 107 3 2 2 2" xfId="36918"/>
    <cellStyle name="40% - Accent3 107 3 2 2 2 2" xfId="36919"/>
    <cellStyle name="40% - Accent3 107 3 2 2 2 2 2" xfId="36920"/>
    <cellStyle name="40% - Accent3 107 3 2 2 2 3" xfId="36921"/>
    <cellStyle name="40% - Accent3 107 3 2 2 3" xfId="36922"/>
    <cellStyle name="40% - Accent3 107 3 2 2 3 2" xfId="36923"/>
    <cellStyle name="40% - Accent3 107 3 2 2 4" xfId="36924"/>
    <cellStyle name="40% - Accent3 107 3 2 2 5" xfId="36925"/>
    <cellStyle name="40% - Accent3 107 3 2 3" xfId="36926"/>
    <cellStyle name="40% - Accent3 107 3 2 3 2" xfId="36927"/>
    <cellStyle name="40% - Accent3 107 3 2 3 2 2" xfId="36928"/>
    <cellStyle name="40% - Accent3 107 3 2 3 3" xfId="36929"/>
    <cellStyle name="40% - Accent3 107 3 2 4" xfId="36930"/>
    <cellStyle name="40% - Accent3 107 3 2 4 2" xfId="36931"/>
    <cellStyle name="40% - Accent3 107 3 2 5" xfId="36932"/>
    <cellStyle name="40% - Accent3 107 3 2 6" xfId="36933"/>
    <cellStyle name="40% - Accent3 107 3 3" xfId="36934"/>
    <cellStyle name="40% - Accent3 107 3 3 2" xfId="36935"/>
    <cellStyle name="40% - Accent3 107 3 3 2 2" xfId="36936"/>
    <cellStyle name="40% - Accent3 107 3 3 2 2 2" xfId="36937"/>
    <cellStyle name="40% - Accent3 107 3 3 2 3" xfId="36938"/>
    <cellStyle name="40% - Accent3 107 3 3 3" xfId="36939"/>
    <cellStyle name="40% - Accent3 107 3 3 3 2" xfId="36940"/>
    <cellStyle name="40% - Accent3 107 3 3 4" xfId="36941"/>
    <cellStyle name="40% - Accent3 107 3 3 5" xfId="36942"/>
    <cellStyle name="40% - Accent3 107 3 4" xfId="36943"/>
    <cellStyle name="40% - Accent3 107 3 4 2" xfId="36944"/>
    <cellStyle name="40% - Accent3 107 3 4 2 2" xfId="36945"/>
    <cellStyle name="40% - Accent3 107 3 4 3" xfId="36946"/>
    <cellStyle name="40% - Accent3 107 3 5" xfId="36947"/>
    <cellStyle name="40% - Accent3 107 3 5 2" xfId="36948"/>
    <cellStyle name="40% - Accent3 107 3 6" xfId="36949"/>
    <cellStyle name="40% - Accent3 107 3 7" xfId="36950"/>
    <cellStyle name="40% - Accent3 107 4" xfId="36951"/>
    <cellStyle name="40% - Accent3 107 4 2" xfId="36952"/>
    <cellStyle name="40% - Accent3 107 4 2 2" xfId="36953"/>
    <cellStyle name="40% - Accent3 107 4 2 2 2" xfId="36954"/>
    <cellStyle name="40% - Accent3 107 4 2 2 2 2" xfId="36955"/>
    <cellStyle name="40% - Accent3 107 4 2 2 3" xfId="36956"/>
    <cellStyle name="40% - Accent3 107 4 2 3" xfId="36957"/>
    <cellStyle name="40% - Accent3 107 4 2 3 2" xfId="36958"/>
    <cellStyle name="40% - Accent3 107 4 2 4" xfId="36959"/>
    <cellStyle name="40% - Accent3 107 4 2 5" xfId="36960"/>
    <cellStyle name="40% - Accent3 107 4 3" xfId="36961"/>
    <cellStyle name="40% - Accent3 107 4 3 2" xfId="36962"/>
    <cellStyle name="40% - Accent3 107 4 3 2 2" xfId="36963"/>
    <cellStyle name="40% - Accent3 107 4 3 3" xfId="36964"/>
    <cellStyle name="40% - Accent3 107 4 4" xfId="36965"/>
    <cellStyle name="40% - Accent3 107 4 4 2" xfId="36966"/>
    <cellStyle name="40% - Accent3 107 4 5" xfId="36967"/>
    <cellStyle name="40% - Accent3 107 4 6" xfId="36968"/>
    <cellStyle name="40% - Accent3 107 5" xfId="36969"/>
    <cellStyle name="40% - Accent3 107 5 2" xfId="36970"/>
    <cellStyle name="40% - Accent3 107 5 2 2" xfId="36971"/>
    <cellStyle name="40% - Accent3 107 5 2 2 2" xfId="36972"/>
    <cellStyle name="40% - Accent3 107 5 2 2 2 2" xfId="36973"/>
    <cellStyle name="40% - Accent3 107 5 2 2 3" xfId="36974"/>
    <cellStyle name="40% - Accent3 107 5 2 3" xfId="36975"/>
    <cellStyle name="40% - Accent3 107 5 2 3 2" xfId="36976"/>
    <cellStyle name="40% - Accent3 107 5 2 4" xfId="36977"/>
    <cellStyle name="40% - Accent3 107 5 2 5" xfId="36978"/>
    <cellStyle name="40% - Accent3 107 5 3" xfId="36979"/>
    <cellStyle name="40% - Accent3 107 5 3 2" xfId="36980"/>
    <cellStyle name="40% - Accent3 107 5 3 2 2" xfId="36981"/>
    <cellStyle name="40% - Accent3 107 5 3 3" xfId="36982"/>
    <cellStyle name="40% - Accent3 107 5 4" xfId="36983"/>
    <cellStyle name="40% - Accent3 107 5 4 2" xfId="36984"/>
    <cellStyle name="40% - Accent3 107 5 5" xfId="36985"/>
    <cellStyle name="40% - Accent3 107 5 6" xfId="36986"/>
    <cellStyle name="40% - Accent3 107 6" xfId="36987"/>
    <cellStyle name="40% - Accent3 107 6 2" xfId="36988"/>
    <cellStyle name="40% - Accent3 107 6 2 2" xfId="36989"/>
    <cellStyle name="40% - Accent3 107 6 2 2 2" xfId="36990"/>
    <cellStyle name="40% - Accent3 107 6 2 3" xfId="36991"/>
    <cellStyle name="40% - Accent3 107 6 3" xfId="36992"/>
    <cellStyle name="40% - Accent3 107 6 3 2" xfId="36993"/>
    <cellStyle name="40% - Accent3 107 6 4" xfId="36994"/>
    <cellStyle name="40% - Accent3 107 6 5" xfId="36995"/>
    <cellStyle name="40% - Accent3 107 7" xfId="36996"/>
    <cellStyle name="40% - Accent3 107 7 2" xfId="36997"/>
    <cellStyle name="40% - Accent3 107 7 2 2" xfId="36998"/>
    <cellStyle name="40% - Accent3 107 7 3" xfId="36999"/>
    <cellStyle name="40% - Accent3 107 8" xfId="37000"/>
    <cellStyle name="40% - Accent3 107 8 2" xfId="37001"/>
    <cellStyle name="40% - Accent3 107 9" xfId="37002"/>
    <cellStyle name="40% - Accent3 107 9 2" xfId="61053"/>
    <cellStyle name="40% - Accent3 108" xfId="1889"/>
    <cellStyle name="40% - Accent3 108 10" xfId="37003"/>
    <cellStyle name="40% - Accent3 108 2" xfId="37004"/>
    <cellStyle name="40% - Accent3 108 2 2" xfId="37005"/>
    <cellStyle name="40% - Accent3 108 2 2 2" xfId="37006"/>
    <cellStyle name="40% - Accent3 108 2 2 2 2" xfId="37007"/>
    <cellStyle name="40% - Accent3 108 2 2 2 2 2" xfId="37008"/>
    <cellStyle name="40% - Accent3 108 2 2 2 2 2 2" xfId="37009"/>
    <cellStyle name="40% - Accent3 108 2 2 2 2 3" xfId="37010"/>
    <cellStyle name="40% - Accent3 108 2 2 2 3" xfId="37011"/>
    <cellStyle name="40% - Accent3 108 2 2 2 3 2" xfId="37012"/>
    <cellStyle name="40% - Accent3 108 2 2 2 4" xfId="37013"/>
    <cellStyle name="40% - Accent3 108 2 2 2 5" xfId="37014"/>
    <cellStyle name="40% - Accent3 108 2 2 3" xfId="37015"/>
    <cellStyle name="40% - Accent3 108 2 2 3 2" xfId="37016"/>
    <cellStyle name="40% - Accent3 108 2 2 3 2 2" xfId="37017"/>
    <cellStyle name="40% - Accent3 108 2 2 3 3" xfId="37018"/>
    <cellStyle name="40% - Accent3 108 2 2 4" xfId="37019"/>
    <cellStyle name="40% - Accent3 108 2 2 4 2" xfId="37020"/>
    <cellStyle name="40% - Accent3 108 2 2 5" xfId="37021"/>
    <cellStyle name="40% - Accent3 108 2 2 6" xfId="37022"/>
    <cellStyle name="40% - Accent3 108 2 3" xfId="37023"/>
    <cellStyle name="40% - Accent3 108 2 3 2" xfId="37024"/>
    <cellStyle name="40% - Accent3 108 2 3 2 2" xfId="37025"/>
    <cellStyle name="40% - Accent3 108 2 3 2 2 2" xfId="37026"/>
    <cellStyle name="40% - Accent3 108 2 3 2 3" xfId="37027"/>
    <cellStyle name="40% - Accent3 108 2 3 3" xfId="37028"/>
    <cellStyle name="40% - Accent3 108 2 3 3 2" xfId="37029"/>
    <cellStyle name="40% - Accent3 108 2 3 4" xfId="37030"/>
    <cellStyle name="40% - Accent3 108 2 3 5" xfId="37031"/>
    <cellStyle name="40% - Accent3 108 2 4" xfId="37032"/>
    <cellStyle name="40% - Accent3 108 2 4 2" xfId="37033"/>
    <cellStyle name="40% - Accent3 108 2 4 2 2" xfId="37034"/>
    <cellStyle name="40% - Accent3 108 2 4 3" xfId="37035"/>
    <cellStyle name="40% - Accent3 108 2 5" xfId="37036"/>
    <cellStyle name="40% - Accent3 108 2 5 2" xfId="37037"/>
    <cellStyle name="40% - Accent3 108 2 6" xfId="37038"/>
    <cellStyle name="40% - Accent3 108 2 7" xfId="37039"/>
    <cellStyle name="40% - Accent3 108 3" xfId="37040"/>
    <cellStyle name="40% - Accent3 108 3 2" xfId="37041"/>
    <cellStyle name="40% - Accent3 108 3 2 2" xfId="37042"/>
    <cellStyle name="40% - Accent3 108 3 2 2 2" xfId="37043"/>
    <cellStyle name="40% - Accent3 108 3 2 2 2 2" xfId="37044"/>
    <cellStyle name="40% - Accent3 108 3 2 2 2 2 2" xfId="37045"/>
    <cellStyle name="40% - Accent3 108 3 2 2 2 3" xfId="37046"/>
    <cellStyle name="40% - Accent3 108 3 2 2 3" xfId="37047"/>
    <cellStyle name="40% - Accent3 108 3 2 2 3 2" xfId="37048"/>
    <cellStyle name="40% - Accent3 108 3 2 2 4" xfId="37049"/>
    <cellStyle name="40% - Accent3 108 3 2 2 5" xfId="37050"/>
    <cellStyle name="40% - Accent3 108 3 2 3" xfId="37051"/>
    <cellStyle name="40% - Accent3 108 3 2 3 2" xfId="37052"/>
    <cellStyle name="40% - Accent3 108 3 2 3 2 2" xfId="37053"/>
    <cellStyle name="40% - Accent3 108 3 2 3 3" xfId="37054"/>
    <cellStyle name="40% - Accent3 108 3 2 4" xfId="37055"/>
    <cellStyle name="40% - Accent3 108 3 2 4 2" xfId="37056"/>
    <cellStyle name="40% - Accent3 108 3 2 5" xfId="37057"/>
    <cellStyle name="40% - Accent3 108 3 2 6" xfId="37058"/>
    <cellStyle name="40% - Accent3 108 3 3" xfId="37059"/>
    <cellStyle name="40% - Accent3 108 3 3 2" xfId="37060"/>
    <cellStyle name="40% - Accent3 108 3 3 2 2" xfId="37061"/>
    <cellStyle name="40% - Accent3 108 3 3 2 2 2" xfId="37062"/>
    <cellStyle name="40% - Accent3 108 3 3 2 3" xfId="37063"/>
    <cellStyle name="40% - Accent3 108 3 3 3" xfId="37064"/>
    <cellStyle name="40% - Accent3 108 3 3 3 2" xfId="37065"/>
    <cellStyle name="40% - Accent3 108 3 3 4" xfId="37066"/>
    <cellStyle name="40% - Accent3 108 3 3 5" xfId="37067"/>
    <cellStyle name="40% - Accent3 108 3 4" xfId="37068"/>
    <cellStyle name="40% - Accent3 108 3 4 2" xfId="37069"/>
    <cellStyle name="40% - Accent3 108 3 4 2 2" xfId="37070"/>
    <cellStyle name="40% - Accent3 108 3 4 3" xfId="37071"/>
    <cellStyle name="40% - Accent3 108 3 5" xfId="37072"/>
    <cellStyle name="40% - Accent3 108 3 5 2" xfId="37073"/>
    <cellStyle name="40% - Accent3 108 3 6" xfId="37074"/>
    <cellStyle name="40% - Accent3 108 3 7" xfId="37075"/>
    <cellStyle name="40% - Accent3 108 4" xfId="37076"/>
    <cellStyle name="40% - Accent3 108 4 2" xfId="37077"/>
    <cellStyle name="40% - Accent3 108 4 2 2" xfId="37078"/>
    <cellStyle name="40% - Accent3 108 4 2 2 2" xfId="37079"/>
    <cellStyle name="40% - Accent3 108 4 2 2 2 2" xfId="37080"/>
    <cellStyle name="40% - Accent3 108 4 2 2 3" xfId="37081"/>
    <cellStyle name="40% - Accent3 108 4 2 3" xfId="37082"/>
    <cellStyle name="40% - Accent3 108 4 2 3 2" xfId="37083"/>
    <cellStyle name="40% - Accent3 108 4 2 4" xfId="37084"/>
    <cellStyle name="40% - Accent3 108 4 2 5" xfId="37085"/>
    <cellStyle name="40% - Accent3 108 4 3" xfId="37086"/>
    <cellStyle name="40% - Accent3 108 4 3 2" xfId="37087"/>
    <cellStyle name="40% - Accent3 108 4 3 2 2" xfId="37088"/>
    <cellStyle name="40% - Accent3 108 4 3 3" xfId="37089"/>
    <cellStyle name="40% - Accent3 108 4 4" xfId="37090"/>
    <cellStyle name="40% - Accent3 108 4 4 2" xfId="37091"/>
    <cellStyle name="40% - Accent3 108 4 5" xfId="37092"/>
    <cellStyle name="40% - Accent3 108 4 6" xfId="37093"/>
    <cellStyle name="40% - Accent3 108 5" xfId="37094"/>
    <cellStyle name="40% - Accent3 108 5 2" xfId="37095"/>
    <cellStyle name="40% - Accent3 108 5 2 2" xfId="37096"/>
    <cellStyle name="40% - Accent3 108 5 2 2 2" xfId="37097"/>
    <cellStyle name="40% - Accent3 108 5 2 2 2 2" xfId="37098"/>
    <cellStyle name="40% - Accent3 108 5 2 2 3" xfId="37099"/>
    <cellStyle name="40% - Accent3 108 5 2 3" xfId="37100"/>
    <cellStyle name="40% - Accent3 108 5 2 3 2" xfId="37101"/>
    <cellStyle name="40% - Accent3 108 5 2 4" xfId="37102"/>
    <cellStyle name="40% - Accent3 108 5 2 5" xfId="37103"/>
    <cellStyle name="40% - Accent3 108 5 3" xfId="37104"/>
    <cellStyle name="40% - Accent3 108 5 3 2" xfId="37105"/>
    <cellStyle name="40% - Accent3 108 5 3 2 2" xfId="37106"/>
    <cellStyle name="40% - Accent3 108 5 3 3" xfId="37107"/>
    <cellStyle name="40% - Accent3 108 5 4" xfId="37108"/>
    <cellStyle name="40% - Accent3 108 5 4 2" xfId="37109"/>
    <cellStyle name="40% - Accent3 108 5 5" xfId="37110"/>
    <cellStyle name="40% - Accent3 108 5 6" xfId="37111"/>
    <cellStyle name="40% - Accent3 108 6" xfId="37112"/>
    <cellStyle name="40% - Accent3 108 6 2" xfId="37113"/>
    <cellStyle name="40% - Accent3 108 6 2 2" xfId="37114"/>
    <cellStyle name="40% - Accent3 108 6 2 2 2" xfId="37115"/>
    <cellStyle name="40% - Accent3 108 6 2 3" xfId="37116"/>
    <cellStyle name="40% - Accent3 108 6 3" xfId="37117"/>
    <cellStyle name="40% - Accent3 108 6 3 2" xfId="37118"/>
    <cellStyle name="40% - Accent3 108 6 4" xfId="37119"/>
    <cellStyle name="40% - Accent3 108 6 5" xfId="37120"/>
    <cellStyle name="40% - Accent3 108 7" xfId="37121"/>
    <cellStyle name="40% - Accent3 108 7 2" xfId="37122"/>
    <cellStyle name="40% - Accent3 108 7 2 2" xfId="37123"/>
    <cellStyle name="40% - Accent3 108 7 3" xfId="37124"/>
    <cellStyle name="40% - Accent3 108 8" xfId="37125"/>
    <cellStyle name="40% - Accent3 108 8 2" xfId="37126"/>
    <cellStyle name="40% - Accent3 108 9" xfId="37127"/>
    <cellStyle name="40% - Accent3 108 9 2" xfId="61054"/>
    <cellStyle name="40% - Accent3 109" xfId="1890"/>
    <cellStyle name="40% - Accent3 109 10" xfId="37128"/>
    <cellStyle name="40% - Accent3 109 2" xfId="37129"/>
    <cellStyle name="40% - Accent3 109 2 2" xfId="37130"/>
    <cellStyle name="40% - Accent3 109 2 2 2" xfId="37131"/>
    <cellStyle name="40% - Accent3 109 2 2 2 2" xfId="37132"/>
    <cellStyle name="40% - Accent3 109 2 2 2 2 2" xfId="37133"/>
    <cellStyle name="40% - Accent3 109 2 2 2 2 2 2" xfId="37134"/>
    <cellStyle name="40% - Accent3 109 2 2 2 2 3" xfId="37135"/>
    <cellStyle name="40% - Accent3 109 2 2 2 3" xfId="37136"/>
    <cellStyle name="40% - Accent3 109 2 2 2 3 2" xfId="37137"/>
    <cellStyle name="40% - Accent3 109 2 2 2 4" xfId="37138"/>
    <cellStyle name="40% - Accent3 109 2 2 2 5" xfId="37139"/>
    <cellStyle name="40% - Accent3 109 2 2 3" xfId="37140"/>
    <cellStyle name="40% - Accent3 109 2 2 3 2" xfId="37141"/>
    <cellStyle name="40% - Accent3 109 2 2 3 2 2" xfId="37142"/>
    <cellStyle name="40% - Accent3 109 2 2 3 3" xfId="37143"/>
    <cellStyle name="40% - Accent3 109 2 2 4" xfId="37144"/>
    <cellStyle name="40% - Accent3 109 2 2 4 2" xfId="37145"/>
    <cellStyle name="40% - Accent3 109 2 2 5" xfId="37146"/>
    <cellStyle name="40% - Accent3 109 2 2 6" xfId="37147"/>
    <cellStyle name="40% - Accent3 109 2 3" xfId="37148"/>
    <cellStyle name="40% - Accent3 109 2 3 2" xfId="37149"/>
    <cellStyle name="40% - Accent3 109 2 3 2 2" xfId="37150"/>
    <cellStyle name="40% - Accent3 109 2 3 2 2 2" xfId="37151"/>
    <cellStyle name="40% - Accent3 109 2 3 2 3" xfId="37152"/>
    <cellStyle name="40% - Accent3 109 2 3 3" xfId="37153"/>
    <cellStyle name="40% - Accent3 109 2 3 3 2" xfId="37154"/>
    <cellStyle name="40% - Accent3 109 2 3 4" xfId="37155"/>
    <cellStyle name="40% - Accent3 109 2 3 5" xfId="37156"/>
    <cellStyle name="40% - Accent3 109 2 4" xfId="37157"/>
    <cellStyle name="40% - Accent3 109 2 4 2" xfId="37158"/>
    <cellStyle name="40% - Accent3 109 2 4 2 2" xfId="37159"/>
    <cellStyle name="40% - Accent3 109 2 4 3" xfId="37160"/>
    <cellStyle name="40% - Accent3 109 2 5" xfId="37161"/>
    <cellStyle name="40% - Accent3 109 2 5 2" xfId="37162"/>
    <cellStyle name="40% - Accent3 109 2 6" xfId="37163"/>
    <cellStyle name="40% - Accent3 109 2 7" xfId="37164"/>
    <cellStyle name="40% - Accent3 109 3" xfId="37165"/>
    <cellStyle name="40% - Accent3 109 3 2" xfId="37166"/>
    <cellStyle name="40% - Accent3 109 3 2 2" xfId="37167"/>
    <cellStyle name="40% - Accent3 109 3 2 2 2" xfId="37168"/>
    <cellStyle name="40% - Accent3 109 3 2 2 2 2" xfId="37169"/>
    <cellStyle name="40% - Accent3 109 3 2 2 2 2 2" xfId="37170"/>
    <cellStyle name="40% - Accent3 109 3 2 2 2 3" xfId="37171"/>
    <cellStyle name="40% - Accent3 109 3 2 2 3" xfId="37172"/>
    <cellStyle name="40% - Accent3 109 3 2 2 3 2" xfId="37173"/>
    <cellStyle name="40% - Accent3 109 3 2 2 4" xfId="37174"/>
    <cellStyle name="40% - Accent3 109 3 2 2 5" xfId="37175"/>
    <cellStyle name="40% - Accent3 109 3 2 3" xfId="37176"/>
    <cellStyle name="40% - Accent3 109 3 2 3 2" xfId="37177"/>
    <cellStyle name="40% - Accent3 109 3 2 3 2 2" xfId="37178"/>
    <cellStyle name="40% - Accent3 109 3 2 3 3" xfId="37179"/>
    <cellStyle name="40% - Accent3 109 3 2 4" xfId="37180"/>
    <cellStyle name="40% - Accent3 109 3 2 4 2" xfId="37181"/>
    <cellStyle name="40% - Accent3 109 3 2 5" xfId="37182"/>
    <cellStyle name="40% - Accent3 109 3 2 6" xfId="37183"/>
    <cellStyle name="40% - Accent3 109 3 3" xfId="37184"/>
    <cellStyle name="40% - Accent3 109 3 3 2" xfId="37185"/>
    <cellStyle name="40% - Accent3 109 3 3 2 2" xfId="37186"/>
    <cellStyle name="40% - Accent3 109 3 3 2 2 2" xfId="37187"/>
    <cellStyle name="40% - Accent3 109 3 3 2 3" xfId="37188"/>
    <cellStyle name="40% - Accent3 109 3 3 3" xfId="37189"/>
    <cellStyle name="40% - Accent3 109 3 3 3 2" xfId="37190"/>
    <cellStyle name="40% - Accent3 109 3 3 4" xfId="37191"/>
    <cellStyle name="40% - Accent3 109 3 3 5" xfId="37192"/>
    <cellStyle name="40% - Accent3 109 3 4" xfId="37193"/>
    <cellStyle name="40% - Accent3 109 3 4 2" xfId="37194"/>
    <cellStyle name="40% - Accent3 109 3 4 2 2" xfId="37195"/>
    <cellStyle name="40% - Accent3 109 3 4 3" xfId="37196"/>
    <cellStyle name="40% - Accent3 109 3 5" xfId="37197"/>
    <cellStyle name="40% - Accent3 109 3 5 2" xfId="37198"/>
    <cellStyle name="40% - Accent3 109 3 6" xfId="37199"/>
    <cellStyle name="40% - Accent3 109 3 7" xfId="37200"/>
    <cellStyle name="40% - Accent3 109 4" xfId="37201"/>
    <cellStyle name="40% - Accent3 109 4 2" xfId="37202"/>
    <cellStyle name="40% - Accent3 109 4 2 2" xfId="37203"/>
    <cellStyle name="40% - Accent3 109 4 2 2 2" xfId="37204"/>
    <cellStyle name="40% - Accent3 109 4 2 2 2 2" xfId="37205"/>
    <cellStyle name="40% - Accent3 109 4 2 2 3" xfId="37206"/>
    <cellStyle name="40% - Accent3 109 4 2 3" xfId="37207"/>
    <cellStyle name="40% - Accent3 109 4 2 3 2" xfId="37208"/>
    <cellStyle name="40% - Accent3 109 4 2 4" xfId="37209"/>
    <cellStyle name="40% - Accent3 109 4 2 5" xfId="37210"/>
    <cellStyle name="40% - Accent3 109 4 3" xfId="37211"/>
    <cellStyle name="40% - Accent3 109 4 3 2" xfId="37212"/>
    <cellStyle name="40% - Accent3 109 4 3 2 2" xfId="37213"/>
    <cellStyle name="40% - Accent3 109 4 3 3" xfId="37214"/>
    <cellStyle name="40% - Accent3 109 4 4" xfId="37215"/>
    <cellStyle name="40% - Accent3 109 4 4 2" xfId="37216"/>
    <cellStyle name="40% - Accent3 109 4 5" xfId="37217"/>
    <cellStyle name="40% - Accent3 109 4 6" xfId="37218"/>
    <cellStyle name="40% - Accent3 109 5" xfId="37219"/>
    <cellStyle name="40% - Accent3 109 5 2" xfId="37220"/>
    <cellStyle name="40% - Accent3 109 5 2 2" xfId="37221"/>
    <cellStyle name="40% - Accent3 109 5 2 2 2" xfId="37222"/>
    <cellStyle name="40% - Accent3 109 5 2 2 2 2" xfId="37223"/>
    <cellStyle name="40% - Accent3 109 5 2 2 3" xfId="37224"/>
    <cellStyle name="40% - Accent3 109 5 2 3" xfId="37225"/>
    <cellStyle name="40% - Accent3 109 5 2 3 2" xfId="37226"/>
    <cellStyle name="40% - Accent3 109 5 2 4" xfId="37227"/>
    <cellStyle name="40% - Accent3 109 5 2 5" xfId="37228"/>
    <cellStyle name="40% - Accent3 109 5 3" xfId="37229"/>
    <cellStyle name="40% - Accent3 109 5 3 2" xfId="37230"/>
    <cellStyle name="40% - Accent3 109 5 3 2 2" xfId="37231"/>
    <cellStyle name="40% - Accent3 109 5 3 3" xfId="37232"/>
    <cellStyle name="40% - Accent3 109 5 4" xfId="37233"/>
    <cellStyle name="40% - Accent3 109 5 4 2" xfId="37234"/>
    <cellStyle name="40% - Accent3 109 5 5" xfId="37235"/>
    <cellStyle name="40% - Accent3 109 5 6" xfId="37236"/>
    <cellStyle name="40% - Accent3 109 6" xfId="37237"/>
    <cellStyle name="40% - Accent3 109 6 2" xfId="37238"/>
    <cellStyle name="40% - Accent3 109 6 2 2" xfId="37239"/>
    <cellStyle name="40% - Accent3 109 6 2 2 2" xfId="37240"/>
    <cellStyle name="40% - Accent3 109 6 2 3" xfId="37241"/>
    <cellStyle name="40% - Accent3 109 6 3" xfId="37242"/>
    <cellStyle name="40% - Accent3 109 6 3 2" xfId="37243"/>
    <cellStyle name="40% - Accent3 109 6 4" xfId="37244"/>
    <cellStyle name="40% - Accent3 109 6 5" xfId="37245"/>
    <cellStyle name="40% - Accent3 109 7" xfId="37246"/>
    <cellStyle name="40% - Accent3 109 7 2" xfId="37247"/>
    <cellStyle name="40% - Accent3 109 7 2 2" xfId="37248"/>
    <cellStyle name="40% - Accent3 109 7 3" xfId="37249"/>
    <cellStyle name="40% - Accent3 109 8" xfId="37250"/>
    <cellStyle name="40% - Accent3 109 8 2" xfId="37251"/>
    <cellStyle name="40% - Accent3 109 9" xfId="37252"/>
    <cellStyle name="40% - Accent3 109 9 2" xfId="61055"/>
    <cellStyle name="40% - Accent3 11" xfId="1891"/>
    <cellStyle name="40% - Accent3 11 2" xfId="1892"/>
    <cellStyle name="40% - Accent3 11 3" xfId="61056"/>
    <cellStyle name="40% - Accent3 110" xfId="1893"/>
    <cellStyle name="40% - Accent3 110 10" xfId="37253"/>
    <cellStyle name="40% - Accent3 110 2" xfId="37254"/>
    <cellStyle name="40% - Accent3 110 2 2" xfId="37255"/>
    <cellStyle name="40% - Accent3 110 2 2 2" xfId="37256"/>
    <cellStyle name="40% - Accent3 110 2 2 2 2" xfId="37257"/>
    <cellStyle name="40% - Accent3 110 2 2 2 2 2" xfId="37258"/>
    <cellStyle name="40% - Accent3 110 2 2 2 2 2 2" xfId="37259"/>
    <cellStyle name="40% - Accent3 110 2 2 2 2 3" xfId="37260"/>
    <cellStyle name="40% - Accent3 110 2 2 2 3" xfId="37261"/>
    <cellStyle name="40% - Accent3 110 2 2 2 3 2" xfId="37262"/>
    <cellStyle name="40% - Accent3 110 2 2 2 4" xfId="37263"/>
    <cellStyle name="40% - Accent3 110 2 2 2 5" xfId="37264"/>
    <cellStyle name="40% - Accent3 110 2 2 3" xfId="37265"/>
    <cellStyle name="40% - Accent3 110 2 2 3 2" xfId="37266"/>
    <cellStyle name="40% - Accent3 110 2 2 3 2 2" xfId="37267"/>
    <cellStyle name="40% - Accent3 110 2 2 3 3" xfId="37268"/>
    <cellStyle name="40% - Accent3 110 2 2 4" xfId="37269"/>
    <cellStyle name="40% - Accent3 110 2 2 4 2" xfId="37270"/>
    <cellStyle name="40% - Accent3 110 2 2 5" xfId="37271"/>
    <cellStyle name="40% - Accent3 110 2 2 6" xfId="37272"/>
    <cellStyle name="40% - Accent3 110 2 3" xfId="37273"/>
    <cellStyle name="40% - Accent3 110 2 3 2" xfId="37274"/>
    <cellStyle name="40% - Accent3 110 2 3 2 2" xfId="37275"/>
    <cellStyle name="40% - Accent3 110 2 3 2 2 2" xfId="37276"/>
    <cellStyle name="40% - Accent3 110 2 3 2 3" xfId="37277"/>
    <cellStyle name="40% - Accent3 110 2 3 3" xfId="37278"/>
    <cellStyle name="40% - Accent3 110 2 3 3 2" xfId="37279"/>
    <cellStyle name="40% - Accent3 110 2 3 4" xfId="37280"/>
    <cellStyle name="40% - Accent3 110 2 3 5" xfId="37281"/>
    <cellStyle name="40% - Accent3 110 2 4" xfId="37282"/>
    <cellStyle name="40% - Accent3 110 2 4 2" xfId="37283"/>
    <cellStyle name="40% - Accent3 110 2 4 2 2" xfId="37284"/>
    <cellStyle name="40% - Accent3 110 2 4 3" xfId="37285"/>
    <cellStyle name="40% - Accent3 110 2 5" xfId="37286"/>
    <cellStyle name="40% - Accent3 110 2 5 2" xfId="37287"/>
    <cellStyle name="40% - Accent3 110 2 6" xfId="37288"/>
    <cellStyle name="40% - Accent3 110 2 7" xfId="37289"/>
    <cellStyle name="40% - Accent3 110 3" xfId="37290"/>
    <cellStyle name="40% - Accent3 110 3 2" xfId="37291"/>
    <cellStyle name="40% - Accent3 110 3 2 2" xfId="37292"/>
    <cellStyle name="40% - Accent3 110 3 2 2 2" xfId="37293"/>
    <cellStyle name="40% - Accent3 110 3 2 2 2 2" xfId="37294"/>
    <cellStyle name="40% - Accent3 110 3 2 2 2 2 2" xfId="37295"/>
    <cellStyle name="40% - Accent3 110 3 2 2 2 3" xfId="37296"/>
    <cellStyle name="40% - Accent3 110 3 2 2 3" xfId="37297"/>
    <cellStyle name="40% - Accent3 110 3 2 2 3 2" xfId="37298"/>
    <cellStyle name="40% - Accent3 110 3 2 2 4" xfId="37299"/>
    <cellStyle name="40% - Accent3 110 3 2 2 5" xfId="37300"/>
    <cellStyle name="40% - Accent3 110 3 2 3" xfId="37301"/>
    <cellStyle name="40% - Accent3 110 3 2 3 2" xfId="37302"/>
    <cellStyle name="40% - Accent3 110 3 2 3 2 2" xfId="37303"/>
    <cellStyle name="40% - Accent3 110 3 2 3 3" xfId="37304"/>
    <cellStyle name="40% - Accent3 110 3 2 4" xfId="37305"/>
    <cellStyle name="40% - Accent3 110 3 2 4 2" xfId="37306"/>
    <cellStyle name="40% - Accent3 110 3 2 5" xfId="37307"/>
    <cellStyle name="40% - Accent3 110 3 2 6" xfId="37308"/>
    <cellStyle name="40% - Accent3 110 3 3" xfId="37309"/>
    <cellStyle name="40% - Accent3 110 3 3 2" xfId="37310"/>
    <cellStyle name="40% - Accent3 110 3 3 2 2" xfId="37311"/>
    <cellStyle name="40% - Accent3 110 3 3 2 2 2" xfId="37312"/>
    <cellStyle name="40% - Accent3 110 3 3 2 3" xfId="37313"/>
    <cellStyle name="40% - Accent3 110 3 3 3" xfId="37314"/>
    <cellStyle name="40% - Accent3 110 3 3 3 2" xfId="37315"/>
    <cellStyle name="40% - Accent3 110 3 3 4" xfId="37316"/>
    <cellStyle name="40% - Accent3 110 3 3 5" xfId="37317"/>
    <cellStyle name="40% - Accent3 110 3 4" xfId="37318"/>
    <cellStyle name="40% - Accent3 110 3 4 2" xfId="37319"/>
    <cellStyle name="40% - Accent3 110 3 4 2 2" xfId="37320"/>
    <cellStyle name="40% - Accent3 110 3 4 3" xfId="37321"/>
    <cellStyle name="40% - Accent3 110 3 5" xfId="37322"/>
    <cellStyle name="40% - Accent3 110 3 5 2" xfId="37323"/>
    <cellStyle name="40% - Accent3 110 3 6" xfId="37324"/>
    <cellStyle name="40% - Accent3 110 3 7" xfId="37325"/>
    <cellStyle name="40% - Accent3 110 4" xfId="37326"/>
    <cellStyle name="40% - Accent3 110 4 2" xfId="37327"/>
    <cellStyle name="40% - Accent3 110 4 2 2" xfId="37328"/>
    <cellStyle name="40% - Accent3 110 4 2 2 2" xfId="37329"/>
    <cellStyle name="40% - Accent3 110 4 2 2 2 2" xfId="37330"/>
    <cellStyle name="40% - Accent3 110 4 2 2 3" xfId="37331"/>
    <cellStyle name="40% - Accent3 110 4 2 3" xfId="37332"/>
    <cellStyle name="40% - Accent3 110 4 2 3 2" xfId="37333"/>
    <cellStyle name="40% - Accent3 110 4 2 4" xfId="37334"/>
    <cellStyle name="40% - Accent3 110 4 2 5" xfId="37335"/>
    <cellStyle name="40% - Accent3 110 4 3" xfId="37336"/>
    <cellStyle name="40% - Accent3 110 4 3 2" xfId="37337"/>
    <cellStyle name="40% - Accent3 110 4 3 2 2" xfId="37338"/>
    <cellStyle name="40% - Accent3 110 4 3 3" xfId="37339"/>
    <cellStyle name="40% - Accent3 110 4 4" xfId="37340"/>
    <cellStyle name="40% - Accent3 110 4 4 2" xfId="37341"/>
    <cellStyle name="40% - Accent3 110 4 5" xfId="37342"/>
    <cellStyle name="40% - Accent3 110 4 6" xfId="37343"/>
    <cellStyle name="40% - Accent3 110 5" xfId="37344"/>
    <cellStyle name="40% - Accent3 110 5 2" xfId="37345"/>
    <cellStyle name="40% - Accent3 110 5 2 2" xfId="37346"/>
    <cellStyle name="40% - Accent3 110 5 2 2 2" xfId="37347"/>
    <cellStyle name="40% - Accent3 110 5 2 2 2 2" xfId="37348"/>
    <cellStyle name="40% - Accent3 110 5 2 2 3" xfId="37349"/>
    <cellStyle name="40% - Accent3 110 5 2 3" xfId="37350"/>
    <cellStyle name="40% - Accent3 110 5 2 3 2" xfId="37351"/>
    <cellStyle name="40% - Accent3 110 5 2 4" xfId="37352"/>
    <cellStyle name="40% - Accent3 110 5 2 5" xfId="37353"/>
    <cellStyle name="40% - Accent3 110 5 3" xfId="37354"/>
    <cellStyle name="40% - Accent3 110 5 3 2" xfId="37355"/>
    <cellStyle name="40% - Accent3 110 5 3 2 2" xfId="37356"/>
    <cellStyle name="40% - Accent3 110 5 3 3" xfId="37357"/>
    <cellStyle name="40% - Accent3 110 5 4" xfId="37358"/>
    <cellStyle name="40% - Accent3 110 5 4 2" xfId="37359"/>
    <cellStyle name="40% - Accent3 110 5 5" xfId="37360"/>
    <cellStyle name="40% - Accent3 110 5 6" xfId="37361"/>
    <cellStyle name="40% - Accent3 110 6" xfId="37362"/>
    <cellStyle name="40% - Accent3 110 6 2" xfId="37363"/>
    <cellStyle name="40% - Accent3 110 6 2 2" xfId="37364"/>
    <cellStyle name="40% - Accent3 110 6 2 2 2" xfId="37365"/>
    <cellStyle name="40% - Accent3 110 6 2 3" xfId="37366"/>
    <cellStyle name="40% - Accent3 110 6 3" xfId="37367"/>
    <cellStyle name="40% - Accent3 110 6 3 2" xfId="37368"/>
    <cellStyle name="40% - Accent3 110 6 4" xfId="37369"/>
    <cellStyle name="40% - Accent3 110 6 5" xfId="37370"/>
    <cellStyle name="40% - Accent3 110 7" xfId="37371"/>
    <cellStyle name="40% - Accent3 110 7 2" xfId="37372"/>
    <cellStyle name="40% - Accent3 110 7 2 2" xfId="37373"/>
    <cellStyle name="40% - Accent3 110 7 3" xfId="37374"/>
    <cellStyle name="40% - Accent3 110 8" xfId="37375"/>
    <cellStyle name="40% - Accent3 110 8 2" xfId="37376"/>
    <cellStyle name="40% - Accent3 110 9" xfId="37377"/>
    <cellStyle name="40% - Accent3 110 9 2" xfId="61057"/>
    <cellStyle name="40% - Accent3 111" xfId="1894"/>
    <cellStyle name="40% - Accent3 111 10" xfId="37378"/>
    <cellStyle name="40% - Accent3 111 2" xfId="37379"/>
    <cellStyle name="40% - Accent3 111 2 2" xfId="37380"/>
    <cellStyle name="40% - Accent3 111 2 2 2" xfId="37381"/>
    <cellStyle name="40% - Accent3 111 2 2 2 2" xfId="37382"/>
    <cellStyle name="40% - Accent3 111 2 2 2 2 2" xfId="37383"/>
    <cellStyle name="40% - Accent3 111 2 2 2 2 2 2" xfId="37384"/>
    <cellStyle name="40% - Accent3 111 2 2 2 2 3" xfId="37385"/>
    <cellStyle name="40% - Accent3 111 2 2 2 3" xfId="37386"/>
    <cellStyle name="40% - Accent3 111 2 2 2 3 2" xfId="37387"/>
    <cellStyle name="40% - Accent3 111 2 2 2 4" xfId="37388"/>
    <cellStyle name="40% - Accent3 111 2 2 2 5" xfId="37389"/>
    <cellStyle name="40% - Accent3 111 2 2 3" xfId="37390"/>
    <cellStyle name="40% - Accent3 111 2 2 3 2" xfId="37391"/>
    <cellStyle name="40% - Accent3 111 2 2 3 2 2" xfId="37392"/>
    <cellStyle name="40% - Accent3 111 2 2 3 3" xfId="37393"/>
    <cellStyle name="40% - Accent3 111 2 2 4" xfId="37394"/>
    <cellStyle name="40% - Accent3 111 2 2 4 2" xfId="37395"/>
    <cellStyle name="40% - Accent3 111 2 2 5" xfId="37396"/>
    <cellStyle name="40% - Accent3 111 2 2 6" xfId="37397"/>
    <cellStyle name="40% - Accent3 111 2 3" xfId="37398"/>
    <cellStyle name="40% - Accent3 111 2 3 2" xfId="37399"/>
    <cellStyle name="40% - Accent3 111 2 3 2 2" xfId="37400"/>
    <cellStyle name="40% - Accent3 111 2 3 2 2 2" xfId="37401"/>
    <cellStyle name="40% - Accent3 111 2 3 2 3" xfId="37402"/>
    <cellStyle name="40% - Accent3 111 2 3 3" xfId="37403"/>
    <cellStyle name="40% - Accent3 111 2 3 3 2" xfId="37404"/>
    <cellStyle name="40% - Accent3 111 2 3 4" xfId="37405"/>
    <cellStyle name="40% - Accent3 111 2 3 5" xfId="37406"/>
    <cellStyle name="40% - Accent3 111 2 4" xfId="37407"/>
    <cellStyle name="40% - Accent3 111 2 4 2" xfId="37408"/>
    <cellStyle name="40% - Accent3 111 2 4 2 2" xfId="37409"/>
    <cellStyle name="40% - Accent3 111 2 4 3" xfId="37410"/>
    <cellStyle name="40% - Accent3 111 2 5" xfId="37411"/>
    <cellStyle name="40% - Accent3 111 2 5 2" xfId="37412"/>
    <cellStyle name="40% - Accent3 111 2 6" xfId="37413"/>
    <cellStyle name="40% - Accent3 111 2 7" xfId="37414"/>
    <cellStyle name="40% - Accent3 111 3" xfId="37415"/>
    <cellStyle name="40% - Accent3 111 3 2" xfId="37416"/>
    <cellStyle name="40% - Accent3 111 3 2 2" xfId="37417"/>
    <cellStyle name="40% - Accent3 111 3 2 2 2" xfId="37418"/>
    <cellStyle name="40% - Accent3 111 3 2 2 2 2" xfId="37419"/>
    <cellStyle name="40% - Accent3 111 3 2 2 2 2 2" xfId="37420"/>
    <cellStyle name="40% - Accent3 111 3 2 2 2 3" xfId="37421"/>
    <cellStyle name="40% - Accent3 111 3 2 2 3" xfId="37422"/>
    <cellStyle name="40% - Accent3 111 3 2 2 3 2" xfId="37423"/>
    <cellStyle name="40% - Accent3 111 3 2 2 4" xfId="37424"/>
    <cellStyle name="40% - Accent3 111 3 2 2 5" xfId="37425"/>
    <cellStyle name="40% - Accent3 111 3 2 3" xfId="37426"/>
    <cellStyle name="40% - Accent3 111 3 2 3 2" xfId="37427"/>
    <cellStyle name="40% - Accent3 111 3 2 3 2 2" xfId="37428"/>
    <cellStyle name="40% - Accent3 111 3 2 3 3" xfId="37429"/>
    <cellStyle name="40% - Accent3 111 3 2 4" xfId="37430"/>
    <cellStyle name="40% - Accent3 111 3 2 4 2" xfId="37431"/>
    <cellStyle name="40% - Accent3 111 3 2 5" xfId="37432"/>
    <cellStyle name="40% - Accent3 111 3 2 6" xfId="37433"/>
    <cellStyle name="40% - Accent3 111 3 3" xfId="37434"/>
    <cellStyle name="40% - Accent3 111 3 3 2" xfId="37435"/>
    <cellStyle name="40% - Accent3 111 3 3 2 2" xfId="37436"/>
    <cellStyle name="40% - Accent3 111 3 3 2 2 2" xfId="37437"/>
    <cellStyle name="40% - Accent3 111 3 3 2 3" xfId="37438"/>
    <cellStyle name="40% - Accent3 111 3 3 3" xfId="37439"/>
    <cellStyle name="40% - Accent3 111 3 3 3 2" xfId="37440"/>
    <cellStyle name="40% - Accent3 111 3 3 4" xfId="37441"/>
    <cellStyle name="40% - Accent3 111 3 3 5" xfId="37442"/>
    <cellStyle name="40% - Accent3 111 3 4" xfId="37443"/>
    <cellStyle name="40% - Accent3 111 3 4 2" xfId="37444"/>
    <cellStyle name="40% - Accent3 111 3 4 2 2" xfId="37445"/>
    <cellStyle name="40% - Accent3 111 3 4 3" xfId="37446"/>
    <cellStyle name="40% - Accent3 111 3 5" xfId="37447"/>
    <cellStyle name="40% - Accent3 111 3 5 2" xfId="37448"/>
    <cellStyle name="40% - Accent3 111 3 6" xfId="37449"/>
    <cellStyle name="40% - Accent3 111 3 7" xfId="37450"/>
    <cellStyle name="40% - Accent3 111 4" xfId="37451"/>
    <cellStyle name="40% - Accent3 111 4 2" xfId="37452"/>
    <cellStyle name="40% - Accent3 111 4 2 2" xfId="37453"/>
    <cellStyle name="40% - Accent3 111 4 2 2 2" xfId="37454"/>
    <cellStyle name="40% - Accent3 111 4 2 2 2 2" xfId="37455"/>
    <cellStyle name="40% - Accent3 111 4 2 2 3" xfId="37456"/>
    <cellStyle name="40% - Accent3 111 4 2 3" xfId="37457"/>
    <cellStyle name="40% - Accent3 111 4 2 3 2" xfId="37458"/>
    <cellStyle name="40% - Accent3 111 4 2 4" xfId="37459"/>
    <cellStyle name="40% - Accent3 111 4 2 5" xfId="37460"/>
    <cellStyle name="40% - Accent3 111 4 3" xfId="37461"/>
    <cellStyle name="40% - Accent3 111 4 3 2" xfId="37462"/>
    <cellStyle name="40% - Accent3 111 4 3 2 2" xfId="37463"/>
    <cellStyle name="40% - Accent3 111 4 3 3" xfId="37464"/>
    <cellStyle name="40% - Accent3 111 4 4" xfId="37465"/>
    <cellStyle name="40% - Accent3 111 4 4 2" xfId="37466"/>
    <cellStyle name="40% - Accent3 111 4 5" xfId="37467"/>
    <cellStyle name="40% - Accent3 111 4 6" xfId="37468"/>
    <cellStyle name="40% - Accent3 111 5" xfId="37469"/>
    <cellStyle name="40% - Accent3 111 5 2" xfId="37470"/>
    <cellStyle name="40% - Accent3 111 5 2 2" xfId="37471"/>
    <cellStyle name="40% - Accent3 111 5 2 2 2" xfId="37472"/>
    <cellStyle name="40% - Accent3 111 5 2 2 2 2" xfId="37473"/>
    <cellStyle name="40% - Accent3 111 5 2 2 3" xfId="37474"/>
    <cellStyle name="40% - Accent3 111 5 2 3" xfId="37475"/>
    <cellStyle name="40% - Accent3 111 5 2 3 2" xfId="37476"/>
    <cellStyle name="40% - Accent3 111 5 2 4" xfId="37477"/>
    <cellStyle name="40% - Accent3 111 5 2 5" xfId="37478"/>
    <cellStyle name="40% - Accent3 111 5 3" xfId="37479"/>
    <cellStyle name="40% - Accent3 111 5 3 2" xfId="37480"/>
    <cellStyle name="40% - Accent3 111 5 3 2 2" xfId="37481"/>
    <cellStyle name="40% - Accent3 111 5 3 3" xfId="37482"/>
    <cellStyle name="40% - Accent3 111 5 4" xfId="37483"/>
    <cellStyle name="40% - Accent3 111 5 4 2" xfId="37484"/>
    <cellStyle name="40% - Accent3 111 5 5" xfId="37485"/>
    <cellStyle name="40% - Accent3 111 5 6" xfId="37486"/>
    <cellStyle name="40% - Accent3 111 6" xfId="37487"/>
    <cellStyle name="40% - Accent3 111 6 2" xfId="37488"/>
    <cellStyle name="40% - Accent3 111 6 2 2" xfId="37489"/>
    <cellStyle name="40% - Accent3 111 6 2 2 2" xfId="37490"/>
    <cellStyle name="40% - Accent3 111 6 2 3" xfId="37491"/>
    <cellStyle name="40% - Accent3 111 6 3" xfId="37492"/>
    <cellStyle name="40% - Accent3 111 6 3 2" xfId="37493"/>
    <cellStyle name="40% - Accent3 111 6 4" xfId="37494"/>
    <cellStyle name="40% - Accent3 111 6 5" xfId="37495"/>
    <cellStyle name="40% - Accent3 111 7" xfId="37496"/>
    <cellStyle name="40% - Accent3 111 7 2" xfId="37497"/>
    <cellStyle name="40% - Accent3 111 7 2 2" xfId="37498"/>
    <cellStyle name="40% - Accent3 111 7 3" xfId="37499"/>
    <cellStyle name="40% - Accent3 111 8" xfId="37500"/>
    <cellStyle name="40% - Accent3 111 8 2" xfId="37501"/>
    <cellStyle name="40% - Accent3 111 9" xfId="37502"/>
    <cellStyle name="40% - Accent3 111 9 2" xfId="61058"/>
    <cellStyle name="40% - Accent3 112" xfId="1895"/>
    <cellStyle name="40% - Accent3 112 10" xfId="37503"/>
    <cellStyle name="40% - Accent3 112 2" xfId="37504"/>
    <cellStyle name="40% - Accent3 112 2 2" xfId="37505"/>
    <cellStyle name="40% - Accent3 112 2 2 2" xfId="37506"/>
    <cellStyle name="40% - Accent3 112 2 2 2 2" xfId="37507"/>
    <cellStyle name="40% - Accent3 112 2 2 2 2 2" xfId="37508"/>
    <cellStyle name="40% - Accent3 112 2 2 2 2 2 2" xfId="37509"/>
    <cellStyle name="40% - Accent3 112 2 2 2 2 3" xfId="37510"/>
    <cellStyle name="40% - Accent3 112 2 2 2 3" xfId="37511"/>
    <cellStyle name="40% - Accent3 112 2 2 2 3 2" xfId="37512"/>
    <cellStyle name="40% - Accent3 112 2 2 2 4" xfId="37513"/>
    <cellStyle name="40% - Accent3 112 2 2 2 5" xfId="37514"/>
    <cellStyle name="40% - Accent3 112 2 2 3" xfId="37515"/>
    <cellStyle name="40% - Accent3 112 2 2 3 2" xfId="37516"/>
    <cellStyle name="40% - Accent3 112 2 2 3 2 2" xfId="37517"/>
    <cellStyle name="40% - Accent3 112 2 2 3 3" xfId="37518"/>
    <cellStyle name="40% - Accent3 112 2 2 4" xfId="37519"/>
    <cellStyle name="40% - Accent3 112 2 2 4 2" xfId="37520"/>
    <cellStyle name="40% - Accent3 112 2 2 5" xfId="37521"/>
    <cellStyle name="40% - Accent3 112 2 2 6" xfId="37522"/>
    <cellStyle name="40% - Accent3 112 2 3" xfId="37523"/>
    <cellStyle name="40% - Accent3 112 2 3 2" xfId="37524"/>
    <cellStyle name="40% - Accent3 112 2 3 2 2" xfId="37525"/>
    <cellStyle name="40% - Accent3 112 2 3 2 2 2" xfId="37526"/>
    <cellStyle name="40% - Accent3 112 2 3 2 3" xfId="37527"/>
    <cellStyle name="40% - Accent3 112 2 3 3" xfId="37528"/>
    <cellStyle name="40% - Accent3 112 2 3 3 2" xfId="37529"/>
    <cellStyle name="40% - Accent3 112 2 3 4" xfId="37530"/>
    <cellStyle name="40% - Accent3 112 2 3 5" xfId="37531"/>
    <cellStyle name="40% - Accent3 112 2 4" xfId="37532"/>
    <cellStyle name="40% - Accent3 112 2 4 2" xfId="37533"/>
    <cellStyle name="40% - Accent3 112 2 4 2 2" xfId="37534"/>
    <cellStyle name="40% - Accent3 112 2 4 3" xfId="37535"/>
    <cellStyle name="40% - Accent3 112 2 5" xfId="37536"/>
    <cellStyle name="40% - Accent3 112 2 5 2" xfId="37537"/>
    <cellStyle name="40% - Accent3 112 2 6" xfId="37538"/>
    <cellStyle name="40% - Accent3 112 2 7" xfId="37539"/>
    <cellStyle name="40% - Accent3 112 3" xfId="37540"/>
    <cellStyle name="40% - Accent3 112 3 2" xfId="37541"/>
    <cellStyle name="40% - Accent3 112 3 2 2" xfId="37542"/>
    <cellStyle name="40% - Accent3 112 3 2 2 2" xfId="37543"/>
    <cellStyle name="40% - Accent3 112 3 2 2 2 2" xfId="37544"/>
    <cellStyle name="40% - Accent3 112 3 2 2 2 2 2" xfId="37545"/>
    <cellStyle name="40% - Accent3 112 3 2 2 2 3" xfId="37546"/>
    <cellStyle name="40% - Accent3 112 3 2 2 3" xfId="37547"/>
    <cellStyle name="40% - Accent3 112 3 2 2 3 2" xfId="37548"/>
    <cellStyle name="40% - Accent3 112 3 2 2 4" xfId="37549"/>
    <cellStyle name="40% - Accent3 112 3 2 2 5" xfId="37550"/>
    <cellStyle name="40% - Accent3 112 3 2 3" xfId="37551"/>
    <cellStyle name="40% - Accent3 112 3 2 3 2" xfId="37552"/>
    <cellStyle name="40% - Accent3 112 3 2 3 2 2" xfId="37553"/>
    <cellStyle name="40% - Accent3 112 3 2 3 3" xfId="37554"/>
    <cellStyle name="40% - Accent3 112 3 2 4" xfId="37555"/>
    <cellStyle name="40% - Accent3 112 3 2 4 2" xfId="37556"/>
    <cellStyle name="40% - Accent3 112 3 2 5" xfId="37557"/>
    <cellStyle name="40% - Accent3 112 3 2 6" xfId="37558"/>
    <cellStyle name="40% - Accent3 112 3 3" xfId="37559"/>
    <cellStyle name="40% - Accent3 112 3 3 2" xfId="37560"/>
    <cellStyle name="40% - Accent3 112 3 3 2 2" xfId="37561"/>
    <cellStyle name="40% - Accent3 112 3 3 2 2 2" xfId="37562"/>
    <cellStyle name="40% - Accent3 112 3 3 2 3" xfId="37563"/>
    <cellStyle name="40% - Accent3 112 3 3 3" xfId="37564"/>
    <cellStyle name="40% - Accent3 112 3 3 3 2" xfId="37565"/>
    <cellStyle name="40% - Accent3 112 3 3 4" xfId="37566"/>
    <cellStyle name="40% - Accent3 112 3 3 5" xfId="37567"/>
    <cellStyle name="40% - Accent3 112 3 4" xfId="37568"/>
    <cellStyle name="40% - Accent3 112 3 4 2" xfId="37569"/>
    <cellStyle name="40% - Accent3 112 3 4 2 2" xfId="37570"/>
    <cellStyle name="40% - Accent3 112 3 4 3" xfId="37571"/>
    <cellStyle name="40% - Accent3 112 3 5" xfId="37572"/>
    <cellStyle name="40% - Accent3 112 3 5 2" xfId="37573"/>
    <cellStyle name="40% - Accent3 112 3 6" xfId="37574"/>
    <cellStyle name="40% - Accent3 112 3 7" xfId="37575"/>
    <cellStyle name="40% - Accent3 112 4" xfId="37576"/>
    <cellStyle name="40% - Accent3 112 4 2" xfId="37577"/>
    <cellStyle name="40% - Accent3 112 4 2 2" xfId="37578"/>
    <cellStyle name="40% - Accent3 112 4 2 2 2" xfId="37579"/>
    <cellStyle name="40% - Accent3 112 4 2 2 2 2" xfId="37580"/>
    <cellStyle name="40% - Accent3 112 4 2 2 3" xfId="37581"/>
    <cellStyle name="40% - Accent3 112 4 2 3" xfId="37582"/>
    <cellStyle name="40% - Accent3 112 4 2 3 2" xfId="37583"/>
    <cellStyle name="40% - Accent3 112 4 2 4" xfId="37584"/>
    <cellStyle name="40% - Accent3 112 4 2 5" xfId="37585"/>
    <cellStyle name="40% - Accent3 112 4 3" xfId="37586"/>
    <cellStyle name="40% - Accent3 112 4 3 2" xfId="37587"/>
    <cellStyle name="40% - Accent3 112 4 3 2 2" xfId="37588"/>
    <cellStyle name="40% - Accent3 112 4 3 3" xfId="37589"/>
    <cellStyle name="40% - Accent3 112 4 4" xfId="37590"/>
    <cellStyle name="40% - Accent3 112 4 4 2" xfId="37591"/>
    <cellStyle name="40% - Accent3 112 4 5" xfId="37592"/>
    <cellStyle name="40% - Accent3 112 4 6" xfId="37593"/>
    <cellStyle name="40% - Accent3 112 5" xfId="37594"/>
    <cellStyle name="40% - Accent3 112 5 2" xfId="37595"/>
    <cellStyle name="40% - Accent3 112 5 2 2" xfId="37596"/>
    <cellStyle name="40% - Accent3 112 5 2 2 2" xfId="37597"/>
    <cellStyle name="40% - Accent3 112 5 2 2 2 2" xfId="37598"/>
    <cellStyle name="40% - Accent3 112 5 2 2 3" xfId="37599"/>
    <cellStyle name="40% - Accent3 112 5 2 3" xfId="37600"/>
    <cellStyle name="40% - Accent3 112 5 2 3 2" xfId="37601"/>
    <cellStyle name="40% - Accent3 112 5 2 4" xfId="37602"/>
    <cellStyle name="40% - Accent3 112 5 2 5" xfId="37603"/>
    <cellStyle name="40% - Accent3 112 5 3" xfId="37604"/>
    <cellStyle name="40% - Accent3 112 5 3 2" xfId="37605"/>
    <cellStyle name="40% - Accent3 112 5 3 2 2" xfId="37606"/>
    <cellStyle name="40% - Accent3 112 5 3 3" xfId="37607"/>
    <cellStyle name="40% - Accent3 112 5 4" xfId="37608"/>
    <cellStyle name="40% - Accent3 112 5 4 2" xfId="37609"/>
    <cellStyle name="40% - Accent3 112 5 5" xfId="37610"/>
    <cellStyle name="40% - Accent3 112 5 6" xfId="37611"/>
    <cellStyle name="40% - Accent3 112 6" xfId="37612"/>
    <cellStyle name="40% - Accent3 112 6 2" xfId="37613"/>
    <cellStyle name="40% - Accent3 112 6 2 2" xfId="37614"/>
    <cellStyle name="40% - Accent3 112 6 2 2 2" xfId="37615"/>
    <cellStyle name="40% - Accent3 112 6 2 3" xfId="37616"/>
    <cellStyle name="40% - Accent3 112 6 3" xfId="37617"/>
    <cellStyle name="40% - Accent3 112 6 3 2" xfId="37618"/>
    <cellStyle name="40% - Accent3 112 6 4" xfId="37619"/>
    <cellStyle name="40% - Accent3 112 6 5" xfId="37620"/>
    <cellStyle name="40% - Accent3 112 7" xfId="37621"/>
    <cellStyle name="40% - Accent3 112 7 2" xfId="37622"/>
    <cellStyle name="40% - Accent3 112 7 2 2" xfId="37623"/>
    <cellStyle name="40% - Accent3 112 7 3" xfId="37624"/>
    <cellStyle name="40% - Accent3 112 8" xfId="37625"/>
    <cellStyle name="40% - Accent3 112 8 2" xfId="37626"/>
    <cellStyle name="40% - Accent3 112 9" xfId="37627"/>
    <cellStyle name="40% - Accent3 112 9 2" xfId="61059"/>
    <cellStyle name="40% - Accent3 113" xfId="1896"/>
    <cellStyle name="40% - Accent3 113 10" xfId="37628"/>
    <cellStyle name="40% - Accent3 113 2" xfId="37629"/>
    <cellStyle name="40% - Accent3 113 2 2" xfId="37630"/>
    <cellStyle name="40% - Accent3 113 2 2 2" xfId="37631"/>
    <cellStyle name="40% - Accent3 113 2 2 2 2" xfId="37632"/>
    <cellStyle name="40% - Accent3 113 2 2 2 2 2" xfId="37633"/>
    <cellStyle name="40% - Accent3 113 2 2 2 2 2 2" xfId="37634"/>
    <cellStyle name="40% - Accent3 113 2 2 2 2 3" xfId="37635"/>
    <cellStyle name="40% - Accent3 113 2 2 2 3" xfId="37636"/>
    <cellStyle name="40% - Accent3 113 2 2 2 3 2" xfId="37637"/>
    <cellStyle name="40% - Accent3 113 2 2 2 4" xfId="37638"/>
    <cellStyle name="40% - Accent3 113 2 2 2 5" xfId="37639"/>
    <cellStyle name="40% - Accent3 113 2 2 3" xfId="37640"/>
    <cellStyle name="40% - Accent3 113 2 2 3 2" xfId="37641"/>
    <cellStyle name="40% - Accent3 113 2 2 3 2 2" xfId="37642"/>
    <cellStyle name="40% - Accent3 113 2 2 3 3" xfId="37643"/>
    <cellStyle name="40% - Accent3 113 2 2 4" xfId="37644"/>
    <cellStyle name="40% - Accent3 113 2 2 4 2" xfId="37645"/>
    <cellStyle name="40% - Accent3 113 2 2 5" xfId="37646"/>
    <cellStyle name="40% - Accent3 113 2 2 6" xfId="37647"/>
    <cellStyle name="40% - Accent3 113 2 3" xfId="37648"/>
    <cellStyle name="40% - Accent3 113 2 3 2" xfId="37649"/>
    <cellStyle name="40% - Accent3 113 2 3 2 2" xfId="37650"/>
    <cellStyle name="40% - Accent3 113 2 3 2 2 2" xfId="37651"/>
    <cellStyle name="40% - Accent3 113 2 3 2 3" xfId="37652"/>
    <cellStyle name="40% - Accent3 113 2 3 3" xfId="37653"/>
    <cellStyle name="40% - Accent3 113 2 3 3 2" xfId="37654"/>
    <cellStyle name="40% - Accent3 113 2 3 4" xfId="37655"/>
    <cellStyle name="40% - Accent3 113 2 3 5" xfId="37656"/>
    <cellStyle name="40% - Accent3 113 2 4" xfId="37657"/>
    <cellStyle name="40% - Accent3 113 2 4 2" xfId="37658"/>
    <cellStyle name="40% - Accent3 113 2 4 2 2" xfId="37659"/>
    <cellStyle name="40% - Accent3 113 2 4 3" xfId="37660"/>
    <cellStyle name="40% - Accent3 113 2 5" xfId="37661"/>
    <cellStyle name="40% - Accent3 113 2 5 2" xfId="37662"/>
    <cellStyle name="40% - Accent3 113 2 6" xfId="37663"/>
    <cellStyle name="40% - Accent3 113 2 7" xfId="37664"/>
    <cellStyle name="40% - Accent3 113 3" xfId="37665"/>
    <cellStyle name="40% - Accent3 113 3 2" xfId="37666"/>
    <cellStyle name="40% - Accent3 113 3 2 2" xfId="37667"/>
    <cellStyle name="40% - Accent3 113 3 2 2 2" xfId="37668"/>
    <cellStyle name="40% - Accent3 113 3 2 2 2 2" xfId="37669"/>
    <cellStyle name="40% - Accent3 113 3 2 2 2 2 2" xfId="37670"/>
    <cellStyle name="40% - Accent3 113 3 2 2 2 3" xfId="37671"/>
    <cellStyle name="40% - Accent3 113 3 2 2 3" xfId="37672"/>
    <cellStyle name="40% - Accent3 113 3 2 2 3 2" xfId="37673"/>
    <cellStyle name="40% - Accent3 113 3 2 2 4" xfId="37674"/>
    <cellStyle name="40% - Accent3 113 3 2 2 5" xfId="37675"/>
    <cellStyle name="40% - Accent3 113 3 2 3" xfId="37676"/>
    <cellStyle name="40% - Accent3 113 3 2 3 2" xfId="37677"/>
    <cellStyle name="40% - Accent3 113 3 2 3 2 2" xfId="37678"/>
    <cellStyle name="40% - Accent3 113 3 2 3 3" xfId="37679"/>
    <cellStyle name="40% - Accent3 113 3 2 4" xfId="37680"/>
    <cellStyle name="40% - Accent3 113 3 2 4 2" xfId="37681"/>
    <cellStyle name="40% - Accent3 113 3 2 5" xfId="37682"/>
    <cellStyle name="40% - Accent3 113 3 2 6" xfId="37683"/>
    <cellStyle name="40% - Accent3 113 3 3" xfId="37684"/>
    <cellStyle name="40% - Accent3 113 3 3 2" xfId="37685"/>
    <cellStyle name="40% - Accent3 113 3 3 2 2" xfId="37686"/>
    <cellStyle name="40% - Accent3 113 3 3 2 2 2" xfId="37687"/>
    <cellStyle name="40% - Accent3 113 3 3 2 3" xfId="37688"/>
    <cellStyle name="40% - Accent3 113 3 3 3" xfId="37689"/>
    <cellStyle name="40% - Accent3 113 3 3 3 2" xfId="37690"/>
    <cellStyle name="40% - Accent3 113 3 3 4" xfId="37691"/>
    <cellStyle name="40% - Accent3 113 3 3 5" xfId="37692"/>
    <cellStyle name="40% - Accent3 113 3 4" xfId="37693"/>
    <cellStyle name="40% - Accent3 113 3 4 2" xfId="37694"/>
    <cellStyle name="40% - Accent3 113 3 4 2 2" xfId="37695"/>
    <cellStyle name="40% - Accent3 113 3 4 3" xfId="37696"/>
    <cellStyle name="40% - Accent3 113 3 5" xfId="37697"/>
    <cellStyle name="40% - Accent3 113 3 5 2" xfId="37698"/>
    <cellStyle name="40% - Accent3 113 3 6" xfId="37699"/>
    <cellStyle name="40% - Accent3 113 3 7" xfId="37700"/>
    <cellStyle name="40% - Accent3 113 4" xfId="37701"/>
    <cellStyle name="40% - Accent3 113 4 2" xfId="37702"/>
    <cellStyle name="40% - Accent3 113 4 2 2" xfId="37703"/>
    <cellStyle name="40% - Accent3 113 4 2 2 2" xfId="37704"/>
    <cellStyle name="40% - Accent3 113 4 2 2 2 2" xfId="37705"/>
    <cellStyle name="40% - Accent3 113 4 2 2 3" xfId="37706"/>
    <cellStyle name="40% - Accent3 113 4 2 3" xfId="37707"/>
    <cellStyle name="40% - Accent3 113 4 2 3 2" xfId="37708"/>
    <cellStyle name="40% - Accent3 113 4 2 4" xfId="37709"/>
    <cellStyle name="40% - Accent3 113 4 2 5" xfId="37710"/>
    <cellStyle name="40% - Accent3 113 4 3" xfId="37711"/>
    <cellStyle name="40% - Accent3 113 4 3 2" xfId="37712"/>
    <cellStyle name="40% - Accent3 113 4 3 2 2" xfId="37713"/>
    <cellStyle name="40% - Accent3 113 4 3 3" xfId="37714"/>
    <cellStyle name="40% - Accent3 113 4 4" xfId="37715"/>
    <cellStyle name="40% - Accent3 113 4 4 2" xfId="37716"/>
    <cellStyle name="40% - Accent3 113 4 5" xfId="37717"/>
    <cellStyle name="40% - Accent3 113 4 6" xfId="37718"/>
    <cellStyle name="40% - Accent3 113 5" xfId="37719"/>
    <cellStyle name="40% - Accent3 113 5 2" xfId="37720"/>
    <cellStyle name="40% - Accent3 113 5 2 2" xfId="37721"/>
    <cellStyle name="40% - Accent3 113 5 2 2 2" xfId="37722"/>
    <cellStyle name="40% - Accent3 113 5 2 2 2 2" xfId="37723"/>
    <cellStyle name="40% - Accent3 113 5 2 2 3" xfId="37724"/>
    <cellStyle name="40% - Accent3 113 5 2 3" xfId="37725"/>
    <cellStyle name="40% - Accent3 113 5 2 3 2" xfId="37726"/>
    <cellStyle name="40% - Accent3 113 5 2 4" xfId="37727"/>
    <cellStyle name="40% - Accent3 113 5 2 5" xfId="37728"/>
    <cellStyle name="40% - Accent3 113 5 3" xfId="37729"/>
    <cellStyle name="40% - Accent3 113 5 3 2" xfId="37730"/>
    <cellStyle name="40% - Accent3 113 5 3 2 2" xfId="37731"/>
    <cellStyle name="40% - Accent3 113 5 3 3" xfId="37732"/>
    <cellStyle name="40% - Accent3 113 5 4" xfId="37733"/>
    <cellStyle name="40% - Accent3 113 5 4 2" xfId="37734"/>
    <cellStyle name="40% - Accent3 113 5 5" xfId="37735"/>
    <cellStyle name="40% - Accent3 113 5 6" xfId="37736"/>
    <cellStyle name="40% - Accent3 113 6" xfId="37737"/>
    <cellStyle name="40% - Accent3 113 6 2" xfId="37738"/>
    <cellStyle name="40% - Accent3 113 6 2 2" xfId="37739"/>
    <cellStyle name="40% - Accent3 113 6 2 2 2" xfId="37740"/>
    <cellStyle name="40% - Accent3 113 6 2 3" xfId="37741"/>
    <cellStyle name="40% - Accent3 113 6 3" xfId="37742"/>
    <cellStyle name="40% - Accent3 113 6 3 2" xfId="37743"/>
    <cellStyle name="40% - Accent3 113 6 4" xfId="37744"/>
    <cellStyle name="40% - Accent3 113 6 5" xfId="37745"/>
    <cellStyle name="40% - Accent3 113 7" xfId="37746"/>
    <cellStyle name="40% - Accent3 113 7 2" xfId="37747"/>
    <cellStyle name="40% - Accent3 113 7 2 2" xfId="37748"/>
    <cellStyle name="40% - Accent3 113 7 3" xfId="37749"/>
    <cellStyle name="40% - Accent3 113 8" xfId="37750"/>
    <cellStyle name="40% - Accent3 113 8 2" xfId="37751"/>
    <cellStyle name="40% - Accent3 113 9" xfId="37752"/>
    <cellStyle name="40% - Accent3 113 9 2" xfId="61060"/>
    <cellStyle name="40% - Accent3 114" xfId="1897"/>
    <cellStyle name="40% - Accent3 114 2" xfId="37753"/>
    <cellStyle name="40% - Accent3 114 2 2" xfId="37754"/>
    <cellStyle name="40% - Accent3 114 2 2 2" xfId="37755"/>
    <cellStyle name="40% - Accent3 114 2 2 2 2" xfId="37756"/>
    <cellStyle name="40% - Accent3 114 2 2 2 2 2" xfId="37757"/>
    <cellStyle name="40% - Accent3 114 2 2 2 3" xfId="37758"/>
    <cellStyle name="40% - Accent3 114 2 2 3" xfId="37759"/>
    <cellStyle name="40% - Accent3 114 2 2 3 2" xfId="37760"/>
    <cellStyle name="40% - Accent3 114 2 2 4" xfId="37761"/>
    <cellStyle name="40% - Accent3 114 2 2 5" xfId="37762"/>
    <cellStyle name="40% - Accent3 114 2 3" xfId="37763"/>
    <cellStyle name="40% - Accent3 114 2 3 2" xfId="37764"/>
    <cellStyle name="40% - Accent3 114 2 3 2 2" xfId="37765"/>
    <cellStyle name="40% - Accent3 114 2 3 3" xfId="37766"/>
    <cellStyle name="40% - Accent3 114 2 4" xfId="37767"/>
    <cellStyle name="40% - Accent3 114 2 4 2" xfId="37768"/>
    <cellStyle name="40% - Accent3 114 2 5" xfId="37769"/>
    <cellStyle name="40% - Accent3 114 2 6" xfId="37770"/>
    <cellStyle name="40% - Accent3 114 3" xfId="37771"/>
    <cellStyle name="40% - Accent3 114 3 2" xfId="37772"/>
    <cellStyle name="40% - Accent3 114 3 2 2" xfId="37773"/>
    <cellStyle name="40% - Accent3 114 3 2 2 2" xfId="37774"/>
    <cellStyle name="40% - Accent3 114 3 2 3" xfId="37775"/>
    <cellStyle name="40% - Accent3 114 3 3" xfId="37776"/>
    <cellStyle name="40% - Accent3 114 3 3 2" xfId="37777"/>
    <cellStyle name="40% - Accent3 114 3 4" xfId="37778"/>
    <cellStyle name="40% - Accent3 114 3 5" xfId="37779"/>
    <cellStyle name="40% - Accent3 114 4" xfId="37780"/>
    <cellStyle name="40% - Accent3 114 4 2" xfId="37781"/>
    <cellStyle name="40% - Accent3 114 4 2 2" xfId="37782"/>
    <cellStyle name="40% - Accent3 114 4 3" xfId="37783"/>
    <cellStyle name="40% - Accent3 114 5" xfId="37784"/>
    <cellStyle name="40% - Accent3 114 5 2" xfId="37785"/>
    <cellStyle name="40% - Accent3 114 6" xfId="37786"/>
    <cellStyle name="40% - Accent3 114 7" xfId="37787"/>
    <cellStyle name="40% - Accent3 115" xfId="37788"/>
    <cellStyle name="40% - Accent3 115 2" xfId="37789"/>
    <cellStyle name="40% - Accent3 115 2 2" xfId="37790"/>
    <cellStyle name="40% - Accent3 115 2 2 2" xfId="37791"/>
    <cellStyle name="40% - Accent3 115 2 2 2 2" xfId="37792"/>
    <cellStyle name="40% - Accent3 115 2 2 2 2 2" xfId="37793"/>
    <cellStyle name="40% - Accent3 115 2 2 2 3" xfId="37794"/>
    <cellStyle name="40% - Accent3 115 2 2 3" xfId="37795"/>
    <cellStyle name="40% - Accent3 115 2 2 3 2" xfId="37796"/>
    <cellStyle name="40% - Accent3 115 2 2 4" xfId="37797"/>
    <cellStyle name="40% - Accent3 115 2 2 5" xfId="37798"/>
    <cellStyle name="40% - Accent3 115 2 3" xfId="37799"/>
    <cellStyle name="40% - Accent3 115 2 3 2" xfId="37800"/>
    <cellStyle name="40% - Accent3 115 2 3 2 2" xfId="37801"/>
    <cellStyle name="40% - Accent3 115 2 3 3" xfId="37802"/>
    <cellStyle name="40% - Accent3 115 2 4" xfId="37803"/>
    <cellStyle name="40% - Accent3 115 2 4 2" xfId="37804"/>
    <cellStyle name="40% - Accent3 115 2 5" xfId="37805"/>
    <cellStyle name="40% - Accent3 115 2 6" xfId="37806"/>
    <cellStyle name="40% - Accent3 115 3" xfId="37807"/>
    <cellStyle name="40% - Accent3 115 3 2" xfId="37808"/>
    <cellStyle name="40% - Accent3 115 3 2 2" xfId="37809"/>
    <cellStyle name="40% - Accent3 115 3 2 2 2" xfId="37810"/>
    <cellStyle name="40% - Accent3 115 3 2 3" xfId="37811"/>
    <cellStyle name="40% - Accent3 115 3 3" xfId="37812"/>
    <cellStyle name="40% - Accent3 115 3 3 2" xfId="37813"/>
    <cellStyle name="40% - Accent3 115 3 4" xfId="37814"/>
    <cellStyle name="40% - Accent3 115 3 5" xfId="37815"/>
    <cellStyle name="40% - Accent3 115 4" xfId="37816"/>
    <cellStyle name="40% - Accent3 115 4 2" xfId="37817"/>
    <cellStyle name="40% - Accent3 115 4 2 2" xfId="37818"/>
    <cellStyle name="40% - Accent3 115 4 3" xfId="37819"/>
    <cellStyle name="40% - Accent3 115 5" xfId="37820"/>
    <cellStyle name="40% - Accent3 115 5 2" xfId="37821"/>
    <cellStyle name="40% - Accent3 115 6" xfId="37822"/>
    <cellStyle name="40% - Accent3 115 7" xfId="37823"/>
    <cellStyle name="40% - Accent3 116" xfId="37824"/>
    <cellStyle name="40% - Accent3 116 2" xfId="37825"/>
    <cellStyle name="40% - Accent3 116 2 2" xfId="37826"/>
    <cellStyle name="40% - Accent3 116 2 2 2" xfId="37827"/>
    <cellStyle name="40% - Accent3 116 2 2 2 2" xfId="37828"/>
    <cellStyle name="40% - Accent3 116 2 2 2 2 2" xfId="37829"/>
    <cellStyle name="40% - Accent3 116 2 2 2 3" xfId="37830"/>
    <cellStyle name="40% - Accent3 116 2 2 3" xfId="37831"/>
    <cellStyle name="40% - Accent3 116 2 2 3 2" xfId="37832"/>
    <cellStyle name="40% - Accent3 116 2 2 4" xfId="37833"/>
    <cellStyle name="40% - Accent3 116 2 2 5" xfId="37834"/>
    <cellStyle name="40% - Accent3 116 2 3" xfId="37835"/>
    <cellStyle name="40% - Accent3 116 2 3 2" xfId="37836"/>
    <cellStyle name="40% - Accent3 116 2 3 2 2" xfId="37837"/>
    <cellStyle name="40% - Accent3 116 2 3 3" xfId="37838"/>
    <cellStyle name="40% - Accent3 116 2 4" xfId="37839"/>
    <cellStyle name="40% - Accent3 116 2 4 2" xfId="37840"/>
    <cellStyle name="40% - Accent3 116 2 5" xfId="37841"/>
    <cellStyle name="40% - Accent3 116 2 6" xfId="37842"/>
    <cellStyle name="40% - Accent3 116 3" xfId="37843"/>
    <cellStyle name="40% - Accent3 116 3 2" xfId="37844"/>
    <cellStyle name="40% - Accent3 116 3 2 2" xfId="37845"/>
    <cellStyle name="40% - Accent3 116 3 2 2 2" xfId="37846"/>
    <cellStyle name="40% - Accent3 116 3 2 3" xfId="37847"/>
    <cellStyle name="40% - Accent3 116 3 3" xfId="37848"/>
    <cellStyle name="40% - Accent3 116 3 3 2" xfId="37849"/>
    <cellStyle name="40% - Accent3 116 3 4" xfId="37850"/>
    <cellStyle name="40% - Accent3 116 3 5" xfId="37851"/>
    <cellStyle name="40% - Accent3 116 4" xfId="37852"/>
    <cellStyle name="40% - Accent3 116 4 2" xfId="37853"/>
    <cellStyle name="40% - Accent3 116 4 2 2" xfId="37854"/>
    <cellStyle name="40% - Accent3 116 4 3" xfId="37855"/>
    <cellStyle name="40% - Accent3 116 5" xfId="37856"/>
    <cellStyle name="40% - Accent3 116 5 2" xfId="37857"/>
    <cellStyle name="40% - Accent3 116 6" xfId="37858"/>
    <cellStyle name="40% - Accent3 116 7" xfId="37859"/>
    <cellStyle name="40% - Accent3 117" xfId="37860"/>
    <cellStyle name="40% - Accent3 117 2" xfId="37861"/>
    <cellStyle name="40% - Accent3 117 2 2" xfId="37862"/>
    <cellStyle name="40% - Accent3 117 2 2 2" xfId="37863"/>
    <cellStyle name="40% - Accent3 117 2 2 2 2" xfId="37864"/>
    <cellStyle name="40% - Accent3 117 2 2 2 2 2" xfId="37865"/>
    <cellStyle name="40% - Accent3 117 2 2 2 3" xfId="37866"/>
    <cellStyle name="40% - Accent3 117 2 2 3" xfId="37867"/>
    <cellStyle name="40% - Accent3 117 2 2 3 2" xfId="37868"/>
    <cellStyle name="40% - Accent3 117 2 2 4" xfId="37869"/>
    <cellStyle name="40% - Accent3 117 2 2 5" xfId="37870"/>
    <cellStyle name="40% - Accent3 117 2 3" xfId="37871"/>
    <cellStyle name="40% - Accent3 117 2 3 2" xfId="37872"/>
    <cellStyle name="40% - Accent3 117 2 3 2 2" xfId="37873"/>
    <cellStyle name="40% - Accent3 117 2 3 3" xfId="37874"/>
    <cellStyle name="40% - Accent3 117 2 4" xfId="37875"/>
    <cellStyle name="40% - Accent3 117 2 4 2" xfId="37876"/>
    <cellStyle name="40% - Accent3 117 2 5" xfId="37877"/>
    <cellStyle name="40% - Accent3 117 2 6" xfId="37878"/>
    <cellStyle name="40% - Accent3 117 3" xfId="37879"/>
    <cellStyle name="40% - Accent3 117 3 2" xfId="37880"/>
    <cellStyle name="40% - Accent3 117 3 2 2" xfId="37881"/>
    <cellStyle name="40% - Accent3 117 3 2 2 2" xfId="37882"/>
    <cellStyle name="40% - Accent3 117 3 2 3" xfId="37883"/>
    <cellStyle name="40% - Accent3 117 3 3" xfId="37884"/>
    <cellStyle name="40% - Accent3 117 3 3 2" xfId="37885"/>
    <cellStyle name="40% - Accent3 117 3 4" xfId="37886"/>
    <cellStyle name="40% - Accent3 117 3 5" xfId="37887"/>
    <cellStyle name="40% - Accent3 117 4" xfId="37888"/>
    <cellStyle name="40% - Accent3 117 4 2" xfId="37889"/>
    <cellStyle name="40% - Accent3 117 4 2 2" xfId="37890"/>
    <cellStyle name="40% - Accent3 117 4 3" xfId="37891"/>
    <cellStyle name="40% - Accent3 117 5" xfId="37892"/>
    <cellStyle name="40% - Accent3 117 5 2" xfId="37893"/>
    <cellStyle name="40% - Accent3 117 6" xfId="37894"/>
    <cellStyle name="40% - Accent3 117 7" xfId="37895"/>
    <cellStyle name="40% - Accent3 118" xfId="37896"/>
    <cellStyle name="40% - Accent3 118 2" xfId="37897"/>
    <cellStyle name="40% - Accent3 118 2 2" xfId="37898"/>
    <cellStyle name="40% - Accent3 118 2 2 2" xfId="37899"/>
    <cellStyle name="40% - Accent3 118 2 2 2 2" xfId="37900"/>
    <cellStyle name="40% - Accent3 118 2 2 2 2 2" xfId="37901"/>
    <cellStyle name="40% - Accent3 118 2 2 2 3" xfId="37902"/>
    <cellStyle name="40% - Accent3 118 2 2 3" xfId="37903"/>
    <cellStyle name="40% - Accent3 118 2 2 3 2" xfId="37904"/>
    <cellStyle name="40% - Accent3 118 2 2 4" xfId="37905"/>
    <cellStyle name="40% - Accent3 118 2 2 5" xfId="37906"/>
    <cellStyle name="40% - Accent3 118 2 3" xfId="37907"/>
    <cellStyle name="40% - Accent3 118 2 3 2" xfId="37908"/>
    <cellStyle name="40% - Accent3 118 2 3 2 2" xfId="37909"/>
    <cellStyle name="40% - Accent3 118 2 3 3" xfId="37910"/>
    <cellStyle name="40% - Accent3 118 2 4" xfId="37911"/>
    <cellStyle name="40% - Accent3 118 2 4 2" xfId="37912"/>
    <cellStyle name="40% - Accent3 118 2 5" xfId="37913"/>
    <cellStyle name="40% - Accent3 118 2 6" xfId="37914"/>
    <cellStyle name="40% - Accent3 118 3" xfId="37915"/>
    <cellStyle name="40% - Accent3 118 3 2" xfId="37916"/>
    <cellStyle name="40% - Accent3 118 3 2 2" xfId="37917"/>
    <cellStyle name="40% - Accent3 118 3 2 2 2" xfId="37918"/>
    <cellStyle name="40% - Accent3 118 3 2 3" xfId="37919"/>
    <cellStyle name="40% - Accent3 118 3 3" xfId="37920"/>
    <cellStyle name="40% - Accent3 118 3 3 2" xfId="37921"/>
    <cellStyle name="40% - Accent3 118 3 4" xfId="37922"/>
    <cellStyle name="40% - Accent3 118 3 5" xfId="37923"/>
    <cellStyle name="40% - Accent3 118 4" xfId="37924"/>
    <cellStyle name="40% - Accent3 118 4 2" xfId="37925"/>
    <cellStyle name="40% - Accent3 118 4 2 2" xfId="37926"/>
    <cellStyle name="40% - Accent3 118 4 3" xfId="37927"/>
    <cellStyle name="40% - Accent3 118 5" xfId="37928"/>
    <cellStyle name="40% - Accent3 118 5 2" xfId="37929"/>
    <cellStyle name="40% - Accent3 118 6" xfId="37930"/>
    <cellStyle name="40% - Accent3 118 7" xfId="37931"/>
    <cellStyle name="40% - Accent3 119" xfId="37932"/>
    <cellStyle name="40% - Accent3 119 2" xfId="37933"/>
    <cellStyle name="40% - Accent3 119 2 2" xfId="37934"/>
    <cellStyle name="40% - Accent3 119 2 2 2" xfId="37935"/>
    <cellStyle name="40% - Accent3 119 2 2 2 2" xfId="37936"/>
    <cellStyle name="40% - Accent3 119 2 2 2 2 2" xfId="37937"/>
    <cellStyle name="40% - Accent3 119 2 2 2 3" xfId="37938"/>
    <cellStyle name="40% - Accent3 119 2 2 3" xfId="37939"/>
    <cellStyle name="40% - Accent3 119 2 2 3 2" xfId="37940"/>
    <cellStyle name="40% - Accent3 119 2 2 4" xfId="37941"/>
    <cellStyle name="40% - Accent3 119 2 2 5" xfId="37942"/>
    <cellStyle name="40% - Accent3 119 2 3" xfId="37943"/>
    <cellStyle name="40% - Accent3 119 2 3 2" xfId="37944"/>
    <cellStyle name="40% - Accent3 119 2 3 2 2" xfId="37945"/>
    <cellStyle name="40% - Accent3 119 2 3 3" xfId="37946"/>
    <cellStyle name="40% - Accent3 119 2 4" xfId="37947"/>
    <cellStyle name="40% - Accent3 119 2 4 2" xfId="37948"/>
    <cellStyle name="40% - Accent3 119 2 5" xfId="37949"/>
    <cellStyle name="40% - Accent3 119 2 6" xfId="37950"/>
    <cellStyle name="40% - Accent3 119 3" xfId="37951"/>
    <cellStyle name="40% - Accent3 119 3 2" xfId="37952"/>
    <cellStyle name="40% - Accent3 119 3 2 2" xfId="37953"/>
    <cellStyle name="40% - Accent3 119 3 2 2 2" xfId="37954"/>
    <cellStyle name="40% - Accent3 119 3 2 3" xfId="37955"/>
    <cellStyle name="40% - Accent3 119 3 3" xfId="37956"/>
    <cellStyle name="40% - Accent3 119 3 3 2" xfId="37957"/>
    <cellStyle name="40% - Accent3 119 3 4" xfId="37958"/>
    <cellStyle name="40% - Accent3 119 3 5" xfId="37959"/>
    <cellStyle name="40% - Accent3 119 4" xfId="37960"/>
    <cellStyle name="40% - Accent3 119 4 2" xfId="37961"/>
    <cellStyle name="40% - Accent3 119 4 2 2" xfId="37962"/>
    <cellStyle name="40% - Accent3 119 4 3" xfId="37963"/>
    <cellStyle name="40% - Accent3 119 5" xfId="37964"/>
    <cellStyle name="40% - Accent3 119 5 2" xfId="37965"/>
    <cellStyle name="40% - Accent3 119 6" xfId="37966"/>
    <cellStyle name="40% - Accent3 119 7" xfId="37967"/>
    <cellStyle name="40% - Accent3 12" xfId="1898"/>
    <cellStyle name="40% - Accent3 12 2" xfId="1899"/>
    <cellStyle name="40% - Accent3 12 3" xfId="61061"/>
    <cellStyle name="40% - Accent3 120" xfId="37968"/>
    <cellStyle name="40% - Accent3 120 2" xfId="37969"/>
    <cellStyle name="40% - Accent3 120 2 2" xfId="37970"/>
    <cellStyle name="40% - Accent3 120 2 2 2" xfId="37971"/>
    <cellStyle name="40% - Accent3 120 2 2 2 2" xfId="37972"/>
    <cellStyle name="40% - Accent3 120 2 2 3" xfId="37973"/>
    <cellStyle name="40% - Accent3 120 2 3" xfId="37974"/>
    <cellStyle name="40% - Accent3 120 2 3 2" xfId="37975"/>
    <cellStyle name="40% - Accent3 120 2 4" xfId="37976"/>
    <cellStyle name="40% - Accent3 120 2 5" xfId="37977"/>
    <cellStyle name="40% - Accent3 120 3" xfId="37978"/>
    <cellStyle name="40% - Accent3 120 3 2" xfId="37979"/>
    <cellStyle name="40% - Accent3 120 3 2 2" xfId="37980"/>
    <cellStyle name="40% - Accent3 120 3 3" xfId="37981"/>
    <cellStyle name="40% - Accent3 120 4" xfId="37982"/>
    <cellStyle name="40% - Accent3 120 4 2" xfId="37983"/>
    <cellStyle name="40% - Accent3 120 5" xfId="37984"/>
    <cellStyle name="40% - Accent3 120 6" xfId="37985"/>
    <cellStyle name="40% - Accent3 121" xfId="37986"/>
    <cellStyle name="40% - Accent3 121 2" xfId="37987"/>
    <cellStyle name="40% - Accent3 121 2 2" xfId="37988"/>
    <cellStyle name="40% - Accent3 121 2 2 2" xfId="37989"/>
    <cellStyle name="40% - Accent3 121 2 2 2 2" xfId="37990"/>
    <cellStyle name="40% - Accent3 121 2 2 3" xfId="37991"/>
    <cellStyle name="40% - Accent3 121 2 3" xfId="37992"/>
    <cellStyle name="40% - Accent3 121 2 3 2" xfId="37993"/>
    <cellStyle name="40% - Accent3 121 2 4" xfId="37994"/>
    <cellStyle name="40% - Accent3 121 2 5" xfId="37995"/>
    <cellStyle name="40% - Accent3 121 3" xfId="37996"/>
    <cellStyle name="40% - Accent3 121 3 2" xfId="37997"/>
    <cellStyle name="40% - Accent3 121 3 2 2" xfId="37998"/>
    <cellStyle name="40% - Accent3 121 3 3" xfId="37999"/>
    <cellStyle name="40% - Accent3 121 4" xfId="38000"/>
    <cellStyle name="40% - Accent3 121 4 2" xfId="38001"/>
    <cellStyle name="40% - Accent3 121 5" xfId="38002"/>
    <cellStyle name="40% - Accent3 121 6" xfId="38003"/>
    <cellStyle name="40% - Accent3 122" xfId="38004"/>
    <cellStyle name="40% - Accent3 122 2" xfId="61062"/>
    <cellStyle name="40% - Accent3 122 2 2" xfId="61063"/>
    <cellStyle name="40% - Accent3 122 3" xfId="61064"/>
    <cellStyle name="40% - Accent3 123" xfId="38005"/>
    <cellStyle name="40% - Accent3 123 2" xfId="61065"/>
    <cellStyle name="40% - Accent3 124" xfId="38006"/>
    <cellStyle name="40% - Accent3 124 2" xfId="61066"/>
    <cellStyle name="40% - Accent3 125" xfId="38007"/>
    <cellStyle name="40% - Accent3 125 2" xfId="61067"/>
    <cellStyle name="40% - Accent3 126" xfId="38008"/>
    <cellStyle name="40% - Accent3 126 2" xfId="61068"/>
    <cellStyle name="40% - Accent3 127" xfId="38009"/>
    <cellStyle name="40% - Accent3 127 2" xfId="61069"/>
    <cellStyle name="40% - Accent3 128" xfId="38010"/>
    <cellStyle name="40% - Accent3 128 2" xfId="61070"/>
    <cellStyle name="40% - Accent3 129" xfId="38011"/>
    <cellStyle name="40% - Accent3 129 2" xfId="61071"/>
    <cellStyle name="40% - Accent3 13" xfId="1900"/>
    <cellStyle name="40% - Accent3 13 2" xfId="1901"/>
    <cellStyle name="40% - Accent3 13 3" xfId="61072"/>
    <cellStyle name="40% - Accent3 130" xfId="38012"/>
    <cellStyle name="40% - Accent3 131" xfId="38013"/>
    <cellStyle name="40% - Accent3 132" xfId="38014"/>
    <cellStyle name="40% - Accent3 133" xfId="38015"/>
    <cellStyle name="40% - Accent3 134" xfId="38016"/>
    <cellStyle name="40% - Accent3 135" xfId="38017"/>
    <cellStyle name="40% - Accent3 136" xfId="38018"/>
    <cellStyle name="40% - Accent3 137" xfId="38019"/>
    <cellStyle name="40% - Accent3 138" xfId="38020"/>
    <cellStyle name="40% - Accent3 139" xfId="38021"/>
    <cellStyle name="40% - Accent3 14" xfId="1902"/>
    <cellStyle name="40% - Accent3 14 2" xfId="1903"/>
    <cellStyle name="40% - Accent3 14 3" xfId="61073"/>
    <cellStyle name="40% - Accent3 140" xfId="38022"/>
    <cellStyle name="40% - Accent3 141" xfId="38023"/>
    <cellStyle name="40% - Accent3 142" xfId="38024"/>
    <cellStyle name="40% - Accent3 143" xfId="38025"/>
    <cellStyle name="40% - Accent3 144" xfId="38026"/>
    <cellStyle name="40% - Accent3 145" xfId="38027"/>
    <cellStyle name="40% - Accent3 146" xfId="38028"/>
    <cellStyle name="40% - Accent3 147" xfId="38029"/>
    <cellStyle name="40% - Accent3 148" xfId="38030"/>
    <cellStyle name="40% - Accent3 149" xfId="38031"/>
    <cellStyle name="40% - Accent3 15" xfId="1904"/>
    <cellStyle name="40% - Accent3 15 2" xfId="1905"/>
    <cellStyle name="40% - Accent3 15 3" xfId="61074"/>
    <cellStyle name="40% - Accent3 150" xfId="38032"/>
    <cellStyle name="40% - Accent3 151" xfId="38033"/>
    <cellStyle name="40% - Accent3 152" xfId="38034"/>
    <cellStyle name="40% - Accent3 153" xfId="38035"/>
    <cellStyle name="40% - Accent3 154" xfId="38036"/>
    <cellStyle name="40% - Accent3 155" xfId="38037"/>
    <cellStyle name="40% - Accent3 156" xfId="38038"/>
    <cellStyle name="40% - Accent3 157" xfId="38039"/>
    <cellStyle name="40% - Accent3 158" xfId="38040"/>
    <cellStyle name="40% - Accent3 159" xfId="38041"/>
    <cellStyle name="40% - Accent3 16" xfId="1906"/>
    <cellStyle name="40% - Accent3 16 2" xfId="1907"/>
    <cellStyle name="40% - Accent3 16 3" xfId="61075"/>
    <cellStyle name="40% - Accent3 160" xfId="38042"/>
    <cellStyle name="40% - Accent3 161" xfId="38043"/>
    <cellStyle name="40% - Accent3 162" xfId="38044"/>
    <cellStyle name="40% - Accent3 163" xfId="38045"/>
    <cellStyle name="40% - Accent3 164" xfId="38046"/>
    <cellStyle name="40% - Accent3 165" xfId="38047"/>
    <cellStyle name="40% - Accent3 166" xfId="38048"/>
    <cellStyle name="40% - Accent3 167" xfId="38049"/>
    <cellStyle name="40% - Accent3 168" xfId="38050"/>
    <cellStyle name="40% - Accent3 169" xfId="38051"/>
    <cellStyle name="40% - Accent3 17" xfId="1908"/>
    <cellStyle name="40% - Accent3 17 2" xfId="1909"/>
    <cellStyle name="40% - Accent3 17 3" xfId="61076"/>
    <cellStyle name="40% - Accent3 170" xfId="38052"/>
    <cellStyle name="40% - Accent3 171" xfId="38053"/>
    <cellStyle name="40% - Accent3 172" xfId="38054"/>
    <cellStyle name="40% - Accent3 173" xfId="38055"/>
    <cellStyle name="40% - Accent3 174" xfId="38056"/>
    <cellStyle name="40% - Accent3 175" xfId="38057"/>
    <cellStyle name="40% - Accent3 176" xfId="38058"/>
    <cellStyle name="40% - Accent3 177" xfId="38059"/>
    <cellStyle name="40% - Accent3 178" xfId="38060"/>
    <cellStyle name="40% - Accent3 179" xfId="38061"/>
    <cellStyle name="40% - Accent3 18" xfId="1910"/>
    <cellStyle name="40% - Accent3 18 2" xfId="1911"/>
    <cellStyle name="40% - Accent3 18 3" xfId="61077"/>
    <cellStyle name="40% - Accent3 180" xfId="38062"/>
    <cellStyle name="40% - Accent3 181" xfId="38063"/>
    <cellStyle name="40% - Accent3 182" xfId="38064"/>
    <cellStyle name="40% - Accent3 19" xfId="1912"/>
    <cellStyle name="40% - Accent3 19 2" xfId="1913"/>
    <cellStyle name="40% - Accent3 19 3" xfId="61078"/>
    <cellStyle name="40% - Accent3 2" xfId="44"/>
    <cellStyle name="40% - Accent3 2 2" xfId="1914"/>
    <cellStyle name="40% - Accent3 2 2 2" xfId="61079"/>
    <cellStyle name="40% - Accent3 2 2 3" xfId="61080"/>
    <cellStyle name="40% - Accent3 2 2 4" xfId="61081"/>
    <cellStyle name="40% - Accent3 2 2 5" xfId="61082"/>
    <cellStyle name="40% - Accent3 2 3" xfId="38065"/>
    <cellStyle name="40% - Accent3 2 3 2" xfId="38066"/>
    <cellStyle name="40% - Accent3 2 3 2 2" xfId="38067"/>
    <cellStyle name="40% - Accent3 2 3 2 2 2" xfId="38068"/>
    <cellStyle name="40% - Accent3 2 3 2 3" xfId="38069"/>
    <cellStyle name="40% - Accent3 2 3 3" xfId="38070"/>
    <cellStyle name="40% - Accent3 2 3 3 2" xfId="38071"/>
    <cellStyle name="40% - Accent3 2 3 4" xfId="38072"/>
    <cellStyle name="40% - Accent3 2 3 5" xfId="38073"/>
    <cellStyle name="40% - Accent3 2 4" xfId="38074"/>
    <cellStyle name="40% - Accent3 2 4 2" xfId="38075"/>
    <cellStyle name="40% - Accent3 2 4 2 2" xfId="38076"/>
    <cellStyle name="40% - Accent3 2 4 3" xfId="38077"/>
    <cellStyle name="40% - Accent3 2 4 4" xfId="61083"/>
    <cellStyle name="40% - Accent3 2 4 5" xfId="61084"/>
    <cellStyle name="40% - Accent3 2 5" xfId="38078"/>
    <cellStyle name="40% - Accent3 2 5 2" xfId="38079"/>
    <cellStyle name="40% - Accent3 2 6" xfId="38080"/>
    <cellStyle name="40% - Accent3 2 7" xfId="38081"/>
    <cellStyle name="40% - Accent3 20" xfId="1915"/>
    <cellStyle name="40% - Accent3 20 2" xfId="1916"/>
    <cellStyle name="40% - Accent3 20 3" xfId="61085"/>
    <cellStyle name="40% - Accent3 21" xfId="1917"/>
    <cellStyle name="40% - Accent3 21 2" xfId="1918"/>
    <cellStyle name="40% - Accent3 21 3" xfId="61086"/>
    <cellStyle name="40% - Accent3 22" xfId="1919"/>
    <cellStyle name="40% - Accent3 22 2" xfId="1920"/>
    <cellStyle name="40% - Accent3 22 3" xfId="61087"/>
    <cellStyle name="40% - Accent3 23" xfId="1921"/>
    <cellStyle name="40% - Accent3 23 2" xfId="1922"/>
    <cellStyle name="40% - Accent3 23 3" xfId="61088"/>
    <cellStyle name="40% - Accent3 24" xfId="1923"/>
    <cellStyle name="40% - Accent3 24 2" xfId="1924"/>
    <cellStyle name="40% - Accent3 24 3" xfId="61089"/>
    <cellStyle name="40% - Accent3 25" xfId="1925"/>
    <cellStyle name="40% - Accent3 25 2" xfId="1926"/>
    <cellStyle name="40% - Accent3 25 3" xfId="61090"/>
    <cellStyle name="40% - Accent3 26" xfId="1927"/>
    <cellStyle name="40% - Accent3 26 2" xfId="1928"/>
    <cellStyle name="40% - Accent3 26 3" xfId="61091"/>
    <cellStyle name="40% - Accent3 27" xfId="1929"/>
    <cellStyle name="40% - Accent3 27 2" xfId="1930"/>
    <cellStyle name="40% - Accent3 27 3" xfId="61092"/>
    <cellStyle name="40% - Accent3 28" xfId="1931"/>
    <cellStyle name="40% - Accent3 28 2" xfId="1932"/>
    <cellStyle name="40% - Accent3 28 3" xfId="61093"/>
    <cellStyle name="40% - Accent3 29" xfId="1933"/>
    <cellStyle name="40% - Accent3 29 2" xfId="1934"/>
    <cellStyle name="40% - Accent3 29 3" xfId="61094"/>
    <cellStyle name="40% - Accent3 3" xfId="45"/>
    <cellStyle name="40% - Accent3 3 2" xfId="1935"/>
    <cellStyle name="40% - Accent3 3 2 2" xfId="61095"/>
    <cellStyle name="40% - Accent3 3 3" xfId="38082"/>
    <cellStyle name="40% - Accent3 3 3 2" xfId="38083"/>
    <cellStyle name="40% - Accent3 3 3 2 2" xfId="38084"/>
    <cellStyle name="40% - Accent3 3 3 2 2 2" xfId="38085"/>
    <cellStyle name="40% - Accent3 3 3 2 3" xfId="38086"/>
    <cellStyle name="40% - Accent3 3 3 3" xfId="38087"/>
    <cellStyle name="40% - Accent3 3 3 3 2" xfId="38088"/>
    <cellStyle name="40% - Accent3 3 3 4" xfId="38089"/>
    <cellStyle name="40% - Accent3 3 3 5" xfId="38090"/>
    <cellStyle name="40% - Accent3 3 4" xfId="38091"/>
    <cellStyle name="40% - Accent3 3 4 2" xfId="61096"/>
    <cellStyle name="40% - Accent3 3 5" xfId="38092"/>
    <cellStyle name="40% - Accent3 3 5 2" xfId="38093"/>
    <cellStyle name="40% - Accent3 3 5 2 2" xfId="38094"/>
    <cellStyle name="40% - Accent3 3 5 3" xfId="38095"/>
    <cellStyle name="40% - Accent3 3 6" xfId="38096"/>
    <cellStyle name="40% - Accent3 3 6 2" xfId="38097"/>
    <cellStyle name="40% - Accent3 3 7" xfId="38098"/>
    <cellStyle name="40% - Accent3 30" xfId="1936"/>
    <cellStyle name="40% - Accent3 30 2" xfId="1937"/>
    <cellStyle name="40% - Accent3 30 3" xfId="61097"/>
    <cellStyle name="40% - Accent3 31" xfId="1938"/>
    <cellStyle name="40% - Accent3 31 2" xfId="1939"/>
    <cellStyle name="40% - Accent3 31 3" xfId="61098"/>
    <cellStyle name="40% - Accent3 32" xfId="1940"/>
    <cellStyle name="40% - Accent3 32 2" xfId="1941"/>
    <cellStyle name="40% - Accent3 32 3" xfId="61099"/>
    <cellStyle name="40% - Accent3 33" xfId="1942"/>
    <cellStyle name="40% - Accent3 33 2" xfId="1943"/>
    <cellStyle name="40% - Accent3 33 3" xfId="61100"/>
    <cellStyle name="40% - Accent3 34" xfId="1944"/>
    <cellStyle name="40% - Accent3 34 2" xfId="1945"/>
    <cellStyle name="40% - Accent3 34 3" xfId="61101"/>
    <cellStyle name="40% - Accent3 35" xfId="1946"/>
    <cellStyle name="40% - Accent3 35 2" xfId="1947"/>
    <cellStyle name="40% - Accent3 35 3" xfId="61102"/>
    <cellStyle name="40% - Accent3 36" xfId="1948"/>
    <cellStyle name="40% - Accent3 36 2" xfId="1949"/>
    <cellStyle name="40% - Accent3 36 3" xfId="61103"/>
    <cellStyle name="40% - Accent3 37" xfId="1950"/>
    <cellStyle name="40% - Accent3 37 2" xfId="1951"/>
    <cellStyle name="40% - Accent3 37 3" xfId="61104"/>
    <cellStyle name="40% - Accent3 38" xfId="1952"/>
    <cellStyle name="40% - Accent3 38 2" xfId="1953"/>
    <cellStyle name="40% - Accent3 38 3" xfId="61105"/>
    <cellStyle name="40% - Accent3 39" xfId="1954"/>
    <cellStyle name="40% - Accent3 39 2" xfId="1955"/>
    <cellStyle name="40% - Accent3 39 3" xfId="61106"/>
    <cellStyle name="40% - Accent3 4" xfId="1956"/>
    <cellStyle name="40% - Accent3 4 2" xfId="1957"/>
    <cellStyle name="40% - Accent3 4 2 2" xfId="61107"/>
    <cellStyle name="40% - Accent3 4 3" xfId="38099"/>
    <cellStyle name="40% - Accent3 4 3 2" xfId="38100"/>
    <cellStyle name="40% - Accent3 4 3 2 2" xfId="38101"/>
    <cellStyle name="40% - Accent3 4 3 2 2 2" xfId="38102"/>
    <cellStyle name="40% - Accent3 4 3 2 3" xfId="38103"/>
    <cellStyle name="40% - Accent3 4 3 3" xfId="38104"/>
    <cellStyle name="40% - Accent3 4 3 3 2" xfId="38105"/>
    <cellStyle name="40% - Accent3 4 3 4" xfId="38106"/>
    <cellStyle name="40% - Accent3 4 3 5" xfId="38107"/>
    <cellStyle name="40% - Accent3 4 4" xfId="38108"/>
    <cellStyle name="40% - Accent3 4 5" xfId="38109"/>
    <cellStyle name="40% - Accent3 4 5 2" xfId="38110"/>
    <cellStyle name="40% - Accent3 4 5 2 2" xfId="38111"/>
    <cellStyle name="40% - Accent3 4 5 3" xfId="38112"/>
    <cellStyle name="40% - Accent3 4 6" xfId="38113"/>
    <cellStyle name="40% - Accent3 4 6 2" xfId="38114"/>
    <cellStyle name="40% - Accent3 4 7" xfId="38115"/>
    <cellStyle name="40% - Accent3 40" xfId="1958"/>
    <cellStyle name="40% - Accent3 40 2" xfId="1959"/>
    <cellStyle name="40% - Accent3 40 3" xfId="61108"/>
    <cellStyle name="40% - Accent3 41" xfId="1960"/>
    <cellStyle name="40% - Accent3 41 2" xfId="1961"/>
    <cellStyle name="40% - Accent3 41 3" xfId="61109"/>
    <cellStyle name="40% - Accent3 42" xfId="1962"/>
    <cellStyle name="40% - Accent3 42 2" xfId="1963"/>
    <cellStyle name="40% - Accent3 42 3" xfId="61110"/>
    <cellStyle name="40% - Accent3 43" xfId="1964"/>
    <cellStyle name="40% - Accent3 43 2" xfId="1965"/>
    <cellStyle name="40% - Accent3 43 3" xfId="61111"/>
    <cellStyle name="40% - Accent3 44" xfId="1966"/>
    <cellStyle name="40% - Accent3 44 2" xfId="1967"/>
    <cellStyle name="40% - Accent3 44 3" xfId="61112"/>
    <cellStyle name="40% - Accent3 45" xfId="1968"/>
    <cellStyle name="40% - Accent3 45 2" xfId="1969"/>
    <cellStyle name="40% - Accent3 45 3" xfId="61113"/>
    <cellStyle name="40% - Accent3 46" xfId="1970"/>
    <cellStyle name="40% - Accent3 46 2" xfId="1971"/>
    <cellStyle name="40% - Accent3 46 3" xfId="61114"/>
    <cellStyle name="40% - Accent3 47" xfId="1972"/>
    <cellStyle name="40% - Accent3 47 2" xfId="1973"/>
    <cellStyle name="40% - Accent3 47 3" xfId="61115"/>
    <cellStyle name="40% - Accent3 48" xfId="1974"/>
    <cellStyle name="40% - Accent3 48 2" xfId="1975"/>
    <cellStyle name="40% - Accent3 48 3" xfId="61116"/>
    <cellStyle name="40% - Accent3 49" xfId="1976"/>
    <cellStyle name="40% - Accent3 49 2" xfId="1977"/>
    <cellStyle name="40% - Accent3 49 3" xfId="61117"/>
    <cellStyle name="40% - Accent3 5" xfId="1978"/>
    <cellStyle name="40% - Accent3 5 2" xfId="1979"/>
    <cellStyle name="40% - Accent3 5 2 2" xfId="61118"/>
    <cellStyle name="40% - Accent3 5 3" xfId="61119"/>
    <cellStyle name="40% - Accent3 50" xfId="1980"/>
    <cellStyle name="40% - Accent3 50 2" xfId="1981"/>
    <cellStyle name="40% - Accent3 50 3" xfId="61120"/>
    <cellStyle name="40% - Accent3 51" xfId="1982"/>
    <cellStyle name="40% - Accent3 51 2" xfId="1983"/>
    <cellStyle name="40% - Accent3 51 3" xfId="61121"/>
    <cellStyle name="40% - Accent3 52" xfId="1984"/>
    <cellStyle name="40% - Accent3 52 2" xfId="1985"/>
    <cellStyle name="40% - Accent3 52 3" xfId="61122"/>
    <cellStyle name="40% - Accent3 53" xfId="1986"/>
    <cellStyle name="40% - Accent3 53 2" xfId="1987"/>
    <cellStyle name="40% - Accent3 53 3" xfId="61123"/>
    <cellStyle name="40% - Accent3 54" xfId="1988"/>
    <cellStyle name="40% - Accent3 54 2" xfId="1989"/>
    <cellStyle name="40% - Accent3 54 3" xfId="61124"/>
    <cellStyle name="40% - Accent3 55" xfId="1990"/>
    <cellStyle name="40% - Accent3 55 2" xfId="1991"/>
    <cellStyle name="40% - Accent3 55 3" xfId="61125"/>
    <cellStyle name="40% - Accent3 56" xfId="1992"/>
    <cellStyle name="40% - Accent3 56 2" xfId="1993"/>
    <cellStyle name="40% - Accent3 56 3" xfId="61126"/>
    <cellStyle name="40% - Accent3 57" xfId="1994"/>
    <cellStyle name="40% - Accent3 57 2" xfId="38116"/>
    <cellStyle name="40% - Accent3 57 3" xfId="61127"/>
    <cellStyle name="40% - Accent3 57 4" xfId="61128"/>
    <cellStyle name="40% - Accent3 58" xfId="1995"/>
    <cellStyle name="40% - Accent3 58 2" xfId="38117"/>
    <cellStyle name="40% - Accent3 58 3" xfId="61129"/>
    <cellStyle name="40% - Accent3 58 4" xfId="61130"/>
    <cellStyle name="40% - Accent3 59" xfId="1996"/>
    <cellStyle name="40% - Accent3 59 2" xfId="38118"/>
    <cellStyle name="40% - Accent3 59 3" xfId="61131"/>
    <cellStyle name="40% - Accent3 59 4" xfId="61132"/>
    <cellStyle name="40% - Accent3 6" xfId="1997"/>
    <cellStyle name="40% - Accent3 6 2" xfId="1998"/>
    <cellStyle name="40% - Accent3 6 3" xfId="61133"/>
    <cellStyle name="40% - Accent3 60" xfId="1999"/>
    <cellStyle name="40% - Accent3 60 2" xfId="38119"/>
    <cellStyle name="40% - Accent3 60 3" xfId="61134"/>
    <cellStyle name="40% - Accent3 61" xfId="2000"/>
    <cellStyle name="40% - Accent3 61 2" xfId="38120"/>
    <cellStyle name="40% - Accent3 61 3" xfId="38121"/>
    <cellStyle name="40% - Accent3 61 3 2" xfId="38122"/>
    <cellStyle name="40% - Accent3 61 3 2 2" xfId="38123"/>
    <cellStyle name="40% - Accent3 61 3 2 2 2" xfId="38124"/>
    <cellStyle name="40% - Accent3 61 3 2 3" xfId="38125"/>
    <cellStyle name="40% - Accent3 61 3 3" xfId="38126"/>
    <cellStyle name="40% - Accent3 61 3 3 2" xfId="38127"/>
    <cellStyle name="40% - Accent3 61 3 4" xfId="38128"/>
    <cellStyle name="40% - Accent3 61 3 5" xfId="38129"/>
    <cellStyle name="40% - Accent3 61 4" xfId="38130"/>
    <cellStyle name="40% - Accent3 61 4 2" xfId="38131"/>
    <cellStyle name="40% - Accent3 61 4 2 2" xfId="38132"/>
    <cellStyle name="40% - Accent3 61 4 3" xfId="38133"/>
    <cellStyle name="40% - Accent3 61 5" xfId="38134"/>
    <cellStyle name="40% - Accent3 61 5 2" xfId="38135"/>
    <cellStyle name="40% - Accent3 61 6" xfId="38136"/>
    <cellStyle name="40% - Accent3 62" xfId="2001"/>
    <cellStyle name="40% - Accent3 62 2" xfId="38137"/>
    <cellStyle name="40% - Accent3 62 3" xfId="38138"/>
    <cellStyle name="40% - Accent3 62 3 2" xfId="38139"/>
    <cellStyle name="40% - Accent3 62 3 2 2" xfId="38140"/>
    <cellStyle name="40% - Accent3 62 3 2 2 2" xfId="38141"/>
    <cellStyle name="40% - Accent3 62 3 2 3" xfId="38142"/>
    <cellStyle name="40% - Accent3 62 3 3" xfId="38143"/>
    <cellStyle name="40% - Accent3 62 3 3 2" xfId="38144"/>
    <cellStyle name="40% - Accent3 62 3 4" xfId="38145"/>
    <cellStyle name="40% - Accent3 62 3 5" xfId="38146"/>
    <cellStyle name="40% - Accent3 62 4" xfId="38147"/>
    <cellStyle name="40% - Accent3 62 4 2" xfId="38148"/>
    <cellStyle name="40% - Accent3 62 4 2 2" xfId="38149"/>
    <cellStyle name="40% - Accent3 62 4 3" xfId="38150"/>
    <cellStyle name="40% - Accent3 62 5" xfId="38151"/>
    <cellStyle name="40% - Accent3 62 5 2" xfId="38152"/>
    <cellStyle name="40% - Accent3 62 6" xfId="38153"/>
    <cellStyle name="40% - Accent3 63" xfId="2002"/>
    <cellStyle name="40% - Accent3 63 2" xfId="38154"/>
    <cellStyle name="40% - Accent3 64" xfId="2003"/>
    <cellStyle name="40% - Accent3 64 2" xfId="38155"/>
    <cellStyle name="40% - Accent3 65" xfId="2004"/>
    <cellStyle name="40% - Accent3 65 2" xfId="38156"/>
    <cellStyle name="40% - Accent3 66" xfId="2005"/>
    <cellStyle name="40% - Accent3 66 2" xfId="38157"/>
    <cellStyle name="40% - Accent3 67" xfId="2006"/>
    <cellStyle name="40% - Accent3 67 2" xfId="38158"/>
    <cellStyle name="40% - Accent3 68" xfId="2007"/>
    <cellStyle name="40% - Accent3 68 2" xfId="38159"/>
    <cellStyle name="40% - Accent3 69" xfId="2008"/>
    <cellStyle name="40% - Accent3 69 2" xfId="38160"/>
    <cellStyle name="40% - Accent3 7" xfId="2009"/>
    <cellStyle name="40% - Accent3 7 2" xfId="2010"/>
    <cellStyle name="40% - Accent3 7 3" xfId="61135"/>
    <cellStyle name="40% - Accent3 70" xfId="2011"/>
    <cellStyle name="40% - Accent3 70 2" xfId="38161"/>
    <cellStyle name="40% - Accent3 71" xfId="2012"/>
    <cellStyle name="40% - Accent3 71 2" xfId="38162"/>
    <cellStyle name="40% - Accent3 72" xfId="2013"/>
    <cellStyle name="40% - Accent3 72 2" xfId="38163"/>
    <cellStyle name="40% - Accent3 73" xfId="2014"/>
    <cellStyle name="40% - Accent3 73 2" xfId="38164"/>
    <cellStyle name="40% - Accent3 74" xfId="2015"/>
    <cellStyle name="40% - Accent3 74 2" xfId="38165"/>
    <cellStyle name="40% - Accent3 75" xfId="2016"/>
    <cellStyle name="40% - Accent3 75 2" xfId="38166"/>
    <cellStyle name="40% - Accent3 76" xfId="2017"/>
    <cellStyle name="40% - Accent3 76 2" xfId="38167"/>
    <cellStyle name="40% - Accent3 77" xfId="2018"/>
    <cellStyle name="40% - Accent3 77 2" xfId="38168"/>
    <cellStyle name="40% - Accent3 78" xfId="2019"/>
    <cellStyle name="40% - Accent3 78 2" xfId="38169"/>
    <cellStyle name="40% - Accent3 79" xfId="2020"/>
    <cellStyle name="40% - Accent3 8" xfId="2021"/>
    <cellStyle name="40% - Accent3 8 2" xfId="2022"/>
    <cellStyle name="40% - Accent3 8 3" xfId="61136"/>
    <cellStyle name="40% - Accent3 80" xfId="2023"/>
    <cellStyle name="40% - Accent3 81" xfId="2024"/>
    <cellStyle name="40% - Accent3 82" xfId="2025"/>
    <cellStyle name="40% - Accent3 83" xfId="2026"/>
    <cellStyle name="40% - Accent3 84" xfId="2027"/>
    <cellStyle name="40% - Accent3 85" xfId="2028"/>
    <cellStyle name="40% - Accent3 86" xfId="2029"/>
    <cellStyle name="40% - Accent3 86 10" xfId="38170"/>
    <cellStyle name="40% - Accent3 86 2" xfId="38171"/>
    <cellStyle name="40% - Accent3 86 2 2" xfId="38172"/>
    <cellStyle name="40% - Accent3 86 2 2 2" xfId="38173"/>
    <cellStyle name="40% - Accent3 86 2 2 2 2" xfId="38174"/>
    <cellStyle name="40% - Accent3 86 2 2 2 2 2" xfId="38175"/>
    <cellStyle name="40% - Accent3 86 2 2 2 2 2 2" xfId="38176"/>
    <cellStyle name="40% - Accent3 86 2 2 2 2 3" xfId="38177"/>
    <cellStyle name="40% - Accent3 86 2 2 2 3" xfId="38178"/>
    <cellStyle name="40% - Accent3 86 2 2 2 3 2" xfId="38179"/>
    <cellStyle name="40% - Accent3 86 2 2 2 4" xfId="38180"/>
    <cellStyle name="40% - Accent3 86 2 2 2 5" xfId="38181"/>
    <cellStyle name="40% - Accent3 86 2 2 3" xfId="38182"/>
    <cellStyle name="40% - Accent3 86 2 2 3 2" xfId="38183"/>
    <cellStyle name="40% - Accent3 86 2 2 3 2 2" xfId="38184"/>
    <cellStyle name="40% - Accent3 86 2 2 3 3" xfId="38185"/>
    <cellStyle name="40% - Accent3 86 2 2 4" xfId="38186"/>
    <cellStyle name="40% - Accent3 86 2 2 4 2" xfId="38187"/>
    <cellStyle name="40% - Accent3 86 2 2 5" xfId="38188"/>
    <cellStyle name="40% - Accent3 86 2 2 6" xfId="38189"/>
    <cellStyle name="40% - Accent3 86 2 3" xfId="38190"/>
    <cellStyle name="40% - Accent3 86 2 3 2" xfId="38191"/>
    <cellStyle name="40% - Accent3 86 2 3 2 2" xfId="38192"/>
    <cellStyle name="40% - Accent3 86 2 3 2 2 2" xfId="38193"/>
    <cellStyle name="40% - Accent3 86 2 3 2 3" xfId="38194"/>
    <cellStyle name="40% - Accent3 86 2 3 3" xfId="38195"/>
    <cellStyle name="40% - Accent3 86 2 3 3 2" xfId="38196"/>
    <cellStyle name="40% - Accent3 86 2 3 4" xfId="38197"/>
    <cellStyle name="40% - Accent3 86 2 3 5" xfId="38198"/>
    <cellStyle name="40% - Accent3 86 2 4" xfId="38199"/>
    <cellStyle name="40% - Accent3 86 2 4 2" xfId="38200"/>
    <cellStyle name="40% - Accent3 86 2 4 2 2" xfId="38201"/>
    <cellStyle name="40% - Accent3 86 2 4 3" xfId="38202"/>
    <cellStyle name="40% - Accent3 86 2 5" xfId="38203"/>
    <cellStyle name="40% - Accent3 86 2 5 2" xfId="38204"/>
    <cellStyle name="40% - Accent3 86 2 6" xfId="38205"/>
    <cellStyle name="40% - Accent3 86 2 7" xfId="38206"/>
    <cellStyle name="40% - Accent3 86 3" xfId="38207"/>
    <cellStyle name="40% - Accent3 86 3 2" xfId="38208"/>
    <cellStyle name="40% - Accent3 86 3 2 2" xfId="38209"/>
    <cellStyle name="40% - Accent3 86 3 2 2 2" xfId="38210"/>
    <cellStyle name="40% - Accent3 86 3 2 2 2 2" xfId="38211"/>
    <cellStyle name="40% - Accent3 86 3 2 2 2 2 2" xfId="38212"/>
    <cellStyle name="40% - Accent3 86 3 2 2 2 3" xfId="38213"/>
    <cellStyle name="40% - Accent3 86 3 2 2 3" xfId="38214"/>
    <cellStyle name="40% - Accent3 86 3 2 2 3 2" xfId="38215"/>
    <cellStyle name="40% - Accent3 86 3 2 2 4" xfId="38216"/>
    <cellStyle name="40% - Accent3 86 3 2 2 5" xfId="38217"/>
    <cellStyle name="40% - Accent3 86 3 2 3" xfId="38218"/>
    <cellStyle name="40% - Accent3 86 3 2 3 2" xfId="38219"/>
    <cellStyle name="40% - Accent3 86 3 2 3 2 2" xfId="38220"/>
    <cellStyle name="40% - Accent3 86 3 2 3 3" xfId="38221"/>
    <cellStyle name="40% - Accent3 86 3 2 4" xfId="38222"/>
    <cellStyle name="40% - Accent3 86 3 2 4 2" xfId="38223"/>
    <cellStyle name="40% - Accent3 86 3 2 5" xfId="38224"/>
    <cellStyle name="40% - Accent3 86 3 2 6" xfId="38225"/>
    <cellStyle name="40% - Accent3 86 3 3" xfId="38226"/>
    <cellStyle name="40% - Accent3 86 3 3 2" xfId="38227"/>
    <cellStyle name="40% - Accent3 86 3 3 2 2" xfId="38228"/>
    <cellStyle name="40% - Accent3 86 3 3 2 2 2" xfId="38229"/>
    <cellStyle name="40% - Accent3 86 3 3 2 3" xfId="38230"/>
    <cellStyle name="40% - Accent3 86 3 3 3" xfId="38231"/>
    <cellStyle name="40% - Accent3 86 3 3 3 2" xfId="38232"/>
    <cellStyle name="40% - Accent3 86 3 3 4" xfId="38233"/>
    <cellStyle name="40% - Accent3 86 3 3 5" xfId="38234"/>
    <cellStyle name="40% - Accent3 86 3 4" xfId="38235"/>
    <cellStyle name="40% - Accent3 86 3 4 2" xfId="38236"/>
    <cellStyle name="40% - Accent3 86 3 4 2 2" xfId="38237"/>
    <cellStyle name="40% - Accent3 86 3 4 3" xfId="38238"/>
    <cellStyle name="40% - Accent3 86 3 5" xfId="38239"/>
    <cellStyle name="40% - Accent3 86 3 5 2" xfId="38240"/>
    <cellStyle name="40% - Accent3 86 3 6" xfId="38241"/>
    <cellStyle name="40% - Accent3 86 3 7" xfId="38242"/>
    <cellStyle name="40% - Accent3 86 4" xfId="38243"/>
    <cellStyle name="40% - Accent3 86 4 2" xfId="38244"/>
    <cellStyle name="40% - Accent3 86 4 2 2" xfId="38245"/>
    <cellStyle name="40% - Accent3 86 4 2 2 2" xfId="38246"/>
    <cellStyle name="40% - Accent3 86 4 2 2 2 2" xfId="38247"/>
    <cellStyle name="40% - Accent3 86 4 2 2 3" xfId="38248"/>
    <cellStyle name="40% - Accent3 86 4 2 3" xfId="38249"/>
    <cellStyle name="40% - Accent3 86 4 2 3 2" xfId="38250"/>
    <cellStyle name="40% - Accent3 86 4 2 4" xfId="38251"/>
    <cellStyle name="40% - Accent3 86 4 2 5" xfId="38252"/>
    <cellStyle name="40% - Accent3 86 4 3" xfId="38253"/>
    <cellStyle name="40% - Accent3 86 4 3 2" xfId="38254"/>
    <cellStyle name="40% - Accent3 86 4 3 2 2" xfId="38255"/>
    <cellStyle name="40% - Accent3 86 4 3 3" xfId="38256"/>
    <cellStyle name="40% - Accent3 86 4 4" xfId="38257"/>
    <cellStyle name="40% - Accent3 86 4 4 2" xfId="38258"/>
    <cellStyle name="40% - Accent3 86 4 5" xfId="38259"/>
    <cellStyle name="40% - Accent3 86 4 6" xfId="38260"/>
    <cellStyle name="40% - Accent3 86 5" xfId="38261"/>
    <cellStyle name="40% - Accent3 86 5 2" xfId="38262"/>
    <cellStyle name="40% - Accent3 86 5 2 2" xfId="38263"/>
    <cellStyle name="40% - Accent3 86 5 2 2 2" xfId="38264"/>
    <cellStyle name="40% - Accent3 86 5 2 2 2 2" xfId="38265"/>
    <cellStyle name="40% - Accent3 86 5 2 2 3" xfId="38266"/>
    <cellStyle name="40% - Accent3 86 5 2 3" xfId="38267"/>
    <cellStyle name="40% - Accent3 86 5 2 3 2" xfId="38268"/>
    <cellStyle name="40% - Accent3 86 5 2 4" xfId="38269"/>
    <cellStyle name="40% - Accent3 86 5 2 5" xfId="38270"/>
    <cellStyle name="40% - Accent3 86 5 3" xfId="38271"/>
    <cellStyle name="40% - Accent3 86 5 3 2" xfId="38272"/>
    <cellStyle name="40% - Accent3 86 5 3 2 2" xfId="38273"/>
    <cellStyle name="40% - Accent3 86 5 3 3" xfId="38274"/>
    <cellStyle name="40% - Accent3 86 5 4" xfId="38275"/>
    <cellStyle name="40% - Accent3 86 5 4 2" xfId="38276"/>
    <cellStyle name="40% - Accent3 86 5 5" xfId="38277"/>
    <cellStyle name="40% - Accent3 86 5 6" xfId="38278"/>
    <cellStyle name="40% - Accent3 86 6" xfId="38279"/>
    <cellStyle name="40% - Accent3 86 6 2" xfId="38280"/>
    <cellStyle name="40% - Accent3 86 6 2 2" xfId="38281"/>
    <cellStyle name="40% - Accent3 86 6 2 2 2" xfId="38282"/>
    <cellStyle name="40% - Accent3 86 6 2 3" xfId="38283"/>
    <cellStyle name="40% - Accent3 86 6 3" xfId="38284"/>
    <cellStyle name="40% - Accent3 86 6 3 2" xfId="38285"/>
    <cellStyle name="40% - Accent3 86 6 4" xfId="38286"/>
    <cellStyle name="40% - Accent3 86 6 5" xfId="38287"/>
    <cellStyle name="40% - Accent3 86 7" xfId="38288"/>
    <cellStyle name="40% - Accent3 86 7 2" xfId="38289"/>
    <cellStyle name="40% - Accent3 86 7 2 2" xfId="38290"/>
    <cellStyle name="40% - Accent3 86 7 3" xfId="38291"/>
    <cellStyle name="40% - Accent3 86 8" xfId="38292"/>
    <cellStyle name="40% - Accent3 86 8 2" xfId="38293"/>
    <cellStyle name="40% - Accent3 86 9" xfId="38294"/>
    <cellStyle name="40% - Accent3 86 9 2" xfId="61137"/>
    <cellStyle name="40% - Accent3 87" xfId="2030"/>
    <cellStyle name="40% - Accent3 87 10" xfId="38295"/>
    <cellStyle name="40% - Accent3 87 2" xfId="38296"/>
    <cellStyle name="40% - Accent3 87 2 2" xfId="38297"/>
    <cellStyle name="40% - Accent3 87 2 2 2" xfId="38298"/>
    <cellStyle name="40% - Accent3 87 2 2 2 2" xfId="38299"/>
    <cellStyle name="40% - Accent3 87 2 2 2 2 2" xfId="38300"/>
    <cellStyle name="40% - Accent3 87 2 2 2 2 2 2" xfId="38301"/>
    <cellStyle name="40% - Accent3 87 2 2 2 2 3" xfId="38302"/>
    <cellStyle name="40% - Accent3 87 2 2 2 3" xfId="38303"/>
    <cellStyle name="40% - Accent3 87 2 2 2 3 2" xfId="38304"/>
    <cellStyle name="40% - Accent3 87 2 2 2 4" xfId="38305"/>
    <cellStyle name="40% - Accent3 87 2 2 2 5" xfId="38306"/>
    <cellStyle name="40% - Accent3 87 2 2 3" xfId="38307"/>
    <cellStyle name="40% - Accent3 87 2 2 3 2" xfId="38308"/>
    <cellStyle name="40% - Accent3 87 2 2 3 2 2" xfId="38309"/>
    <cellStyle name="40% - Accent3 87 2 2 3 3" xfId="38310"/>
    <cellStyle name="40% - Accent3 87 2 2 4" xfId="38311"/>
    <cellStyle name="40% - Accent3 87 2 2 4 2" xfId="38312"/>
    <cellStyle name="40% - Accent3 87 2 2 5" xfId="38313"/>
    <cellStyle name="40% - Accent3 87 2 2 6" xfId="38314"/>
    <cellStyle name="40% - Accent3 87 2 3" xfId="38315"/>
    <cellStyle name="40% - Accent3 87 2 3 2" xfId="38316"/>
    <cellStyle name="40% - Accent3 87 2 3 2 2" xfId="38317"/>
    <cellStyle name="40% - Accent3 87 2 3 2 2 2" xfId="38318"/>
    <cellStyle name="40% - Accent3 87 2 3 2 3" xfId="38319"/>
    <cellStyle name="40% - Accent3 87 2 3 3" xfId="38320"/>
    <cellStyle name="40% - Accent3 87 2 3 3 2" xfId="38321"/>
    <cellStyle name="40% - Accent3 87 2 3 4" xfId="38322"/>
    <cellStyle name="40% - Accent3 87 2 3 5" xfId="38323"/>
    <cellStyle name="40% - Accent3 87 2 4" xfId="38324"/>
    <cellStyle name="40% - Accent3 87 2 4 2" xfId="38325"/>
    <cellStyle name="40% - Accent3 87 2 4 2 2" xfId="38326"/>
    <cellStyle name="40% - Accent3 87 2 4 3" xfId="38327"/>
    <cellStyle name="40% - Accent3 87 2 5" xfId="38328"/>
    <cellStyle name="40% - Accent3 87 2 5 2" xfId="38329"/>
    <cellStyle name="40% - Accent3 87 2 6" xfId="38330"/>
    <cellStyle name="40% - Accent3 87 2 7" xfId="38331"/>
    <cellStyle name="40% - Accent3 87 3" xfId="38332"/>
    <cellStyle name="40% - Accent3 87 3 2" xfId="38333"/>
    <cellStyle name="40% - Accent3 87 3 2 2" xfId="38334"/>
    <cellStyle name="40% - Accent3 87 3 2 2 2" xfId="38335"/>
    <cellStyle name="40% - Accent3 87 3 2 2 2 2" xfId="38336"/>
    <cellStyle name="40% - Accent3 87 3 2 2 2 2 2" xfId="38337"/>
    <cellStyle name="40% - Accent3 87 3 2 2 2 3" xfId="38338"/>
    <cellStyle name="40% - Accent3 87 3 2 2 3" xfId="38339"/>
    <cellStyle name="40% - Accent3 87 3 2 2 3 2" xfId="38340"/>
    <cellStyle name="40% - Accent3 87 3 2 2 4" xfId="38341"/>
    <cellStyle name="40% - Accent3 87 3 2 2 5" xfId="38342"/>
    <cellStyle name="40% - Accent3 87 3 2 3" xfId="38343"/>
    <cellStyle name="40% - Accent3 87 3 2 3 2" xfId="38344"/>
    <cellStyle name="40% - Accent3 87 3 2 3 2 2" xfId="38345"/>
    <cellStyle name="40% - Accent3 87 3 2 3 3" xfId="38346"/>
    <cellStyle name="40% - Accent3 87 3 2 4" xfId="38347"/>
    <cellStyle name="40% - Accent3 87 3 2 4 2" xfId="38348"/>
    <cellStyle name="40% - Accent3 87 3 2 5" xfId="38349"/>
    <cellStyle name="40% - Accent3 87 3 2 6" xfId="38350"/>
    <cellStyle name="40% - Accent3 87 3 3" xfId="38351"/>
    <cellStyle name="40% - Accent3 87 3 3 2" xfId="38352"/>
    <cellStyle name="40% - Accent3 87 3 3 2 2" xfId="38353"/>
    <cellStyle name="40% - Accent3 87 3 3 2 2 2" xfId="38354"/>
    <cellStyle name="40% - Accent3 87 3 3 2 3" xfId="38355"/>
    <cellStyle name="40% - Accent3 87 3 3 3" xfId="38356"/>
    <cellStyle name="40% - Accent3 87 3 3 3 2" xfId="38357"/>
    <cellStyle name="40% - Accent3 87 3 3 4" xfId="38358"/>
    <cellStyle name="40% - Accent3 87 3 3 5" xfId="38359"/>
    <cellStyle name="40% - Accent3 87 3 4" xfId="38360"/>
    <cellStyle name="40% - Accent3 87 3 4 2" xfId="38361"/>
    <cellStyle name="40% - Accent3 87 3 4 2 2" xfId="38362"/>
    <cellStyle name="40% - Accent3 87 3 4 3" xfId="38363"/>
    <cellStyle name="40% - Accent3 87 3 5" xfId="38364"/>
    <cellStyle name="40% - Accent3 87 3 5 2" xfId="38365"/>
    <cellStyle name="40% - Accent3 87 3 6" xfId="38366"/>
    <cellStyle name="40% - Accent3 87 3 7" xfId="38367"/>
    <cellStyle name="40% - Accent3 87 4" xfId="38368"/>
    <cellStyle name="40% - Accent3 87 4 2" xfId="38369"/>
    <cellStyle name="40% - Accent3 87 4 2 2" xfId="38370"/>
    <cellStyle name="40% - Accent3 87 4 2 2 2" xfId="38371"/>
    <cellStyle name="40% - Accent3 87 4 2 2 2 2" xfId="38372"/>
    <cellStyle name="40% - Accent3 87 4 2 2 3" xfId="38373"/>
    <cellStyle name="40% - Accent3 87 4 2 3" xfId="38374"/>
    <cellStyle name="40% - Accent3 87 4 2 3 2" xfId="38375"/>
    <cellStyle name="40% - Accent3 87 4 2 4" xfId="38376"/>
    <cellStyle name="40% - Accent3 87 4 2 5" xfId="38377"/>
    <cellStyle name="40% - Accent3 87 4 3" xfId="38378"/>
    <cellStyle name="40% - Accent3 87 4 3 2" xfId="38379"/>
    <cellStyle name="40% - Accent3 87 4 3 2 2" xfId="38380"/>
    <cellStyle name="40% - Accent3 87 4 3 3" xfId="38381"/>
    <cellStyle name="40% - Accent3 87 4 4" xfId="38382"/>
    <cellStyle name="40% - Accent3 87 4 4 2" xfId="38383"/>
    <cellStyle name="40% - Accent3 87 4 5" xfId="38384"/>
    <cellStyle name="40% - Accent3 87 4 6" xfId="38385"/>
    <cellStyle name="40% - Accent3 87 5" xfId="38386"/>
    <cellStyle name="40% - Accent3 87 5 2" xfId="38387"/>
    <cellStyle name="40% - Accent3 87 5 2 2" xfId="38388"/>
    <cellStyle name="40% - Accent3 87 5 2 2 2" xfId="38389"/>
    <cellStyle name="40% - Accent3 87 5 2 2 2 2" xfId="38390"/>
    <cellStyle name="40% - Accent3 87 5 2 2 3" xfId="38391"/>
    <cellStyle name="40% - Accent3 87 5 2 3" xfId="38392"/>
    <cellStyle name="40% - Accent3 87 5 2 3 2" xfId="38393"/>
    <cellStyle name="40% - Accent3 87 5 2 4" xfId="38394"/>
    <cellStyle name="40% - Accent3 87 5 2 5" xfId="38395"/>
    <cellStyle name="40% - Accent3 87 5 3" xfId="38396"/>
    <cellStyle name="40% - Accent3 87 5 3 2" xfId="38397"/>
    <cellStyle name="40% - Accent3 87 5 3 2 2" xfId="38398"/>
    <cellStyle name="40% - Accent3 87 5 3 3" xfId="38399"/>
    <cellStyle name="40% - Accent3 87 5 4" xfId="38400"/>
    <cellStyle name="40% - Accent3 87 5 4 2" xfId="38401"/>
    <cellStyle name="40% - Accent3 87 5 5" xfId="38402"/>
    <cellStyle name="40% - Accent3 87 5 6" xfId="38403"/>
    <cellStyle name="40% - Accent3 87 6" xfId="38404"/>
    <cellStyle name="40% - Accent3 87 6 2" xfId="38405"/>
    <cellStyle name="40% - Accent3 87 6 2 2" xfId="38406"/>
    <cellStyle name="40% - Accent3 87 6 2 2 2" xfId="38407"/>
    <cellStyle name="40% - Accent3 87 6 2 3" xfId="38408"/>
    <cellStyle name="40% - Accent3 87 6 3" xfId="38409"/>
    <cellStyle name="40% - Accent3 87 6 3 2" xfId="38410"/>
    <cellStyle name="40% - Accent3 87 6 4" xfId="38411"/>
    <cellStyle name="40% - Accent3 87 6 5" xfId="38412"/>
    <cellStyle name="40% - Accent3 87 7" xfId="38413"/>
    <cellStyle name="40% - Accent3 87 7 2" xfId="38414"/>
    <cellStyle name="40% - Accent3 87 7 2 2" xfId="38415"/>
    <cellStyle name="40% - Accent3 87 7 3" xfId="38416"/>
    <cellStyle name="40% - Accent3 87 8" xfId="38417"/>
    <cellStyle name="40% - Accent3 87 8 2" xfId="38418"/>
    <cellStyle name="40% - Accent3 87 9" xfId="38419"/>
    <cellStyle name="40% - Accent3 87 9 2" xfId="61138"/>
    <cellStyle name="40% - Accent3 88" xfId="2031"/>
    <cellStyle name="40% - Accent3 88 10" xfId="38420"/>
    <cellStyle name="40% - Accent3 88 2" xfId="38421"/>
    <cellStyle name="40% - Accent3 88 2 2" xfId="38422"/>
    <cellStyle name="40% - Accent3 88 2 2 2" xfId="38423"/>
    <cellStyle name="40% - Accent3 88 2 2 2 2" xfId="38424"/>
    <cellStyle name="40% - Accent3 88 2 2 2 2 2" xfId="38425"/>
    <cellStyle name="40% - Accent3 88 2 2 2 2 2 2" xfId="38426"/>
    <cellStyle name="40% - Accent3 88 2 2 2 2 3" xfId="38427"/>
    <cellStyle name="40% - Accent3 88 2 2 2 3" xfId="38428"/>
    <cellStyle name="40% - Accent3 88 2 2 2 3 2" xfId="38429"/>
    <cellStyle name="40% - Accent3 88 2 2 2 4" xfId="38430"/>
    <cellStyle name="40% - Accent3 88 2 2 2 5" xfId="38431"/>
    <cellStyle name="40% - Accent3 88 2 2 3" xfId="38432"/>
    <cellStyle name="40% - Accent3 88 2 2 3 2" xfId="38433"/>
    <cellStyle name="40% - Accent3 88 2 2 3 2 2" xfId="38434"/>
    <cellStyle name="40% - Accent3 88 2 2 3 3" xfId="38435"/>
    <cellStyle name="40% - Accent3 88 2 2 4" xfId="38436"/>
    <cellStyle name="40% - Accent3 88 2 2 4 2" xfId="38437"/>
    <cellStyle name="40% - Accent3 88 2 2 5" xfId="38438"/>
    <cellStyle name="40% - Accent3 88 2 2 6" xfId="38439"/>
    <cellStyle name="40% - Accent3 88 2 3" xfId="38440"/>
    <cellStyle name="40% - Accent3 88 2 3 2" xfId="38441"/>
    <cellStyle name="40% - Accent3 88 2 3 2 2" xfId="38442"/>
    <cellStyle name="40% - Accent3 88 2 3 2 2 2" xfId="38443"/>
    <cellStyle name="40% - Accent3 88 2 3 2 3" xfId="38444"/>
    <cellStyle name="40% - Accent3 88 2 3 3" xfId="38445"/>
    <cellStyle name="40% - Accent3 88 2 3 3 2" xfId="38446"/>
    <cellStyle name="40% - Accent3 88 2 3 4" xfId="38447"/>
    <cellStyle name="40% - Accent3 88 2 3 5" xfId="38448"/>
    <cellStyle name="40% - Accent3 88 2 4" xfId="38449"/>
    <cellStyle name="40% - Accent3 88 2 4 2" xfId="38450"/>
    <cellStyle name="40% - Accent3 88 2 4 2 2" xfId="38451"/>
    <cellStyle name="40% - Accent3 88 2 4 3" xfId="38452"/>
    <cellStyle name="40% - Accent3 88 2 5" xfId="38453"/>
    <cellStyle name="40% - Accent3 88 2 5 2" xfId="38454"/>
    <cellStyle name="40% - Accent3 88 2 6" xfId="38455"/>
    <cellStyle name="40% - Accent3 88 2 7" xfId="38456"/>
    <cellStyle name="40% - Accent3 88 3" xfId="38457"/>
    <cellStyle name="40% - Accent3 88 3 2" xfId="38458"/>
    <cellStyle name="40% - Accent3 88 3 2 2" xfId="38459"/>
    <cellStyle name="40% - Accent3 88 3 2 2 2" xfId="38460"/>
    <cellStyle name="40% - Accent3 88 3 2 2 2 2" xfId="38461"/>
    <cellStyle name="40% - Accent3 88 3 2 2 2 2 2" xfId="38462"/>
    <cellStyle name="40% - Accent3 88 3 2 2 2 3" xfId="38463"/>
    <cellStyle name="40% - Accent3 88 3 2 2 3" xfId="38464"/>
    <cellStyle name="40% - Accent3 88 3 2 2 3 2" xfId="38465"/>
    <cellStyle name="40% - Accent3 88 3 2 2 4" xfId="38466"/>
    <cellStyle name="40% - Accent3 88 3 2 2 5" xfId="38467"/>
    <cellStyle name="40% - Accent3 88 3 2 3" xfId="38468"/>
    <cellStyle name="40% - Accent3 88 3 2 3 2" xfId="38469"/>
    <cellStyle name="40% - Accent3 88 3 2 3 2 2" xfId="38470"/>
    <cellStyle name="40% - Accent3 88 3 2 3 3" xfId="38471"/>
    <cellStyle name="40% - Accent3 88 3 2 4" xfId="38472"/>
    <cellStyle name="40% - Accent3 88 3 2 4 2" xfId="38473"/>
    <cellStyle name="40% - Accent3 88 3 2 5" xfId="38474"/>
    <cellStyle name="40% - Accent3 88 3 2 6" xfId="38475"/>
    <cellStyle name="40% - Accent3 88 3 3" xfId="38476"/>
    <cellStyle name="40% - Accent3 88 3 3 2" xfId="38477"/>
    <cellStyle name="40% - Accent3 88 3 3 2 2" xfId="38478"/>
    <cellStyle name="40% - Accent3 88 3 3 2 2 2" xfId="38479"/>
    <cellStyle name="40% - Accent3 88 3 3 2 3" xfId="38480"/>
    <cellStyle name="40% - Accent3 88 3 3 3" xfId="38481"/>
    <cellStyle name="40% - Accent3 88 3 3 3 2" xfId="38482"/>
    <cellStyle name="40% - Accent3 88 3 3 4" xfId="38483"/>
    <cellStyle name="40% - Accent3 88 3 3 5" xfId="38484"/>
    <cellStyle name="40% - Accent3 88 3 4" xfId="38485"/>
    <cellStyle name="40% - Accent3 88 3 4 2" xfId="38486"/>
    <cellStyle name="40% - Accent3 88 3 4 2 2" xfId="38487"/>
    <cellStyle name="40% - Accent3 88 3 4 3" xfId="38488"/>
    <cellStyle name="40% - Accent3 88 3 5" xfId="38489"/>
    <cellStyle name="40% - Accent3 88 3 5 2" xfId="38490"/>
    <cellStyle name="40% - Accent3 88 3 6" xfId="38491"/>
    <cellStyle name="40% - Accent3 88 3 7" xfId="38492"/>
    <cellStyle name="40% - Accent3 88 4" xfId="38493"/>
    <cellStyle name="40% - Accent3 88 4 2" xfId="38494"/>
    <cellStyle name="40% - Accent3 88 4 2 2" xfId="38495"/>
    <cellStyle name="40% - Accent3 88 4 2 2 2" xfId="38496"/>
    <cellStyle name="40% - Accent3 88 4 2 2 2 2" xfId="38497"/>
    <cellStyle name="40% - Accent3 88 4 2 2 3" xfId="38498"/>
    <cellStyle name="40% - Accent3 88 4 2 3" xfId="38499"/>
    <cellStyle name="40% - Accent3 88 4 2 3 2" xfId="38500"/>
    <cellStyle name="40% - Accent3 88 4 2 4" xfId="38501"/>
    <cellStyle name="40% - Accent3 88 4 2 5" xfId="38502"/>
    <cellStyle name="40% - Accent3 88 4 3" xfId="38503"/>
    <cellStyle name="40% - Accent3 88 4 3 2" xfId="38504"/>
    <cellStyle name="40% - Accent3 88 4 3 2 2" xfId="38505"/>
    <cellStyle name="40% - Accent3 88 4 3 3" xfId="38506"/>
    <cellStyle name="40% - Accent3 88 4 4" xfId="38507"/>
    <cellStyle name="40% - Accent3 88 4 4 2" xfId="38508"/>
    <cellStyle name="40% - Accent3 88 4 5" xfId="38509"/>
    <cellStyle name="40% - Accent3 88 4 6" xfId="38510"/>
    <cellStyle name="40% - Accent3 88 5" xfId="38511"/>
    <cellStyle name="40% - Accent3 88 5 2" xfId="38512"/>
    <cellStyle name="40% - Accent3 88 5 2 2" xfId="38513"/>
    <cellStyle name="40% - Accent3 88 5 2 2 2" xfId="38514"/>
    <cellStyle name="40% - Accent3 88 5 2 2 2 2" xfId="38515"/>
    <cellStyle name="40% - Accent3 88 5 2 2 3" xfId="38516"/>
    <cellStyle name="40% - Accent3 88 5 2 3" xfId="38517"/>
    <cellStyle name="40% - Accent3 88 5 2 3 2" xfId="38518"/>
    <cellStyle name="40% - Accent3 88 5 2 4" xfId="38519"/>
    <cellStyle name="40% - Accent3 88 5 2 5" xfId="38520"/>
    <cellStyle name="40% - Accent3 88 5 3" xfId="38521"/>
    <cellStyle name="40% - Accent3 88 5 3 2" xfId="38522"/>
    <cellStyle name="40% - Accent3 88 5 3 2 2" xfId="38523"/>
    <cellStyle name="40% - Accent3 88 5 3 3" xfId="38524"/>
    <cellStyle name="40% - Accent3 88 5 4" xfId="38525"/>
    <cellStyle name="40% - Accent3 88 5 4 2" xfId="38526"/>
    <cellStyle name="40% - Accent3 88 5 5" xfId="38527"/>
    <cellStyle name="40% - Accent3 88 5 6" xfId="38528"/>
    <cellStyle name="40% - Accent3 88 6" xfId="38529"/>
    <cellStyle name="40% - Accent3 88 6 2" xfId="38530"/>
    <cellStyle name="40% - Accent3 88 6 2 2" xfId="38531"/>
    <cellStyle name="40% - Accent3 88 6 2 2 2" xfId="38532"/>
    <cellStyle name="40% - Accent3 88 6 2 3" xfId="38533"/>
    <cellStyle name="40% - Accent3 88 6 3" xfId="38534"/>
    <cellStyle name="40% - Accent3 88 6 3 2" xfId="38535"/>
    <cellStyle name="40% - Accent3 88 6 4" xfId="38536"/>
    <cellStyle name="40% - Accent3 88 6 5" xfId="38537"/>
    <cellStyle name="40% - Accent3 88 7" xfId="38538"/>
    <cellStyle name="40% - Accent3 88 7 2" xfId="38539"/>
    <cellStyle name="40% - Accent3 88 7 2 2" xfId="38540"/>
    <cellStyle name="40% - Accent3 88 7 3" xfId="38541"/>
    <cellStyle name="40% - Accent3 88 8" xfId="38542"/>
    <cellStyle name="40% - Accent3 88 8 2" xfId="38543"/>
    <cellStyle name="40% - Accent3 88 9" xfId="38544"/>
    <cellStyle name="40% - Accent3 88 9 2" xfId="61139"/>
    <cellStyle name="40% - Accent3 89" xfId="2032"/>
    <cellStyle name="40% - Accent3 89 10" xfId="38545"/>
    <cellStyle name="40% - Accent3 89 2" xfId="38546"/>
    <cellStyle name="40% - Accent3 89 2 2" xfId="38547"/>
    <cellStyle name="40% - Accent3 89 2 2 2" xfId="38548"/>
    <cellStyle name="40% - Accent3 89 2 2 2 2" xfId="38549"/>
    <cellStyle name="40% - Accent3 89 2 2 2 2 2" xfId="38550"/>
    <cellStyle name="40% - Accent3 89 2 2 2 2 2 2" xfId="38551"/>
    <cellStyle name="40% - Accent3 89 2 2 2 2 3" xfId="38552"/>
    <cellStyle name="40% - Accent3 89 2 2 2 3" xfId="38553"/>
    <cellStyle name="40% - Accent3 89 2 2 2 3 2" xfId="38554"/>
    <cellStyle name="40% - Accent3 89 2 2 2 4" xfId="38555"/>
    <cellStyle name="40% - Accent3 89 2 2 2 5" xfId="38556"/>
    <cellStyle name="40% - Accent3 89 2 2 3" xfId="38557"/>
    <cellStyle name="40% - Accent3 89 2 2 3 2" xfId="38558"/>
    <cellStyle name="40% - Accent3 89 2 2 3 2 2" xfId="38559"/>
    <cellStyle name="40% - Accent3 89 2 2 3 3" xfId="38560"/>
    <cellStyle name="40% - Accent3 89 2 2 4" xfId="38561"/>
    <cellStyle name="40% - Accent3 89 2 2 4 2" xfId="38562"/>
    <cellStyle name="40% - Accent3 89 2 2 5" xfId="38563"/>
    <cellStyle name="40% - Accent3 89 2 2 6" xfId="38564"/>
    <cellStyle name="40% - Accent3 89 2 3" xfId="38565"/>
    <cellStyle name="40% - Accent3 89 2 3 2" xfId="38566"/>
    <cellStyle name="40% - Accent3 89 2 3 2 2" xfId="38567"/>
    <cellStyle name="40% - Accent3 89 2 3 2 2 2" xfId="38568"/>
    <cellStyle name="40% - Accent3 89 2 3 2 3" xfId="38569"/>
    <cellStyle name="40% - Accent3 89 2 3 3" xfId="38570"/>
    <cellStyle name="40% - Accent3 89 2 3 3 2" xfId="38571"/>
    <cellStyle name="40% - Accent3 89 2 3 4" xfId="38572"/>
    <cellStyle name="40% - Accent3 89 2 3 5" xfId="38573"/>
    <cellStyle name="40% - Accent3 89 2 4" xfId="38574"/>
    <cellStyle name="40% - Accent3 89 2 4 2" xfId="38575"/>
    <cellStyle name="40% - Accent3 89 2 4 2 2" xfId="38576"/>
    <cellStyle name="40% - Accent3 89 2 4 3" xfId="38577"/>
    <cellStyle name="40% - Accent3 89 2 5" xfId="38578"/>
    <cellStyle name="40% - Accent3 89 2 5 2" xfId="38579"/>
    <cellStyle name="40% - Accent3 89 2 6" xfId="38580"/>
    <cellStyle name="40% - Accent3 89 2 7" xfId="38581"/>
    <cellStyle name="40% - Accent3 89 3" xfId="38582"/>
    <cellStyle name="40% - Accent3 89 3 2" xfId="38583"/>
    <cellStyle name="40% - Accent3 89 3 2 2" xfId="38584"/>
    <cellStyle name="40% - Accent3 89 3 2 2 2" xfId="38585"/>
    <cellStyle name="40% - Accent3 89 3 2 2 2 2" xfId="38586"/>
    <cellStyle name="40% - Accent3 89 3 2 2 2 2 2" xfId="38587"/>
    <cellStyle name="40% - Accent3 89 3 2 2 2 3" xfId="38588"/>
    <cellStyle name="40% - Accent3 89 3 2 2 3" xfId="38589"/>
    <cellStyle name="40% - Accent3 89 3 2 2 3 2" xfId="38590"/>
    <cellStyle name="40% - Accent3 89 3 2 2 4" xfId="38591"/>
    <cellStyle name="40% - Accent3 89 3 2 2 5" xfId="38592"/>
    <cellStyle name="40% - Accent3 89 3 2 3" xfId="38593"/>
    <cellStyle name="40% - Accent3 89 3 2 3 2" xfId="38594"/>
    <cellStyle name="40% - Accent3 89 3 2 3 2 2" xfId="38595"/>
    <cellStyle name="40% - Accent3 89 3 2 3 3" xfId="38596"/>
    <cellStyle name="40% - Accent3 89 3 2 4" xfId="38597"/>
    <cellStyle name="40% - Accent3 89 3 2 4 2" xfId="38598"/>
    <cellStyle name="40% - Accent3 89 3 2 5" xfId="38599"/>
    <cellStyle name="40% - Accent3 89 3 2 6" xfId="38600"/>
    <cellStyle name="40% - Accent3 89 3 3" xfId="38601"/>
    <cellStyle name="40% - Accent3 89 3 3 2" xfId="38602"/>
    <cellStyle name="40% - Accent3 89 3 3 2 2" xfId="38603"/>
    <cellStyle name="40% - Accent3 89 3 3 2 2 2" xfId="38604"/>
    <cellStyle name="40% - Accent3 89 3 3 2 3" xfId="38605"/>
    <cellStyle name="40% - Accent3 89 3 3 3" xfId="38606"/>
    <cellStyle name="40% - Accent3 89 3 3 3 2" xfId="38607"/>
    <cellStyle name="40% - Accent3 89 3 3 4" xfId="38608"/>
    <cellStyle name="40% - Accent3 89 3 3 5" xfId="38609"/>
    <cellStyle name="40% - Accent3 89 3 4" xfId="38610"/>
    <cellStyle name="40% - Accent3 89 3 4 2" xfId="38611"/>
    <cellStyle name="40% - Accent3 89 3 4 2 2" xfId="38612"/>
    <cellStyle name="40% - Accent3 89 3 4 3" xfId="38613"/>
    <cellStyle name="40% - Accent3 89 3 5" xfId="38614"/>
    <cellStyle name="40% - Accent3 89 3 5 2" xfId="38615"/>
    <cellStyle name="40% - Accent3 89 3 6" xfId="38616"/>
    <cellStyle name="40% - Accent3 89 3 7" xfId="38617"/>
    <cellStyle name="40% - Accent3 89 4" xfId="38618"/>
    <cellStyle name="40% - Accent3 89 4 2" xfId="38619"/>
    <cellStyle name="40% - Accent3 89 4 2 2" xfId="38620"/>
    <cellStyle name="40% - Accent3 89 4 2 2 2" xfId="38621"/>
    <cellStyle name="40% - Accent3 89 4 2 2 2 2" xfId="38622"/>
    <cellStyle name="40% - Accent3 89 4 2 2 3" xfId="38623"/>
    <cellStyle name="40% - Accent3 89 4 2 3" xfId="38624"/>
    <cellStyle name="40% - Accent3 89 4 2 3 2" xfId="38625"/>
    <cellStyle name="40% - Accent3 89 4 2 4" xfId="38626"/>
    <cellStyle name="40% - Accent3 89 4 2 5" xfId="38627"/>
    <cellStyle name="40% - Accent3 89 4 3" xfId="38628"/>
    <cellStyle name="40% - Accent3 89 4 3 2" xfId="38629"/>
    <cellStyle name="40% - Accent3 89 4 3 2 2" xfId="38630"/>
    <cellStyle name="40% - Accent3 89 4 3 3" xfId="38631"/>
    <cellStyle name="40% - Accent3 89 4 4" xfId="38632"/>
    <cellStyle name="40% - Accent3 89 4 4 2" xfId="38633"/>
    <cellStyle name="40% - Accent3 89 4 5" xfId="38634"/>
    <cellStyle name="40% - Accent3 89 4 6" xfId="38635"/>
    <cellStyle name="40% - Accent3 89 5" xfId="38636"/>
    <cellStyle name="40% - Accent3 89 5 2" xfId="38637"/>
    <cellStyle name="40% - Accent3 89 5 2 2" xfId="38638"/>
    <cellStyle name="40% - Accent3 89 5 2 2 2" xfId="38639"/>
    <cellStyle name="40% - Accent3 89 5 2 2 2 2" xfId="38640"/>
    <cellStyle name="40% - Accent3 89 5 2 2 3" xfId="38641"/>
    <cellStyle name="40% - Accent3 89 5 2 3" xfId="38642"/>
    <cellStyle name="40% - Accent3 89 5 2 3 2" xfId="38643"/>
    <cellStyle name="40% - Accent3 89 5 2 4" xfId="38644"/>
    <cellStyle name="40% - Accent3 89 5 2 5" xfId="38645"/>
    <cellStyle name="40% - Accent3 89 5 3" xfId="38646"/>
    <cellStyle name="40% - Accent3 89 5 3 2" xfId="38647"/>
    <cellStyle name="40% - Accent3 89 5 3 2 2" xfId="38648"/>
    <cellStyle name="40% - Accent3 89 5 3 3" xfId="38649"/>
    <cellStyle name="40% - Accent3 89 5 4" xfId="38650"/>
    <cellStyle name="40% - Accent3 89 5 4 2" xfId="38651"/>
    <cellStyle name="40% - Accent3 89 5 5" xfId="38652"/>
    <cellStyle name="40% - Accent3 89 5 6" xfId="38653"/>
    <cellStyle name="40% - Accent3 89 6" xfId="38654"/>
    <cellStyle name="40% - Accent3 89 6 2" xfId="38655"/>
    <cellStyle name="40% - Accent3 89 6 2 2" xfId="38656"/>
    <cellStyle name="40% - Accent3 89 6 2 2 2" xfId="38657"/>
    <cellStyle name="40% - Accent3 89 6 2 3" xfId="38658"/>
    <cellStyle name="40% - Accent3 89 6 3" xfId="38659"/>
    <cellStyle name="40% - Accent3 89 6 3 2" xfId="38660"/>
    <cellStyle name="40% - Accent3 89 6 4" xfId="38661"/>
    <cellStyle name="40% - Accent3 89 6 5" xfId="38662"/>
    <cellStyle name="40% - Accent3 89 7" xfId="38663"/>
    <cellStyle name="40% - Accent3 89 7 2" xfId="38664"/>
    <cellStyle name="40% - Accent3 89 7 2 2" xfId="38665"/>
    <cellStyle name="40% - Accent3 89 7 3" xfId="38666"/>
    <cellStyle name="40% - Accent3 89 8" xfId="38667"/>
    <cellStyle name="40% - Accent3 89 8 2" xfId="38668"/>
    <cellStyle name="40% - Accent3 89 9" xfId="38669"/>
    <cellStyle name="40% - Accent3 89 9 2" xfId="61140"/>
    <cellStyle name="40% - Accent3 9" xfId="2033"/>
    <cellStyle name="40% - Accent3 9 2" xfId="2034"/>
    <cellStyle name="40% - Accent3 9 3" xfId="61141"/>
    <cellStyle name="40% - Accent3 90" xfId="2035"/>
    <cellStyle name="40% - Accent3 90 10" xfId="38670"/>
    <cellStyle name="40% - Accent3 90 2" xfId="38671"/>
    <cellStyle name="40% - Accent3 90 2 2" xfId="38672"/>
    <cellStyle name="40% - Accent3 90 2 2 2" xfId="38673"/>
    <cellStyle name="40% - Accent3 90 2 2 2 2" xfId="38674"/>
    <cellStyle name="40% - Accent3 90 2 2 2 2 2" xfId="38675"/>
    <cellStyle name="40% - Accent3 90 2 2 2 2 2 2" xfId="38676"/>
    <cellStyle name="40% - Accent3 90 2 2 2 2 3" xfId="38677"/>
    <cellStyle name="40% - Accent3 90 2 2 2 3" xfId="38678"/>
    <cellStyle name="40% - Accent3 90 2 2 2 3 2" xfId="38679"/>
    <cellStyle name="40% - Accent3 90 2 2 2 4" xfId="38680"/>
    <cellStyle name="40% - Accent3 90 2 2 2 5" xfId="38681"/>
    <cellStyle name="40% - Accent3 90 2 2 3" xfId="38682"/>
    <cellStyle name="40% - Accent3 90 2 2 3 2" xfId="38683"/>
    <cellStyle name="40% - Accent3 90 2 2 3 2 2" xfId="38684"/>
    <cellStyle name="40% - Accent3 90 2 2 3 3" xfId="38685"/>
    <cellStyle name="40% - Accent3 90 2 2 4" xfId="38686"/>
    <cellStyle name="40% - Accent3 90 2 2 4 2" xfId="38687"/>
    <cellStyle name="40% - Accent3 90 2 2 5" xfId="38688"/>
    <cellStyle name="40% - Accent3 90 2 2 6" xfId="38689"/>
    <cellStyle name="40% - Accent3 90 2 3" xfId="38690"/>
    <cellStyle name="40% - Accent3 90 2 3 2" xfId="38691"/>
    <cellStyle name="40% - Accent3 90 2 3 2 2" xfId="38692"/>
    <cellStyle name="40% - Accent3 90 2 3 2 2 2" xfId="38693"/>
    <cellStyle name="40% - Accent3 90 2 3 2 3" xfId="38694"/>
    <cellStyle name="40% - Accent3 90 2 3 3" xfId="38695"/>
    <cellStyle name="40% - Accent3 90 2 3 3 2" xfId="38696"/>
    <cellStyle name="40% - Accent3 90 2 3 4" xfId="38697"/>
    <cellStyle name="40% - Accent3 90 2 3 5" xfId="38698"/>
    <cellStyle name="40% - Accent3 90 2 4" xfId="38699"/>
    <cellStyle name="40% - Accent3 90 2 4 2" xfId="38700"/>
    <cellStyle name="40% - Accent3 90 2 4 2 2" xfId="38701"/>
    <cellStyle name="40% - Accent3 90 2 4 3" xfId="38702"/>
    <cellStyle name="40% - Accent3 90 2 5" xfId="38703"/>
    <cellStyle name="40% - Accent3 90 2 5 2" xfId="38704"/>
    <cellStyle name="40% - Accent3 90 2 6" xfId="38705"/>
    <cellStyle name="40% - Accent3 90 2 7" xfId="38706"/>
    <cellStyle name="40% - Accent3 90 3" xfId="38707"/>
    <cellStyle name="40% - Accent3 90 3 2" xfId="38708"/>
    <cellStyle name="40% - Accent3 90 3 2 2" xfId="38709"/>
    <cellStyle name="40% - Accent3 90 3 2 2 2" xfId="38710"/>
    <cellStyle name="40% - Accent3 90 3 2 2 2 2" xfId="38711"/>
    <cellStyle name="40% - Accent3 90 3 2 2 2 2 2" xfId="38712"/>
    <cellStyle name="40% - Accent3 90 3 2 2 2 3" xfId="38713"/>
    <cellStyle name="40% - Accent3 90 3 2 2 3" xfId="38714"/>
    <cellStyle name="40% - Accent3 90 3 2 2 3 2" xfId="38715"/>
    <cellStyle name="40% - Accent3 90 3 2 2 4" xfId="38716"/>
    <cellStyle name="40% - Accent3 90 3 2 2 5" xfId="38717"/>
    <cellStyle name="40% - Accent3 90 3 2 3" xfId="38718"/>
    <cellStyle name="40% - Accent3 90 3 2 3 2" xfId="38719"/>
    <cellStyle name="40% - Accent3 90 3 2 3 2 2" xfId="38720"/>
    <cellStyle name="40% - Accent3 90 3 2 3 3" xfId="38721"/>
    <cellStyle name="40% - Accent3 90 3 2 4" xfId="38722"/>
    <cellStyle name="40% - Accent3 90 3 2 4 2" xfId="38723"/>
    <cellStyle name="40% - Accent3 90 3 2 5" xfId="38724"/>
    <cellStyle name="40% - Accent3 90 3 2 6" xfId="38725"/>
    <cellStyle name="40% - Accent3 90 3 3" xfId="38726"/>
    <cellStyle name="40% - Accent3 90 3 3 2" xfId="38727"/>
    <cellStyle name="40% - Accent3 90 3 3 2 2" xfId="38728"/>
    <cellStyle name="40% - Accent3 90 3 3 2 2 2" xfId="38729"/>
    <cellStyle name="40% - Accent3 90 3 3 2 3" xfId="38730"/>
    <cellStyle name="40% - Accent3 90 3 3 3" xfId="38731"/>
    <cellStyle name="40% - Accent3 90 3 3 3 2" xfId="38732"/>
    <cellStyle name="40% - Accent3 90 3 3 4" xfId="38733"/>
    <cellStyle name="40% - Accent3 90 3 3 5" xfId="38734"/>
    <cellStyle name="40% - Accent3 90 3 4" xfId="38735"/>
    <cellStyle name="40% - Accent3 90 3 4 2" xfId="38736"/>
    <cellStyle name="40% - Accent3 90 3 4 2 2" xfId="38737"/>
    <cellStyle name="40% - Accent3 90 3 4 3" xfId="38738"/>
    <cellStyle name="40% - Accent3 90 3 5" xfId="38739"/>
    <cellStyle name="40% - Accent3 90 3 5 2" xfId="38740"/>
    <cellStyle name="40% - Accent3 90 3 6" xfId="38741"/>
    <cellStyle name="40% - Accent3 90 3 7" xfId="38742"/>
    <cellStyle name="40% - Accent3 90 4" xfId="38743"/>
    <cellStyle name="40% - Accent3 90 4 2" xfId="38744"/>
    <cellStyle name="40% - Accent3 90 4 2 2" xfId="38745"/>
    <cellStyle name="40% - Accent3 90 4 2 2 2" xfId="38746"/>
    <cellStyle name="40% - Accent3 90 4 2 2 2 2" xfId="38747"/>
    <cellStyle name="40% - Accent3 90 4 2 2 3" xfId="38748"/>
    <cellStyle name="40% - Accent3 90 4 2 3" xfId="38749"/>
    <cellStyle name="40% - Accent3 90 4 2 3 2" xfId="38750"/>
    <cellStyle name="40% - Accent3 90 4 2 4" xfId="38751"/>
    <cellStyle name="40% - Accent3 90 4 2 5" xfId="38752"/>
    <cellStyle name="40% - Accent3 90 4 3" xfId="38753"/>
    <cellStyle name="40% - Accent3 90 4 3 2" xfId="38754"/>
    <cellStyle name="40% - Accent3 90 4 3 2 2" xfId="38755"/>
    <cellStyle name="40% - Accent3 90 4 3 3" xfId="38756"/>
    <cellStyle name="40% - Accent3 90 4 4" xfId="38757"/>
    <cellStyle name="40% - Accent3 90 4 4 2" xfId="38758"/>
    <cellStyle name="40% - Accent3 90 4 5" xfId="38759"/>
    <cellStyle name="40% - Accent3 90 4 6" xfId="38760"/>
    <cellStyle name="40% - Accent3 90 5" xfId="38761"/>
    <cellStyle name="40% - Accent3 90 5 2" xfId="38762"/>
    <cellStyle name="40% - Accent3 90 5 2 2" xfId="38763"/>
    <cellStyle name="40% - Accent3 90 5 2 2 2" xfId="38764"/>
    <cellStyle name="40% - Accent3 90 5 2 2 2 2" xfId="38765"/>
    <cellStyle name="40% - Accent3 90 5 2 2 3" xfId="38766"/>
    <cellStyle name="40% - Accent3 90 5 2 3" xfId="38767"/>
    <cellStyle name="40% - Accent3 90 5 2 3 2" xfId="38768"/>
    <cellStyle name="40% - Accent3 90 5 2 4" xfId="38769"/>
    <cellStyle name="40% - Accent3 90 5 2 5" xfId="38770"/>
    <cellStyle name="40% - Accent3 90 5 3" xfId="38771"/>
    <cellStyle name="40% - Accent3 90 5 3 2" xfId="38772"/>
    <cellStyle name="40% - Accent3 90 5 3 2 2" xfId="38773"/>
    <cellStyle name="40% - Accent3 90 5 3 3" xfId="38774"/>
    <cellStyle name="40% - Accent3 90 5 4" xfId="38775"/>
    <cellStyle name="40% - Accent3 90 5 4 2" xfId="38776"/>
    <cellStyle name="40% - Accent3 90 5 5" xfId="38777"/>
    <cellStyle name="40% - Accent3 90 5 6" xfId="38778"/>
    <cellStyle name="40% - Accent3 90 6" xfId="38779"/>
    <cellStyle name="40% - Accent3 90 6 2" xfId="38780"/>
    <cellStyle name="40% - Accent3 90 6 2 2" xfId="38781"/>
    <cellStyle name="40% - Accent3 90 6 2 2 2" xfId="38782"/>
    <cellStyle name="40% - Accent3 90 6 2 3" xfId="38783"/>
    <cellStyle name="40% - Accent3 90 6 3" xfId="38784"/>
    <cellStyle name="40% - Accent3 90 6 3 2" xfId="38785"/>
    <cellStyle name="40% - Accent3 90 6 4" xfId="38786"/>
    <cellStyle name="40% - Accent3 90 6 5" xfId="38787"/>
    <cellStyle name="40% - Accent3 90 7" xfId="38788"/>
    <cellStyle name="40% - Accent3 90 7 2" xfId="38789"/>
    <cellStyle name="40% - Accent3 90 7 2 2" xfId="38790"/>
    <cellStyle name="40% - Accent3 90 7 3" xfId="38791"/>
    <cellStyle name="40% - Accent3 90 8" xfId="38792"/>
    <cellStyle name="40% - Accent3 90 8 2" xfId="38793"/>
    <cellStyle name="40% - Accent3 90 9" xfId="38794"/>
    <cellStyle name="40% - Accent3 90 9 2" xfId="61142"/>
    <cellStyle name="40% - Accent3 91" xfId="2036"/>
    <cellStyle name="40% - Accent3 91 10" xfId="38795"/>
    <cellStyle name="40% - Accent3 91 2" xfId="38796"/>
    <cellStyle name="40% - Accent3 91 2 2" xfId="38797"/>
    <cellStyle name="40% - Accent3 91 2 2 2" xfId="38798"/>
    <cellStyle name="40% - Accent3 91 2 2 2 2" xfId="38799"/>
    <cellStyle name="40% - Accent3 91 2 2 2 2 2" xfId="38800"/>
    <cellStyle name="40% - Accent3 91 2 2 2 2 2 2" xfId="38801"/>
    <cellStyle name="40% - Accent3 91 2 2 2 2 3" xfId="38802"/>
    <cellStyle name="40% - Accent3 91 2 2 2 3" xfId="38803"/>
    <cellStyle name="40% - Accent3 91 2 2 2 3 2" xfId="38804"/>
    <cellStyle name="40% - Accent3 91 2 2 2 4" xfId="38805"/>
    <cellStyle name="40% - Accent3 91 2 2 2 5" xfId="38806"/>
    <cellStyle name="40% - Accent3 91 2 2 3" xfId="38807"/>
    <cellStyle name="40% - Accent3 91 2 2 3 2" xfId="38808"/>
    <cellStyle name="40% - Accent3 91 2 2 3 2 2" xfId="38809"/>
    <cellStyle name="40% - Accent3 91 2 2 3 3" xfId="38810"/>
    <cellStyle name="40% - Accent3 91 2 2 4" xfId="38811"/>
    <cellStyle name="40% - Accent3 91 2 2 4 2" xfId="38812"/>
    <cellStyle name="40% - Accent3 91 2 2 5" xfId="38813"/>
    <cellStyle name="40% - Accent3 91 2 2 6" xfId="38814"/>
    <cellStyle name="40% - Accent3 91 2 3" xfId="38815"/>
    <cellStyle name="40% - Accent3 91 2 3 2" xfId="38816"/>
    <cellStyle name="40% - Accent3 91 2 3 2 2" xfId="38817"/>
    <cellStyle name="40% - Accent3 91 2 3 2 2 2" xfId="38818"/>
    <cellStyle name="40% - Accent3 91 2 3 2 3" xfId="38819"/>
    <cellStyle name="40% - Accent3 91 2 3 3" xfId="38820"/>
    <cellStyle name="40% - Accent3 91 2 3 3 2" xfId="38821"/>
    <cellStyle name="40% - Accent3 91 2 3 4" xfId="38822"/>
    <cellStyle name="40% - Accent3 91 2 3 5" xfId="38823"/>
    <cellStyle name="40% - Accent3 91 2 4" xfId="38824"/>
    <cellStyle name="40% - Accent3 91 2 4 2" xfId="38825"/>
    <cellStyle name="40% - Accent3 91 2 4 2 2" xfId="38826"/>
    <cellStyle name="40% - Accent3 91 2 4 3" xfId="38827"/>
    <cellStyle name="40% - Accent3 91 2 5" xfId="38828"/>
    <cellStyle name="40% - Accent3 91 2 5 2" xfId="38829"/>
    <cellStyle name="40% - Accent3 91 2 6" xfId="38830"/>
    <cellStyle name="40% - Accent3 91 2 7" xfId="38831"/>
    <cellStyle name="40% - Accent3 91 3" xfId="38832"/>
    <cellStyle name="40% - Accent3 91 3 2" xfId="38833"/>
    <cellStyle name="40% - Accent3 91 3 2 2" xfId="38834"/>
    <cellStyle name="40% - Accent3 91 3 2 2 2" xfId="38835"/>
    <cellStyle name="40% - Accent3 91 3 2 2 2 2" xfId="38836"/>
    <cellStyle name="40% - Accent3 91 3 2 2 2 2 2" xfId="38837"/>
    <cellStyle name="40% - Accent3 91 3 2 2 2 3" xfId="38838"/>
    <cellStyle name="40% - Accent3 91 3 2 2 3" xfId="38839"/>
    <cellStyle name="40% - Accent3 91 3 2 2 3 2" xfId="38840"/>
    <cellStyle name="40% - Accent3 91 3 2 2 4" xfId="38841"/>
    <cellStyle name="40% - Accent3 91 3 2 2 5" xfId="38842"/>
    <cellStyle name="40% - Accent3 91 3 2 3" xfId="38843"/>
    <cellStyle name="40% - Accent3 91 3 2 3 2" xfId="38844"/>
    <cellStyle name="40% - Accent3 91 3 2 3 2 2" xfId="38845"/>
    <cellStyle name="40% - Accent3 91 3 2 3 3" xfId="38846"/>
    <cellStyle name="40% - Accent3 91 3 2 4" xfId="38847"/>
    <cellStyle name="40% - Accent3 91 3 2 4 2" xfId="38848"/>
    <cellStyle name="40% - Accent3 91 3 2 5" xfId="38849"/>
    <cellStyle name="40% - Accent3 91 3 2 6" xfId="38850"/>
    <cellStyle name="40% - Accent3 91 3 3" xfId="38851"/>
    <cellStyle name="40% - Accent3 91 3 3 2" xfId="38852"/>
    <cellStyle name="40% - Accent3 91 3 3 2 2" xfId="38853"/>
    <cellStyle name="40% - Accent3 91 3 3 2 2 2" xfId="38854"/>
    <cellStyle name="40% - Accent3 91 3 3 2 3" xfId="38855"/>
    <cellStyle name="40% - Accent3 91 3 3 3" xfId="38856"/>
    <cellStyle name="40% - Accent3 91 3 3 3 2" xfId="38857"/>
    <cellStyle name="40% - Accent3 91 3 3 4" xfId="38858"/>
    <cellStyle name="40% - Accent3 91 3 3 5" xfId="38859"/>
    <cellStyle name="40% - Accent3 91 3 4" xfId="38860"/>
    <cellStyle name="40% - Accent3 91 3 4 2" xfId="38861"/>
    <cellStyle name="40% - Accent3 91 3 4 2 2" xfId="38862"/>
    <cellStyle name="40% - Accent3 91 3 4 3" xfId="38863"/>
    <cellStyle name="40% - Accent3 91 3 5" xfId="38864"/>
    <cellStyle name="40% - Accent3 91 3 5 2" xfId="38865"/>
    <cellStyle name="40% - Accent3 91 3 6" xfId="38866"/>
    <cellStyle name="40% - Accent3 91 3 7" xfId="38867"/>
    <cellStyle name="40% - Accent3 91 4" xfId="38868"/>
    <cellStyle name="40% - Accent3 91 4 2" xfId="38869"/>
    <cellStyle name="40% - Accent3 91 4 2 2" xfId="38870"/>
    <cellStyle name="40% - Accent3 91 4 2 2 2" xfId="38871"/>
    <cellStyle name="40% - Accent3 91 4 2 2 2 2" xfId="38872"/>
    <cellStyle name="40% - Accent3 91 4 2 2 3" xfId="38873"/>
    <cellStyle name="40% - Accent3 91 4 2 3" xfId="38874"/>
    <cellStyle name="40% - Accent3 91 4 2 3 2" xfId="38875"/>
    <cellStyle name="40% - Accent3 91 4 2 4" xfId="38876"/>
    <cellStyle name="40% - Accent3 91 4 2 5" xfId="38877"/>
    <cellStyle name="40% - Accent3 91 4 3" xfId="38878"/>
    <cellStyle name="40% - Accent3 91 4 3 2" xfId="38879"/>
    <cellStyle name="40% - Accent3 91 4 3 2 2" xfId="38880"/>
    <cellStyle name="40% - Accent3 91 4 3 3" xfId="38881"/>
    <cellStyle name="40% - Accent3 91 4 4" xfId="38882"/>
    <cellStyle name="40% - Accent3 91 4 4 2" xfId="38883"/>
    <cellStyle name="40% - Accent3 91 4 5" xfId="38884"/>
    <cellStyle name="40% - Accent3 91 4 6" xfId="38885"/>
    <cellStyle name="40% - Accent3 91 5" xfId="38886"/>
    <cellStyle name="40% - Accent3 91 5 2" xfId="38887"/>
    <cellStyle name="40% - Accent3 91 5 2 2" xfId="38888"/>
    <cellStyle name="40% - Accent3 91 5 2 2 2" xfId="38889"/>
    <cellStyle name="40% - Accent3 91 5 2 2 2 2" xfId="38890"/>
    <cellStyle name="40% - Accent3 91 5 2 2 3" xfId="38891"/>
    <cellStyle name="40% - Accent3 91 5 2 3" xfId="38892"/>
    <cellStyle name="40% - Accent3 91 5 2 3 2" xfId="38893"/>
    <cellStyle name="40% - Accent3 91 5 2 4" xfId="38894"/>
    <cellStyle name="40% - Accent3 91 5 2 5" xfId="38895"/>
    <cellStyle name="40% - Accent3 91 5 3" xfId="38896"/>
    <cellStyle name="40% - Accent3 91 5 3 2" xfId="38897"/>
    <cellStyle name="40% - Accent3 91 5 3 2 2" xfId="38898"/>
    <cellStyle name="40% - Accent3 91 5 3 3" xfId="38899"/>
    <cellStyle name="40% - Accent3 91 5 4" xfId="38900"/>
    <cellStyle name="40% - Accent3 91 5 4 2" xfId="38901"/>
    <cellStyle name="40% - Accent3 91 5 5" xfId="38902"/>
    <cellStyle name="40% - Accent3 91 5 6" xfId="38903"/>
    <cellStyle name="40% - Accent3 91 6" xfId="38904"/>
    <cellStyle name="40% - Accent3 91 6 2" xfId="38905"/>
    <cellStyle name="40% - Accent3 91 6 2 2" xfId="38906"/>
    <cellStyle name="40% - Accent3 91 6 2 2 2" xfId="38907"/>
    <cellStyle name="40% - Accent3 91 6 2 3" xfId="38908"/>
    <cellStyle name="40% - Accent3 91 6 3" xfId="38909"/>
    <cellStyle name="40% - Accent3 91 6 3 2" xfId="38910"/>
    <cellStyle name="40% - Accent3 91 6 4" xfId="38911"/>
    <cellStyle name="40% - Accent3 91 6 5" xfId="38912"/>
    <cellStyle name="40% - Accent3 91 7" xfId="38913"/>
    <cellStyle name="40% - Accent3 91 7 2" xfId="38914"/>
    <cellStyle name="40% - Accent3 91 7 2 2" xfId="38915"/>
    <cellStyle name="40% - Accent3 91 7 3" xfId="38916"/>
    <cellStyle name="40% - Accent3 91 8" xfId="38917"/>
    <cellStyle name="40% - Accent3 91 8 2" xfId="38918"/>
    <cellStyle name="40% - Accent3 91 9" xfId="38919"/>
    <cellStyle name="40% - Accent3 91 9 2" xfId="61143"/>
    <cellStyle name="40% - Accent3 92" xfId="2037"/>
    <cellStyle name="40% - Accent3 92 10" xfId="38920"/>
    <cellStyle name="40% - Accent3 92 2" xfId="38921"/>
    <cellStyle name="40% - Accent3 92 2 2" xfId="38922"/>
    <cellStyle name="40% - Accent3 92 2 2 2" xfId="38923"/>
    <cellStyle name="40% - Accent3 92 2 2 2 2" xfId="38924"/>
    <cellStyle name="40% - Accent3 92 2 2 2 2 2" xfId="38925"/>
    <cellStyle name="40% - Accent3 92 2 2 2 2 2 2" xfId="38926"/>
    <cellStyle name="40% - Accent3 92 2 2 2 2 3" xfId="38927"/>
    <cellStyle name="40% - Accent3 92 2 2 2 3" xfId="38928"/>
    <cellStyle name="40% - Accent3 92 2 2 2 3 2" xfId="38929"/>
    <cellStyle name="40% - Accent3 92 2 2 2 4" xfId="38930"/>
    <cellStyle name="40% - Accent3 92 2 2 2 5" xfId="38931"/>
    <cellStyle name="40% - Accent3 92 2 2 3" xfId="38932"/>
    <cellStyle name="40% - Accent3 92 2 2 3 2" xfId="38933"/>
    <cellStyle name="40% - Accent3 92 2 2 3 2 2" xfId="38934"/>
    <cellStyle name="40% - Accent3 92 2 2 3 3" xfId="38935"/>
    <cellStyle name="40% - Accent3 92 2 2 4" xfId="38936"/>
    <cellStyle name="40% - Accent3 92 2 2 4 2" xfId="38937"/>
    <cellStyle name="40% - Accent3 92 2 2 5" xfId="38938"/>
    <cellStyle name="40% - Accent3 92 2 2 6" xfId="38939"/>
    <cellStyle name="40% - Accent3 92 2 3" xfId="38940"/>
    <cellStyle name="40% - Accent3 92 2 3 2" xfId="38941"/>
    <cellStyle name="40% - Accent3 92 2 3 2 2" xfId="38942"/>
    <cellStyle name="40% - Accent3 92 2 3 2 2 2" xfId="38943"/>
    <cellStyle name="40% - Accent3 92 2 3 2 3" xfId="38944"/>
    <cellStyle name="40% - Accent3 92 2 3 3" xfId="38945"/>
    <cellStyle name="40% - Accent3 92 2 3 3 2" xfId="38946"/>
    <cellStyle name="40% - Accent3 92 2 3 4" xfId="38947"/>
    <cellStyle name="40% - Accent3 92 2 3 5" xfId="38948"/>
    <cellStyle name="40% - Accent3 92 2 4" xfId="38949"/>
    <cellStyle name="40% - Accent3 92 2 4 2" xfId="38950"/>
    <cellStyle name="40% - Accent3 92 2 4 2 2" xfId="38951"/>
    <cellStyle name="40% - Accent3 92 2 4 3" xfId="38952"/>
    <cellStyle name="40% - Accent3 92 2 5" xfId="38953"/>
    <cellStyle name="40% - Accent3 92 2 5 2" xfId="38954"/>
    <cellStyle name="40% - Accent3 92 2 6" xfId="38955"/>
    <cellStyle name="40% - Accent3 92 2 7" xfId="38956"/>
    <cellStyle name="40% - Accent3 92 3" xfId="38957"/>
    <cellStyle name="40% - Accent3 92 3 2" xfId="38958"/>
    <cellStyle name="40% - Accent3 92 3 2 2" xfId="38959"/>
    <cellStyle name="40% - Accent3 92 3 2 2 2" xfId="38960"/>
    <cellStyle name="40% - Accent3 92 3 2 2 2 2" xfId="38961"/>
    <cellStyle name="40% - Accent3 92 3 2 2 2 2 2" xfId="38962"/>
    <cellStyle name="40% - Accent3 92 3 2 2 2 3" xfId="38963"/>
    <cellStyle name="40% - Accent3 92 3 2 2 3" xfId="38964"/>
    <cellStyle name="40% - Accent3 92 3 2 2 3 2" xfId="38965"/>
    <cellStyle name="40% - Accent3 92 3 2 2 4" xfId="38966"/>
    <cellStyle name="40% - Accent3 92 3 2 2 5" xfId="38967"/>
    <cellStyle name="40% - Accent3 92 3 2 3" xfId="38968"/>
    <cellStyle name="40% - Accent3 92 3 2 3 2" xfId="38969"/>
    <cellStyle name="40% - Accent3 92 3 2 3 2 2" xfId="38970"/>
    <cellStyle name="40% - Accent3 92 3 2 3 3" xfId="38971"/>
    <cellStyle name="40% - Accent3 92 3 2 4" xfId="38972"/>
    <cellStyle name="40% - Accent3 92 3 2 4 2" xfId="38973"/>
    <cellStyle name="40% - Accent3 92 3 2 5" xfId="38974"/>
    <cellStyle name="40% - Accent3 92 3 2 6" xfId="38975"/>
    <cellStyle name="40% - Accent3 92 3 3" xfId="38976"/>
    <cellStyle name="40% - Accent3 92 3 3 2" xfId="38977"/>
    <cellStyle name="40% - Accent3 92 3 3 2 2" xfId="38978"/>
    <cellStyle name="40% - Accent3 92 3 3 2 2 2" xfId="38979"/>
    <cellStyle name="40% - Accent3 92 3 3 2 3" xfId="38980"/>
    <cellStyle name="40% - Accent3 92 3 3 3" xfId="38981"/>
    <cellStyle name="40% - Accent3 92 3 3 3 2" xfId="38982"/>
    <cellStyle name="40% - Accent3 92 3 3 4" xfId="38983"/>
    <cellStyle name="40% - Accent3 92 3 3 5" xfId="38984"/>
    <cellStyle name="40% - Accent3 92 3 4" xfId="38985"/>
    <cellStyle name="40% - Accent3 92 3 4 2" xfId="38986"/>
    <cellStyle name="40% - Accent3 92 3 4 2 2" xfId="38987"/>
    <cellStyle name="40% - Accent3 92 3 4 3" xfId="38988"/>
    <cellStyle name="40% - Accent3 92 3 5" xfId="38989"/>
    <cellStyle name="40% - Accent3 92 3 5 2" xfId="38990"/>
    <cellStyle name="40% - Accent3 92 3 6" xfId="38991"/>
    <cellStyle name="40% - Accent3 92 3 7" xfId="38992"/>
    <cellStyle name="40% - Accent3 92 4" xfId="38993"/>
    <cellStyle name="40% - Accent3 92 4 2" xfId="38994"/>
    <cellStyle name="40% - Accent3 92 4 2 2" xfId="38995"/>
    <cellStyle name="40% - Accent3 92 4 2 2 2" xfId="38996"/>
    <cellStyle name="40% - Accent3 92 4 2 2 2 2" xfId="38997"/>
    <cellStyle name="40% - Accent3 92 4 2 2 3" xfId="38998"/>
    <cellStyle name="40% - Accent3 92 4 2 3" xfId="38999"/>
    <cellStyle name="40% - Accent3 92 4 2 3 2" xfId="39000"/>
    <cellStyle name="40% - Accent3 92 4 2 4" xfId="39001"/>
    <cellStyle name="40% - Accent3 92 4 2 5" xfId="39002"/>
    <cellStyle name="40% - Accent3 92 4 3" xfId="39003"/>
    <cellStyle name="40% - Accent3 92 4 3 2" xfId="39004"/>
    <cellStyle name="40% - Accent3 92 4 3 2 2" xfId="39005"/>
    <cellStyle name="40% - Accent3 92 4 3 3" xfId="39006"/>
    <cellStyle name="40% - Accent3 92 4 4" xfId="39007"/>
    <cellStyle name="40% - Accent3 92 4 4 2" xfId="39008"/>
    <cellStyle name="40% - Accent3 92 4 5" xfId="39009"/>
    <cellStyle name="40% - Accent3 92 4 6" xfId="39010"/>
    <cellStyle name="40% - Accent3 92 5" xfId="39011"/>
    <cellStyle name="40% - Accent3 92 5 2" xfId="39012"/>
    <cellStyle name="40% - Accent3 92 5 2 2" xfId="39013"/>
    <cellStyle name="40% - Accent3 92 5 2 2 2" xfId="39014"/>
    <cellStyle name="40% - Accent3 92 5 2 2 2 2" xfId="39015"/>
    <cellStyle name="40% - Accent3 92 5 2 2 3" xfId="39016"/>
    <cellStyle name="40% - Accent3 92 5 2 3" xfId="39017"/>
    <cellStyle name="40% - Accent3 92 5 2 3 2" xfId="39018"/>
    <cellStyle name="40% - Accent3 92 5 2 4" xfId="39019"/>
    <cellStyle name="40% - Accent3 92 5 2 5" xfId="39020"/>
    <cellStyle name="40% - Accent3 92 5 3" xfId="39021"/>
    <cellStyle name="40% - Accent3 92 5 3 2" xfId="39022"/>
    <cellStyle name="40% - Accent3 92 5 3 2 2" xfId="39023"/>
    <cellStyle name="40% - Accent3 92 5 3 3" xfId="39024"/>
    <cellStyle name="40% - Accent3 92 5 4" xfId="39025"/>
    <cellStyle name="40% - Accent3 92 5 4 2" xfId="39026"/>
    <cellStyle name="40% - Accent3 92 5 5" xfId="39027"/>
    <cellStyle name="40% - Accent3 92 5 6" xfId="39028"/>
    <cellStyle name="40% - Accent3 92 6" xfId="39029"/>
    <cellStyle name="40% - Accent3 92 6 2" xfId="39030"/>
    <cellStyle name="40% - Accent3 92 6 2 2" xfId="39031"/>
    <cellStyle name="40% - Accent3 92 6 2 2 2" xfId="39032"/>
    <cellStyle name="40% - Accent3 92 6 2 3" xfId="39033"/>
    <cellStyle name="40% - Accent3 92 6 3" xfId="39034"/>
    <cellStyle name="40% - Accent3 92 6 3 2" xfId="39035"/>
    <cellStyle name="40% - Accent3 92 6 4" xfId="39036"/>
    <cellStyle name="40% - Accent3 92 6 5" xfId="39037"/>
    <cellStyle name="40% - Accent3 92 7" xfId="39038"/>
    <cellStyle name="40% - Accent3 92 7 2" xfId="39039"/>
    <cellStyle name="40% - Accent3 92 7 2 2" xfId="39040"/>
    <cellStyle name="40% - Accent3 92 7 3" xfId="39041"/>
    <cellStyle name="40% - Accent3 92 8" xfId="39042"/>
    <cellStyle name="40% - Accent3 92 8 2" xfId="39043"/>
    <cellStyle name="40% - Accent3 92 9" xfId="39044"/>
    <cellStyle name="40% - Accent3 92 9 2" xfId="61144"/>
    <cellStyle name="40% - Accent3 93" xfId="2038"/>
    <cellStyle name="40% - Accent3 93 10" xfId="39045"/>
    <cellStyle name="40% - Accent3 93 2" xfId="39046"/>
    <cellStyle name="40% - Accent3 93 2 2" xfId="39047"/>
    <cellStyle name="40% - Accent3 93 2 2 2" xfId="39048"/>
    <cellStyle name="40% - Accent3 93 2 2 2 2" xfId="39049"/>
    <cellStyle name="40% - Accent3 93 2 2 2 2 2" xfId="39050"/>
    <cellStyle name="40% - Accent3 93 2 2 2 2 2 2" xfId="39051"/>
    <cellStyle name="40% - Accent3 93 2 2 2 2 3" xfId="39052"/>
    <cellStyle name="40% - Accent3 93 2 2 2 3" xfId="39053"/>
    <cellStyle name="40% - Accent3 93 2 2 2 3 2" xfId="39054"/>
    <cellStyle name="40% - Accent3 93 2 2 2 4" xfId="39055"/>
    <cellStyle name="40% - Accent3 93 2 2 2 5" xfId="39056"/>
    <cellStyle name="40% - Accent3 93 2 2 3" xfId="39057"/>
    <cellStyle name="40% - Accent3 93 2 2 3 2" xfId="39058"/>
    <cellStyle name="40% - Accent3 93 2 2 3 2 2" xfId="39059"/>
    <cellStyle name="40% - Accent3 93 2 2 3 3" xfId="39060"/>
    <cellStyle name="40% - Accent3 93 2 2 4" xfId="39061"/>
    <cellStyle name="40% - Accent3 93 2 2 4 2" xfId="39062"/>
    <cellStyle name="40% - Accent3 93 2 2 5" xfId="39063"/>
    <cellStyle name="40% - Accent3 93 2 2 6" xfId="39064"/>
    <cellStyle name="40% - Accent3 93 2 3" xfId="39065"/>
    <cellStyle name="40% - Accent3 93 2 3 2" xfId="39066"/>
    <cellStyle name="40% - Accent3 93 2 3 2 2" xfId="39067"/>
    <cellStyle name="40% - Accent3 93 2 3 2 2 2" xfId="39068"/>
    <cellStyle name="40% - Accent3 93 2 3 2 3" xfId="39069"/>
    <cellStyle name="40% - Accent3 93 2 3 3" xfId="39070"/>
    <cellStyle name="40% - Accent3 93 2 3 3 2" xfId="39071"/>
    <cellStyle name="40% - Accent3 93 2 3 4" xfId="39072"/>
    <cellStyle name="40% - Accent3 93 2 3 5" xfId="39073"/>
    <cellStyle name="40% - Accent3 93 2 4" xfId="39074"/>
    <cellStyle name="40% - Accent3 93 2 4 2" xfId="39075"/>
    <cellStyle name="40% - Accent3 93 2 4 2 2" xfId="39076"/>
    <cellStyle name="40% - Accent3 93 2 4 3" xfId="39077"/>
    <cellStyle name="40% - Accent3 93 2 5" xfId="39078"/>
    <cellStyle name="40% - Accent3 93 2 5 2" xfId="39079"/>
    <cellStyle name="40% - Accent3 93 2 6" xfId="39080"/>
    <cellStyle name="40% - Accent3 93 2 7" xfId="39081"/>
    <cellStyle name="40% - Accent3 93 3" xfId="39082"/>
    <cellStyle name="40% - Accent3 93 3 2" xfId="39083"/>
    <cellStyle name="40% - Accent3 93 3 2 2" xfId="39084"/>
    <cellStyle name="40% - Accent3 93 3 2 2 2" xfId="39085"/>
    <cellStyle name="40% - Accent3 93 3 2 2 2 2" xfId="39086"/>
    <cellStyle name="40% - Accent3 93 3 2 2 2 2 2" xfId="39087"/>
    <cellStyle name="40% - Accent3 93 3 2 2 2 3" xfId="39088"/>
    <cellStyle name="40% - Accent3 93 3 2 2 3" xfId="39089"/>
    <cellStyle name="40% - Accent3 93 3 2 2 3 2" xfId="39090"/>
    <cellStyle name="40% - Accent3 93 3 2 2 4" xfId="39091"/>
    <cellStyle name="40% - Accent3 93 3 2 2 5" xfId="39092"/>
    <cellStyle name="40% - Accent3 93 3 2 3" xfId="39093"/>
    <cellStyle name="40% - Accent3 93 3 2 3 2" xfId="39094"/>
    <cellStyle name="40% - Accent3 93 3 2 3 2 2" xfId="39095"/>
    <cellStyle name="40% - Accent3 93 3 2 3 3" xfId="39096"/>
    <cellStyle name="40% - Accent3 93 3 2 4" xfId="39097"/>
    <cellStyle name="40% - Accent3 93 3 2 4 2" xfId="39098"/>
    <cellStyle name="40% - Accent3 93 3 2 5" xfId="39099"/>
    <cellStyle name="40% - Accent3 93 3 2 6" xfId="39100"/>
    <cellStyle name="40% - Accent3 93 3 3" xfId="39101"/>
    <cellStyle name="40% - Accent3 93 3 3 2" xfId="39102"/>
    <cellStyle name="40% - Accent3 93 3 3 2 2" xfId="39103"/>
    <cellStyle name="40% - Accent3 93 3 3 2 2 2" xfId="39104"/>
    <cellStyle name="40% - Accent3 93 3 3 2 3" xfId="39105"/>
    <cellStyle name="40% - Accent3 93 3 3 3" xfId="39106"/>
    <cellStyle name="40% - Accent3 93 3 3 3 2" xfId="39107"/>
    <cellStyle name="40% - Accent3 93 3 3 4" xfId="39108"/>
    <cellStyle name="40% - Accent3 93 3 3 5" xfId="39109"/>
    <cellStyle name="40% - Accent3 93 3 4" xfId="39110"/>
    <cellStyle name="40% - Accent3 93 3 4 2" xfId="39111"/>
    <cellStyle name="40% - Accent3 93 3 4 2 2" xfId="39112"/>
    <cellStyle name="40% - Accent3 93 3 4 3" xfId="39113"/>
    <cellStyle name="40% - Accent3 93 3 5" xfId="39114"/>
    <cellStyle name="40% - Accent3 93 3 5 2" xfId="39115"/>
    <cellStyle name="40% - Accent3 93 3 6" xfId="39116"/>
    <cellStyle name="40% - Accent3 93 3 7" xfId="39117"/>
    <cellStyle name="40% - Accent3 93 4" xfId="39118"/>
    <cellStyle name="40% - Accent3 93 4 2" xfId="39119"/>
    <cellStyle name="40% - Accent3 93 4 2 2" xfId="39120"/>
    <cellStyle name="40% - Accent3 93 4 2 2 2" xfId="39121"/>
    <cellStyle name="40% - Accent3 93 4 2 2 2 2" xfId="39122"/>
    <cellStyle name="40% - Accent3 93 4 2 2 3" xfId="39123"/>
    <cellStyle name="40% - Accent3 93 4 2 3" xfId="39124"/>
    <cellStyle name="40% - Accent3 93 4 2 3 2" xfId="39125"/>
    <cellStyle name="40% - Accent3 93 4 2 4" xfId="39126"/>
    <cellStyle name="40% - Accent3 93 4 2 5" xfId="39127"/>
    <cellStyle name="40% - Accent3 93 4 3" xfId="39128"/>
    <cellStyle name="40% - Accent3 93 4 3 2" xfId="39129"/>
    <cellStyle name="40% - Accent3 93 4 3 2 2" xfId="39130"/>
    <cellStyle name="40% - Accent3 93 4 3 3" xfId="39131"/>
    <cellStyle name="40% - Accent3 93 4 4" xfId="39132"/>
    <cellStyle name="40% - Accent3 93 4 4 2" xfId="39133"/>
    <cellStyle name="40% - Accent3 93 4 5" xfId="39134"/>
    <cellStyle name="40% - Accent3 93 4 6" xfId="39135"/>
    <cellStyle name="40% - Accent3 93 5" xfId="39136"/>
    <cellStyle name="40% - Accent3 93 5 2" xfId="39137"/>
    <cellStyle name="40% - Accent3 93 5 2 2" xfId="39138"/>
    <cellStyle name="40% - Accent3 93 5 2 2 2" xfId="39139"/>
    <cellStyle name="40% - Accent3 93 5 2 2 2 2" xfId="39140"/>
    <cellStyle name="40% - Accent3 93 5 2 2 3" xfId="39141"/>
    <cellStyle name="40% - Accent3 93 5 2 3" xfId="39142"/>
    <cellStyle name="40% - Accent3 93 5 2 3 2" xfId="39143"/>
    <cellStyle name="40% - Accent3 93 5 2 4" xfId="39144"/>
    <cellStyle name="40% - Accent3 93 5 2 5" xfId="39145"/>
    <cellStyle name="40% - Accent3 93 5 3" xfId="39146"/>
    <cellStyle name="40% - Accent3 93 5 3 2" xfId="39147"/>
    <cellStyle name="40% - Accent3 93 5 3 2 2" xfId="39148"/>
    <cellStyle name="40% - Accent3 93 5 3 3" xfId="39149"/>
    <cellStyle name="40% - Accent3 93 5 4" xfId="39150"/>
    <cellStyle name="40% - Accent3 93 5 4 2" xfId="39151"/>
    <cellStyle name="40% - Accent3 93 5 5" xfId="39152"/>
    <cellStyle name="40% - Accent3 93 5 6" xfId="39153"/>
    <cellStyle name="40% - Accent3 93 6" xfId="39154"/>
    <cellStyle name="40% - Accent3 93 6 2" xfId="39155"/>
    <cellStyle name="40% - Accent3 93 6 2 2" xfId="39156"/>
    <cellStyle name="40% - Accent3 93 6 2 2 2" xfId="39157"/>
    <cellStyle name="40% - Accent3 93 6 2 3" xfId="39158"/>
    <cellStyle name="40% - Accent3 93 6 3" xfId="39159"/>
    <cellStyle name="40% - Accent3 93 6 3 2" xfId="39160"/>
    <cellStyle name="40% - Accent3 93 6 4" xfId="39161"/>
    <cellStyle name="40% - Accent3 93 6 5" xfId="39162"/>
    <cellStyle name="40% - Accent3 93 7" xfId="39163"/>
    <cellStyle name="40% - Accent3 93 7 2" xfId="39164"/>
    <cellStyle name="40% - Accent3 93 7 2 2" xfId="39165"/>
    <cellStyle name="40% - Accent3 93 7 3" xfId="39166"/>
    <cellStyle name="40% - Accent3 93 8" xfId="39167"/>
    <cellStyle name="40% - Accent3 93 8 2" xfId="39168"/>
    <cellStyle name="40% - Accent3 93 9" xfId="39169"/>
    <cellStyle name="40% - Accent3 93 9 2" xfId="61145"/>
    <cellStyle name="40% - Accent3 94" xfId="2039"/>
    <cellStyle name="40% - Accent3 94 10" xfId="39170"/>
    <cellStyle name="40% - Accent3 94 2" xfId="39171"/>
    <cellStyle name="40% - Accent3 94 2 2" xfId="39172"/>
    <cellStyle name="40% - Accent3 94 2 2 2" xfId="39173"/>
    <cellStyle name="40% - Accent3 94 2 2 2 2" xfId="39174"/>
    <cellStyle name="40% - Accent3 94 2 2 2 2 2" xfId="39175"/>
    <cellStyle name="40% - Accent3 94 2 2 2 2 2 2" xfId="39176"/>
    <cellStyle name="40% - Accent3 94 2 2 2 2 3" xfId="39177"/>
    <cellStyle name="40% - Accent3 94 2 2 2 3" xfId="39178"/>
    <cellStyle name="40% - Accent3 94 2 2 2 3 2" xfId="39179"/>
    <cellStyle name="40% - Accent3 94 2 2 2 4" xfId="39180"/>
    <cellStyle name="40% - Accent3 94 2 2 2 5" xfId="39181"/>
    <cellStyle name="40% - Accent3 94 2 2 3" xfId="39182"/>
    <cellStyle name="40% - Accent3 94 2 2 3 2" xfId="39183"/>
    <cellStyle name="40% - Accent3 94 2 2 3 2 2" xfId="39184"/>
    <cellStyle name="40% - Accent3 94 2 2 3 3" xfId="39185"/>
    <cellStyle name="40% - Accent3 94 2 2 4" xfId="39186"/>
    <cellStyle name="40% - Accent3 94 2 2 4 2" xfId="39187"/>
    <cellStyle name="40% - Accent3 94 2 2 5" xfId="39188"/>
    <cellStyle name="40% - Accent3 94 2 2 6" xfId="39189"/>
    <cellStyle name="40% - Accent3 94 2 3" xfId="39190"/>
    <cellStyle name="40% - Accent3 94 2 3 2" xfId="39191"/>
    <cellStyle name="40% - Accent3 94 2 3 2 2" xfId="39192"/>
    <cellStyle name="40% - Accent3 94 2 3 2 2 2" xfId="39193"/>
    <cellStyle name="40% - Accent3 94 2 3 2 3" xfId="39194"/>
    <cellStyle name="40% - Accent3 94 2 3 3" xfId="39195"/>
    <cellStyle name="40% - Accent3 94 2 3 3 2" xfId="39196"/>
    <cellStyle name="40% - Accent3 94 2 3 4" xfId="39197"/>
    <cellStyle name="40% - Accent3 94 2 3 5" xfId="39198"/>
    <cellStyle name="40% - Accent3 94 2 4" xfId="39199"/>
    <cellStyle name="40% - Accent3 94 2 4 2" xfId="39200"/>
    <cellStyle name="40% - Accent3 94 2 4 2 2" xfId="39201"/>
    <cellStyle name="40% - Accent3 94 2 4 3" xfId="39202"/>
    <cellStyle name="40% - Accent3 94 2 5" xfId="39203"/>
    <cellStyle name="40% - Accent3 94 2 5 2" xfId="39204"/>
    <cellStyle name="40% - Accent3 94 2 6" xfId="39205"/>
    <cellStyle name="40% - Accent3 94 2 7" xfId="39206"/>
    <cellStyle name="40% - Accent3 94 3" xfId="39207"/>
    <cellStyle name="40% - Accent3 94 3 2" xfId="39208"/>
    <cellStyle name="40% - Accent3 94 3 2 2" xfId="39209"/>
    <cellStyle name="40% - Accent3 94 3 2 2 2" xfId="39210"/>
    <cellStyle name="40% - Accent3 94 3 2 2 2 2" xfId="39211"/>
    <cellStyle name="40% - Accent3 94 3 2 2 2 2 2" xfId="39212"/>
    <cellStyle name="40% - Accent3 94 3 2 2 2 3" xfId="39213"/>
    <cellStyle name="40% - Accent3 94 3 2 2 3" xfId="39214"/>
    <cellStyle name="40% - Accent3 94 3 2 2 3 2" xfId="39215"/>
    <cellStyle name="40% - Accent3 94 3 2 2 4" xfId="39216"/>
    <cellStyle name="40% - Accent3 94 3 2 2 5" xfId="39217"/>
    <cellStyle name="40% - Accent3 94 3 2 3" xfId="39218"/>
    <cellStyle name="40% - Accent3 94 3 2 3 2" xfId="39219"/>
    <cellStyle name="40% - Accent3 94 3 2 3 2 2" xfId="39220"/>
    <cellStyle name="40% - Accent3 94 3 2 3 3" xfId="39221"/>
    <cellStyle name="40% - Accent3 94 3 2 4" xfId="39222"/>
    <cellStyle name="40% - Accent3 94 3 2 4 2" xfId="39223"/>
    <cellStyle name="40% - Accent3 94 3 2 5" xfId="39224"/>
    <cellStyle name="40% - Accent3 94 3 2 6" xfId="39225"/>
    <cellStyle name="40% - Accent3 94 3 3" xfId="39226"/>
    <cellStyle name="40% - Accent3 94 3 3 2" xfId="39227"/>
    <cellStyle name="40% - Accent3 94 3 3 2 2" xfId="39228"/>
    <cellStyle name="40% - Accent3 94 3 3 2 2 2" xfId="39229"/>
    <cellStyle name="40% - Accent3 94 3 3 2 3" xfId="39230"/>
    <cellStyle name="40% - Accent3 94 3 3 3" xfId="39231"/>
    <cellStyle name="40% - Accent3 94 3 3 3 2" xfId="39232"/>
    <cellStyle name="40% - Accent3 94 3 3 4" xfId="39233"/>
    <cellStyle name="40% - Accent3 94 3 3 5" xfId="39234"/>
    <cellStyle name="40% - Accent3 94 3 4" xfId="39235"/>
    <cellStyle name="40% - Accent3 94 3 4 2" xfId="39236"/>
    <cellStyle name="40% - Accent3 94 3 4 2 2" xfId="39237"/>
    <cellStyle name="40% - Accent3 94 3 4 3" xfId="39238"/>
    <cellStyle name="40% - Accent3 94 3 5" xfId="39239"/>
    <cellStyle name="40% - Accent3 94 3 5 2" xfId="39240"/>
    <cellStyle name="40% - Accent3 94 3 6" xfId="39241"/>
    <cellStyle name="40% - Accent3 94 3 7" xfId="39242"/>
    <cellStyle name="40% - Accent3 94 4" xfId="39243"/>
    <cellStyle name="40% - Accent3 94 4 2" xfId="39244"/>
    <cellStyle name="40% - Accent3 94 4 2 2" xfId="39245"/>
    <cellStyle name="40% - Accent3 94 4 2 2 2" xfId="39246"/>
    <cellStyle name="40% - Accent3 94 4 2 2 2 2" xfId="39247"/>
    <cellStyle name="40% - Accent3 94 4 2 2 3" xfId="39248"/>
    <cellStyle name="40% - Accent3 94 4 2 3" xfId="39249"/>
    <cellStyle name="40% - Accent3 94 4 2 3 2" xfId="39250"/>
    <cellStyle name="40% - Accent3 94 4 2 4" xfId="39251"/>
    <cellStyle name="40% - Accent3 94 4 2 5" xfId="39252"/>
    <cellStyle name="40% - Accent3 94 4 3" xfId="39253"/>
    <cellStyle name="40% - Accent3 94 4 3 2" xfId="39254"/>
    <cellStyle name="40% - Accent3 94 4 3 2 2" xfId="39255"/>
    <cellStyle name="40% - Accent3 94 4 3 3" xfId="39256"/>
    <cellStyle name="40% - Accent3 94 4 4" xfId="39257"/>
    <cellStyle name="40% - Accent3 94 4 4 2" xfId="39258"/>
    <cellStyle name="40% - Accent3 94 4 5" xfId="39259"/>
    <cellStyle name="40% - Accent3 94 4 6" xfId="39260"/>
    <cellStyle name="40% - Accent3 94 5" xfId="39261"/>
    <cellStyle name="40% - Accent3 94 5 2" xfId="39262"/>
    <cellStyle name="40% - Accent3 94 5 2 2" xfId="39263"/>
    <cellStyle name="40% - Accent3 94 5 2 2 2" xfId="39264"/>
    <cellStyle name="40% - Accent3 94 5 2 2 2 2" xfId="39265"/>
    <cellStyle name="40% - Accent3 94 5 2 2 3" xfId="39266"/>
    <cellStyle name="40% - Accent3 94 5 2 3" xfId="39267"/>
    <cellStyle name="40% - Accent3 94 5 2 3 2" xfId="39268"/>
    <cellStyle name="40% - Accent3 94 5 2 4" xfId="39269"/>
    <cellStyle name="40% - Accent3 94 5 2 5" xfId="39270"/>
    <cellStyle name="40% - Accent3 94 5 3" xfId="39271"/>
    <cellStyle name="40% - Accent3 94 5 3 2" xfId="39272"/>
    <cellStyle name="40% - Accent3 94 5 3 2 2" xfId="39273"/>
    <cellStyle name="40% - Accent3 94 5 3 3" xfId="39274"/>
    <cellStyle name="40% - Accent3 94 5 4" xfId="39275"/>
    <cellStyle name="40% - Accent3 94 5 4 2" xfId="39276"/>
    <cellStyle name="40% - Accent3 94 5 5" xfId="39277"/>
    <cellStyle name="40% - Accent3 94 5 6" xfId="39278"/>
    <cellStyle name="40% - Accent3 94 6" xfId="39279"/>
    <cellStyle name="40% - Accent3 94 6 2" xfId="39280"/>
    <cellStyle name="40% - Accent3 94 6 2 2" xfId="39281"/>
    <cellStyle name="40% - Accent3 94 6 2 2 2" xfId="39282"/>
    <cellStyle name="40% - Accent3 94 6 2 3" xfId="39283"/>
    <cellStyle name="40% - Accent3 94 6 3" xfId="39284"/>
    <cellStyle name="40% - Accent3 94 6 3 2" xfId="39285"/>
    <cellStyle name="40% - Accent3 94 6 4" xfId="39286"/>
    <cellStyle name="40% - Accent3 94 6 5" xfId="39287"/>
    <cellStyle name="40% - Accent3 94 7" xfId="39288"/>
    <cellStyle name="40% - Accent3 94 7 2" xfId="39289"/>
    <cellStyle name="40% - Accent3 94 7 2 2" xfId="39290"/>
    <cellStyle name="40% - Accent3 94 7 3" xfId="39291"/>
    <cellStyle name="40% - Accent3 94 8" xfId="39292"/>
    <cellStyle name="40% - Accent3 94 8 2" xfId="39293"/>
    <cellStyle name="40% - Accent3 94 9" xfId="39294"/>
    <cellStyle name="40% - Accent3 94 9 2" xfId="61146"/>
    <cellStyle name="40% - Accent3 95" xfId="2040"/>
    <cellStyle name="40% - Accent3 95 10" xfId="39295"/>
    <cellStyle name="40% - Accent3 95 2" xfId="39296"/>
    <cellStyle name="40% - Accent3 95 2 2" xfId="39297"/>
    <cellStyle name="40% - Accent3 95 2 2 2" xfId="39298"/>
    <cellStyle name="40% - Accent3 95 2 2 2 2" xfId="39299"/>
    <cellStyle name="40% - Accent3 95 2 2 2 2 2" xfId="39300"/>
    <cellStyle name="40% - Accent3 95 2 2 2 2 2 2" xfId="39301"/>
    <cellStyle name="40% - Accent3 95 2 2 2 2 3" xfId="39302"/>
    <cellStyle name="40% - Accent3 95 2 2 2 3" xfId="39303"/>
    <cellStyle name="40% - Accent3 95 2 2 2 3 2" xfId="39304"/>
    <cellStyle name="40% - Accent3 95 2 2 2 4" xfId="39305"/>
    <cellStyle name="40% - Accent3 95 2 2 2 5" xfId="39306"/>
    <cellStyle name="40% - Accent3 95 2 2 3" xfId="39307"/>
    <cellStyle name="40% - Accent3 95 2 2 3 2" xfId="39308"/>
    <cellStyle name="40% - Accent3 95 2 2 3 2 2" xfId="39309"/>
    <cellStyle name="40% - Accent3 95 2 2 3 3" xfId="39310"/>
    <cellStyle name="40% - Accent3 95 2 2 4" xfId="39311"/>
    <cellStyle name="40% - Accent3 95 2 2 4 2" xfId="39312"/>
    <cellStyle name="40% - Accent3 95 2 2 5" xfId="39313"/>
    <cellStyle name="40% - Accent3 95 2 2 6" xfId="39314"/>
    <cellStyle name="40% - Accent3 95 2 3" xfId="39315"/>
    <cellStyle name="40% - Accent3 95 2 3 2" xfId="39316"/>
    <cellStyle name="40% - Accent3 95 2 3 2 2" xfId="39317"/>
    <cellStyle name="40% - Accent3 95 2 3 2 2 2" xfId="39318"/>
    <cellStyle name="40% - Accent3 95 2 3 2 3" xfId="39319"/>
    <cellStyle name="40% - Accent3 95 2 3 3" xfId="39320"/>
    <cellStyle name="40% - Accent3 95 2 3 3 2" xfId="39321"/>
    <cellStyle name="40% - Accent3 95 2 3 4" xfId="39322"/>
    <cellStyle name="40% - Accent3 95 2 3 5" xfId="39323"/>
    <cellStyle name="40% - Accent3 95 2 4" xfId="39324"/>
    <cellStyle name="40% - Accent3 95 2 4 2" xfId="39325"/>
    <cellStyle name="40% - Accent3 95 2 4 2 2" xfId="39326"/>
    <cellStyle name="40% - Accent3 95 2 4 3" xfId="39327"/>
    <cellStyle name="40% - Accent3 95 2 5" xfId="39328"/>
    <cellStyle name="40% - Accent3 95 2 5 2" xfId="39329"/>
    <cellStyle name="40% - Accent3 95 2 6" xfId="39330"/>
    <cellStyle name="40% - Accent3 95 2 7" xfId="39331"/>
    <cellStyle name="40% - Accent3 95 3" xfId="39332"/>
    <cellStyle name="40% - Accent3 95 3 2" xfId="39333"/>
    <cellStyle name="40% - Accent3 95 3 2 2" xfId="39334"/>
    <cellStyle name="40% - Accent3 95 3 2 2 2" xfId="39335"/>
    <cellStyle name="40% - Accent3 95 3 2 2 2 2" xfId="39336"/>
    <cellStyle name="40% - Accent3 95 3 2 2 2 2 2" xfId="39337"/>
    <cellStyle name="40% - Accent3 95 3 2 2 2 3" xfId="39338"/>
    <cellStyle name="40% - Accent3 95 3 2 2 3" xfId="39339"/>
    <cellStyle name="40% - Accent3 95 3 2 2 3 2" xfId="39340"/>
    <cellStyle name="40% - Accent3 95 3 2 2 4" xfId="39341"/>
    <cellStyle name="40% - Accent3 95 3 2 2 5" xfId="39342"/>
    <cellStyle name="40% - Accent3 95 3 2 3" xfId="39343"/>
    <cellStyle name="40% - Accent3 95 3 2 3 2" xfId="39344"/>
    <cellStyle name="40% - Accent3 95 3 2 3 2 2" xfId="39345"/>
    <cellStyle name="40% - Accent3 95 3 2 3 3" xfId="39346"/>
    <cellStyle name="40% - Accent3 95 3 2 4" xfId="39347"/>
    <cellStyle name="40% - Accent3 95 3 2 4 2" xfId="39348"/>
    <cellStyle name="40% - Accent3 95 3 2 5" xfId="39349"/>
    <cellStyle name="40% - Accent3 95 3 2 6" xfId="39350"/>
    <cellStyle name="40% - Accent3 95 3 3" xfId="39351"/>
    <cellStyle name="40% - Accent3 95 3 3 2" xfId="39352"/>
    <cellStyle name="40% - Accent3 95 3 3 2 2" xfId="39353"/>
    <cellStyle name="40% - Accent3 95 3 3 2 2 2" xfId="39354"/>
    <cellStyle name="40% - Accent3 95 3 3 2 3" xfId="39355"/>
    <cellStyle name="40% - Accent3 95 3 3 3" xfId="39356"/>
    <cellStyle name="40% - Accent3 95 3 3 3 2" xfId="39357"/>
    <cellStyle name="40% - Accent3 95 3 3 4" xfId="39358"/>
    <cellStyle name="40% - Accent3 95 3 3 5" xfId="39359"/>
    <cellStyle name="40% - Accent3 95 3 4" xfId="39360"/>
    <cellStyle name="40% - Accent3 95 3 4 2" xfId="39361"/>
    <cellStyle name="40% - Accent3 95 3 4 2 2" xfId="39362"/>
    <cellStyle name="40% - Accent3 95 3 4 3" xfId="39363"/>
    <cellStyle name="40% - Accent3 95 3 5" xfId="39364"/>
    <cellStyle name="40% - Accent3 95 3 5 2" xfId="39365"/>
    <cellStyle name="40% - Accent3 95 3 6" xfId="39366"/>
    <cellStyle name="40% - Accent3 95 3 7" xfId="39367"/>
    <cellStyle name="40% - Accent3 95 4" xfId="39368"/>
    <cellStyle name="40% - Accent3 95 4 2" xfId="39369"/>
    <cellStyle name="40% - Accent3 95 4 2 2" xfId="39370"/>
    <cellStyle name="40% - Accent3 95 4 2 2 2" xfId="39371"/>
    <cellStyle name="40% - Accent3 95 4 2 2 2 2" xfId="39372"/>
    <cellStyle name="40% - Accent3 95 4 2 2 3" xfId="39373"/>
    <cellStyle name="40% - Accent3 95 4 2 3" xfId="39374"/>
    <cellStyle name="40% - Accent3 95 4 2 3 2" xfId="39375"/>
    <cellStyle name="40% - Accent3 95 4 2 4" xfId="39376"/>
    <cellStyle name="40% - Accent3 95 4 2 5" xfId="39377"/>
    <cellStyle name="40% - Accent3 95 4 3" xfId="39378"/>
    <cellStyle name="40% - Accent3 95 4 3 2" xfId="39379"/>
    <cellStyle name="40% - Accent3 95 4 3 2 2" xfId="39380"/>
    <cellStyle name="40% - Accent3 95 4 3 3" xfId="39381"/>
    <cellStyle name="40% - Accent3 95 4 4" xfId="39382"/>
    <cellStyle name="40% - Accent3 95 4 4 2" xfId="39383"/>
    <cellStyle name="40% - Accent3 95 4 5" xfId="39384"/>
    <cellStyle name="40% - Accent3 95 4 6" xfId="39385"/>
    <cellStyle name="40% - Accent3 95 5" xfId="39386"/>
    <cellStyle name="40% - Accent3 95 5 2" xfId="39387"/>
    <cellStyle name="40% - Accent3 95 5 2 2" xfId="39388"/>
    <cellStyle name="40% - Accent3 95 5 2 2 2" xfId="39389"/>
    <cellStyle name="40% - Accent3 95 5 2 2 2 2" xfId="39390"/>
    <cellStyle name="40% - Accent3 95 5 2 2 3" xfId="39391"/>
    <cellStyle name="40% - Accent3 95 5 2 3" xfId="39392"/>
    <cellStyle name="40% - Accent3 95 5 2 3 2" xfId="39393"/>
    <cellStyle name="40% - Accent3 95 5 2 4" xfId="39394"/>
    <cellStyle name="40% - Accent3 95 5 2 5" xfId="39395"/>
    <cellStyle name="40% - Accent3 95 5 3" xfId="39396"/>
    <cellStyle name="40% - Accent3 95 5 3 2" xfId="39397"/>
    <cellStyle name="40% - Accent3 95 5 3 2 2" xfId="39398"/>
    <cellStyle name="40% - Accent3 95 5 3 3" xfId="39399"/>
    <cellStyle name="40% - Accent3 95 5 4" xfId="39400"/>
    <cellStyle name="40% - Accent3 95 5 4 2" xfId="39401"/>
    <cellStyle name="40% - Accent3 95 5 5" xfId="39402"/>
    <cellStyle name="40% - Accent3 95 5 6" xfId="39403"/>
    <cellStyle name="40% - Accent3 95 6" xfId="39404"/>
    <cellStyle name="40% - Accent3 95 6 2" xfId="39405"/>
    <cellStyle name="40% - Accent3 95 6 2 2" xfId="39406"/>
    <cellStyle name="40% - Accent3 95 6 2 2 2" xfId="39407"/>
    <cellStyle name="40% - Accent3 95 6 2 3" xfId="39408"/>
    <cellStyle name="40% - Accent3 95 6 3" xfId="39409"/>
    <cellStyle name="40% - Accent3 95 6 3 2" xfId="39410"/>
    <cellStyle name="40% - Accent3 95 6 4" xfId="39411"/>
    <cellStyle name="40% - Accent3 95 6 5" xfId="39412"/>
    <cellStyle name="40% - Accent3 95 7" xfId="39413"/>
    <cellStyle name="40% - Accent3 95 7 2" xfId="39414"/>
    <cellStyle name="40% - Accent3 95 7 2 2" xfId="39415"/>
    <cellStyle name="40% - Accent3 95 7 3" xfId="39416"/>
    <cellStyle name="40% - Accent3 95 8" xfId="39417"/>
    <cellStyle name="40% - Accent3 95 8 2" xfId="39418"/>
    <cellStyle name="40% - Accent3 95 9" xfId="39419"/>
    <cellStyle name="40% - Accent3 95 9 2" xfId="61147"/>
    <cellStyle name="40% - Accent3 96" xfId="2041"/>
    <cellStyle name="40% - Accent3 96 10" xfId="39420"/>
    <cellStyle name="40% - Accent3 96 2" xfId="39421"/>
    <cellStyle name="40% - Accent3 96 2 2" xfId="39422"/>
    <cellStyle name="40% - Accent3 96 2 2 2" xfId="39423"/>
    <cellStyle name="40% - Accent3 96 2 2 2 2" xfId="39424"/>
    <cellStyle name="40% - Accent3 96 2 2 2 2 2" xfId="39425"/>
    <cellStyle name="40% - Accent3 96 2 2 2 2 2 2" xfId="39426"/>
    <cellStyle name="40% - Accent3 96 2 2 2 2 3" xfId="39427"/>
    <cellStyle name="40% - Accent3 96 2 2 2 3" xfId="39428"/>
    <cellStyle name="40% - Accent3 96 2 2 2 3 2" xfId="39429"/>
    <cellStyle name="40% - Accent3 96 2 2 2 4" xfId="39430"/>
    <cellStyle name="40% - Accent3 96 2 2 2 5" xfId="39431"/>
    <cellStyle name="40% - Accent3 96 2 2 3" xfId="39432"/>
    <cellStyle name="40% - Accent3 96 2 2 3 2" xfId="39433"/>
    <cellStyle name="40% - Accent3 96 2 2 3 2 2" xfId="39434"/>
    <cellStyle name="40% - Accent3 96 2 2 3 3" xfId="39435"/>
    <cellStyle name="40% - Accent3 96 2 2 4" xfId="39436"/>
    <cellStyle name="40% - Accent3 96 2 2 4 2" xfId="39437"/>
    <cellStyle name="40% - Accent3 96 2 2 5" xfId="39438"/>
    <cellStyle name="40% - Accent3 96 2 2 6" xfId="39439"/>
    <cellStyle name="40% - Accent3 96 2 3" xfId="39440"/>
    <cellStyle name="40% - Accent3 96 2 3 2" xfId="39441"/>
    <cellStyle name="40% - Accent3 96 2 3 2 2" xfId="39442"/>
    <cellStyle name="40% - Accent3 96 2 3 2 2 2" xfId="39443"/>
    <cellStyle name="40% - Accent3 96 2 3 2 3" xfId="39444"/>
    <cellStyle name="40% - Accent3 96 2 3 3" xfId="39445"/>
    <cellStyle name="40% - Accent3 96 2 3 3 2" xfId="39446"/>
    <cellStyle name="40% - Accent3 96 2 3 4" xfId="39447"/>
    <cellStyle name="40% - Accent3 96 2 3 5" xfId="39448"/>
    <cellStyle name="40% - Accent3 96 2 4" xfId="39449"/>
    <cellStyle name="40% - Accent3 96 2 4 2" xfId="39450"/>
    <cellStyle name="40% - Accent3 96 2 4 2 2" xfId="39451"/>
    <cellStyle name="40% - Accent3 96 2 4 3" xfId="39452"/>
    <cellStyle name="40% - Accent3 96 2 5" xfId="39453"/>
    <cellStyle name="40% - Accent3 96 2 5 2" xfId="39454"/>
    <cellStyle name="40% - Accent3 96 2 6" xfId="39455"/>
    <cellStyle name="40% - Accent3 96 2 7" xfId="39456"/>
    <cellStyle name="40% - Accent3 96 3" xfId="39457"/>
    <cellStyle name="40% - Accent3 96 3 2" xfId="39458"/>
    <cellStyle name="40% - Accent3 96 3 2 2" xfId="39459"/>
    <cellStyle name="40% - Accent3 96 3 2 2 2" xfId="39460"/>
    <cellStyle name="40% - Accent3 96 3 2 2 2 2" xfId="39461"/>
    <cellStyle name="40% - Accent3 96 3 2 2 2 2 2" xfId="39462"/>
    <cellStyle name="40% - Accent3 96 3 2 2 2 3" xfId="39463"/>
    <cellStyle name="40% - Accent3 96 3 2 2 3" xfId="39464"/>
    <cellStyle name="40% - Accent3 96 3 2 2 3 2" xfId="39465"/>
    <cellStyle name="40% - Accent3 96 3 2 2 4" xfId="39466"/>
    <cellStyle name="40% - Accent3 96 3 2 2 5" xfId="39467"/>
    <cellStyle name="40% - Accent3 96 3 2 3" xfId="39468"/>
    <cellStyle name="40% - Accent3 96 3 2 3 2" xfId="39469"/>
    <cellStyle name="40% - Accent3 96 3 2 3 2 2" xfId="39470"/>
    <cellStyle name="40% - Accent3 96 3 2 3 3" xfId="39471"/>
    <cellStyle name="40% - Accent3 96 3 2 4" xfId="39472"/>
    <cellStyle name="40% - Accent3 96 3 2 4 2" xfId="39473"/>
    <cellStyle name="40% - Accent3 96 3 2 5" xfId="39474"/>
    <cellStyle name="40% - Accent3 96 3 2 6" xfId="39475"/>
    <cellStyle name="40% - Accent3 96 3 3" xfId="39476"/>
    <cellStyle name="40% - Accent3 96 3 3 2" xfId="39477"/>
    <cellStyle name="40% - Accent3 96 3 3 2 2" xfId="39478"/>
    <cellStyle name="40% - Accent3 96 3 3 2 2 2" xfId="39479"/>
    <cellStyle name="40% - Accent3 96 3 3 2 3" xfId="39480"/>
    <cellStyle name="40% - Accent3 96 3 3 3" xfId="39481"/>
    <cellStyle name="40% - Accent3 96 3 3 3 2" xfId="39482"/>
    <cellStyle name="40% - Accent3 96 3 3 4" xfId="39483"/>
    <cellStyle name="40% - Accent3 96 3 3 5" xfId="39484"/>
    <cellStyle name="40% - Accent3 96 3 4" xfId="39485"/>
    <cellStyle name="40% - Accent3 96 3 4 2" xfId="39486"/>
    <cellStyle name="40% - Accent3 96 3 4 2 2" xfId="39487"/>
    <cellStyle name="40% - Accent3 96 3 4 3" xfId="39488"/>
    <cellStyle name="40% - Accent3 96 3 5" xfId="39489"/>
    <cellStyle name="40% - Accent3 96 3 5 2" xfId="39490"/>
    <cellStyle name="40% - Accent3 96 3 6" xfId="39491"/>
    <cellStyle name="40% - Accent3 96 3 7" xfId="39492"/>
    <cellStyle name="40% - Accent3 96 4" xfId="39493"/>
    <cellStyle name="40% - Accent3 96 4 2" xfId="39494"/>
    <cellStyle name="40% - Accent3 96 4 2 2" xfId="39495"/>
    <cellStyle name="40% - Accent3 96 4 2 2 2" xfId="39496"/>
    <cellStyle name="40% - Accent3 96 4 2 2 2 2" xfId="39497"/>
    <cellStyle name="40% - Accent3 96 4 2 2 3" xfId="39498"/>
    <cellStyle name="40% - Accent3 96 4 2 3" xfId="39499"/>
    <cellStyle name="40% - Accent3 96 4 2 3 2" xfId="39500"/>
    <cellStyle name="40% - Accent3 96 4 2 4" xfId="39501"/>
    <cellStyle name="40% - Accent3 96 4 2 5" xfId="39502"/>
    <cellStyle name="40% - Accent3 96 4 3" xfId="39503"/>
    <cellStyle name="40% - Accent3 96 4 3 2" xfId="39504"/>
    <cellStyle name="40% - Accent3 96 4 3 2 2" xfId="39505"/>
    <cellStyle name="40% - Accent3 96 4 3 3" xfId="39506"/>
    <cellStyle name="40% - Accent3 96 4 4" xfId="39507"/>
    <cellStyle name="40% - Accent3 96 4 4 2" xfId="39508"/>
    <cellStyle name="40% - Accent3 96 4 5" xfId="39509"/>
    <cellStyle name="40% - Accent3 96 4 6" xfId="39510"/>
    <cellStyle name="40% - Accent3 96 5" xfId="39511"/>
    <cellStyle name="40% - Accent3 96 5 2" xfId="39512"/>
    <cellStyle name="40% - Accent3 96 5 2 2" xfId="39513"/>
    <cellStyle name="40% - Accent3 96 5 2 2 2" xfId="39514"/>
    <cellStyle name="40% - Accent3 96 5 2 2 2 2" xfId="39515"/>
    <cellStyle name="40% - Accent3 96 5 2 2 3" xfId="39516"/>
    <cellStyle name="40% - Accent3 96 5 2 3" xfId="39517"/>
    <cellStyle name="40% - Accent3 96 5 2 3 2" xfId="39518"/>
    <cellStyle name="40% - Accent3 96 5 2 4" xfId="39519"/>
    <cellStyle name="40% - Accent3 96 5 2 5" xfId="39520"/>
    <cellStyle name="40% - Accent3 96 5 3" xfId="39521"/>
    <cellStyle name="40% - Accent3 96 5 3 2" xfId="39522"/>
    <cellStyle name="40% - Accent3 96 5 3 2 2" xfId="39523"/>
    <cellStyle name="40% - Accent3 96 5 3 3" xfId="39524"/>
    <cellStyle name="40% - Accent3 96 5 4" xfId="39525"/>
    <cellStyle name="40% - Accent3 96 5 4 2" xfId="39526"/>
    <cellStyle name="40% - Accent3 96 5 5" xfId="39527"/>
    <cellStyle name="40% - Accent3 96 5 6" xfId="39528"/>
    <cellStyle name="40% - Accent3 96 6" xfId="39529"/>
    <cellStyle name="40% - Accent3 96 6 2" xfId="39530"/>
    <cellStyle name="40% - Accent3 96 6 2 2" xfId="39531"/>
    <cellStyle name="40% - Accent3 96 6 2 2 2" xfId="39532"/>
    <cellStyle name="40% - Accent3 96 6 2 3" xfId="39533"/>
    <cellStyle name="40% - Accent3 96 6 3" xfId="39534"/>
    <cellStyle name="40% - Accent3 96 6 3 2" xfId="39535"/>
    <cellStyle name="40% - Accent3 96 6 4" xfId="39536"/>
    <cellStyle name="40% - Accent3 96 6 5" xfId="39537"/>
    <cellStyle name="40% - Accent3 96 7" xfId="39538"/>
    <cellStyle name="40% - Accent3 96 7 2" xfId="39539"/>
    <cellStyle name="40% - Accent3 96 7 2 2" xfId="39540"/>
    <cellStyle name="40% - Accent3 96 7 3" xfId="39541"/>
    <cellStyle name="40% - Accent3 96 8" xfId="39542"/>
    <cellStyle name="40% - Accent3 96 8 2" xfId="39543"/>
    <cellStyle name="40% - Accent3 96 9" xfId="39544"/>
    <cellStyle name="40% - Accent3 96 9 2" xfId="61148"/>
    <cellStyle name="40% - Accent3 97" xfId="2042"/>
    <cellStyle name="40% - Accent3 97 10" xfId="39545"/>
    <cellStyle name="40% - Accent3 97 2" xfId="39546"/>
    <cellStyle name="40% - Accent3 97 2 2" xfId="39547"/>
    <cellStyle name="40% - Accent3 97 2 2 2" xfId="39548"/>
    <cellStyle name="40% - Accent3 97 2 2 2 2" xfId="39549"/>
    <cellStyle name="40% - Accent3 97 2 2 2 2 2" xfId="39550"/>
    <cellStyle name="40% - Accent3 97 2 2 2 2 2 2" xfId="39551"/>
    <cellStyle name="40% - Accent3 97 2 2 2 2 3" xfId="39552"/>
    <cellStyle name="40% - Accent3 97 2 2 2 3" xfId="39553"/>
    <cellStyle name="40% - Accent3 97 2 2 2 3 2" xfId="39554"/>
    <cellStyle name="40% - Accent3 97 2 2 2 4" xfId="39555"/>
    <cellStyle name="40% - Accent3 97 2 2 2 5" xfId="39556"/>
    <cellStyle name="40% - Accent3 97 2 2 3" xfId="39557"/>
    <cellStyle name="40% - Accent3 97 2 2 3 2" xfId="39558"/>
    <cellStyle name="40% - Accent3 97 2 2 3 2 2" xfId="39559"/>
    <cellStyle name="40% - Accent3 97 2 2 3 3" xfId="39560"/>
    <cellStyle name="40% - Accent3 97 2 2 4" xfId="39561"/>
    <cellStyle name="40% - Accent3 97 2 2 4 2" xfId="39562"/>
    <cellStyle name="40% - Accent3 97 2 2 5" xfId="39563"/>
    <cellStyle name="40% - Accent3 97 2 2 6" xfId="39564"/>
    <cellStyle name="40% - Accent3 97 2 3" xfId="39565"/>
    <cellStyle name="40% - Accent3 97 2 3 2" xfId="39566"/>
    <cellStyle name="40% - Accent3 97 2 3 2 2" xfId="39567"/>
    <cellStyle name="40% - Accent3 97 2 3 2 2 2" xfId="39568"/>
    <cellStyle name="40% - Accent3 97 2 3 2 3" xfId="39569"/>
    <cellStyle name="40% - Accent3 97 2 3 3" xfId="39570"/>
    <cellStyle name="40% - Accent3 97 2 3 3 2" xfId="39571"/>
    <cellStyle name="40% - Accent3 97 2 3 4" xfId="39572"/>
    <cellStyle name="40% - Accent3 97 2 3 5" xfId="39573"/>
    <cellStyle name="40% - Accent3 97 2 4" xfId="39574"/>
    <cellStyle name="40% - Accent3 97 2 4 2" xfId="39575"/>
    <cellStyle name="40% - Accent3 97 2 4 2 2" xfId="39576"/>
    <cellStyle name="40% - Accent3 97 2 4 3" xfId="39577"/>
    <cellStyle name="40% - Accent3 97 2 5" xfId="39578"/>
    <cellStyle name="40% - Accent3 97 2 5 2" xfId="39579"/>
    <cellStyle name="40% - Accent3 97 2 6" xfId="39580"/>
    <cellStyle name="40% - Accent3 97 2 7" xfId="39581"/>
    <cellStyle name="40% - Accent3 97 3" xfId="39582"/>
    <cellStyle name="40% - Accent3 97 3 2" xfId="39583"/>
    <cellStyle name="40% - Accent3 97 3 2 2" xfId="39584"/>
    <cellStyle name="40% - Accent3 97 3 2 2 2" xfId="39585"/>
    <cellStyle name="40% - Accent3 97 3 2 2 2 2" xfId="39586"/>
    <cellStyle name="40% - Accent3 97 3 2 2 2 2 2" xfId="39587"/>
    <cellStyle name="40% - Accent3 97 3 2 2 2 3" xfId="39588"/>
    <cellStyle name="40% - Accent3 97 3 2 2 3" xfId="39589"/>
    <cellStyle name="40% - Accent3 97 3 2 2 3 2" xfId="39590"/>
    <cellStyle name="40% - Accent3 97 3 2 2 4" xfId="39591"/>
    <cellStyle name="40% - Accent3 97 3 2 2 5" xfId="39592"/>
    <cellStyle name="40% - Accent3 97 3 2 3" xfId="39593"/>
    <cellStyle name="40% - Accent3 97 3 2 3 2" xfId="39594"/>
    <cellStyle name="40% - Accent3 97 3 2 3 2 2" xfId="39595"/>
    <cellStyle name="40% - Accent3 97 3 2 3 3" xfId="39596"/>
    <cellStyle name="40% - Accent3 97 3 2 4" xfId="39597"/>
    <cellStyle name="40% - Accent3 97 3 2 4 2" xfId="39598"/>
    <cellStyle name="40% - Accent3 97 3 2 5" xfId="39599"/>
    <cellStyle name="40% - Accent3 97 3 2 6" xfId="39600"/>
    <cellStyle name="40% - Accent3 97 3 3" xfId="39601"/>
    <cellStyle name="40% - Accent3 97 3 3 2" xfId="39602"/>
    <cellStyle name="40% - Accent3 97 3 3 2 2" xfId="39603"/>
    <cellStyle name="40% - Accent3 97 3 3 2 2 2" xfId="39604"/>
    <cellStyle name="40% - Accent3 97 3 3 2 3" xfId="39605"/>
    <cellStyle name="40% - Accent3 97 3 3 3" xfId="39606"/>
    <cellStyle name="40% - Accent3 97 3 3 3 2" xfId="39607"/>
    <cellStyle name="40% - Accent3 97 3 3 4" xfId="39608"/>
    <cellStyle name="40% - Accent3 97 3 3 5" xfId="39609"/>
    <cellStyle name="40% - Accent3 97 3 4" xfId="39610"/>
    <cellStyle name="40% - Accent3 97 3 4 2" xfId="39611"/>
    <cellStyle name="40% - Accent3 97 3 4 2 2" xfId="39612"/>
    <cellStyle name="40% - Accent3 97 3 4 3" xfId="39613"/>
    <cellStyle name="40% - Accent3 97 3 5" xfId="39614"/>
    <cellStyle name="40% - Accent3 97 3 5 2" xfId="39615"/>
    <cellStyle name="40% - Accent3 97 3 6" xfId="39616"/>
    <cellStyle name="40% - Accent3 97 3 7" xfId="39617"/>
    <cellStyle name="40% - Accent3 97 4" xfId="39618"/>
    <cellStyle name="40% - Accent3 97 4 2" xfId="39619"/>
    <cellStyle name="40% - Accent3 97 4 2 2" xfId="39620"/>
    <cellStyle name="40% - Accent3 97 4 2 2 2" xfId="39621"/>
    <cellStyle name="40% - Accent3 97 4 2 2 2 2" xfId="39622"/>
    <cellStyle name="40% - Accent3 97 4 2 2 3" xfId="39623"/>
    <cellStyle name="40% - Accent3 97 4 2 3" xfId="39624"/>
    <cellStyle name="40% - Accent3 97 4 2 3 2" xfId="39625"/>
    <cellStyle name="40% - Accent3 97 4 2 4" xfId="39626"/>
    <cellStyle name="40% - Accent3 97 4 2 5" xfId="39627"/>
    <cellStyle name="40% - Accent3 97 4 3" xfId="39628"/>
    <cellStyle name="40% - Accent3 97 4 3 2" xfId="39629"/>
    <cellStyle name="40% - Accent3 97 4 3 2 2" xfId="39630"/>
    <cellStyle name="40% - Accent3 97 4 3 3" xfId="39631"/>
    <cellStyle name="40% - Accent3 97 4 4" xfId="39632"/>
    <cellStyle name="40% - Accent3 97 4 4 2" xfId="39633"/>
    <cellStyle name="40% - Accent3 97 4 5" xfId="39634"/>
    <cellStyle name="40% - Accent3 97 4 6" xfId="39635"/>
    <cellStyle name="40% - Accent3 97 5" xfId="39636"/>
    <cellStyle name="40% - Accent3 97 5 2" xfId="39637"/>
    <cellStyle name="40% - Accent3 97 5 2 2" xfId="39638"/>
    <cellStyle name="40% - Accent3 97 5 2 2 2" xfId="39639"/>
    <cellStyle name="40% - Accent3 97 5 2 2 2 2" xfId="39640"/>
    <cellStyle name="40% - Accent3 97 5 2 2 3" xfId="39641"/>
    <cellStyle name="40% - Accent3 97 5 2 3" xfId="39642"/>
    <cellStyle name="40% - Accent3 97 5 2 3 2" xfId="39643"/>
    <cellStyle name="40% - Accent3 97 5 2 4" xfId="39644"/>
    <cellStyle name="40% - Accent3 97 5 2 5" xfId="39645"/>
    <cellStyle name="40% - Accent3 97 5 3" xfId="39646"/>
    <cellStyle name="40% - Accent3 97 5 3 2" xfId="39647"/>
    <cellStyle name="40% - Accent3 97 5 3 2 2" xfId="39648"/>
    <cellStyle name="40% - Accent3 97 5 3 3" xfId="39649"/>
    <cellStyle name="40% - Accent3 97 5 4" xfId="39650"/>
    <cellStyle name="40% - Accent3 97 5 4 2" xfId="39651"/>
    <cellStyle name="40% - Accent3 97 5 5" xfId="39652"/>
    <cellStyle name="40% - Accent3 97 5 6" xfId="39653"/>
    <cellStyle name="40% - Accent3 97 6" xfId="39654"/>
    <cellStyle name="40% - Accent3 97 6 2" xfId="39655"/>
    <cellStyle name="40% - Accent3 97 6 2 2" xfId="39656"/>
    <cellStyle name="40% - Accent3 97 6 2 2 2" xfId="39657"/>
    <cellStyle name="40% - Accent3 97 6 2 3" xfId="39658"/>
    <cellStyle name="40% - Accent3 97 6 3" xfId="39659"/>
    <cellStyle name="40% - Accent3 97 6 3 2" xfId="39660"/>
    <cellStyle name="40% - Accent3 97 6 4" xfId="39661"/>
    <cellStyle name="40% - Accent3 97 6 5" xfId="39662"/>
    <cellStyle name="40% - Accent3 97 7" xfId="39663"/>
    <cellStyle name="40% - Accent3 97 7 2" xfId="39664"/>
    <cellStyle name="40% - Accent3 97 7 2 2" xfId="39665"/>
    <cellStyle name="40% - Accent3 97 7 3" xfId="39666"/>
    <cellStyle name="40% - Accent3 97 8" xfId="39667"/>
    <cellStyle name="40% - Accent3 97 8 2" xfId="39668"/>
    <cellStyle name="40% - Accent3 97 9" xfId="39669"/>
    <cellStyle name="40% - Accent3 97 9 2" xfId="61149"/>
    <cellStyle name="40% - Accent3 98" xfId="2043"/>
    <cellStyle name="40% - Accent3 98 10" xfId="39670"/>
    <cellStyle name="40% - Accent3 98 2" xfId="39671"/>
    <cellStyle name="40% - Accent3 98 2 2" xfId="39672"/>
    <cellStyle name="40% - Accent3 98 2 2 2" xfId="39673"/>
    <cellStyle name="40% - Accent3 98 2 2 2 2" xfId="39674"/>
    <cellStyle name="40% - Accent3 98 2 2 2 2 2" xfId="39675"/>
    <cellStyle name="40% - Accent3 98 2 2 2 2 2 2" xfId="39676"/>
    <cellStyle name="40% - Accent3 98 2 2 2 2 3" xfId="39677"/>
    <cellStyle name="40% - Accent3 98 2 2 2 3" xfId="39678"/>
    <cellStyle name="40% - Accent3 98 2 2 2 3 2" xfId="39679"/>
    <cellStyle name="40% - Accent3 98 2 2 2 4" xfId="39680"/>
    <cellStyle name="40% - Accent3 98 2 2 2 5" xfId="39681"/>
    <cellStyle name="40% - Accent3 98 2 2 3" xfId="39682"/>
    <cellStyle name="40% - Accent3 98 2 2 3 2" xfId="39683"/>
    <cellStyle name="40% - Accent3 98 2 2 3 2 2" xfId="39684"/>
    <cellStyle name="40% - Accent3 98 2 2 3 3" xfId="39685"/>
    <cellStyle name="40% - Accent3 98 2 2 4" xfId="39686"/>
    <cellStyle name="40% - Accent3 98 2 2 4 2" xfId="39687"/>
    <cellStyle name="40% - Accent3 98 2 2 5" xfId="39688"/>
    <cellStyle name="40% - Accent3 98 2 2 6" xfId="39689"/>
    <cellStyle name="40% - Accent3 98 2 3" xfId="39690"/>
    <cellStyle name="40% - Accent3 98 2 3 2" xfId="39691"/>
    <cellStyle name="40% - Accent3 98 2 3 2 2" xfId="39692"/>
    <cellStyle name="40% - Accent3 98 2 3 2 2 2" xfId="39693"/>
    <cellStyle name="40% - Accent3 98 2 3 2 3" xfId="39694"/>
    <cellStyle name="40% - Accent3 98 2 3 3" xfId="39695"/>
    <cellStyle name="40% - Accent3 98 2 3 3 2" xfId="39696"/>
    <cellStyle name="40% - Accent3 98 2 3 4" xfId="39697"/>
    <cellStyle name="40% - Accent3 98 2 3 5" xfId="39698"/>
    <cellStyle name="40% - Accent3 98 2 4" xfId="39699"/>
    <cellStyle name="40% - Accent3 98 2 4 2" xfId="39700"/>
    <cellStyle name="40% - Accent3 98 2 4 2 2" xfId="39701"/>
    <cellStyle name="40% - Accent3 98 2 4 3" xfId="39702"/>
    <cellStyle name="40% - Accent3 98 2 5" xfId="39703"/>
    <cellStyle name="40% - Accent3 98 2 5 2" xfId="39704"/>
    <cellStyle name="40% - Accent3 98 2 6" xfId="39705"/>
    <cellStyle name="40% - Accent3 98 2 7" xfId="39706"/>
    <cellStyle name="40% - Accent3 98 3" xfId="39707"/>
    <cellStyle name="40% - Accent3 98 3 2" xfId="39708"/>
    <cellStyle name="40% - Accent3 98 3 2 2" xfId="39709"/>
    <cellStyle name="40% - Accent3 98 3 2 2 2" xfId="39710"/>
    <cellStyle name="40% - Accent3 98 3 2 2 2 2" xfId="39711"/>
    <cellStyle name="40% - Accent3 98 3 2 2 2 2 2" xfId="39712"/>
    <cellStyle name="40% - Accent3 98 3 2 2 2 3" xfId="39713"/>
    <cellStyle name="40% - Accent3 98 3 2 2 3" xfId="39714"/>
    <cellStyle name="40% - Accent3 98 3 2 2 3 2" xfId="39715"/>
    <cellStyle name="40% - Accent3 98 3 2 2 4" xfId="39716"/>
    <cellStyle name="40% - Accent3 98 3 2 2 5" xfId="39717"/>
    <cellStyle name="40% - Accent3 98 3 2 3" xfId="39718"/>
    <cellStyle name="40% - Accent3 98 3 2 3 2" xfId="39719"/>
    <cellStyle name="40% - Accent3 98 3 2 3 2 2" xfId="39720"/>
    <cellStyle name="40% - Accent3 98 3 2 3 3" xfId="39721"/>
    <cellStyle name="40% - Accent3 98 3 2 4" xfId="39722"/>
    <cellStyle name="40% - Accent3 98 3 2 4 2" xfId="39723"/>
    <cellStyle name="40% - Accent3 98 3 2 5" xfId="39724"/>
    <cellStyle name="40% - Accent3 98 3 2 6" xfId="39725"/>
    <cellStyle name="40% - Accent3 98 3 3" xfId="39726"/>
    <cellStyle name="40% - Accent3 98 3 3 2" xfId="39727"/>
    <cellStyle name="40% - Accent3 98 3 3 2 2" xfId="39728"/>
    <cellStyle name="40% - Accent3 98 3 3 2 2 2" xfId="39729"/>
    <cellStyle name="40% - Accent3 98 3 3 2 3" xfId="39730"/>
    <cellStyle name="40% - Accent3 98 3 3 3" xfId="39731"/>
    <cellStyle name="40% - Accent3 98 3 3 3 2" xfId="39732"/>
    <cellStyle name="40% - Accent3 98 3 3 4" xfId="39733"/>
    <cellStyle name="40% - Accent3 98 3 3 5" xfId="39734"/>
    <cellStyle name="40% - Accent3 98 3 4" xfId="39735"/>
    <cellStyle name="40% - Accent3 98 3 4 2" xfId="39736"/>
    <cellStyle name="40% - Accent3 98 3 4 2 2" xfId="39737"/>
    <cellStyle name="40% - Accent3 98 3 4 3" xfId="39738"/>
    <cellStyle name="40% - Accent3 98 3 5" xfId="39739"/>
    <cellStyle name="40% - Accent3 98 3 5 2" xfId="39740"/>
    <cellStyle name="40% - Accent3 98 3 6" xfId="39741"/>
    <cellStyle name="40% - Accent3 98 3 7" xfId="39742"/>
    <cellStyle name="40% - Accent3 98 4" xfId="39743"/>
    <cellStyle name="40% - Accent3 98 4 2" xfId="39744"/>
    <cellStyle name="40% - Accent3 98 4 2 2" xfId="39745"/>
    <cellStyle name="40% - Accent3 98 4 2 2 2" xfId="39746"/>
    <cellStyle name="40% - Accent3 98 4 2 2 2 2" xfId="39747"/>
    <cellStyle name="40% - Accent3 98 4 2 2 3" xfId="39748"/>
    <cellStyle name="40% - Accent3 98 4 2 3" xfId="39749"/>
    <cellStyle name="40% - Accent3 98 4 2 3 2" xfId="39750"/>
    <cellStyle name="40% - Accent3 98 4 2 4" xfId="39751"/>
    <cellStyle name="40% - Accent3 98 4 2 5" xfId="39752"/>
    <cellStyle name="40% - Accent3 98 4 3" xfId="39753"/>
    <cellStyle name="40% - Accent3 98 4 3 2" xfId="39754"/>
    <cellStyle name="40% - Accent3 98 4 3 2 2" xfId="39755"/>
    <cellStyle name="40% - Accent3 98 4 3 3" xfId="39756"/>
    <cellStyle name="40% - Accent3 98 4 4" xfId="39757"/>
    <cellStyle name="40% - Accent3 98 4 4 2" xfId="39758"/>
    <cellStyle name="40% - Accent3 98 4 5" xfId="39759"/>
    <cellStyle name="40% - Accent3 98 4 6" xfId="39760"/>
    <cellStyle name="40% - Accent3 98 5" xfId="39761"/>
    <cellStyle name="40% - Accent3 98 5 2" xfId="39762"/>
    <cellStyle name="40% - Accent3 98 5 2 2" xfId="39763"/>
    <cellStyle name="40% - Accent3 98 5 2 2 2" xfId="39764"/>
    <cellStyle name="40% - Accent3 98 5 2 2 2 2" xfId="39765"/>
    <cellStyle name="40% - Accent3 98 5 2 2 3" xfId="39766"/>
    <cellStyle name="40% - Accent3 98 5 2 3" xfId="39767"/>
    <cellStyle name="40% - Accent3 98 5 2 3 2" xfId="39768"/>
    <cellStyle name="40% - Accent3 98 5 2 4" xfId="39769"/>
    <cellStyle name="40% - Accent3 98 5 2 5" xfId="39770"/>
    <cellStyle name="40% - Accent3 98 5 3" xfId="39771"/>
    <cellStyle name="40% - Accent3 98 5 3 2" xfId="39772"/>
    <cellStyle name="40% - Accent3 98 5 3 2 2" xfId="39773"/>
    <cellStyle name="40% - Accent3 98 5 3 3" xfId="39774"/>
    <cellStyle name="40% - Accent3 98 5 4" xfId="39775"/>
    <cellStyle name="40% - Accent3 98 5 4 2" xfId="39776"/>
    <cellStyle name="40% - Accent3 98 5 5" xfId="39777"/>
    <cellStyle name="40% - Accent3 98 5 6" xfId="39778"/>
    <cellStyle name="40% - Accent3 98 6" xfId="39779"/>
    <cellStyle name="40% - Accent3 98 6 2" xfId="39780"/>
    <cellStyle name="40% - Accent3 98 6 2 2" xfId="39781"/>
    <cellStyle name="40% - Accent3 98 6 2 2 2" xfId="39782"/>
    <cellStyle name="40% - Accent3 98 6 2 3" xfId="39783"/>
    <cellStyle name="40% - Accent3 98 6 3" xfId="39784"/>
    <cellStyle name="40% - Accent3 98 6 3 2" xfId="39785"/>
    <cellStyle name="40% - Accent3 98 6 4" xfId="39786"/>
    <cellStyle name="40% - Accent3 98 6 5" xfId="39787"/>
    <cellStyle name="40% - Accent3 98 7" xfId="39788"/>
    <cellStyle name="40% - Accent3 98 7 2" xfId="39789"/>
    <cellStyle name="40% - Accent3 98 7 2 2" xfId="39790"/>
    <cellStyle name="40% - Accent3 98 7 3" xfId="39791"/>
    <cellStyle name="40% - Accent3 98 8" xfId="39792"/>
    <cellStyle name="40% - Accent3 98 8 2" xfId="39793"/>
    <cellStyle name="40% - Accent3 98 9" xfId="39794"/>
    <cellStyle name="40% - Accent3 98 9 2" xfId="61150"/>
    <cellStyle name="40% - Accent3 99" xfId="2044"/>
    <cellStyle name="40% - Accent3 99 10" xfId="39795"/>
    <cellStyle name="40% - Accent3 99 2" xfId="39796"/>
    <cellStyle name="40% - Accent3 99 2 2" xfId="39797"/>
    <cellStyle name="40% - Accent3 99 2 2 2" xfId="39798"/>
    <cellStyle name="40% - Accent3 99 2 2 2 2" xfId="39799"/>
    <cellStyle name="40% - Accent3 99 2 2 2 2 2" xfId="39800"/>
    <cellStyle name="40% - Accent3 99 2 2 2 2 2 2" xfId="39801"/>
    <cellStyle name="40% - Accent3 99 2 2 2 2 3" xfId="39802"/>
    <cellStyle name="40% - Accent3 99 2 2 2 3" xfId="39803"/>
    <cellStyle name="40% - Accent3 99 2 2 2 3 2" xfId="39804"/>
    <cellStyle name="40% - Accent3 99 2 2 2 4" xfId="39805"/>
    <cellStyle name="40% - Accent3 99 2 2 2 5" xfId="39806"/>
    <cellStyle name="40% - Accent3 99 2 2 3" xfId="39807"/>
    <cellStyle name="40% - Accent3 99 2 2 3 2" xfId="39808"/>
    <cellStyle name="40% - Accent3 99 2 2 3 2 2" xfId="39809"/>
    <cellStyle name="40% - Accent3 99 2 2 3 3" xfId="39810"/>
    <cellStyle name="40% - Accent3 99 2 2 4" xfId="39811"/>
    <cellStyle name="40% - Accent3 99 2 2 4 2" xfId="39812"/>
    <cellStyle name="40% - Accent3 99 2 2 5" xfId="39813"/>
    <cellStyle name="40% - Accent3 99 2 2 6" xfId="39814"/>
    <cellStyle name="40% - Accent3 99 2 3" xfId="39815"/>
    <cellStyle name="40% - Accent3 99 2 3 2" xfId="39816"/>
    <cellStyle name="40% - Accent3 99 2 3 2 2" xfId="39817"/>
    <cellStyle name="40% - Accent3 99 2 3 2 2 2" xfId="39818"/>
    <cellStyle name="40% - Accent3 99 2 3 2 3" xfId="39819"/>
    <cellStyle name="40% - Accent3 99 2 3 3" xfId="39820"/>
    <cellStyle name="40% - Accent3 99 2 3 3 2" xfId="39821"/>
    <cellStyle name="40% - Accent3 99 2 3 4" xfId="39822"/>
    <cellStyle name="40% - Accent3 99 2 3 5" xfId="39823"/>
    <cellStyle name="40% - Accent3 99 2 4" xfId="39824"/>
    <cellStyle name="40% - Accent3 99 2 4 2" xfId="39825"/>
    <cellStyle name="40% - Accent3 99 2 4 2 2" xfId="39826"/>
    <cellStyle name="40% - Accent3 99 2 4 3" xfId="39827"/>
    <cellStyle name="40% - Accent3 99 2 5" xfId="39828"/>
    <cellStyle name="40% - Accent3 99 2 5 2" xfId="39829"/>
    <cellStyle name="40% - Accent3 99 2 6" xfId="39830"/>
    <cellStyle name="40% - Accent3 99 2 7" xfId="39831"/>
    <cellStyle name="40% - Accent3 99 3" xfId="39832"/>
    <cellStyle name="40% - Accent3 99 3 2" xfId="39833"/>
    <cellStyle name="40% - Accent3 99 3 2 2" xfId="39834"/>
    <cellStyle name="40% - Accent3 99 3 2 2 2" xfId="39835"/>
    <cellStyle name="40% - Accent3 99 3 2 2 2 2" xfId="39836"/>
    <cellStyle name="40% - Accent3 99 3 2 2 2 2 2" xfId="39837"/>
    <cellStyle name="40% - Accent3 99 3 2 2 2 3" xfId="39838"/>
    <cellStyle name="40% - Accent3 99 3 2 2 3" xfId="39839"/>
    <cellStyle name="40% - Accent3 99 3 2 2 3 2" xfId="39840"/>
    <cellStyle name="40% - Accent3 99 3 2 2 4" xfId="39841"/>
    <cellStyle name="40% - Accent3 99 3 2 2 5" xfId="39842"/>
    <cellStyle name="40% - Accent3 99 3 2 3" xfId="39843"/>
    <cellStyle name="40% - Accent3 99 3 2 3 2" xfId="39844"/>
    <cellStyle name="40% - Accent3 99 3 2 3 2 2" xfId="39845"/>
    <cellStyle name="40% - Accent3 99 3 2 3 3" xfId="39846"/>
    <cellStyle name="40% - Accent3 99 3 2 4" xfId="39847"/>
    <cellStyle name="40% - Accent3 99 3 2 4 2" xfId="39848"/>
    <cellStyle name="40% - Accent3 99 3 2 5" xfId="39849"/>
    <cellStyle name="40% - Accent3 99 3 2 6" xfId="39850"/>
    <cellStyle name="40% - Accent3 99 3 3" xfId="39851"/>
    <cellStyle name="40% - Accent3 99 3 3 2" xfId="39852"/>
    <cellStyle name="40% - Accent3 99 3 3 2 2" xfId="39853"/>
    <cellStyle name="40% - Accent3 99 3 3 2 2 2" xfId="39854"/>
    <cellStyle name="40% - Accent3 99 3 3 2 3" xfId="39855"/>
    <cellStyle name="40% - Accent3 99 3 3 3" xfId="39856"/>
    <cellStyle name="40% - Accent3 99 3 3 3 2" xfId="39857"/>
    <cellStyle name="40% - Accent3 99 3 3 4" xfId="39858"/>
    <cellStyle name="40% - Accent3 99 3 3 5" xfId="39859"/>
    <cellStyle name="40% - Accent3 99 3 4" xfId="39860"/>
    <cellStyle name="40% - Accent3 99 3 4 2" xfId="39861"/>
    <cellStyle name="40% - Accent3 99 3 4 2 2" xfId="39862"/>
    <cellStyle name="40% - Accent3 99 3 4 3" xfId="39863"/>
    <cellStyle name="40% - Accent3 99 3 5" xfId="39864"/>
    <cellStyle name="40% - Accent3 99 3 5 2" xfId="39865"/>
    <cellStyle name="40% - Accent3 99 3 6" xfId="39866"/>
    <cellStyle name="40% - Accent3 99 3 7" xfId="39867"/>
    <cellStyle name="40% - Accent3 99 4" xfId="39868"/>
    <cellStyle name="40% - Accent3 99 4 2" xfId="39869"/>
    <cellStyle name="40% - Accent3 99 4 2 2" xfId="39870"/>
    <cellStyle name="40% - Accent3 99 4 2 2 2" xfId="39871"/>
    <cellStyle name="40% - Accent3 99 4 2 2 2 2" xfId="39872"/>
    <cellStyle name="40% - Accent3 99 4 2 2 3" xfId="39873"/>
    <cellStyle name="40% - Accent3 99 4 2 3" xfId="39874"/>
    <cellStyle name="40% - Accent3 99 4 2 3 2" xfId="39875"/>
    <cellStyle name="40% - Accent3 99 4 2 4" xfId="39876"/>
    <cellStyle name="40% - Accent3 99 4 2 5" xfId="39877"/>
    <cellStyle name="40% - Accent3 99 4 3" xfId="39878"/>
    <cellStyle name="40% - Accent3 99 4 3 2" xfId="39879"/>
    <cellStyle name="40% - Accent3 99 4 3 2 2" xfId="39880"/>
    <cellStyle name="40% - Accent3 99 4 3 3" xfId="39881"/>
    <cellStyle name="40% - Accent3 99 4 4" xfId="39882"/>
    <cellStyle name="40% - Accent3 99 4 4 2" xfId="39883"/>
    <cellStyle name="40% - Accent3 99 4 5" xfId="39884"/>
    <cellStyle name="40% - Accent3 99 4 6" xfId="39885"/>
    <cellStyle name="40% - Accent3 99 5" xfId="39886"/>
    <cellStyle name="40% - Accent3 99 5 2" xfId="39887"/>
    <cellStyle name="40% - Accent3 99 5 2 2" xfId="39888"/>
    <cellStyle name="40% - Accent3 99 5 2 2 2" xfId="39889"/>
    <cellStyle name="40% - Accent3 99 5 2 2 2 2" xfId="39890"/>
    <cellStyle name="40% - Accent3 99 5 2 2 3" xfId="39891"/>
    <cellStyle name="40% - Accent3 99 5 2 3" xfId="39892"/>
    <cellStyle name="40% - Accent3 99 5 2 3 2" xfId="39893"/>
    <cellStyle name="40% - Accent3 99 5 2 4" xfId="39894"/>
    <cellStyle name="40% - Accent3 99 5 2 5" xfId="39895"/>
    <cellStyle name="40% - Accent3 99 5 3" xfId="39896"/>
    <cellStyle name="40% - Accent3 99 5 3 2" xfId="39897"/>
    <cellStyle name="40% - Accent3 99 5 3 2 2" xfId="39898"/>
    <cellStyle name="40% - Accent3 99 5 3 3" xfId="39899"/>
    <cellStyle name="40% - Accent3 99 5 4" xfId="39900"/>
    <cellStyle name="40% - Accent3 99 5 4 2" xfId="39901"/>
    <cellStyle name="40% - Accent3 99 5 5" xfId="39902"/>
    <cellStyle name="40% - Accent3 99 5 6" xfId="39903"/>
    <cellStyle name="40% - Accent3 99 6" xfId="39904"/>
    <cellStyle name="40% - Accent3 99 6 2" xfId="39905"/>
    <cellStyle name="40% - Accent3 99 6 2 2" xfId="39906"/>
    <cellStyle name="40% - Accent3 99 6 2 2 2" xfId="39907"/>
    <cellStyle name="40% - Accent3 99 6 2 3" xfId="39908"/>
    <cellStyle name="40% - Accent3 99 6 3" xfId="39909"/>
    <cellStyle name="40% - Accent3 99 6 3 2" xfId="39910"/>
    <cellStyle name="40% - Accent3 99 6 4" xfId="39911"/>
    <cellStyle name="40% - Accent3 99 6 5" xfId="39912"/>
    <cellStyle name="40% - Accent3 99 7" xfId="39913"/>
    <cellStyle name="40% - Accent3 99 7 2" xfId="39914"/>
    <cellStyle name="40% - Accent3 99 7 2 2" xfId="39915"/>
    <cellStyle name="40% - Accent3 99 7 3" xfId="39916"/>
    <cellStyle name="40% - Accent3 99 8" xfId="39917"/>
    <cellStyle name="40% - Accent3 99 8 2" xfId="39918"/>
    <cellStyle name="40% - Accent3 99 9" xfId="39919"/>
    <cellStyle name="40% - Accent3 99 9 2" xfId="61151"/>
    <cellStyle name="40% - Accent4 10" xfId="2045"/>
    <cellStyle name="40% - Accent4 10 2" xfId="2046"/>
    <cellStyle name="40% - Accent4 100" xfId="2047"/>
    <cellStyle name="40% - Accent4 100 10" xfId="39920"/>
    <cellStyle name="40% - Accent4 100 2" xfId="39921"/>
    <cellStyle name="40% - Accent4 100 2 2" xfId="39922"/>
    <cellStyle name="40% - Accent4 100 2 2 2" xfId="39923"/>
    <cellStyle name="40% - Accent4 100 2 2 2 2" xfId="39924"/>
    <cellStyle name="40% - Accent4 100 2 2 2 2 2" xfId="39925"/>
    <cellStyle name="40% - Accent4 100 2 2 2 2 2 2" xfId="39926"/>
    <cellStyle name="40% - Accent4 100 2 2 2 2 3" xfId="39927"/>
    <cellStyle name="40% - Accent4 100 2 2 2 3" xfId="39928"/>
    <cellStyle name="40% - Accent4 100 2 2 2 3 2" xfId="39929"/>
    <cellStyle name="40% - Accent4 100 2 2 2 4" xfId="39930"/>
    <cellStyle name="40% - Accent4 100 2 2 2 5" xfId="39931"/>
    <cellStyle name="40% - Accent4 100 2 2 3" xfId="39932"/>
    <cellStyle name="40% - Accent4 100 2 2 3 2" xfId="39933"/>
    <cellStyle name="40% - Accent4 100 2 2 3 2 2" xfId="39934"/>
    <cellStyle name="40% - Accent4 100 2 2 3 3" xfId="39935"/>
    <cellStyle name="40% - Accent4 100 2 2 4" xfId="39936"/>
    <cellStyle name="40% - Accent4 100 2 2 4 2" xfId="39937"/>
    <cellStyle name="40% - Accent4 100 2 2 5" xfId="39938"/>
    <cellStyle name="40% - Accent4 100 2 2 6" xfId="39939"/>
    <cellStyle name="40% - Accent4 100 2 3" xfId="39940"/>
    <cellStyle name="40% - Accent4 100 2 3 2" xfId="39941"/>
    <cellStyle name="40% - Accent4 100 2 3 2 2" xfId="39942"/>
    <cellStyle name="40% - Accent4 100 2 3 2 2 2" xfId="39943"/>
    <cellStyle name="40% - Accent4 100 2 3 2 3" xfId="39944"/>
    <cellStyle name="40% - Accent4 100 2 3 3" xfId="39945"/>
    <cellStyle name="40% - Accent4 100 2 3 3 2" xfId="39946"/>
    <cellStyle name="40% - Accent4 100 2 3 4" xfId="39947"/>
    <cellStyle name="40% - Accent4 100 2 3 5" xfId="39948"/>
    <cellStyle name="40% - Accent4 100 2 4" xfId="39949"/>
    <cellStyle name="40% - Accent4 100 2 4 2" xfId="39950"/>
    <cellStyle name="40% - Accent4 100 2 4 2 2" xfId="39951"/>
    <cellStyle name="40% - Accent4 100 2 4 3" xfId="39952"/>
    <cellStyle name="40% - Accent4 100 2 5" xfId="39953"/>
    <cellStyle name="40% - Accent4 100 2 5 2" xfId="39954"/>
    <cellStyle name="40% - Accent4 100 2 6" xfId="39955"/>
    <cellStyle name="40% - Accent4 100 2 7" xfId="39956"/>
    <cellStyle name="40% - Accent4 100 3" xfId="39957"/>
    <cellStyle name="40% - Accent4 100 3 2" xfId="39958"/>
    <cellStyle name="40% - Accent4 100 3 2 2" xfId="39959"/>
    <cellStyle name="40% - Accent4 100 3 2 2 2" xfId="39960"/>
    <cellStyle name="40% - Accent4 100 3 2 2 2 2" xfId="39961"/>
    <cellStyle name="40% - Accent4 100 3 2 2 2 2 2" xfId="39962"/>
    <cellStyle name="40% - Accent4 100 3 2 2 2 3" xfId="39963"/>
    <cellStyle name="40% - Accent4 100 3 2 2 3" xfId="39964"/>
    <cellStyle name="40% - Accent4 100 3 2 2 3 2" xfId="39965"/>
    <cellStyle name="40% - Accent4 100 3 2 2 4" xfId="39966"/>
    <cellStyle name="40% - Accent4 100 3 2 2 5" xfId="39967"/>
    <cellStyle name="40% - Accent4 100 3 2 3" xfId="39968"/>
    <cellStyle name="40% - Accent4 100 3 2 3 2" xfId="39969"/>
    <cellStyle name="40% - Accent4 100 3 2 3 2 2" xfId="39970"/>
    <cellStyle name="40% - Accent4 100 3 2 3 3" xfId="39971"/>
    <cellStyle name="40% - Accent4 100 3 2 4" xfId="39972"/>
    <cellStyle name="40% - Accent4 100 3 2 4 2" xfId="39973"/>
    <cellStyle name="40% - Accent4 100 3 2 5" xfId="39974"/>
    <cellStyle name="40% - Accent4 100 3 2 6" xfId="39975"/>
    <cellStyle name="40% - Accent4 100 3 3" xfId="39976"/>
    <cellStyle name="40% - Accent4 100 3 3 2" xfId="39977"/>
    <cellStyle name="40% - Accent4 100 3 3 2 2" xfId="39978"/>
    <cellStyle name="40% - Accent4 100 3 3 2 2 2" xfId="39979"/>
    <cellStyle name="40% - Accent4 100 3 3 2 3" xfId="39980"/>
    <cellStyle name="40% - Accent4 100 3 3 3" xfId="39981"/>
    <cellStyle name="40% - Accent4 100 3 3 3 2" xfId="39982"/>
    <cellStyle name="40% - Accent4 100 3 3 4" xfId="39983"/>
    <cellStyle name="40% - Accent4 100 3 3 5" xfId="39984"/>
    <cellStyle name="40% - Accent4 100 3 4" xfId="39985"/>
    <cellStyle name="40% - Accent4 100 3 4 2" xfId="39986"/>
    <cellStyle name="40% - Accent4 100 3 4 2 2" xfId="39987"/>
    <cellStyle name="40% - Accent4 100 3 4 3" xfId="39988"/>
    <cellStyle name="40% - Accent4 100 3 5" xfId="39989"/>
    <cellStyle name="40% - Accent4 100 3 5 2" xfId="39990"/>
    <cellStyle name="40% - Accent4 100 3 6" xfId="39991"/>
    <cellStyle name="40% - Accent4 100 3 7" xfId="39992"/>
    <cellStyle name="40% - Accent4 100 4" xfId="39993"/>
    <cellStyle name="40% - Accent4 100 4 2" xfId="39994"/>
    <cellStyle name="40% - Accent4 100 4 2 2" xfId="39995"/>
    <cellStyle name="40% - Accent4 100 4 2 2 2" xfId="39996"/>
    <cellStyle name="40% - Accent4 100 4 2 2 2 2" xfId="39997"/>
    <cellStyle name="40% - Accent4 100 4 2 2 3" xfId="39998"/>
    <cellStyle name="40% - Accent4 100 4 2 3" xfId="39999"/>
    <cellStyle name="40% - Accent4 100 4 2 3 2" xfId="40000"/>
    <cellStyle name="40% - Accent4 100 4 2 4" xfId="40001"/>
    <cellStyle name="40% - Accent4 100 4 2 5" xfId="40002"/>
    <cellStyle name="40% - Accent4 100 4 3" xfId="40003"/>
    <cellStyle name="40% - Accent4 100 4 3 2" xfId="40004"/>
    <cellStyle name="40% - Accent4 100 4 3 2 2" xfId="40005"/>
    <cellStyle name="40% - Accent4 100 4 3 3" xfId="40006"/>
    <cellStyle name="40% - Accent4 100 4 4" xfId="40007"/>
    <cellStyle name="40% - Accent4 100 4 4 2" xfId="40008"/>
    <cellStyle name="40% - Accent4 100 4 5" xfId="40009"/>
    <cellStyle name="40% - Accent4 100 4 6" xfId="40010"/>
    <cellStyle name="40% - Accent4 100 5" xfId="40011"/>
    <cellStyle name="40% - Accent4 100 5 2" xfId="40012"/>
    <cellStyle name="40% - Accent4 100 5 2 2" xfId="40013"/>
    <cellStyle name="40% - Accent4 100 5 2 2 2" xfId="40014"/>
    <cellStyle name="40% - Accent4 100 5 2 2 2 2" xfId="40015"/>
    <cellStyle name="40% - Accent4 100 5 2 2 3" xfId="40016"/>
    <cellStyle name="40% - Accent4 100 5 2 3" xfId="40017"/>
    <cellStyle name="40% - Accent4 100 5 2 3 2" xfId="40018"/>
    <cellStyle name="40% - Accent4 100 5 2 4" xfId="40019"/>
    <cellStyle name="40% - Accent4 100 5 2 5" xfId="40020"/>
    <cellStyle name="40% - Accent4 100 5 3" xfId="40021"/>
    <cellStyle name="40% - Accent4 100 5 3 2" xfId="40022"/>
    <cellStyle name="40% - Accent4 100 5 3 2 2" xfId="40023"/>
    <cellStyle name="40% - Accent4 100 5 3 3" xfId="40024"/>
    <cellStyle name="40% - Accent4 100 5 4" xfId="40025"/>
    <cellStyle name="40% - Accent4 100 5 4 2" xfId="40026"/>
    <cellStyle name="40% - Accent4 100 5 5" xfId="40027"/>
    <cellStyle name="40% - Accent4 100 5 6" xfId="40028"/>
    <cellStyle name="40% - Accent4 100 6" xfId="40029"/>
    <cellStyle name="40% - Accent4 100 6 2" xfId="40030"/>
    <cellStyle name="40% - Accent4 100 6 2 2" xfId="40031"/>
    <cellStyle name="40% - Accent4 100 6 2 2 2" xfId="40032"/>
    <cellStyle name="40% - Accent4 100 6 2 3" xfId="40033"/>
    <cellStyle name="40% - Accent4 100 6 3" xfId="40034"/>
    <cellStyle name="40% - Accent4 100 6 3 2" xfId="40035"/>
    <cellStyle name="40% - Accent4 100 6 4" xfId="40036"/>
    <cellStyle name="40% - Accent4 100 6 5" xfId="40037"/>
    <cellStyle name="40% - Accent4 100 7" xfId="40038"/>
    <cellStyle name="40% - Accent4 100 7 2" xfId="40039"/>
    <cellStyle name="40% - Accent4 100 7 2 2" xfId="40040"/>
    <cellStyle name="40% - Accent4 100 7 3" xfId="40041"/>
    <cellStyle name="40% - Accent4 100 8" xfId="40042"/>
    <cellStyle name="40% - Accent4 100 8 2" xfId="40043"/>
    <cellStyle name="40% - Accent4 100 9" xfId="40044"/>
    <cellStyle name="40% - Accent4 100 9 2" xfId="61152"/>
    <cellStyle name="40% - Accent4 101" xfId="2048"/>
    <cellStyle name="40% - Accent4 101 10" xfId="40045"/>
    <cellStyle name="40% - Accent4 101 2" xfId="40046"/>
    <cellStyle name="40% - Accent4 101 2 2" xfId="40047"/>
    <cellStyle name="40% - Accent4 101 2 2 2" xfId="40048"/>
    <cellStyle name="40% - Accent4 101 2 2 2 2" xfId="40049"/>
    <cellStyle name="40% - Accent4 101 2 2 2 2 2" xfId="40050"/>
    <cellStyle name="40% - Accent4 101 2 2 2 2 2 2" xfId="40051"/>
    <cellStyle name="40% - Accent4 101 2 2 2 2 3" xfId="40052"/>
    <cellStyle name="40% - Accent4 101 2 2 2 3" xfId="40053"/>
    <cellStyle name="40% - Accent4 101 2 2 2 3 2" xfId="40054"/>
    <cellStyle name="40% - Accent4 101 2 2 2 4" xfId="40055"/>
    <cellStyle name="40% - Accent4 101 2 2 2 5" xfId="40056"/>
    <cellStyle name="40% - Accent4 101 2 2 3" xfId="40057"/>
    <cellStyle name="40% - Accent4 101 2 2 3 2" xfId="40058"/>
    <cellStyle name="40% - Accent4 101 2 2 3 2 2" xfId="40059"/>
    <cellStyle name="40% - Accent4 101 2 2 3 3" xfId="40060"/>
    <cellStyle name="40% - Accent4 101 2 2 4" xfId="40061"/>
    <cellStyle name="40% - Accent4 101 2 2 4 2" xfId="40062"/>
    <cellStyle name="40% - Accent4 101 2 2 5" xfId="40063"/>
    <cellStyle name="40% - Accent4 101 2 2 6" xfId="40064"/>
    <cellStyle name="40% - Accent4 101 2 3" xfId="40065"/>
    <cellStyle name="40% - Accent4 101 2 3 2" xfId="40066"/>
    <cellStyle name="40% - Accent4 101 2 3 2 2" xfId="40067"/>
    <cellStyle name="40% - Accent4 101 2 3 2 2 2" xfId="40068"/>
    <cellStyle name="40% - Accent4 101 2 3 2 3" xfId="40069"/>
    <cellStyle name="40% - Accent4 101 2 3 3" xfId="40070"/>
    <cellStyle name="40% - Accent4 101 2 3 3 2" xfId="40071"/>
    <cellStyle name="40% - Accent4 101 2 3 4" xfId="40072"/>
    <cellStyle name="40% - Accent4 101 2 3 5" xfId="40073"/>
    <cellStyle name="40% - Accent4 101 2 4" xfId="40074"/>
    <cellStyle name="40% - Accent4 101 2 4 2" xfId="40075"/>
    <cellStyle name="40% - Accent4 101 2 4 2 2" xfId="40076"/>
    <cellStyle name="40% - Accent4 101 2 4 3" xfId="40077"/>
    <cellStyle name="40% - Accent4 101 2 5" xfId="40078"/>
    <cellStyle name="40% - Accent4 101 2 5 2" xfId="40079"/>
    <cellStyle name="40% - Accent4 101 2 6" xfId="40080"/>
    <cellStyle name="40% - Accent4 101 2 7" xfId="40081"/>
    <cellStyle name="40% - Accent4 101 3" xfId="40082"/>
    <cellStyle name="40% - Accent4 101 3 2" xfId="40083"/>
    <cellStyle name="40% - Accent4 101 3 2 2" xfId="40084"/>
    <cellStyle name="40% - Accent4 101 3 2 2 2" xfId="40085"/>
    <cellStyle name="40% - Accent4 101 3 2 2 2 2" xfId="40086"/>
    <cellStyle name="40% - Accent4 101 3 2 2 2 2 2" xfId="40087"/>
    <cellStyle name="40% - Accent4 101 3 2 2 2 3" xfId="40088"/>
    <cellStyle name="40% - Accent4 101 3 2 2 3" xfId="40089"/>
    <cellStyle name="40% - Accent4 101 3 2 2 3 2" xfId="40090"/>
    <cellStyle name="40% - Accent4 101 3 2 2 4" xfId="40091"/>
    <cellStyle name="40% - Accent4 101 3 2 2 5" xfId="40092"/>
    <cellStyle name="40% - Accent4 101 3 2 3" xfId="40093"/>
    <cellStyle name="40% - Accent4 101 3 2 3 2" xfId="40094"/>
    <cellStyle name="40% - Accent4 101 3 2 3 2 2" xfId="40095"/>
    <cellStyle name="40% - Accent4 101 3 2 3 3" xfId="40096"/>
    <cellStyle name="40% - Accent4 101 3 2 4" xfId="40097"/>
    <cellStyle name="40% - Accent4 101 3 2 4 2" xfId="40098"/>
    <cellStyle name="40% - Accent4 101 3 2 5" xfId="40099"/>
    <cellStyle name="40% - Accent4 101 3 2 6" xfId="40100"/>
    <cellStyle name="40% - Accent4 101 3 3" xfId="40101"/>
    <cellStyle name="40% - Accent4 101 3 3 2" xfId="40102"/>
    <cellStyle name="40% - Accent4 101 3 3 2 2" xfId="40103"/>
    <cellStyle name="40% - Accent4 101 3 3 2 2 2" xfId="40104"/>
    <cellStyle name="40% - Accent4 101 3 3 2 3" xfId="40105"/>
    <cellStyle name="40% - Accent4 101 3 3 3" xfId="40106"/>
    <cellStyle name="40% - Accent4 101 3 3 3 2" xfId="40107"/>
    <cellStyle name="40% - Accent4 101 3 3 4" xfId="40108"/>
    <cellStyle name="40% - Accent4 101 3 3 5" xfId="40109"/>
    <cellStyle name="40% - Accent4 101 3 4" xfId="40110"/>
    <cellStyle name="40% - Accent4 101 3 4 2" xfId="40111"/>
    <cellStyle name="40% - Accent4 101 3 4 2 2" xfId="40112"/>
    <cellStyle name="40% - Accent4 101 3 4 3" xfId="40113"/>
    <cellStyle name="40% - Accent4 101 3 5" xfId="40114"/>
    <cellStyle name="40% - Accent4 101 3 5 2" xfId="40115"/>
    <cellStyle name="40% - Accent4 101 3 6" xfId="40116"/>
    <cellStyle name="40% - Accent4 101 3 7" xfId="40117"/>
    <cellStyle name="40% - Accent4 101 4" xfId="40118"/>
    <cellStyle name="40% - Accent4 101 4 2" xfId="40119"/>
    <cellStyle name="40% - Accent4 101 4 2 2" xfId="40120"/>
    <cellStyle name="40% - Accent4 101 4 2 2 2" xfId="40121"/>
    <cellStyle name="40% - Accent4 101 4 2 2 2 2" xfId="40122"/>
    <cellStyle name="40% - Accent4 101 4 2 2 3" xfId="40123"/>
    <cellStyle name="40% - Accent4 101 4 2 3" xfId="40124"/>
    <cellStyle name="40% - Accent4 101 4 2 3 2" xfId="40125"/>
    <cellStyle name="40% - Accent4 101 4 2 4" xfId="40126"/>
    <cellStyle name="40% - Accent4 101 4 2 5" xfId="40127"/>
    <cellStyle name="40% - Accent4 101 4 3" xfId="40128"/>
    <cellStyle name="40% - Accent4 101 4 3 2" xfId="40129"/>
    <cellStyle name="40% - Accent4 101 4 3 2 2" xfId="40130"/>
    <cellStyle name="40% - Accent4 101 4 3 3" xfId="40131"/>
    <cellStyle name="40% - Accent4 101 4 4" xfId="40132"/>
    <cellStyle name="40% - Accent4 101 4 4 2" xfId="40133"/>
    <cellStyle name="40% - Accent4 101 4 5" xfId="40134"/>
    <cellStyle name="40% - Accent4 101 4 6" xfId="40135"/>
    <cellStyle name="40% - Accent4 101 5" xfId="40136"/>
    <cellStyle name="40% - Accent4 101 5 2" xfId="40137"/>
    <cellStyle name="40% - Accent4 101 5 2 2" xfId="40138"/>
    <cellStyle name="40% - Accent4 101 5 2 2 2" xfId="40139"/>
    <cellStyle name="40% - Accent4 101 5 2 2 2 2" xfId="40140"/>
    <cellStyle name="40% - Accent4 101 5 2 2 3" xfId="40141"/>
    <cellStyle name="40% - Accent4 101 5 2 3" xfId="40142"/>
    <cellStyle name="40% - Accent4 101 5 2 3 2" xfId="40143"/>
    <cellStyle name="40% - Accent4 101 5 2 4" xfId="40144"/>
    <cellStyle name="40% - Accent4 101 5 2 5" xfId="40145"/>
    <cellStyle name="40% - Accent4 101 5 3" xfId="40146"/>
    <cellStyle name="40% - Accent4 101 5 3 2" xfId="40147"/>
    <cellStyle name="40% - Accent4 101 5 3 2 2" xfId="40148"/>
    <cellStyle name="40% - Accent4 101 5 3 3" xfId="40149"/>
    <cellStyle name="40% - Accent4 101 5 4" xfId="40150"/>
    <cellStyle name="40% - Accent4 101 5 4 2" xfId="40151"/>
    <cellStyle name="40% - Accent4 101 5 5" xfId="40152"/>
    <cellStyle name="40% - Accent4 101 5 6" xfId="40153"/>
    <cellStyle name="40% - Accent4 101 6" xfId="40154"/>
    <cellStyle name="40% - Accent4 101 6 2" xfId="40155"/>
    <cellStyle name="40% - Accent4 101 6 2 2" xfId="40156"/>
    <cellStyle name="40% - Accent4 101 6 2 2 2" xfId="40157"/>
    <cellStyle name="40% - Accent4 101 6 2 3" xfId="40158"/>
    <cellStyle name="40% - Accent4 101 6 3" xfId="40159"/>
    <cellStyle name="40% - Accent4 101 6 3 2" xfId="40160"/>
    <cellStyle name="40% - Accent4 101 6 4" xfId="40161"/>
    <cellStyle name="40% - Accent4 101 6 5" xfId="40162"/>
    <cellStyle name="40% - Accent4 101 7" xfId="40163"/>
    <cellStyle name="40% - Accent4 101 7 2" xfId="40164"/>
    <cellStyle name="40% - Accent4 101 7 2 2" xfId="40165"/>
    <cellStyle name="40% - Accent4 101 7 3" xfId="40166"/>
    <cellStyle name="40% - Accent4 101 8" xfId="40167"/>
    <cellStyle name="40% - Accent4 101 8 2" xfId="40168"/>
    <cellStyle name="40% - Accent4 101 9" xfId="40169"/>
    <cellStyle name="40% - Accent4 101 9 2" xfId="61153"/>
    <cellStyle name="40% - Accent4 102" xfId="2049"/>
    <cellStyle name="40% - Accent4 102 10" xfId="40170"/>
    <cellStyle name="40% - Accent4 102 2" xfId="40171"/>
    <cellStyle name="40% - Accent4 102 2 2" xfId="40172"/>
    <cellStyle name="40% - Accent4 102 2 2 2" xfId="40173"/>
    <cellStyle name="40% - Accent4 102 2 2 2 2" xfId="40174"/>
    <cellStyle name="40% - Accent4 102 2 2 2 2 2" xfId="40175"/>
    <cellStyle name="40% - Accent4 102 2 2 2 2 2 2" xfId="40176"/>
    <cellStyle name="40% - Accent4 102 2 2 2 2 3" xfId="40177"/>
    <cellStyle name="40% - Accent4 102 2 2 2 3" xfId="40178"/>
    <cellStyle name="40% - Accent4 102 2 2 2 3 2" xfId="40179"/>
    <cellStyle name="40% - Accent4 102 2 2 2 4" xfId="40180"/>
    <cellStyle name="40% - Accent4 102 2 2 2 5" xfId="40181"/>
    <cellStyle name="40% - Accent4 102 2 2 3" xfId="40182"/>
    <cellStyle name="40% - Accent4 102 2 2 3 2" xfId="40183"/>
    <cellStyle name="40% - Accent4 102 2 2 3 2 2" xfId="40184"/>
    <cellStyle name="40% - Accent4 102 2 2 3 3" xfId="40185"/>
    <cellStyle name="40% - Accent4 102 2 2 4" xfId="40186"/>
    <cellStyle name="40% - Accent4 102 2 2 4 2" xfId="40187"/>
    <cellStyle name="40% - Accent4 102 2 2 5" xfId="40188"/>
    <cellStyle name="40% - Accent4 102 2 2 6" xfId="40189"/>
    <cellStyle name="40% - Accent4 102 2 3" xfId="40190"/>
    <cellStyle name="40% - Accent4 102 2 3 2" xfId="40191"/>
    <cellStyle name="40% - Accent4 102 2 3 2 2" xfId="40192"/>
    <cellStyle name="40% - Accent4 102 2 3 2 2 2" xfId="40193"/>
    <cellStyle name="40% - Accent4 102 2 3 2 3" xfId="40194"/>
    <cellStyle name="40% - Accent4 102 2 3 3" xfId="40195"/>
    <cellStyle name="40% - Accent4 102 2 3 3 2" xfId="40196"/>
    <cellStyle name="40% - Accent4 102 2 3 4" xfId="40197"/>
    <cellStyle name="40% - Accent4 102 2 3 5" xfId="40198"/>
    <cellStyle name="40% - Accent4 102 2 4" xfId="40199"/>
    <cellStyle name="40% - Accent4 102 2 4 2" xfId="40200"/>
    <cellStyle name="40% - Accent4 102 2 4 2 2" xfId="40201"/>
    <cellStyle name="40% - Accent4 102 2 4 3" xfId="40202"/>
    <cellStyle name="40% - Accent4 102 2 5" xfId="40203"/>
    <cellStyle name="40% - Accent4 102 2 5 2" xfId="40204"/>
    <cellStyle name="40% - Accent4 102 2 6" xfId="40205"/>
    <cellStyle name="40% - Accent4 102 2 7" xfId="40206"/>
    <cellStyle name="40% - Accent4 102 3" xfId="40207"/>
    <cellStyle name="40% - Accent4 102 3 2" xfId="40208"/>
    <cellStyle name="40% - Accent4 102 3 2 2" xfId="40209"/>
    <cellStyle name="40% - Accent4 102 3 2 2 2" xfId="40210"/>
    <cellStyle name="40% - Accent4 102 3 2 2 2 2" xfId="40211"/>
    <cellStyle name="40% - Accent4 102 3 2 2 2 2 2" xfId="40212"/>
    <cellStyle name="40% - Accent4 102 3 2 2 2 3" xfId="40213"/>
    <cellStyle name="40% - Accent4 102 3 2 2 3" xfId="40214"/>
    <cellStyle name="40% - Accent4 102 3 2 2 3 2" xfId="40215"/>
    <cellStyle name="40% - Accent4 102 3 2 2 4" xfId="40216"/>
    <cellStyle name="40% - Accent4 102 3 2 2 5" xfId="40217"/>
    <cellStyle name="40% - Accent4 102 3 2 3" xfId="40218"/>
    <cellStyle name="40% - Accent4 102 3 2 3 2" xfId="40219"/>
    <cellStyle name="40% - Accent4 102 3 2 3 2 2" xfId="40220"/>
    <cellStyle name="40% - Accent4 102 3 2 3 3" xfId="40221"/>
    <cellStyle name="40% - Accent4 102 3 2 4" xfId="40222"/>
    <cellStyle name="40% - Accent4 102 3 2 4 2" xfId="40223"/>
    <cellStyle name="40% - Accent4 102 3 2 5" xfId="40224"/>
    <cellStyle name="40% - Accent4 102 3 2 6" xfId="40225"/>
    <cellStyle name="40% - Accent4 102 3 3" xfId="40226"/>
    <cellStyle name="40% - Accent4 102 3 3 2" xfId="40227"/>
    <cellStyle name="40% - Accent4 102 3 3 2 2" xfId="40228"/>
    <cellStyle name="40% - Accent4 102 3 3 2 2 2" xfId="40229"/>
    <cellStyle name="40% - Accent4 102 3 3 2 3" xfId="40230"/>
    <cellStyle name="40% - Accent4 102 3 3 3" xfId="40231"/>
    <cellStyle name="40% - Accent4 102 3 3 3 2" xfId="40232"/>
    <cellStyle name="40% - Accent4 102 3 3 4" xfId="40233"/>
    <cellStyle name="40% - Accent4 102 3 3 5" xfId="40234"/>
    <cellStyle name="40% - Accent4 102 3 4" xfId="40235"/>
    <cellStyle name="40% - Accent4 102 3 4 2" xfId="40236"/>
    <cellStyle name="40% - Accent4 102 3 4 2 2" xfId="40237"/>
    <cellStyle name="40% - Accent4 102 3 4 3" xfId="40238"/>
    <cellStyle name="40% - Accent4 102 3 5" xfId="40239"/>
    <cellStyle name="40% - Accent4 102 3 5 2" xfId="40240"/>
    <cellStyle name="40% - Accent4 102 3 6" xfId="40241"/>
    <cellStyle name="40% - Accent4 102 3 7" xfId="40242"/>
    <cellStyle name="40% - Accent4 102 4" xfId="40243"/>
    <cellStyle name="40% - Accent4 102 4 2" xfId="40244"/>
    <cellStyle name="40% - Accent4 102 4 2 2" xfId="40245"/>
    <cellStyle name="40% - Accent4 102 4 2 2 2" xfId="40246"/>
    <cellStyle name="40% - Accent4 102 4 2 2 2 2" xfId="40247"/>
    <cellStyle name="40% - Accent4 102 4 2 2 3" xfId="40248"/>
    <cellStyle name="40% - Accent4 102 4 2 3" xfId="40249"/>
    <cellStyle name="40% - Accent4 102 4 2 3 2" xfId="40250"/>
    <cellStyle name="40% - Accent4 102 4 2 4" xfId="40251"/>
    <cellStyle name="40% - Accent4 102 4 2 5" xfId="40252"/>
    <cellStyle name="40% - Accent4 102 4 3" xfId="40253"/>
    <cellStyle name="40% - Accent4 102 4 3 2" xfId="40254"/>
    <cellStyle name="40% - Accent4 102 4 3 2 2" xfId="40255"/>
    <cellStyle name="40% - Accent4 102 4 3 3" xfId="40256"/>
    <cellStyle name="40% - Accent4 102 4 4" xfId="40257"/>
    <cellStyle name="40% - Accent4 102 4 4 2" xfId="40258"/>
    <cellStyle name="40% - Accent4 102 4 5" xfId="40259"/>
    <cellStyle name="40% - Accent4 102 4 6" xfId="40260"/>
    <cellStyle name="40% - Accent4 102 5" xfId="40261"/>
    <cellStyle name="40% - Accent4 102 5 2" xfId="40262"/>
    <cellStyle name="40% - Accent4 102 5 2 2" xfId="40263"/>
    <cellStyle name="40% - Accent4 102 5 2 2 2" xfId="40264"/>
    <cellStyle name="40% - Accent4 102 5 2 2 2 2" xfId="40265"/>
    <cellStyle name="40% - Accent4 102 5 2 2 3" xfId="40266"/>
    <cellStyle name="40% - Accent4 102 5 2 3" xfId="40267"/>
    <cellStyle name="40% - Accent4 102 5 2 3 2" xfId="40268"/>
    <cellStyle name="40% - Accent4 102 5 2 4" xfId="40269"/>
    <cellStyle name="40% - Accent4 102 5 2 5" xfId="40270"/>
    <cellStyle name="40% - Accent4 102 5 3" xfId="40271"/>
    <cellStyle name="40% - Accent4 102 5 3 2" xfId="40272"/>
    <cellStyle name="40% - Accent4 102 5 3 2 2" xfId="40273"/>
    <cellStyle name="40% - Accent4 102 5 3 3" xfId="40274"/>
    <cellStyle name="40% - Accent4 102 5 4" xfId="40275"/>
    <cellStyle name="40% - Accent4 102 5 4 2" xfId="40276"/>
    <cellStyle name="40% - Accent4 102 5 5" xfId="40277"/>
    <cellStyle name="40% - Accent4 102 5 6" xfId="40278"/>
    <cellStyle name="40% - Accent4 102 6" xfId="40279"/>
    <cellStyle name="40% - Accent4 102 6 2" xfId="40280"/>
    <cellStyle name="40% - Accent4 102 6 2 2" xfId="40281"/>
    <cellStyle name="40% - Accent4 102 6 2 2 2" xfId="40282"/>
    <cellStyle name="40% - Accent4 102 6 2 3" xfId="40283"/>
    <cellStyle name="40% - Accent4 102 6 3" xfId="40284"/>
    <cellStyle name="40% - Accent4 102 6 3 2" xfId="40285"/>
    <cellStyle name="40% - Accent4 102 6 4" xfId="40286"/>
    <cellStyle name="40% - Accent4 102 6 5" xfId="40287"/>
    <cellStyle name="40% - Accent4 102 7" xfId="40288"/>
    <cellStyle name="40% - Accent4 102 7 2" xfId="40289"/>
    <cellStyle name="40% - Accent4 102 7 2 2" xfId="40290"/>
    <cellStyle name="40% - Accent4 102 7 3" xfId="40291"/>
    <cellStyle name="40% - Accent4 102 8" xfId="40292"/>
    <cellStyle name="40% - Accent4 102 8 2" xfId="40293"/>
    <cellStyle name="40% - Accent4 102 9" xfId="40294"/>
    <cellStyle name="40% - Accent4 102 9 2" xfId="61154"/>
    <cellStyle name="40% - Accent4 103" xfId="2050"/>
    <cellStyle name="40% - Accent4 103 10" xfId="40295"/>
    <cellStyle name="40% - Accent4 103 2" xfId="40296"/>
    <cellStyle name="40% - Accent4 103 2 2" xfId="40297"/>
    <cellStyle name="40% - Accent4 103 2 2 2" xfId="40298"/>
    <cellStyle name="40% - Accent4 103 2 2 2 2" xfId="40299"/>
    <cellStyle name="40% - Accent4 103 2 2 2 2 2" xfId="40300"/>
    <cellStyle name="40% - Accent4 103 2 2 2 2 2 2" xfId="40301"/>
    <cellStyle name="40% - Accent4 103 2 2 2 2 3" xfId="40302"/>
    <cellStyle name="40% - Accent4 103 2 2 2 3" xfId="40303"/>
    <cellStyle name="40% - Accent4 103 2 2 2 3 2" xfId="40304"/>
    <cellStyle name="40% - Accent4 103 2 2 2 4" xfId="40305"/>
    <cellStyle name="40% - Accent4 103 2 2 2 5" xfId="40306"/>
    <cellStyle name="40% - Accent4 103 2 2 3" xfId="40307"/>
    <cellStyle name="40% - Accent4 103 2 2 3 2" xfId="40308"/>
    <cellStyle name="40% - Accent4 103 2 2 3 2 2" xfId="40309"/>
    <cellStyle name="40% - Accent4 103 2 2 3 3" xfId="40310"/>
    <cellStyle name="40% - Accent4 103 2 2 4" xfId="40311"/>
    <cellStyle name="40% - Accent4 103 2 2 4 2" xfId="40312"/>
    <cellStyle name="40% - Accent4 103 2 2 5" xfId="40313"/>
    <cellStyle name="40% - Accent4 103 2 2 6" xfId="40314"/>
    <cellStyle name="40% - Accent4 103 2 3" xfId="40315"/>
    <cellStyle name="40% - Accent4 103 2 3 2" xfId="40316"/>
    <cellStyle name="40% - Accent4 103 2 3 2 2" xfId="40317"/>
    <cellStyle name="40% - Accent4 103 2 3 2 2 2" xfId="40318"/>
    <cellStyle name="40% - Accent4 103 2 3 2 3" xfId="40319"/>
    <cellStyle name="40% - Accent4 103 2 3 3" xfId="40320"/>
    <cellStyle name="40% - Accent4 103 2 3 3 2" xfId="40321"/>
    <cellStyle name="40% - Accent4 103 2 3 4" xfId="40322"/>
    <cellStyle name="40% - Accent4 103 2 3 5" xfId="40323"/>
    <cellStyle name="40% - Accent4 103 2 4" xfId="40324"/>
    <cellStyle name="40% - Accent4 103 2 4 2" xfId="40325"/>
    <cellStyle name="40% - Accent4 103 2 4 2 2" xfId="40326"/>
    <cellStyle name="40% - Accent4 103 2 4 3" xfId="40327"/>
    <cellStyle name="40% - Accent4 103 2 5" xfId="40328"/>
    <cellStyle name="40% - Accent4 103 2 5 2" xfId="40329"/>
    <cellStyle name="40% - Accent4 103 2 6" xfId="40330"/>
    <cellStyle name="40% - Accent4 103 2 7" xfId="40331"/>
    <cellStyle name="40% - Accent4 103 3" xfId="40332"/>
    <cellStyle name="40% - Accent4 103 3 2" xfId="40333"/>
    <cellStyle name="40% - Accent4 103 3 2 2" xfId="40334"/>
    <cellStyle name="40% - Accent4 103 3 2 2 2" xfId="40335"/>
    <cellStyle name="40% - Accent4 103 3 2 2 2 2" xfId="40336"/>
    <cellStyle name="40% - Accent4 103 3 2 2 2 2 2" xfId="40337"/>
    <cellStyle name="40% - Accent4 103 3 2 2 2 3" xfId="40338"/>
    <cellStyle name="40% - Accent4 103 3 2 2 3" xfId="40339"/>
    <cellStyle name="40% - Accent4 103 3 2 2 3 2" xfId="40340"/>
    <cellStyle name="40% - Accent4 103 3 2 2 4" xfId="40341"/>
    <cellStyle name="40% - Accent4 103 3 2 2 5" xfId="40342"/>
    <cellStyle name="40% - Accent4 103 3 2 3" xfId="40343"/>
    <cellStyle name="40% - Accent4 103 3 2 3 2" xfId="40344"/>
    <cellStyle name="40% - Accent4 103 3 2 3 2 2" xfId="40345"/>
    <cellStyle name="40% - Accent4 103 3 2 3 3" xfId="40346"/>
    <cellStyle name="40% - Accent4 103 3 2 4" xfId="40347"/>
    <cellStyle name="40% - Accent4 103 3 2 4 2" xfId="40348"/>
    <cellStyle name="40% - Accent4 103 3 2 5" xfId="40349"/>
    <cellStyle name="40% - Accent4 103 3 2 6" xfId="40350"/>
    <cellStyle name="40% - Accent4 103 3 3" xfId="40351"/>
    <cellStyle name="40% - Accent4 103 3 3 2" xfId="40352"/>
    <cellStyle name="40% - Accent4 103 3 3 2 2" xfId="40353"/>
    <cellStyle name="40% - Accent4 103 3 3 2 2 2" xfId="40354"/>
    <cellStyle name="40% - Accent4 103 3 3 2 3" xfId="40355"/>
    <cellStyle name="40% - Accent4 103 3 3 3" xfId="40356"/>
    <cellStyle name="40% - Accent4 103 3 3 3 2" xfId="40357"/>
    <cellStyle name="40% - Accent4 103 3 3 4" xfId="40358"/>
    <cellStyle name="40% - Accent4 103 3 3 5" xfId="40359"/>
    <cellStyle name="40% - Accent4 103 3 4" xfId="40360"/>
    <cellStyle name="40% - Accent4 103 3 4 2" xfId="40361"/>
    <cellStyle name="40% - Accent4 103 3 4 2 2" xfId="40362"/>
    <cellStyle name="40% - Accent4 103 3 4 3" xfId="40363"/>
    <cellStyle name="40% - Accent4 103 3 5" xfId="40364"/>
    <cellStyle name="40% - Accent4 103 3 5 2" xfId="40365"/>
    <cellStyle name="40% - Accent4 103 3 6" xfId="40366"/>
    <cellStyle name="40% - Accent4 103 3 7" xfId="40367"/>
    <cellStyle name="40% - Accent4 103 4" xfId="40368"/>
    <cellStyle name="40% - Accent4 103 4 2" xfId="40369"/>
    <cellStyle name="40% - Accent4 103 4 2 2" xfId="40370"/>
    <cellStyle name="40% - Accent4 103 4 2 2 2" xfId="40371"/>
    <cellStyle name="40% - Accent4 103 4 2 2 2 2" xfId="40372"/>
    <cellStyle name="40% - Accent4 103 4 2 2 3" xfId="40373"/>
    <cellStyle name="40% - Accent4 103 4 2 3" xfId="40374"/>
    <cellStyle name="40% - Accent4 103 4 2 3 2" xfId="40375"/>
    <cellStyle name="40% - Accent4 103 4 2 4" xfId="40376"/>
    <cellStyle name="40% - Accent4 103 4 2 5" xfId="40377"/>
    <cellStyle name="40% - Accent4 103 4 3" xfId="40378"/>
    <cellStyle name="40% - Accent4 103 4 3 2" xfId="40379"/>
    <cellStyle name="40% - Accent4 103 4 3 2 2" xfId="40380"/>
    <cellStyle name="40% - Accent4 103 4 3 3" xfId="40381"/>
    <cellStyle name="40% - Accent4 103 4 4" xfId="40382"/>
    <cellStyle name="40% - Accent4 103 4 4 2" xfId="40383"/>
    <cellStyle name="40% - Accent4 103 4 5" xfId="40384"/>
    <cellStyle name="40% - Accent4 103 4 6" xfId="40385"/>
    <cellStyle name="40% - Accent4 103 5" xfId="40386"/>
    <cellStyle name="40% - Accent4 103 5 2" xfId="40387"/>
    <cellStyle name="40% - Accent4 103 5 2 2" xfId="40388"/>
    <cellStyle name="40% - Accent4 103 5 2 2 2" xfId="40389"/>
    <cellStyle name="40% - Accent4 103 5 2 2 2 2" xfId="40390"/>
    <cellStyle name="40% - Accent4 103 5 2 2 3" xfId="40391"/>
    <cellStyle name="40% - Accent4 103 5 2 3" xfId="40392"/>
    <cellStyle name="40% - Accent4 103 5 2 3 2" xfId="40393"/>
    <cellStyle name="40% - Accent4 103 5 2 4" xfId="40394"/>
    <cellStyle name="40% - Accent4 103 5 2 5" xfId="40395"/>
    <cellStyle name="40% - Accent4 103 5 3" xfId="40396"/>
    <cellStyle name="40% - Accent4 103 5 3 2" xfId="40397"/>
    <cellStyle name="40% - Accent4 103 5 3 2 2" xfId="40398"/>
    <cellStyle name="40% - Accent4 103 5 3 3" xfId="40399"/>
    <cellStyle name="40% - Accent4 103 5 4" xfId="40400"/>
    <cellStyle name="40% - Accent4 103 5 4 2" xfId="40401"/>
    <cellStyle name="40% - Accent4 103 5 5" xfId="40402"/>
    <cellStyle name="40% - Accent4 103 5 6" xfId="40403"/>
    <cellStyle name="40% - Accent4 103 6" xfId="40404"/>
    <cellStyle name="40% - Accent4 103 6 2" xfId="40405"/>
    <cellStyle name="40% - Accent4 103 6 2 2" xfId="40406"/>
    <cellStyle name="40% - Accent4 103 6 2 2 2" xfId="40407"/>
    <cellStyle name="40% - Accent4 103 6 2 3" xfId="40408"/>
    <cellStyle name="40% - Accent4 103 6 3" xfId="40409"/>
    <cellStyle name="40% - Accent4 103 6 3 2" xfId="40410"/>
    <cellStyle name="40% - Accent4 103 6 4" xfId="40411"/>
    <cellStyle name="40% - Accent4 103 6 5" xfId="40412"/>
    <cellStyle name="40% - Accent4 103 7" xfId="40413"/>
    <cellStyle name="40% - Accent4 103 7 2" xfId="40414"/>
    <cellStyle name="40% - Accent4 103 7 2 2" xfId="40415"/>
    <cellStyle name="40% - Accent4 103 7 3" xfId="40416"/>
    <cellStyle name="40% - Accent4 103 8" xfId="40417"/>
    <cellStyle name="40% - Accent4 103 8 2" xfId="40418"/>
    <cellStyle name="40% - Accent4 103 9" xfId="40419"/>
    <cellStyle name="40% - Accent4 103 9 2" xfId="61155"/>
    <cellStyle name="40% - Accent4 104" xfId="2051"/>
    <cellStyle name="40% - Accent4 104 10" xfId="40420"/>
    <cellStyle name="40% - Accent4 104 2" xfId="40421"/>
    <cellStyle name="40% - Accent4 104 2 2" xfId="40422"/>
    <cellStyle name="40% - Accent4 104 2 2 2" xfId="40423"/>
    <cellStyle name="40% - Accent4 104 2 2 2 2" xfId="40424"/>
    <cellStyle name="40% - Accent4 104 2 2 2 2 2" xfId="40425"/>
    <cellStyle name="40% - Accent4 104 2 2 2 2 2 2" xfId="40426"/>
    <cellStyle name="40% - Accent4 104 2 2 2 2 3" xfId="40427"/>
    <cellStyle name="40% - Accent4 104 2 2 2 3" xfId="40428"/>
    <cellStyle name="40% - Accent4 104 2 2 2 3 2" xfId="40429"/>
    <cellStyle name="40% - Accent4 104 2 2 2 4" xfId="40430"/>
    <cellStyle name="40% - Accent4 104 2 2 2 5" xfId="40431"/>
    <cellStyle name="40% - Accent4 104 2 2 3" xfId="40432"/>
    <cellStyle name="40% - Accent4 104 2 2 3 2" xfId="40433"/>
    <cellStyle name="40% - Accent4 104 2 2 3 2 2" xfId="40434"/>
    <cellStyle name="40% - Accent4 104 2 2 3 3" xfId="40435"/>
    <cellStyle name="40% - Accent4 104 2 2 4" xfId="40436"/>
    <cellStyle name="40% - Accent4 104 2 2 4 2" xfId="40437"/>
    <cellStyle name="40% - Accent4 104 2 2 5" xfId="40438"/>
    <cellStyle name="40% - Accent4 104 2 2 6" xfId="40439"/>
    <cellStyle name="40% - Accent4 104 2 3" xfId="40440"/>
    <cellStyle name="40% - Accent4 104 2 3 2" xfId="40441"/>
    <cellStyle name="40% - Accent4 104 2 3 2 2" xfId="40442"/>
    <cellStyle name="40% - Accent4 104 2 3 2 2 2" xfId="40443"/>
    <cellStyle name="40% - Accent4 104 2 3 2 3" xfId="40444"/>
    <cellStyle name="40% - Accent4 104 2 3 3" xfId="40445"/>
    <cellStyle name="40% - Accent4 104 2 3 3 2" xfId="40446"/>
    <cellStyle name="40% - Accent4 104 2 3 4" xfId="40447"/>
    <cellStyle name="40% - Accent4 104 2 3 5" xfId="40448"/>
    <cellStyle name="40% - Accent4 104 2 4" xfId="40449"/>
    <cellStyle name="40% - Accent4 104 2 4 2" xfId="40450"/>
    <cellStyle name="40% - Accent4 104 2 4 2 2" xfId="40451"/>
    <cellStyle name="40% - Accent4 104 2 4 3" xfId="40452"/>
    <cellStyle name="40% - Accent4 104 2 5" xfId="40453"/>
    <cellStyle name="40% - Accent4 104 2 5 2" xfId="40454"/>
    <cellStyle name="40% - Accent4 104 2 6" xfId="40455"/>
    <cellStyle name="40% - Accent4 104 2 7" xfId="40456"/>
    <cellStyle name="40% - Accent4 104 3" xfId="40457"/>
    <cellStyle name="40% - Accent4 104 3 2" xfId="40458"/>
    <cellStyle name="40% - Accent4 104 3 2 2" xfId="40459"/>
    <cellStyle name="40% - Accent4 104 3 2 2 2" xfId="40460"/>
    <cellStyle name="40% - Accent4 104 3 2 2 2 2" xfId="40461"/>
    <cellStyle name="40% - Accent4 104 3 2 2 2 2 2" xfId="40462"/>
    <cellStyle name="40% - Accent4 104 3 2 2 2 3" xfId="40463"/>
    <cellStyle name="40% - Accent4 104 3 2 2 3" xfId="40464"/>
    <cellStyle name="40% - Accent4 104 3 2 2 3 2" xfId="40465"/>
    <cellStyle name="40% - Accent4 104 3 2 2 4" xfId="40466"/>
    <cellStyle name="40% - Accent4 104 3 2 2 5" xfId="40467"/>
    <cellStyle name="40% - Accent4 104 3 2 3" xfId="40468"/>
    <cellStyle name="40% - Accent4 104 3 2 3 2" xfId="40469"/>
    <cellStyle name="40% - Accent4 104 3 2 3 2 2" xfId="40470"/>
    <cellStyle name="40% - Accent4 104 3 2 3 3" xfId="40471"/>
    <cellStyle name="40% - Accent4 104 3 2 4" xfId="40472"/>
    <cellStyle name="40% - Accent4 104 3 2 4 2" xfId="40473"/>
    <cellStyle name="40% - Accent4 104 3 2 5" xfId="40474"/>
    <cellStyle name="40% - Accent4 104 3 2 6" xfId="40475"/>
    <cellStyle name="40% - Accent4 104 3 3" xfId="40476"/>
    <cellStyle name="40% - Accent4 104 3 3 2" xfId="40477"/>
    <cellStyle name="40% - Accent4 104 3 3 2 2" xfId="40478"/>
    <cellStyle name="40% - Accent4 104 3 3 2 2 2" xfId="40479"/>
    <cellStyle name="40% - Accent4 104 3 3 2 3" xfId="40480"/>
    <cellStyle name="40% - Accent4 104 3 3 3" xfId="40481"/>
    <cellStyle name="40% - Accent4 104 3 3 3 2" xfId="40482"/>
    <cellStyle name="40% - Accent4 104 3 3 4" xfId="40483"/>
    <cellStyle name="40% - Accent4 104 3 3 5" xfId="40484"/>
    <cellStyle name="40% - Accent4 104 3 4" xfId="40485"/>
    <cellStyle name="40% - Accent4 104 3 4 2" xfId="40486"/>
    <cellStyle name="40% - Accent4 104 3 4 2 2" xfId="40487"/>
    <cellStyle name="40% - Accent4 104 3 4 3" xfId="40488"/>
    <cellStyle name="40% - Accent4 104 3 5" xfId="40489"/>
    <cellStyle name="40% - Accent4 104 3 5 2" xfId="40490"/>
    <cellStyle name="40% - Accent4 104 3 6" xfId="40491"/>
    <cellStyle name="40% - Accent4 104 3 7" xfId="40492"/>
    <cellStyle name="40% - Accent4 104 4" xfId="40493"/>
    <cellStyle name="40% - Accent4 104 4 2" xfId="40494"/>
    <cellStyle name="40% - Accent4 104 4 2 2" xfId="40495"/>
    <cellStyle name="40% - Accent4 104 4 2 2 2" xfId="40496"/>
    <cellStyle name="40% - Accent4 104 4 2 2 2 2" xfId="40497"/>
    <cellStyle name="40% - Accent4 104 4 2 2 3" xfId="40498"/>
    <cellStyle name="40% - Accent4 104 4 2 3" xfId="40499"/>
    <cellStyle name="40% - Accent4 104 4 2 3 2" xfId="40500"/>
    <cellStyle name="40% - Accent4 104 4 2 4" xfId="40501"/>
    <cellStyle name="40% - Accent4 104 4 2 5" xfId="40502"/>
    <cellStyle name="40% - Accent4 104 4 3" xfId="40503"/>
    <cellStyle name="40% - Accent4 104 4 3 2" xfId="40504"/>
    <cellStyle name="40% - Accent4 104 4 3 2 2" xfId="40505"/>
    <cellStyle name="40% - Accent4 104 4 3 3" xfId="40506"/>
    <cellStyle name="40% - Accent4 104 4 4" xfId="40507"/>
    <cellStyle name="40% - Accent4 104 4 4 2" xfId="40508"/>
    <cellStyle name="40% - Accent4 104 4 5" xfId="40509"/>
    <cellStyle name="40% - Accent4 104 4 6" xfId="40510"/>
    <cellStyle name="40% - Accent4 104 5" xfId="40511"/>
    <cellStyle name="40% - Accent4 104 5 2" xfId="40512"/>
    <cellStyle name="40% - Accent4 104 5 2 2" xfId="40513"/>
    <cellStyle name="40% - Accent4 104 5 2 2 2" xfId="40514"/>
    <cellStyle name="40% - Accent4 104 5 2 2 2 2" xfId="40515"/>
    <cellStyle name="40% - Accent4 104 5 2 2 3" xfId="40516"/>
    <cellStyle name="40% - Accent4 104 5 2 3" xfId="40517"/>
    <cellStyle name="40% - Accent4 104 5 2 3 2" xfId="40518"/>
    <cellStyle name="40% - Accent4 104 5 2 4" xfId="40519"/>
    <cellStyle name="40% - Accent4 104 5 2 5" xfId="40520"/>
    <cellStyle name="40% - Accent4 104 5 3" xfId="40521"/>
    <cellStyle name="40% - Accent4 104 5 3 2" xfId="40522"/>
    <cellStyle name="40% - Accent4 104 5 3 2 2" xfId="40523"/>
    <cellStyle name="40% - Accent4 104 5 3 3" xfId="40524"/>
    <cellStyle name="40% - Accent4 104 5 4" xfId="40525"/>
    <cellStyle name="40% - Accent4 104 5 4 2" xfId="40526"/>
    <cellStyle name="40% - Accent4 104 5 5" xfId="40527"/>
    <cellStyle name="40% - Accent4 104 5 6" xfId="40528"/>
    <cellStyle name="40% - Accent4 104 6" xfId="40529"/>
    <cellStyle name="40% - Accent4 104 6 2" xfId="40530"/>
    <cellStyle name="40% - Accent4 104 6 2 2" xfId="40531"/>
    <cellStyle name="40% - Accent4 104 6 2 2 2" xfId="40532"/>
    <cellStyle name="40% - Accent4 104 6 2 3" xfId="40533"/>
    <cellStyle name="40% - Accent4 104 6 3" xfId="40534"/>
    <cellStyle name="40% - Accent4 104 6 3 2" xfId="40535"/>
    <cellStyle name="40% - Accent4 104 6 4" xfId="40536"/>
    <cellStyle name="40% - Accent4 104 6 5" xfId="40537"/>
    <cellStyle name="40% - Accent4 104 7" xfId="40538"/>
    <cellStyle name="40% - Accent4 104 7 2" xfId="40539"/>
    <cellStyle name="40% - Accent4 104 7 2 2" xfId="40540"/>
    <cellStyle name="40% - Accent4 104 7 3" xfId="40541"/>
    <cellStyle name="40% - Accent4 104 8" xfId="40542"/>
    <cellStyle name="40% - Accent4 104 8 2" xfId="40543"/>
    <cellStyle name="40% - Accent4 104 9" xfId="40544"/>
    <cellStyle name="40% - Accent4 104 9 2" xfId="61156"/>
    <cellStyle name="40% - Accent4 105" xfId="2052"/>
    <cellStyle name="40% - Accent4 105 10" xfId="40545"/>
    <cellStyle name="40% - Accent4 105 2" xfId="40546"/>
    <cellStyle name="40% - Accent4 105 2 2" xfId="40547"/>
    <cellStyle name="40% - Accent4 105 2 2 2" xfId="40548"/>
    <cellStyle name="40% - Accent4 105 2 2 2 2" xfId="40549"/>
    <cellStyle name="40% - Accent4 105 2 2 2 2 2" xfId="40550"/>
    <cellStyle name="40% - Accent4 105 2 2 2 2 2 2" xfId="40551"/>
    <cellStyle name="40% - Accent4 105 2 2 2 2 3" xfId="40552"/>
    <cellStyle name="40% - Accent4 105 2 2 2 3" xfId="40553"/>
    <cellStyle name="40% - Accent4 105 2 2 2 3 2" xfId="40554"/>
    <cellStyle name="40% - Accent4 105 2 2 2 4" xfId="40555"/>
    <cellStyle name="40% - Accent4 105 2 2 2 5" xfId="40556"/>
    <cellStyle name="40% - Accent4 105 2 2 3" xfId="40557"/>
    <cellStyle name="40% - Accent4 105 2 2 3 2" xfId="40558"/>
    <cellStyle name="40% - Accent4 105 2 2 3 2 2" xfId="40559"/>
    <cellStyle name="40% - Accent4 105 2 2 3 3" xfId="40560"/>
    <cellStyle name="40% - Accent4 105 2 2 4" xfId="40561"/>
    <cellStyle name="40% - Accent4 105 2 2 4 2" xfId="40562"/>
    <cellStyle name="40% - Accent4 105 2 2 5" xfId="40563"/>
    <cellStyle name="40% - Accent4 105 2 2 6" xfId="40564"/>
    <cellStyle name="40% - Accent4 105 2 3" xfId="40565"/>
    <cellStyle name="40% - Accent4 105 2 3 2" xfId="40566"/>
    <cellStyle name="40% - Accent4 105 2 3 2 2" xfId="40567"/>
    <cellStyle name="40% - Accent4 105 2 3 2 2 2" xfId="40568"/>
    <cellStyle name="40% - Accent4 105 2 3 2 3" xfId="40569"/>
    <cellStyle name="40% - Accent4 105 2 3 3" xfId="40570"/>
    <cellStyle name="40% - Accent4 105 2 3 3 2" xfId="40571"/>
    <cellStyle name="40% - Accent4 105 2 3 4" xfId="40572"/>
    <cellStyle name="40% - Accent4 105 2 3 5" xfId="40573"/>
    <cellStyle name="40% - Accent4 105 2 4" xfId="40574"/>
    <cellStyle name="40% - Accent4 105 2 4 2" xfId="40575"/>
    <cellStyle name="40% - Accent4 105 2 4 2 2" xfId="40576"/>
    <cellStyle name="40% - Accent4 105 2 4 3" xfId="40577"/>
    <cellStyle name="40% - Accent4 105 2 5" xfId="40578"/>
    <cellStyle name="40% - Accent4 105 2 5 2" xfId="40579"/>
    <cellStyle name="40% - Accent4 105 2 6" xfId="40580"/>
    <cellStyle name="40% - Accent4 105 2 7" xfId="40581"/>
    <cellStyle name="40% - Accent4 105 3" xfId="40582"/>
    <cellStyle name="40% - Accent4 105 3 2" xfId="40583"/>
    <cellStyle name="40% - Accent4 105 3 2 2" xfId="40584"/>
    <cellStyle name="40% - Accent4 105 3 2 2 2" xfId="40585"/>
    <cellStyle name="40% - Accent4 105 3 2 2 2 2" xfId="40586"/>
    <cellStyle name="40% - Accent4 105 3 2 2 2 2 2" xfId="40587"/>
    <cellStyle name="40% - Accent4 105 3 2 2 2 3" xfId="40588"/>
    <cellStyle name="40% - Accent4 105 3 2 2 3" xfId="40589"/>
    <cellStyle name="40% - Accent4 105 3 2 2 3 2" xfId="40590"/>
    <cellStyle name="40% - Accent4 105 3 2 2 4" xfId="40591"/>
    <cellStyle name="40% - Accent4 105 3 2 2 5" xfId="40592"/>
    <cellStyle name="40% - Accent4 105 3 2 3" xfId="40593"/>
    <cellStyle name="40% - Accent4 105 3 2 3 2" xfId="40594"/>
    <cellStyle name="40% - Accent4 105 3 2 3 2 2" xfId="40595"/>
    <cellStyle name="40% - Accent4 105 3 2 3 3" xfId="40596"/>
    <cellStyle name="40% - Accent4 105 3 2 4" xfId="40597"/>
    <cellStyle name="40% - Accent4 105 3 2 4 2" xfId="40598"/>
    <cellStyle name="40% - Accent4 105 3 2 5" xfId="40599"/>
    <cellStyle name="40% - Accent4 105 3 2 6" xfId="40600"/>
    <cellStyle name="40% - Accent4 105 3 3" xfId="40601"/>
    <cellStyle name="40% - Accent4 105 3 3 2" xfId="40602"/>
    <cellStyle name="40% - Accent4 105 3 3 2 2" xfId="40603"/>
    <cellStyle name="40% - Accent4 105 3 3 2 2 2" xfId="40604"/>
    <cellStyle name="40% - Accent4 105 3 3 2 3" xfId="40605"/>
    <cellStyle name="40% - Accent4 105 3 3 3" xfId="40606"/>
    <cellStyle name="40% - Accent4 105 3 3 3 2" xfId="40607"/>
    <cellStyle name="40% - Accent4 105 3 3 4" xfId="40608"/>
    <cellStyle name="40% - Accent4 105 3 3 5" xfId="40609"/>
    <cellStyle name="40% - Accent4 105 3 4" xfId="40610"/>
    <cellStyle name="40% - Accent4 105 3 4 2" xfId="40611"/>
    <cellStyle name="40% - Accent4 105 3 4 2 2" xfId="40612"/>
    <cellStyle name="40% - Accent4 105 3 4 3" xfId="40613"/>
    <cellStyle name="40% - Accent4 105 3 5" xfId="40614"/>
    <cellStyle name="40% - Accent4 105 3 5 2" xfId="40615"/>
    <cellStyle name="40% - Accent4 105 3 6" xfId="40616"/>
    <cellStyle name="40% - Accent4 105 3 7" xfId="40617"/>
    <cellStyle name="40% - Accent4 105 4" xfId="40618"/>
    <cellStyle name="40% - Accent4 105 4 2" xfId="40619"/>
    <cellStyle name="40% - Accent4 105 4 2 2" xfId="40620"/>
    <cellStyle name="40% - Accent4 105 4 2 2 2" xfId="40621"/>
    <cellStyle name="40% - Accent4 105 4 2 2 2 2" xfId="40622"/>
    <cellStyle name="40% - Accent4 105 4 2 2 3" xfId="40623"/>
    <cellStyle name="40% - Accent4 105 4 2 3" xfId="40624"/>
    <cellStyle name="40% - Accent4 105 4 2 3 2" xfId="40625"/>
    <cellStyle name="40% - Accent4 105 4 2 4" xfId="40626"/>
    <cellStyle name="40% - Accent4 105 4 2 5" xfId="40627"/>
    <cellStyle name="40% - Accent4 105 4 3" xfId="40628"/>
    <cellStyle name="40% - Accent4 105 4 3 2" xfId="40629"/>
    <cellStyle name="40% - Accent4 105 4 3 2 2" xfId="40630"/>
    <cellStyle name="40% - Accent4 105 4 3 3" xfId="40631"/>
    <cellStyle name="40% - Accent4 105 4 4" xfId="40632"/>
    <cellStyle name="40% - Accent4 105 4 4 2" xfId="40633"/>
    <cellStyle name="40% - Accent4 105 4 5" xfId="40634"/>
    <cellStyle name="40% - Accent4 105 4 6" xfId="40635"/>
    <cellStyle name="40% - Accent4 105 5" xfId="40636"/>
    <cellStyle name="40% - Accent4 105 5 2" xfId="40637"/>
    <cellStyle name="40% - Accent4 105 5 2 2" xfId="40638"/>
    <cellStyle name="40% - Accent4 105 5 2 2 2" xfId="40639"/>
    <cellStyle name="40% - Accent4 105 5 2 2 2 2" xfId="40640"/>
    <cellStyle name="40% - Accent4 105 5 2 2 3" xfId="40641"/>
    <cellStyle name="40% - Accent4 105 5 2 3" xfId="40642"/>
    <cellStyle name="40% - Accent4 105 5 2 3 2" xfId="40643"/>
    <cellStyle name="40% - Accent4 105 5 2 4" xfId="40644"/>
    <cellStyle name="40% - Accent4 105 5 2 5" xfId="40645"/>
    <cellStyle name="40% - Accent4 105 5 3" xfId="40646"/>
    <cellStyle name="40% - Accent4 105 5 3 2" xfId="40647"/>
    <cellStyle name="40% - Accent4 105 5 3 2 2" xfId="40648"/>
    <cellStyle name="40% - Accent4 105 5 3 3" xfId="40649"/>
    <cellStyle name="40% - Accent4 105 5 4" xfId="40650"/>
    <cellStyle name="40% - Accent4 105 5 4 2" xfId="40651"/>
    <cellStyle name="40% - Accent4 105 5 5" xfId="40652"/>
    <cellStyle name="40% - Accent4 105 5 6" xfId="40653"/>
    <cellStyle name="40% - Accent4 105 6" xfId="40654"/>
    <cellStyle name="40% - Accent4 105 6 2" xfId="40655"/>
    <cellStyle name="40% - Accent4 105 6 2 2" xfId="40656"/>
    <cellStyle name="40% - Accent4 105 6 2 2 2" xfId="40657"/>
    <cellStyle name="40% - Accent4 105 6 2 3" xfId="40658"/>
    <cellStyle name="40% - Accent4 105 6 3" xfId="40659"/>
    <cellStyle name="40% - Accent4 105 6 3 2" xfId="40660"/>
    <cellStyle name="40% - Accent4 105 6 4" xfId="40661"/>
    <cellStyle name="40% - Accent4 105 6 5" xfId="40662"/>
    <cellStyle name="40% - Accent4 105 7" xfId="40663"/>
    <cellStyle name="40% - Accent4 105 7 2" xfId="40664"/>
    <cellStyle name="40% - Accent4 105 7 2 2" xfId="40665"/>
    <cellStyle name="40% - Accent4 105 7 3" xfId="40666"/>
    <cellStyle name="40% - Accent4 105 8" xfId="40667"/>
    <cellStyle name="40% - Accent4 105 8 2" xfId="40668"/>
    <cellStyle name="40% - Accent4 105 9" xfId="40669"/>
    <cellStyle name="40% - Accent4 105 9 2" xfId="61157"/>
    <cellStyle name="40% - Accent4 106" xfId="2053"/>
    <cellStyle name="40% - Accent4 106 10" xfId="40670"/>
    <cellStyle name="40% - Accent4 106 2" xfId="40671"/>
    <cellStyle name="40% - Accent4 106 2 2" xfId="40672"/>
    <cellStyle name="40% - Accent4 106 2 2 2" xfId="40673"/>
    <cellStyle name="40% - Accent4 106 2 2 2 2" xfId="40674"/>
    <cellStyle name="40% - Accent4 106 2 2 2 2 2" xfId="40675"/>
    <cellStyle name="40% - Accent4 106 2 2 2 2 2 2" xfId="40676"/>
    <cellStyle name="40% - Accent4 106 2 2 2 2 3" xfId="40677"/>
    <cellStyle name="40% - Accent4 106 2 2 2 3" xfId="40678"/>
    <cellStyle name="40% - Accent4 106 2 2 2 3 2" xfId="40679"/>
    <cellStyle name="40% - Accent4 106 2 2 2 4" xfId="40680"/>
    <cellStyle name="40% - Accent4 106 2 2 2 5" xfId="40681"/>
    <cellStyle name="40% - Accent4 106 2 2 3" xfId="40682"/>
    <cellStyle name="40% - Accent4 106 2 2 3 2" xfId="40683"/>
    <cellStyle name="40% - Accent4 106 2 2 3 2 2" xfId="40684"/>
    <cellStyle name="40% - Accent4 106 2 2 3 3" xfId="40685"/>
    <cellStyle name="40% - Accent4 106 2 2 4" xfId="40686"/>
    <cellStyle name="40% - Accent4 106 2 2 4 2" xfId="40687"/>
    <cellStyle name="40% - Accent4 106 2 2 5" xfId="40688"/>
    <cellStyle name="40% - Accent4 106 2 2 6" xfId="40689"/>
    <cellStyle name="40% - Accent4 106 2 3" xfId="40690"/>
    <cellStyle name="40% - Accent4 106 2 3 2" xfId="40691"/>
    <cellStyle name="40% - Accent4 106 2 3 2 2" xfId="40692"/>
    <cellStyle name="40% - Accent4 106 2 3 2 2 2" xfId="40693"/>
    <cellStyle name="40% - Accent4 106 2 3 2 3" xfId="40694"/>
    <cellStyle name="40% - Accent4 106 2 3 3" xfId="40695"/>
    <cellStyle name="40% - Accent4 106 2 3 3 2" xfId="40696"/>
    <cellStyle name="40% - Accent4 106 2 3 4" xfId="40697"/>
    <cellStyle name="40% - Accent4 106 2 3 5" xfId="40698"/>
    <cellStyle name="40% - Accent4 106 2 4" xfId="40699"/>
    <cellStyle name="40% - Accent4 106 2 4 2" xfId="40700"/>
    <cellStyle name="40% - Accent4 106 2 4 2 2" xfId="40701"/>
    <cellStyle name="40% - Accent4 106 2 4 3" xfId="40702"/>
    <cellStyle name="40% - Accent4 106 2 5" xfId="40703"/>
    <cellStyle name="40% - Accent4 106 2 5 2" xfId="40704"/>
    <cellStyle name="40% - Accent4 106 2 6" xfId="40705"/>
    <cellStyle name="40% - Accent4 106 2 7" xfId="40706"/>
    <cellStyle name="40% - Accent4 106 3" xfId="40707"/>
    <cellStyle name="40% - Accent4 106 3 2" xfId="40708"/>
    <cellStyle name="40% - Accent4 106 3 2 2" xfId="40709"/>
    <cellStyle name="40% - Accent4 106 3 2 2 2" xfId="40710"/>
    <cellStyle name="40% - Accent4 106 3 2 2 2 2" xfId="40711"/>
    <cellStyle name="40% - Accent4 106 3 2 2 2 2 2" xfId="40712"/>
    <cellStyle name="40% - Accent4 106 3 2 2 2 3" xfId="40713"/>
    <cellStyle name="40% - Accent4 106 3 2 2 3" xfId="40714"/>
    <cellStyle name="40% - Accent4 106 3 2 2 3 2" xfId="40715"/>
    <cellStyle name="40% - Accent4 106 3 2 2 4" xfId="40716"/>
    <cellStyle name="40% - Accent4 106 3 2 2 5" xfId="40717"/>
    <cellStyle name="40% - Accent4 106 3 2 3" xfId="40718"/>
    <cellStyle name="40% - Accent4 106 3 2 3 2" xfId="40719"/>
    <cellStyle name="40% - Accent4 106 3 2 3 2 2" xfId="40720"/>
    <cellStyle name="40% - Accent4 106 3 2 3 3" xfId="40721"/>
    <cellStyle name="40% - Accent4 106 3 2 4" xfId="40722"/>
    <cellStyle name="40% - Accent4 106 3 2 4 2" xfId="40723"/>
    <cellStyle name="40% - Accent4 106 3 2 5" xfId="40724"/>
    <cellStyle name="40% - Accent4 106 3 2 6" xfId="40725"/>
    <cellStyle name="40% - Accent4 106 3 3" xfId="40726"/>
    <cellStyle name="40% - Accent4 106 3 3 2" xfId="40727"/>
    <cellStyle name="40% - Accent4 106 3 3 2 2" xfId="40728"/>
    <cellStyle name="40% - Accent4 106 3 3 2 2 2" xfId="40729"/>
    <cellStyle name="40% - Accent4 106 3 3 2 3" xfId="40730"/>
    <cellStyle name="40% - Accent4 106 3 3 3" xfId="40731"/>
    <cellStyle name="40% - Accent4 106 3 3 3 2" xfId="40732"/>
    <cellStyle name="40% - Accent4 106 3 3 4" xfId="40733"/>
    <cellStyle name="40% - Accent4 106 3 3 5" xfId="40734"/>
    <cellStyle name="40% - Accent4 106 3 4" xfId="40735"/>
    <cellStyle name="40% - Accent4 106 3 4 2" xfId="40736"/>
    <cellStyle name="40% - Accent4 106 3 4 2 2" xfId="40737"/>
    <cellStyle name="40% - Accent4 106 3 4 3" xfId="40738"/>
    <cellStyle name="40% - Accent4 106 3 5" xfId="40739"/>
    <cellStyle name="40% - Accent4 106 3 5 2" xfId="40740"/>
    <cellStyle name="40% - Accent4 106 3 6" xfId="40741"/>
    <cellStyle name="40% - Accent4 106 3 7" xfId="40742"/>
    <cellStyle name="40% - Accent4 106 4" xfId="40743"/>
    <cellStyle name="40% - Accent4 106 4 2" xfId="40744"/>
    <cellStyle name="40% - Accent4 106 4 2 2" xfId="40745"/>
    <cellStyle name="40% - Accent4 106 4 2 2 2" xfId="40746"/>
    <cellStyle name="40% - Accent4 106 4 2 2 2 2" xfId="40747"/>
    <cellStyle name="40% - Accent4 106 4 2 2 3" xfId="40748"/>
    <cellStyle name="40% - Accent4 106 4 2 3" xfId="40749"/>
    <cellStyle name="40% - Accent4 106 4 2 3 2" xfId="40750"/>
    <cellStyle name="40% - Accent4 106 4 2 4" xfId="40751"/>
    <cellStyle name="40% - Accent4 106 4 2 5" xfId="40752"/>
    <cellStyle name="40% - Accent4 106 4 3" xfId="40753"/>
    <cellStyle name="40% - Accent4 106 4 3 2" xfId="40754"/>
    <cellStyle name="40% - Accent4 106 4 3 2 2" xfId="40755"/>
    <cellStyle name="40% - Accent4 106 4 3 3" xfId="40756"/>
    <cellStyle name="40% - Accent4 106 4 4" xfId="40757"/>
    <cellStyle name="40% - Accent4 106 4 4 2" xfId="40758"/>
    <cellStyle name="40% - Accent4 106 4 5" xfId="40759"/>
    <cellStyle name="40% - Accent4 106 4 6" xfId="40760"/>
    <cellStyle name="40% - Accent4 106 5" xfId="40761"/>
    <cellStyle name="40% - Accent4 106 5 2" xfId="40762"/>
    <cellStyle name="40% - Accent4 106 5 2 2" xfId="40763"/>
    <cellStyle name="40% - Accent4 106 5 2 2 2" xfId="40764"/>
    <cellStyle name="40% - Accent4 106 5 2 2 2 2" xfId="40765"/>
    <cellStyle name="40% - Accent4 106 5 2 2 3" xfId="40766"/>
    <cellStyle name="40% - Accent4 106 5 2 3" xfId="40767"/>
    <cellStyle name="40% - Accent4 106 5 2 3 2" xfId="40768"/>
    <cellStyle name="40% - Accent4 106 5 2 4" xfId="40769"/>
    <cellStyle name="40% - Accent4 106 5 2 5" xfId="40770"/>
    <cellStyle name="40% - Accent4 106 5 3" xfId="40771"/>
    <cellStyle name="40% - Accent4 106 5 3 2" xfId="40772"/>
    <cellStyle name="40% - Accent4 106 5 3 2 2" xfId="40773"/>
    <cellStyle name="40% - Accent4 106 5 3 3" xfId="40774"/>
    <cellStyle name="40% - Accent4 106 5 4" xfId="40775"/>
    <cellStyle name="40% - Accent4 106 5 4 2" xfId="40776"/>
    <cellStyle name="40% - Accent4 106 5 5" xfId="40777"/>
    <cellStyle name="40% - Accent4 106 5 6" xfId="40778"/>
    <cellStyle name="40% - Accent4 106 6" xfId="40779"/>
    <cellStyle name="40% - Accent4 106 6 2" xfId="40780"/>
    <cellStyle name="40% - Accent4 106 6 2 2" xfId="40781"/>
    <cellStyle name="40% - Accent4 106 6 2 2 2" xfId="40782"/>
    <cellStyle name="40% - Accent4 106 6 2 3" xfId="40783"/>
    <cellStyle name="40% - Accent4 106 6 3" xfId="40784"/>
    <cellStyle name="40% - Accent4 106 6 3 2" xfId="40785"/>
    <cellStyle name="40% - Accent4 106 6 4" xfId="40786"/>
    <cellStyle name="40% - Accent4 106 6 5" xfId="40787"/>
    <cellStyle name="40% - Accent4 106 7" xfId="40788"/>
    <cellStyle name="40% - Accent4 106 7 2" xfId="40789"/>
    <cellStyle name="40% - Accent4 106 7 2 2" xfId="40790"/>
    <cellStyle name="40% - Accent4 106 7 3" xfId="40791"/>
    <cellStyle name="40% - Accent4 106 8" xfId="40792"/>
    <cellStyle name="40% - Accent4 106 8 2" xfId="40793"/>
    <cellStyle name="40% - Accent4 106 9" xfId="40794"/>
    <cellStyle name="40% - Accent4 106 9 2" xfId="61158"/>
    <cellStyle name="40% - Accent4 107" xfId="2054"/>
    <cellStyle name="40% - Accent4 107 10" xfId="40795"/>
    <cellStyle name="40% - Accent4 107 2" xfId="40796"/>
    <cellStyle name="40% - Accent4 107 2 2" xfId="40797"/>
    <cellStyle name="40% - Accent4 107 2 2 2" xfId="40798"/>
    <cellStyle name="40% - Accent4 107 2 2 2 2" xfId="40799"/>
    <cellStyle name="40% - Accent4 107 2 2 2 2 2" xfId="40800"/>
    <cellStyle name="40% - Accent4 107 2 2 2 2 2 2" xfId="40801"/>
    <cellStyle name="40% - Accent4 107 2 2 2 2 3" xfId="40802"/>
    <cellStyle name="40% - Accent4 107 2 2 2 3" xfId="40803"/>
    <cellStyle name="40% - Accent4 107 2 2 2 3 2" xfId="40804"/>
    <cellStyle name="40% - Accent4 107 2 2 2 4" xfId="40805"/>
    <cellStyle name="40% - Accent4 107 2 2 2 5" xfId="40806"/>
    <cellStyle name="40% - Accent4 107 2 2 3" xfId="40807"/>
    <cellStyle name="40% - Accent4 107 2 2 3 2" xfId="40808"/>
    <cellStyle name="40% - Accent4 107 2 2 3 2 2" xfId="40809"/>
    <cellStyle name="40% - Accent4 107 2 2 3 3" xfId="40810"/>
    <cellStyle name="40% - Accent4 107 2 2 4" xfId="40811"/>
    <cellStyle name="40% - Accent4 107 2 2 4 2" xfId="40812"/>
    <cellStyle name="40% - Accent4 107 2 2 5" xfId="40813"/>
    <cellStyle name="40% - Accent4 107 2 2 6" xfId="40814"/>
    <cellStyle name="40% - Accent4 107 2 3" xfId="40815"/>
    <cellStyle name="40% - Accent4 107 2 3 2" xfId="40816"/>
    <cellStyle name="40% - Accent4 107 2 3 2 2" xfId="40817"/>
    <cellStyle name="40% - Accent4 107 2 3 2 2 2" xfId="40818"/>
    <cellStyle name="40% - Accent4 107 2 3 2 3" xfId="40819"/>
    <cellStyle name="40% - Accent4 107 2 3 3" xfId="40820"/>
    <cellStyle name="40% - Accent4 107 2 3 3 2" xfId="40821"/>
    <cellStyle name="40% - Accent4 107 2 3 4" xfId="40822"/>
    <cellStyle name="40% - Accent4 107 2 3 5" xfId="40823"/>
    <cellStyle name="40% - Accent4 107 2 4" xfId="40824"/>
    <cellStyle name="40% - Accent4 107 2 4 2" xfId="40825"/>
    <cellStyle name="40% - Accent4 107 2 4 2 2" xfId="40826"/>
    <cellStyle name="40% - Accent4 107 2 4 3" xfId="40827"/>
    <cellStyle name="40% - Accent4 107 2 5" xfId="40828"/>
    <cellStyle name="40% - Accent4 107 2 5 2" xfId="40829"/>
    <cellStyle name="40% - Accent4 107 2 6" xfId="40830"/>
    <cellStyle name="40% - Accent4 107 2 7" xfId="40831"/>
    <cellStyle name="40% - Accent4 107 3" xfId="40832"/>
    <cellStyle name="40% - Accent4 107 3 2" xfId="40833"/>
    <cellStyle name="40% - Accent4 107 3 2 2" xfId="40834"/>
    <cellStyle name="40% - Accent4 107 3 2 2 2" xfId="40835"/>
    <cellStyle name="40% - Accent4 107 3 2 2 2 2" xfId="40836"/>
    <cellStyle name="40% - Accent4 107 3 2 2 2 2 2" xfId="40837"/>
    <cellStyle name="40% - Accent4 107 3 2 2 2 3" xfId="40838"/>
    <cellStyle name="40% - Accent4 107 3 2 2 3" xfId="40839"/>
    <cellStyle name="40% - Accent4 107 3 2 2 3 2" xfId="40840"/>
    <cellStyle name="40% - Accent4 107 3 2 2 4" xfId="40841"/>
    <cellStyle name="40% - Accent4 107 3 2 2 5" xfId="40842"/>
    <cellStyle name="40% - Accent4 107 3 2 3" xfId="40843"/>
    <cellStyle name="40% - Accent4 107 3 2 3 2" xfId="40844"/>
    <cellStyle name="40% - Accent4 107 3 2 3 2 2" xfId="40845"/>
    <cellStyle name="40% - Accent4 107 3 2 3 3" xfId="40846"/>
    <cellStyle name="40% - Accent4 107 3 2 4" xfId="40847"/>
    <cellStyle name="40% - Accent4 107 3 2 4 2" xfId="40848"/>
    <cellStyle name="40% - Accent4 107 3 2 5" xfId="40849"/>
    <cellStyle name="40% - Accent4 107 3 2 6" xfId="40850"/>
    <cellStyle name="40% - Accent4 107 3 3" xfId="40851"/>
    <cellStyle name="40% - Accent4 107 3 3 2" xfId="40852"/>
    <cellStyle name="40% - Accent4 107 3 3 2 2" xfId="40853"/>
    <cellStyle name="40% - Accent4 107 3 3 2 2 2" xfId="40854"/>
    <cellStyle name="40% - Accent4 107 3 3 2 3" xfId="40855"/>
    <cellStyle name="40% - Accent4 107 3 3 3" xfId="40856"/>
    <cellStyle name="40% - Accent4 107 3 3 3 2" xfId="40857"/>
    <cellStyle name="40% - Accent4 107 3 3 4" xfId="40858"/>
    <cellStyle name="40% - Accent4 107 3 3 5" xfId="40859"/>
    <cellStyle name="40% - Accent4 107 3 4" xfId="40860"/>
    <cellStyle name="40% - Accent4 107 3 4 2" xfId="40861"/>
    <cellStyle name="40% - Accent4 107 3 4 2 2" xfId="40862"/>
    <cellStyle name="40% - Accent4 107 3 4 3" xfId="40863"/>
    <cellStyle name="40% - Accent4 107 3 5" xfId="40864"/>
    <cellStyle name="40% - Accent4 107 3 5 2" xfId="40865"/>
    <cellStyle name="40% - Accent4 107 3 6" xfId="40866"/>
    <cellStyle name="40% - Accent4 107 3 7" xfId="40867"/>
    <cellStyle name="40% - Accent4 107 4" xfId="40868"/>
    <cellStyle name="40% - Accent4 107 4 2" xfId="40869"/>
    <cellStyle name="40% - Accent4 107 4 2 2" xfId="40870"/>
    <cellStyle name="40% - Accent4 107 4 2 2 2" xfId="40871"/>
    <cellStyle name="40% - Accent4 107 4 2 2 2 2" xfId="40872"/>
    <cellStyle name="40% - Accent4 107 4 2 2 3" xfId="40873"/>
    <cellStyle name="40% - Accent4 107 4 2 3" xfId="40874"/>
    <cellStyle name="40% - Accent4 107 4 2 3 2" xfId="40875"/>
    <cellStyle name="40% - Accent4 107 4 2 4" xfId="40876"/>
    <cellStyle name="40% - Accent4 107 4 2 5" xfId="40877"/>
    <cellStyle name="40% - Accent4 107 4 3" xfId="40878"/>
    <cellStyle name="40% - Accent4 107 4 3 2" xfId="40879"/>
    <cellStyle name="40% - Accent4 107 4 3 2 2" xfId="40880"/>
    <cellStyle name="40% - Accent4 107 4 3 3" xfId="40881"/>
    <cellStyle name="40% - Accent4 107 4 4" xfId="40882"/>
    <cellStyle name="40% - Accent4 107 4 4 2" xfId="40883"/>
    <cellStyle name="40% - Accent4 107 4 5" xfId="40884"/>
    <cellStyle name="40% - Accent4 107 4 6" xfId="40885"/>
    <cellStyle name="40% - Accent4 107 5" xfId="40886"/>
    <cellStyle name="40% - Accent4 107 5 2" xfId="40887"/>
    <cellStyle name="40% - Accent4 107 5 2 2" xfId="40888"/>
    <cellStyle name="40% - Accent4 107 5 2 2 2" xfId="40889"/>
    <cellStyle name="40% - Accent4 107 5 2 2 2 2" xfId="40890"/>
    <cellStyle name="40% - Accent4 107 5 2 2 3" xfId="40891"/>
    <cellStyle name="40% - Accent4 107 5 2 3" xfId="40892"/>
    <cellStyle name="40% - Accent4 107 5 2 3 2" xfId="40893"/>
    <cellStyle name="40% - Accent4 107 5 2 4" xfId="40894"/>
    <cellStyle name="40% - Accent4 107 5 2 5" xfId="40895"/>
    <cellStyle name="40% - Accent4 107 5 3" xfId="40896"/>
    <cellStyle name="40% - Accent4 107 5 3 2" xfId="40897"/>
    <cellStyle name="40% - Accent4 107 5 3 2 2" xfId="40898"/>
    <cellStyle name="40% - Accent4 107 5 3 3" xfId="40899"/>
    <cellStyle name="40% - Accent4 107 5 4" xfId="40900"/>
    <cellStyle name="40% - Accent4 107 5 4 2" xfId="40901"/>
    <cellStyle name="40% - Accent4 107 5 5" xfId="40902"/>
    <cellStyle name="40% - Accent4 107 5 6" xfId="40903"/>
    <cellStyle name="40% - Accent4 107 6" xfId="40904"/>
    <cellStyle name="40% - Accent4 107 6 2" xfId="40905"/>
    <cellStyle name="40% - Accent4 107 6 2 2" xfId="40906"/>
    <cellStyle name="40% - Accent4 107 6 2 2 2" xfId="40907"/>
    <cellStyle name="40% - Accent4 107 6 2 3" xfId="40908"/>
    <cellStyle name="40% - Accent4 107 6 3" xfId="40909"/>
    <cellStyle name="40% - Accent4 107 6 3 2" xfId="40910"/>
    <cellStyle name="40% - Accent4 107 6 4" xfId="40911"/>
    <cellStyle name="40% - Accent4 107 6 5" xfId="40912"/>
    <cellStyle name="40% - Accent4 107 7" xfId="40913"/>
    <cellStyle name="40% - Accent4 107 7 2" xfId="40914"/>
    <cellStyle name="40% - Accent4 107 7 2 2" xfId="40915"/>
    <cellStyle name="40% - Accent4 107 7 3" xfId="40916"/>
    <cellStyle name="40% - Accent4 107 8" xfId="40917"/>
    <cellStyle name="40% - Accent4 107 8 2" xfId="40918"/>
    <cellStyle name="40% - Accent4 107 9" xfId="40919"/>
    <cellStyle name="40% - Accent4 107 9 2" xfId="61159"/>
    <cellStyle name="40% - Accent4 108" xfId="2055"/>
    <cellStyle name="40% - Accent4 108 10" xfId="40920"/>
    <cellStyle name="40% - Accent4 108 2" xfId="40921"/>
    <cellStyle name="40% - Accent4 108 2 2" xfId="40922"/>
    <cellStyle name="40% - Accent4 108 2 2 2" xfId="40923"/>
    <cellStyle name="40% - Accent4 108 2 2 2 2" xfId="40924"/>
    <cellStyle name="40% - Accent4 108 2 2 2 2 2" xfId="40925"/>
    <cellStyle name="40% - Accent4 108 2 2 2 2 2 2" xfId="40926"/>
    <cellStyle name="40% - Accent4 108 2 2 2 2 3" xfId="40927"/>
    <cellStyle name="40% - Accent4 108 2 2 2 3" xfId="40928"/>
    <cellStyle name="40% - Accent4 108 2 2 2 3 2" xfId="40929"/>
    <cellStyle name="40% - Accent4 108 2 2 2 4" xfId="40930"/>
    <cellStyle name="40% - Accent4 108 2 2 2 5" xfId="40931"/>
    <cellStyle name="40% - Accent4 108 2 2 3" xfId="40932"/>
    <cellStyle name="40% - Accent4 108 2 2 3 2" xfId="40933"/>
    <cellStyle name="40% - Accent4 108 2 2 3 2 2" xfId="40934"/>
    <cellStyle name="40% - Accent4 108 2 2 3 3" xfId="40935"/>
    <cellStyle name="40% - Accent4 108 2 2 4" xfId="40936"/>
    <cellStyle name="40% - Accent4 108 2 2 4 2" xfId="40937"/>
    <cellStyle name="40% - Accent4 108 2 2 5" xfId="40938"/>
    <cellStyle name="40% - Accent4 108 2 2 6" xfId="40939"/>
    <cellStyle name="40% - Accent4 108 2 3" xfId="40940"/>
    <cellStyle name="40% - Accent4 108 2 3 2" xfId="40941"/>
    <cellStyle name="40% - Accent4 108 2 3 2 2" xfId="40942"/>
    <cellStyle name="40% - Accent4 108 2 3 2 2 2" xfId="40943"/>
    <cellStyle name="40% - Accent4 108 2 3 2 3" xfId="40944"/>
    <cellStyle name="40% - Accent4 108 2 3 3" xfId="40945"/>
    <cellStyle name="40% - Accent4 108 2 3 3 2" xfId="40946"/>
    <cellStyle name="40% - Accent4 108 2 3 4" xfId="40947"/>
    <cellStyle name="40% - Accent4 108 2 3 5" xfId="40948"/>
    <cellStyle name="40% - Accent4 108 2 4" xfId="40949"/>
    <cellStyle name="40% - Accent4 108 2 4 2" xfId="40950"/>
    <cellStyle name="40% - Accent4 108 2 4 2 2" xfId="40951"/>
    <cellStyle name="40% - Accent4 108 2 4 3" xfId="40952"/>
    <cellStyle name="40% - Accent4 108 2 5" xfId="40953"/>
    <cellStyle name="40% - Accent4 108 2 5 2" xfId="40954"/>
    <cellStyle name="40% - Accent4 108 2 6" xfId="40955"/>
    <cellStyle name="40% - Accent4 108 2 7" xfId="40956"/>
    <cellStyle name="40% - Accent4 108 3" xfId="40957"/>
    <cellStyle name="40% - Accent4 108 3 2" xfId="40958"/>
    <cellStyle name="40% - Accent4 108 3 2 2" xfId="40959"/>
    <cellStyle name="40% - Accent4 108 3 2 2 2" xfId="40960"/>
    <cellStyle name="40% - Accent4 108 3 2 2 2 2" xfId="40961"/>
    <cellStyle name="40% - Accent4 108 3 2 2 2 2 2" xfId="40962"/>
    <cellStyle name="40% - Accent4 108 3 2 2 2 3" xfId="40963"/>
    <cellStyle name="40% - Accent4 108 3 2 2 3" xfId="40964"/>
    <cellStyle name="40% - Accent4 108 3 2 2 3 2" xfId="40965"/>
    <cellStyle name="40% - Accent4 108 3 2 2 4" xfId="40966"/>
    <cellStyle name="40% - Accent4 108 3 2 2 5" xfId="40967"/>
    <cellStyle name="40% - Accent4 108 3 2 3" xfId="40968"/>
    <cellStyle name="40% - Accent4 108 3 2 3 2" xfId="40969"/>
    <cellStyle name="40% - Accent4 108 3 2 3 2 2" xfId="40970"/>
    <cellStyle name="40% - Accent4 108 3 2 3 3" xfId="40971"/>
    <cellStyle name="40% - Accent4 108 3 2 4" xfId="40972"/>
    <cellStyle name="40% - Accent4 108 3 2 4 2" xfId="40973"/>
    <cellStyle name="40% - Accent4 108 3 2 5" xfId="40974"/>
    <cellStyle name="40% - Accent4 108 3 2 6" xfId="40975"/>
    <cellStyle name="40% - Accent4 108 3 3" xfId="40976"/>
    <cellStyle name="40% - Accent4 108 3 3 2" xfId="40977"/>
    <cellStyle name="40% - Accent4 108 3 3 2 2" xfId="40978"/>
    <cellStyle name="40% - Accent4 108 3 3 2 2 2" xfId="40979"/>
    <cellStyle name="40% - Accent4 108 3 3 2 3" xfId="40980"/>
    <cellStyle name="40% - Accent4 108 3 3 3" xfId="40981"/>
    <cellStyle name="40% - Accent4 108 3 3 3 2" xfId="40982"/>
    <cellStyle name="40% - Accent4 108 3 3 4" xfId="40983"/>
    <cellStyle name="40% - Accent4 108 3 3 5" xfId="40984"/>
    <cellStyle name="40% - Accent4 108 3 4" xfId="40985"/>
    <cellStyle name="40% - Accent4 108 3 4 2" xfId="40986"/>
    <cellStyle name="40% - Accent4 108 3 4 2 2" xfId="40987"/>
    <cellStyle name="40% - Accent4 108 3 4 3" xfId="40988"/>
    <cellStyle name="40% - Accent4 108 3 5" xfId="40989"/>
    <cellStyle name="40% - Accent4 108 3 5 2" xfId="40990"/>
    <cellStyle name="40% - Accent4 108 3 6" xfId="40991"/>
    <cellStyle name="40% - Accent4 108 3 7" xfId="40992"/>
    <cellStyle name="40% - Accent4 108 4" xfId="40993"/>
    <cellStyle name="40% - Accent4 108 4 2" xfId="40994"/>
    <cellStyle name="40% - Accent4 108 4 2 2" xfId="40995"/>
    <cellStyle name="40% - Accent4 108 4 2 2 2" xfId="40996"/>
    <cellStyle name="40% - Accent4 108 4 2 2 2 2" xfId="40997"/>
    <cellStyle name="40% - Accent4 108 4 2 2 3" xfId="40998"/>
    <cellStyle name="40% - Accent4 108 4 2 3" xfId="40999"/>
    <cellStyle name="40% - Accent4 108 4 2 3 2" xfId="41000"/>
    <cellStyle name="40% - Accent4 108 4 2 4" xfId="41001"/>
    <cellStyle name="40% - Accent4 108 4 2 5" xfId="41002"/>
    <cellStyle name="40% - Accent4 108 4 3" xfId="41003"/>
    <cellStyle name="40% - Accent4 108 4 3 2" xfId="41004"/>
    <cellStyle name="40% - Accent4 108 4 3 2 2" xfId="41005"/>
    <cellStyle name="40% - Accent4 108 4 3 3" xfId="41006"/>
    <cellStyle name="40% - Accent4 108 4 4" xfId="41007"/>
    <cellStyle name="40% - Accent4 108 4 4 2" xfId="41008"/>
    <cellStyle name="40% - Accent4 108 4 5" xfId="41009"/>
    <cellStyle name="40% - Accent4 108 4 6" xfId="41010"/>
    <cellStyle name="40% - Accent4 108 5" xfId="41011"/>
    <cellStyle name="40% - Accent4 108 5 2" xfId="41012"/>
    <cellStyle name="40% - Accent4 108 5 2 2" xfId="41013"/>
    <cellStyle name="40% - Accent4 108 5 2 2 2" xfId="41014"/>
    <cellStyle name="40% - Accent4 108 5 2 2 2 2" xfId="41015"/>
    <cellStyle name="40% - Accent4 108 5 2 2 3" xfId="41016"/>
    <cellStyle name="40% - Accent4 108 5 2 3" xfId="41017"/>
    <cellStyle name="40% - Accent4 108 5 2 3 2" xfId="41018"/>
    <cellStyle name="40% - Accent4 108 5 2 4" xfId="41019"/>
    <cellStyle name="40% - Accent4 108 5 2 5" xfId="41020"/>
    <cellStyle name="40% - Accent4 108 5 3" xfId="41021"/>
    <cellStyle name="40% - Accent4 108 5 3 2" xfId="41022"/>
    <cellStyle name="40% - Accent4 108 5 3 2 2" xfId="41023"/>
    <cellStyle name="40% - Accent4 108 5 3 3" xfId="41024"/>
    <cellStyle name="40% - Accent4 108 5 4" xfId="41025"/>
    <cellStyle name="40% - Accent4 108 5 4 2" xfId="41026"/>
    <cellStyle name="40% - Accent4 108 5 5" xfId="41027"/>
    <cellStyle name="40% - Accent4 108 5 6" xfId="41028"/>
    <cellStyle name="40% - Accent4 108 6" xfId="41029"/>
    <cellStyle name="40% - Accent4 108 6 2" xfId="41030"/>
    <cellStyle name="40% - Accent4 108 6 2 2" xfId="41031"/>
    <cellStyle name="40% - Accent4 108 6 2 2 2" xfId="41032"/>
    <cellStyle name="40% - Accent4 108 6 2 3" xfId="41033"/>
    <cellStyle name="40% - Accent4 108 6 3" xfId="41034"/>
    <cellStyle name="40% - Accent4 108 6 3 2" xfId="41035"/>
    <cellStyle name="40% - Accent4 108 6 4" xfId="41036"/>
    <cellStyle name="40% - Accent4 108 6 5" xfId="41037"/>
    <cellStyle name="40% - Accent4 108 7" xfId="41038"/>
    <cellStyle name="40% - Accent4 108 7 2" xfId="41039"/>
    <cellStyle name="40% - Accent4 108 7 2 2" xfId="41040"/>
    <cellStyle name="40% - Accent4 108 7 3" xfId="41041"/>
    <cellStyle name="40% - Accent4 108 8" xfId="41042"/>
    <cellStyle name="40% - Accent4 108 8 2" xfId="41043"/>
    <cellStyle name="40% - Accent4 108 9" xfId="41044"/>
    <cellStyle name="40% - Accent4 108 9 2" xfId="61160"/>
    <cellStyle name="40% - Accent4 109" xfId="2056"/>
    <cellStyle name="40% - Accent4 109 10" xfId="41045"/>
    <cellStyle name="40% - Accent4 109 2" xfId="41046"/>
    <cellStyle name="40% - Accent4 109 2 2" xfId="41047"/>
    <cellStyle name="40% - Accent4 109 2 2 2" xfId="41048"/>
    <cellStyle name="40% - Accent4 109 2 2 2 2" xfId="41049"/>
    <cellStyle name="40% - Accent4 109 2 2 2 2 2" xfId="41050"/>
    <cellStyle name="40% - Accent4 109 2 2 2 2 2 2" xfId="41051"/>
    <cellStyle name="40% - Accent4 109 2 2 2 2 3" xfId="41052"/>
    <cellStyle name="40% - Accent4 109 2 2 2 3" xfId="41053"/>
    <cellStyle name="40% - Accent4 109 2 2 2 3 2" xfId="41054"/>
    <cellStyle name="40% - Accent4 109 2 2 2 4" xfId="41055"/>
    <cellStyle name="40% - Accent4 109 2 2 2 5" xfId="41056"/>
    <cellStyle name="40% - Accent4 109 2 2 3" xfId="41057"/>
    <cellStyle name="40% - Accent4 109 2 2 3 2" xfId="41058"/>
    <cellStyle name="40% - Accent4 109 2 2 3 2 2" xfId="41059"/>
    <cellStyle name="40% - Accent4 109 2 2 3 3" xfId="41060"/>
    <cellStyle name="40% - Accent4 109 2 2 4" xfId="41061"/>
    <cellStyle name="40% - Accent4 109 2 2 4 2" xfId="41062"/>
    <cellStyle name="40% - Accent4 109 2 2 5" xfId="41063"/>
    <cellStyle name="40% - Accent4 109 2 2 6" xfId="41064"/>
    <cellStyle name="40% - Accent4 109 2 3" xfId="41065"/>
    <cellStyle name="40% - Accent4 109 2 3 2" xfId="41066"/>
    <cellStyle name="40% - Accent4 109 2 3 2 2" xfId="41067"/>
    <cellStyle name="40% - Accent4 109 2 3 2 2 2" xfId="41068"/>
    <cellStyle name="40% - Accent4 109 2 3 2 3" xfId="41069"/>
    <cellStyle name="40% - Accent4 109 2 3 3" xfId="41070"/>
    <cellStyle name="40% - Accent4 109 2 3 3 2" xfId="41071"/>
    <cellStyle name="40% - Accent4 109 2 3 4" xfId="41072"/>
    <cellStyle name="40% - Accent4 109 2 3 5" xfId="41073"/>
    <cellStyle name="40% - Accent4 109 2 4" xfId="41074"/>
    <cellStyle name="40% - Accent4 109 2 4 2" xfId="41075"/>
    <cellStyle name="40% - Accent4 109 2 4 2 2" xfId="41076"/>
    <cellStyle name="40% - Accent4 109 2 4 3" xfId="41077"/>
    <cellStyle name="40% - Accent4 109 2 5" xfId="41078"/>
    <cellStyle name="40% - Accent4 109 2 5 2" xfId="41079"/>
    <cellStyle name="40% - Accent4 109 2 6" xfId="41080"/>
    <cellStyle name="40% - Accent4 109 2 7" xfId="41081"/>
    <cellStyle name="40% - Accent4 109 3" xfId="41082"/>
    <cellStyle name="40% - Accent4 109 3 2" xfId="41083"/>
    <cellStyle name="40% - Accent4 109 3 2 2" xfId="41084"/>
    <cellStyle name="40% - Accent4 109 3 2 2 2" xfId="41085"/>
    <cellStyle name="40% - Accent4 109 3 2 2 2 2" xfId="41086"/>
    <cellStyle name="40% - Accent4 109 3 2 2 2 2 2" xfId="41087"/>
    <cellStyle name="40% - Accent4 109 3 2 2 2 3" xfId="41088"/>
    <cellStyle name="40% - Accent4 109 3 2 2 3" xfId="41089"/>
    <cellStyle name="40% - Accent4 109 3 2 2 3 2" xfId="41090"/>
    <cellStyle name="40% - Accent4 109 3 2 2 4" xfId="41091"/>
    <cellStyle name="40% - Accent4 109 3 2 2 5" xfId="41092"/>
    <cellStyle name="40% - Accent4 109 3 2 3" xfId="41093"/>
    <cellStyle name="40% - Accent4 109 3 2 3 2" xfId="41094"/>
    <cellStyle name="40% - Accent4 109 3 2 3 2 2" xfId="41095"/>
    <cellStyle name="40% - Accent4 109 3 2 3 3" xfId="41096"/>
    <cellStyle name="40% - Accent4 109 3 2 4" xfId="41097"/>
    <cellStyle name="40% - Accent4 109 3 2 4 2" xfId="41098"/>
    <cellStyle name="40% - Accent4 109 3 2 5" xfId="41099"/>
    <cellStyle name="40% - Accent4 109 3 2 6" xfId="41100"/>
    <cellStyle name="40% - Accent4 109 3 3" xfId="41101"/>
    <cellStyle name="40% - Accent4 109 3 3 2" xfId="41102"/>
    <cellStyle name="40% - Accent4 109 3 3 2 2" xfId="41103"/>
    <cellStyle name="40% - Accent4 109 3 3 2 2 2" xfId="41104"/>
    <cellStyle name="40% - Accent4 109 3 3 2 3" xfId="41105"/>
    <cellStyle name="40% - Accent4 109 3 3 3" xfId="41106"/>
    <cellStyle name="40% - Accent4 109 3 3 3 2" xfId="41107"/>
    <cellStyle name="40% - Accent4 109 3 3 4" xfId="41108"/>
    <cellStyle name="40% - Accent4 109 3 3 5" xfId="41109"/>
    <cellStyle name="40% - Accent4 109 3 4" xfId="41110"/>
    <cellStyle name="40% - Accent4 109 3 4 2" xfId="41111"/>
    <cellStyle name="40% - Accent4 109 3 4 2 2" xfId="41112"/>
    <cellStyle name="40% - Accent4 109 3 4 3" xfId="41113"/>
    <cellStyle name="40% - Accent4 109 3 5" xfId="41114"/>
    <cellStyle name="40% - Accent4 109 3 5 2" xfId="41115"/>
    <cellStyle name="40% - Accent4 109 3 6" xfId="41116"/>
    <cellStyle name="40% - Accent4 109 3 7" xfId="41117"/>
    <cellStyle name="40% - Accent4 109 4" xfId="41118"/>
    <cellStyle name="40% - Accent4 109 4 2" xfId="41119"/>
    <cellStyle name="40% - Accent4 109 4 2 2" xfId="41120"/>
    <cellStyle name="40% - Accent4 109 4 2 2 2" xfId="41121"/>
    <cellStyle name="40% - Accent4 109 4 2 2 2 2" xfId="41122"/>
    <cellStyle name="40% - Accent4 109 4 2 2 3" xfId="41123"/>
    <cellStyle name="40% - Accent4 109 4 2 3" xfId="41124"/>
    <cellStyle name="40% - Accent4 109 4 2 3 2" xfId="41125"/>
    <cellStyle name="40% - Accent4 109 4 2 4" xfId="41126"/>
    <cellStyle name="40% - Accent4 109 4 2 5" xfId="41127"/>
    <cellStyle name="40% - Accent4 109 4 3" xfId="41128"/>
    <cellStyle name="40% - Accent4 109 4 3 2" xfId="41129"/>
    <cellStyle name="40% - Accent4 109 4 3 2 2" xfId="41130"/>
    <cellStyle name="40% - Accent4 109 4 3 3" xfId="41131"/>
    <cellStyle name="40% - Accent4 109 4 4" xfId="41132"/>
    <cellStyle name="40% - Accent4 109 4 4 2" xfId="41133"/>
    <cellStyle name="40% - Accent4 109 4 5" xfId="41134"/>
    <cellStyle name="40% - Accent4 109 4 6" xfId="41135"/>
    <cellStyle name="40% - Accent4 109 5" xfId="41136"/>
    <cellStyle name="40% - Accent4 109 5 2" xfId="41137"/>
    <cellStyle name="40% - Accent4 109 5 2 2" xfId="41138"/>
    <cellStyle name="40% - Accent4 109 5 2 2 2" xfId="41139"/>
    <cellStyle name="40% - Accent4 109 5 2 2 2 2" xfId="41140"/>
    <cellStyle name="40% - Accent4 109 5 2 2 3" xfId="41141"/>
    <cellStyle name="40% - Accent4 109 5 2 3" xfId="41142"/>
    <cellStyle name="40% - Accent4 109 5 2 3 2" xfId="41143"/>
    <cellStyle name="40% - Accent4 109 5 2 4" xfId="41144"/>
    <cellStyle name="40% - Accent4 109 5 2 5" xfId="41145"/>
    <cellStyle name="40% - Accent4 109 5 3" xfId="41146"/>
    <cellStyle name="40% - Accent4 109 5 3 2" xfId="41147"/>
    <cellStyle name="40% - Accent4 109 5 3 2 2" xfId="41148"/>
    <cellStyle name="40% - Accent4 109 5 3 3" xfId="41149"/>
    <cellStyle name="40% - Accent4 109 5 4" xfId="41150"/>
    <cellStyle name="40% - Accent4 109 5 4 2" xfId="41151"/>
    <cellStyle name="40% - Accent4 109 5 5" xfId="41152"/>
    <cellStyle name="40% - Accent4 109 5 6" xfId="41153"/>
    <cellStyle name="40% - Accent4 109 6" xfId="41154"/>
    <cellStyle name="40% - Accent4 109 6 2" xfId="41155"/>
    <cellStyle name="40% - Accent4 109 6 2 2" xfId="41156"/>
    <cellStyle name="40% - Accent4 109 6 2 2 2" xfId="41157"/>
    <cellStyle name="40% - Accent4 109 6 2 3" xfId="41158"/>
    <cellStyle name="40% - Accent4 109 6 3" xfId="41159"/>
    <cellStyle name="40% - Accent4 109 6 3 2" xfId="41160"/>
    <cellStyle name="40% - Accent4 109 6 4" xfId="41161"/>
    <cellStyle name="40% - Accent4 109 6 5" xfId="41162"/>
    <cellStyle name="40% - Accent4 109 7" xfId="41163"/>
    <cellStyle name="40% - Accent4 109 7 2" xfId="41164"/>
    <cellStyle name="40% - Accent4 109 7 2 2" xfId="41165"/>
    <cellStyle name="40% - Accent4 109 7 3" xfId="41166"/>
    <cellStyle name="40% - Accent4 109 8" xfId="41167"/>
    <cellStyle name="40% - Accent4 109 8 2" xfId="41168"/>
    <cellStyle name="40% - Accent4 109 9" xfId="41169"/>
    <cellStyle name="40% - Accent4 109 9 2" xfId="61161"/>
    <cellStyle name="40% - Accent4 11" xfId="2057"/>
    <cellStyle name="40% - Accent4 11 2" xfId="2058"/>
    <cellStyle name="40% - Accent4 110" xfId="2059"/>
    <cellStyle name="40% - Accent4 110 10" xfId="41170"/>
    <cellStyle name="40% - Accent4 110 2" xfId="41171"/>
    <cellStyle name="40% - Accent4 110 2 2" xfId="41172"/>
    <cellStyle name="40% - Accent4 110 2 2 2" xfId="41173"/>
    <cellStyle name="40% - Accent4 110 2 2 2 2" xfId="41174"/>
    <cellStyle name="40% - Accent4 110 2 2 2 2 2" xfId="41175"/>
    <cellStyle name="40% - Accent4 110 2 2 2 2 2 2" xfId="41176"/>
    <cellStyle name="40% - Accent4 110 2 2 2 2 3" xfId="41177"/>
    <cellStyle name="40% - Accent4 110 2 2 2 3" xfId="41178"/>
    <cellStyle name="40% - Accent4 110 2 2 2 3 2" xfId="41179"/>
    <cellStyle name="40% - Accent4 110 2 2 2 4" xfId="41180"/>
    <cellStyle name="40% - Accent4 110 2 2 2 5" xfId="41181"/>
    <cellStyle name="40% - Accent4 110 2 2 3" xfId="41182"/>
    <cellStyle name="40% - Accent4 110 2 2 3 2" xfId="41183"/>
    <cellStyle name="40% - Accent4 110 2 2 3 2 2" xfId="41184"/>
    <cellStyle name="40% - Accent4 110 2 2 3 3" xfId="41185"/>
    <cellStyle name="40% - Accent4 110 2 2 4" xfId="41186"/>
    <cellStyle name="40% - Accent4 110 2 2 4 2" xfId="41187"/>
    <cellStyle name="40% - Accent4 110 2 2 5" xfId="41188"/>
    <cellStyle name="40% - Accent4 110 2 2 6" xfId="41189"/>
    <cellStyle name="40% - Accent4 110 2 3" xfId="41190"/>
    <cellStyle name="40% - Accent4 110 2 3 2" xfId="41191"/>
    <cellStyle name="40% - Accent4 110 2 3 2 2" xfId="41192"/>
    <cellStyle name="40% - Accent4 110 2 3 2 2 2" xfId="41193"/>
    <cellStyle name="40% - Accent4 110 2 3 2 3" xfId="41194"/>
    <cellStyle name="40% - Accent4 110 2 3 3" xfId="41195"/>
    <cellStyle name="40% - Accent4 110 2 3 3 2" xfId="41196"/>
    <cellStyle name="40% - Accent4 110 2 3 4" xfId="41197"/>
    <cellStyle name="40% - Accent4 110 2 3 5" xfId="41198"/>
    <cellStyle name="40% - Accent4 110 2 4" xfId="41199"/>
    <cellStyle name="40% - Accent4 110 2 4 2" xfId="41200"/>
    <cellStyle name="40% - Accent4 110 2 4 2 2" xfId="41201"/>
    <cellStyle name="40% - Accent4 110 2 4 3" xfId="41202"/>
    <cellStyle name="40% - Accent4 110 2 5" xfId="41203"/>
    <cellStyle name="40% - Accent4 110 2 5 2" xfId="41204"/>
    <cellStyle name="40% - Accent4 110 2 6" xfId="41205"/>
    <cellStyle name="40% - Accent4 110 2 7" xfId="41206"/>
    <cellStyle name="40% - Accent4 110 3" xfId="41207"/>
    <cellStyle name="40% - Accent4 110 3 2" xfId="41208"/>
    <cellStyle name="40% - Accent4 110 3 2 2" xfId="41209"/>
    <cellStyle name="40% - Accent4 110 3 2 2 2" xfId="41210"/>
    <cellStyle name="40% - Accent4 110 3 2 2 2 2" xfId="41211"/>
    <cellStyle name="40% - Accent4 110 3 2 2 2 2 2" xfId="41212"/>
    <cellStyle name="40% - Accent4 110 3 2 2 2 3" xfId="41213"/>
    <cellStyle name="40% - Accent4 110 3 2 2 3" xfId="41214"/>
    <cellStyle name="40% - Accent4 110 3 2 2 3 2" xfId="41215"/>
    <cellStyle name="40% - Accent4 110 3 2 2 4" xfId="41216"/>
    <cellStyle name="40% - Accent4 110 3 2 2 5" xfId="41217"/>
    <cellStyle name="40% - Accent4 110 3 2 3" xfId="41218"/>
    <cellStyle name="40% - Accent4 110 3 2 3 2" xfId="41219"/>
    <cellStyle name="40% - Accent4 110 3 2 3 2 2" xfId="41220"/>
    <cellStyle name="40% - Accent4 110 3 2 3 3" xfId="41221"/>
    <cellStyle name="40% - Accent4 110 3 2 4" xfId="41222"/>
    <cellStyle name="40% - Accent4 110 3 2 4 2" xfId="41223"/>
    <cellStyle name="40% - Accent4 110 3 2 5" xfId="41224"/>
    <cellStyle name="40% - Accent4 110 3 2 6" xfId="41225"/>
    <cellStyle name="40% - Accent4 110 3 3" xfId="41226"/>
    <cellStyle name="40% - Accent4 110 3 3 2" xfId="41227"/>
    <cellStyle name="40% - Accent4 110 3 3 2 2" xfId="41228"/>
    <cellStyle name="40% - Accent4 110 3 3 2 2 2" xfId="41229"/>
    <cellStyle name="40% - Accent4 110 3 3 2 3" xfId="41230"/>
    <cellStyle name="40% - Accent4 110 3 3 3" xfId="41231"/>
    <cellStyle name="40% - Accent4 110 3 3 3 2" xfId="41232"/>
    <cellStyle name="40% - Accent4 110 3 3 4" xfId="41233"/>
    <cellStyle name="40% - Accent4 110 3 3 5" xfId="41234"/>
    <cellStyle name="40% - Accent4 110 3 4" xfId="41235"/>
    <cellStyle name="40% - Accent4 110 3 4 2" xfId="41236"/>
    <cellStyle name="40% - Accent4 110 3 4 2 2" xfId="41237"/>
    <cellStyle name="40% - Accent4 110 3 4 3" xfId="41238"/>
    <cellStyle name="40% - Accent4 110 3 5" xfId="41239"/>
    <cellStyle name="40% - Accent4 110 3 5 2" xfId="41240"/>
    <cellStyle name="40% - Accent4 110 3 6" xfId="41241"/>
    <cellStyle name="40% - Accent4 110 3 7" xfId="41242"/>
    <cellStyle name="40% - Accent4 110 4" xfId="41243"/>
    <cellStyle name="40% - Accent4 110 4 2" xfId="41244"/>
    <cellStyle name="40% - Accent4 110 4 2 2" xfId="41245"/>
    <cellStyle name="40% - Accent4 110 4 2 2 2" xfId="41246"/>
    <cellStyle name="40% - Accent4 110 4 2 2 2 2" xfId="41247"/>
    <cellStyle name="40% - Accent4 110 4 2 2 3" xfId="41248"/>
    <cellStyle name="40% - Accent4 110 4 2 3" xfId="41249"/>
    <cellStyle name="40% - Accent4 110 4 2 3 2" xfId="41250"/>
    <cellStyle name="40% - Accent4 110 4 2 4" xfId="41251"/>
    <cellStyle name="40% - Accent4 110 4 2 5" xfId="41252"/>
    <cellStyle name="40% - Accent4 110 4 3" xfId="41253"/>
    <cellStyle name="40% - Accent4 110 4 3 2" xfId="41254"/>
    <cellStyle name="40% - Accent4 110 4 3 2 2" xfId="41255"/>
    <cellStyle name="40% - Accent4 110 4 3 3" xfId="41256"/>
    <cellStyle name="40% - Accent4 110 4 4" xfId="41257"/>
    <cellStyle name="40% - Accent4 110 4 4 2" xfId="41258"/>
    <cellStyle name="40% - Accent4 110 4 5" xfId="41259"/>
    <cellStyle name="40% - Accent4 110 4 6" xfId="41260"/>
    <cellStyle name="40% - Accent4 110 5" xfId="41261"/>
    <cellStyle name="40% - Accent4 110 5 2" xfId="41262"/>
    <cellStyle name="40% - Accent4 110 5 2 2" xfId="41263"/>
    <cellStyle name="40% - Accent4 110 5 2 2 2" xfId="41264"/>
    <cellStyle name="40% - Accent4 110 5 2 2 2 2" xfId="41265"/>
    <cellStyle name="40% - Accent4 110 5 2 2 3" xfId="41266"/>
    <cellStyle name="40% - Accent4 110 5 2 3" xfId="41267"/>
    <cellStyle name="40% - Accent4 110 5 2 3 2" xfId="41268"/>
    <cellStyle name="40% - Accent4 110 5 2 4" xfId="41269"/>
    <cellStyle name="40% - Accent4 110 5 2 5" xfId="41270"/>
    <cellStyle name="40% - Accent4 110 5 3" xfId="41271"/>
    <cellStyle name="40% - Accent4 110 5 3 2" xfId="41272"/>
    <cellStyle name="40% - Accent4 110 5 3 2 2" xfId="41273"/>
    <cellStyle name="40% - Accent4 110 5 3 3" xfId="41274"/>
    <cellStyle name="40% - Accent4 110 5 4" xfId="41275"/>
    <cellStyle name="40% - Accent4 110 5 4 2" xfId="41276"/>
    <cellStyle name="40% - Accent4 110 5 5" xfId="41277"/>
    <cellStyle name="40% - Accent4 110 5 6" xfId="41278"/>
    <cellStyle name="40% - Accent4 110 6" xfId="41279"/>
    <cellStyle name="40% - Accent4 110 6 2" xfId="41280"/>
    <cellStyle name="40% - Accent4 110 6 2 2" xfId="41281"/>
    <cellStyle name="40% - Accent4 110 6 2 2 2" xfId="41282"/>
    <cellStyle name="40% - Accent4 110 6 2 3" xfId="41283"/>
    <cellStyle name="40% - Accent4 110 6 3" xfId="41284"/>
    <cellStyle name="40% - Accent4 110 6 3 2" xfId="41285"/>
    <cellStyle name="40% - Accent4 110 6 4" xfId="41286"/>
    <cellStyle name="40% - Accent4 110 6 5" xfId="41287"/>
    <cellStyle name="40% - Accent4 110 7" xfId="41288"/>
    <cellStyle name="40% - Accent4 110 7 2" xfId="41289"/>
    <cellStyle name="40% - Accent4 110 7 2 2" xfId="41290"/>
    <cellStyle name="40% - Accent4 110 7 3" xfId="41291"/>
    <cellStyle name="40% - Accent4 110 8" xfId="41292"/>
    <cellStyle name="40% - Accent4 110 8 2" xfId="41293"/>
    <cellStyle name="40% - Accent4 110 9" xfId="41294"/>
    <cellStyle name="40% - Accent4 110 9 2" xfId="61162"/>
    <cellStyle name="40% - Accent4 111" xfId="2060"/>
    <cellStyle name="40% - Accent4 111 10" xfId="41295"/>
    <cellStyle name="40% - Accent4 111 2" xfId="41296"/>
    <cellStyle name="40% - Accent4 111 2 2" xfId="41297"/>
    <cellStyle name="40% - Accent4 111 2 2 2" xfId="41298"/>
    <cellStyle name="40% - Accent4 111 2 2 2 2" xfId="41299"/>
    <cellStyle name="40% - Accent4 111 2 2 2 2 2" xfId="41300"/>
    <cellStyle name="40% - Accent4 111 2 2 2 2 2 2" xfId="41301"/>
    <cellStyle name="40% - Accent4 111 2 2 2 2 3" xfId="41302"/>
    <cellStyle name="40% - Accent4 111 2 2 2 3" xfId="41303"/>
    <cellStyle name="40% - Accent4 111 2 2 2 3 2" xfId="41304"/>
    <cellStyle name="40% - Accent4 111 2 2 2 4" xfId="41305"/>
    <cellStyle name="40% - Accent4 111 2 2 2 5" xfId="41306"/>
    <cellStyle name="40% - Accent4 111 2 2 3" xfId="41307"/>
    <cellStyle name="40% - Accent4 111 2 2 3 2" xfId="41308"/>
    <cellStyle name="40% - Accent4 111 2 2 3 2 2" xfId="41309"/>
    <cellStyle name="40% - Accent4 111 2 2 3 3" xfId="41310"/>
    <cellStyle name="40% - Accent4 111 2 2 4" xfId="41311"/>
    <cellStyle name="40% - Accent4 111 2 2 4 2" xfId="41312"/>
    <cellStyle name="40% - Accent4 111 2 2 5" xfId="41313"/>
    <cellStyle name="40% - Accent4 111 2 2 6" xfId="41314"/>
    <cellStyle name="40% - Accent4 111 2 3" xfId="41315"/>
    <cellStyle name="40% - Accent4 111 2 3 2" xfId="41316"/>
    <cellStyle name="40% - Accent4 111 2 3 2 2" xfId="41317"/>
    <cellStyle name="40% - Accent4 111 2 3 2 2 2" xfId="41318"/>
    <cellStyle name="40% - Accent4 111 2 3 2 3" xfId="41319"/>
    <cellStyle name="40% - Accent4 111 2 3 3" xfId="41320"/>
    <cellStyle name="40% - Accent4 111 2 3 3 2" xfId="41321"/>
    <cellStyle name="40% - Accent4 111 2 3 4" xfId="41322"/>
    <cellStyle name="40% - Accent4 111 2 3 5" xfId="41323"/>
    <cellStyle name="40% - Accent4 111 2 4" xfId="41324"/>
    <cellStyle name="40% - Accent4 111 2 4 2" xfId="41325"/>
    <cellStyle name="40% - Accent4 111 2 4 2 2" xfId="41326"/>
    <cellStyle name="40% - Accent4 111 2 4 3" xfId="41327"/>
    <cellStyle name="40% - Accent4 111 2 5" xfId="41328"/>
    <cellStyle name="40% - Accent4 111 2 5 2" xfId="41329"/>
    <cellStyle name="40% - Accent4 111 2 6" xfId="41330"/>
    <cellStyle name="40% - Accent4 111 2 7" xfId="41331"/>
    <cellStyle name="40% - Accent4 111 3" xfId="41332"/>
    <cellStyle name="40% - Accent4 111 3 2" xfId="41333"/>
    <cellStyle name="40% - Accent4 111 3 2 2" xfId="41334"/>
    <cellStyle name="40% - Accent4 111 3 2 2 2" xfId="41335"/>
    <cellStyle name="40% - Accent4 111 3 2 2 2 2" xfId="41336"/>
    <cellStyle name="40% - Accent4 111 3 2 2 2 2 2" xfId="41337"/>
    <cellStyle name="40% - Accent4 111 3 2 2 2 3" xfId="41338"/>
    <cellStyle name="40% - Accent4 111 3 2 2 3" xfId="41339"/>
    <cellStyle name="40% - Accent4 111 3 2 2 3 2" xfId="41340"/>
    <cellStyle name="40% - Accent4 111 3 2 2 4" xfId="41341"/>
    <cellStyle name="40% - Accent4 111 3 2 2 5" xfId="41342"/>
    <cellStyle name="40% - Accent4 111 3 2 3" xfId="41343"/>
    <cellStyle name="40% - Accent4 111 3 2 3 2" xfId="41344"/>
    <cellStyle name="40% - Accent4 111 3 2 3 2 2" xfId="41345"/>
    <cellStyle name="40% - Accent4 111 3 2 3 3" xfId="41346"/>
    <cellStyle name="40% - Accent4 111 3 2 4" xfId="41347"/>
    <cellStyle name="40% - Accent4 111 3 2 4 2" xfId="41348"/>
    <cellStyle name="40% - Accent4 111 3 2 5" xfId="41349"/>
    <cellStyle name="40% - Accent4 111 3 2 6" xfId="41350"/>
    <cellStyle name="40% - Accent4 111 3 3" xfId="41351"/>
    <cellStyle name="40% - Accent4 111 3 3 2" xfId="41352"/>
    <cellStyle name="40% - Accent4 111 3 3 2 2" xfId="41353"/>
    <cellStyle name="40% - Accent4 111 3 3 2 2 2" xfId="41354"/>
    <cellStyle name="40% - Accent4 111 3 3 2 3" xfId="41355"/>
    <cellStyle name="40% - Accent4 111 3 3 3" xfId="41356"/>
    <cellStyle name="40% - Accent4 111 3 3 3 2" xfId="41357"/>
    <cellStyle name="40% - Accent4 111 3 3 4" xfId="41358"/>
    <cellStyle name="40% - Accent4 111 3 3 5" xfId="41359"/>
    <cellStyle name="40% - Accent4 111 3 4" xfId="41360"/>
    <cellStyle name="40% - Accent4 111 3 4 2" xfId="41361"/>
    <cellStyle name="40% - Accent4 111 3 4 2 2" xfId="41362"/>
    <cellStyle name="40% - Accent4 111 3 4 3" xfId="41363"/>
    <cellStyle name="40% - Accent4 111 3 5" xfId="41364"/>
    <cellStyle name="40% - Accent4 111 3 5 2" xfId="41365"/>
    <cellStyle name="40% - Accent4 111 3 6" xfId="41366"/>
    <cellStyle name="40% - Accent4 111 3 7" xfId="41367"/>
    <cellStyle name="40% - Accent4 111 4" xfId="41368"/>
    <cellStyle name="40% - Accent4 111 4 2" xfId="41369"/>
    <cellStyle name="40% - Accent4 111 4 2 2" xfId="41370"/>
    <cellStyle name="40% - Accent4 111 4 2 2 2" xfId="41371"/>
    <cellStyle name="40% - Accent4 111 4 2 2 2 2" xfId="41372"/>
    <cellStyle name="40% - Accent4 111 4 2 2 3" xfId="41373"/>
    <cellStyle name="40% - Accent4 111 4 2 3" xfId="41374"/>
    <cellStyle name="40% - Accent4 111 4 2 3 2" xfId="41375"/>
    <cellStyle name="40% - Accent4 111 4 2 4" xfId="41376"/>
    <cellStyle name="40% - Accent4 111 4 2 5" xfId="41377"/>
    <cellStyle name="40% - Accent4 111 4 3" xfId="41378"/>
    <cellStyle name="40% - Accent4 111 4 3 2" xfId="41379"/>
    <cellStyle name="40% - Accent4 111 4 3 2 2" xfId="41380"/>
    <cellStyle name="40% - Accent4 111 4 3 3" xfId="41381"/>
    <cellStyle name="40% - Accent4 111 4 4" xfId="41382"/>
    <cellStyle name="40% - Accent4 111 4 4 2" xfId="41383"/>
    <cellStyle name="40% - Accent4 111 4 5" xfId="41384"/>
    <cellStyle name="40% - Accent4 111 4 6" xfId="41385"/>
    <cellStyle name="40% - Accent4 111 5" xfId="41386"/>
    <cellStyle name="40% - Accent4 111 5 2" xfId="41387"/>
    <cellStyle name="40% - Accent4 111 5 2 2" xfId="41388"/>
    <cellStyle name="40% - Accent4 111 5 2 2 2" xfId="41389"/>
    <cellStyle name="40% - Accent4 111 5 2 2 2 2" xfId="41390"/>
    <cellStyle name="40% - Accent4 111 5 2 2 3" xfId="41391"/>
    <cellStyle name="40% - Accent4 111 5 2 3" xfId="41392"/>
    <cellStyle name="40% - Accent4 111 5 2 3 2" xfId="41393"/>
    <cellStyle name="40% - Accent4 111 5 2 4" xfId="41394"/>
    <cellStyle name="40% - Accent4 111 5 2 5" xfId="41395"/>
    <cellStyle name="40% - Accent4 111 5 3" xfId="41396"/>
    <cellStyle name="40% - Accent4 111 5 3 2" xfId="41397"/>
    <cellStyle name="40% - Accent4 111 5 3 2 2" xfId="41398"/>
    <cellStyle name="40% - Accent4 111 5 3 3" xfId="41399"/>
    <cellStyle name="40% - Accent4 111 5 4" xfId="41400"/>
    <cellStyle name="40% - Accent4 111 5 4 2" xfId="41401"/>
    <cellStyle name="40% - Accent4 111 5 5" xfId="41402"/>
    <cellStyle name="40% - Accent4 111 5 6" xfId="41403"/>
    <cellStyle name="40% - Accent4 111 6" xfId="41404"/>
    <cellStyle name="40% - Accent4 111 6 2" xfId="41405"/>
    <cellStyle name="40% - Accent4 111 6 2 2" xfId="41406"/>
    <cellStyle name="40% - Accent4 111 6 2 2 2" xfId="41407"/>
    <cellStyle name="40% - Accent4 111 6 2 3" xfId="41408"/>
    <cellStyle name="40% - Accent4 111 6 3" xfId="41409"/>
    <cellStyle name="40% - Accent4 111 6 3 2" xfId="41410"/>
    <cellStyle name="40% - Accent4 111 6 4" xfId="41411"/>
    <cellStyle name="40% - Accent4 111 6 5" xfId="41412"/>
    <cellStyle name="40% - Accent4 111 7" xfId="41413"/>
    <cellStyle name="40% - Accent4 111 7 2" xfId="41414"/>
    <cellStyle name="40% - Accent4 111 7 2 2" xfId="41415"/>
    <cellStyle name="40% - Accent4 111 7 3" xfId="41416"/>
    <cellStyle name="40% - Accent4 111 8" xfId="41417"/>
    <cellStyle name="40% - Accent4 111 8 2" xfId="41418"/>
    <cellStyle name="40% - Accent4 111 9" xfId="41419"/>
    <cellStyle name="40% - Accent4 111 9 2" xfId="61163"/>
    <cellStyle name="40% - Accent4 112" xfId="2061"/>
    <cellStyle name="40% - Accent4 112 10" xfId="41420"/>
    <cellStyle name="40% - Accent4 112 2" xfId="41421"/>
    <cellStyle name="40% - Accent4 112 2 2" xfId="41422"/>
    <cellStyle name="40% - Accent4 112 2 2 2" xfId="41423"/>
    <cellStyle name="40% - Accent4 112 2 2 2 2" xfId="41424"/>
    <cellStyle name="40% - Accent4 112 2 2 2 2 2" xfId="41425"/>
    <cellStyle name="40% - Accent4 112 2 2 2 2 2 2" xfId="41426"/>
    <cellStyle name="40% - Accent4 112 2 2 2 2 3" xfId="41427"/>
    <cellStyle name="40% - Accent4 112 2 2 2 3" xfId="41428"/>
    <cellStyle name="40% - Accent4 112 2 2 2 3 2" xfId="41429"/>
    <cellStyle name="40% - Accent4 112 2 2 2 4" xfId="41430"/>
    <cellStyle name="40% - Accent4 112 2 2 2 5" xfId="41431"/>
    <cellStyle name="40% - Accent4 112 2 2 3" xfId="41432"/>
    <cellStyle name="40% - Accent4 112 2 2 3 2" xfId="41433"/>
    <cellStyle name="40% - Accent4 112 2 2 3 2 2" xfId="41434"/>
    <cellStyle name="40% - Accent4 112 2 2 3 3" xfId="41435"/>
    <cellStyle name="40% - Accent4 112 2 2 4" xfId="41436"/>
    <cellStyle name="40% - Accent4 112 2 2 4 2" xfId="41437"/>
    <cellStyle name="40% - Accent4 112 2 2 5" xfId="41438"/>
    <cellStyle name="40% - Accent4 112 2 2 6" xfId="41439"/>
    <cellStyle name="40% - Accent4 112 2 3" xfId="41440"/>
    <cellStyle name="40% - Accent4 112 2 3 2" xfId="41441"/>
    <cellStyle name="40% - Accent4 112 2 3 2 2" xfId="41442"/>
    <cellStyle name="40% - Accent4 112 2 3 2 2 2" xfId="41443"/>
    <cellStyle name="40% - Accent4 112 2 3 2 3" xfId="41444"/>
    <cellStyle name="40% - Accent4 112 2 3 3" xfId="41445"/>
    <cellStyle name="40% - Accent4 112 2 3 3 2" xfId="41446"/>
    <cellStyle name="40% - Accent4 112 2 3 4" xfId="41447"/>
    <cellStyle name="40% - Accent4 112 2 3 5" xfId="41448"/>
    <cellStyle name="40% - Accent4 112 2 4" xfId="41449"/>
    <cellStyle name="40% - Accent4 112 2 4 2" xfId="41450"/>
    <cellStyle name="40% - Accent4 112 2 4 2 2" xfId="41451"/>
    <cellStyle name="40% - Accent4 112 2 4 3" xfId="41452"/>
    <cellStyle name="40% - Accent4 112 2 5" xfId="41453"/>
    <cellStyle name="40% - Accent4 112 2 5 2" xfId="41454"/>
    <cellStyle name="40% - Accent4 112 2 6" xfId="41455"/>
    <cellStyle name="40% - Accent4 112 2 7" xfId="41456"/>
    <cellStyle name="40% - Accent4 112 3" xfId="41457"/>
    <cellStyle name="40% - Accent4 112 3 2" xfId="41458"/>
    <cellStyle name="40% - Accent4 112 3 2 2" xfId="41459"/>
    <cellStyle name="40% - Accent4 112 3 2 2 2" xfId="41460"/>
    <cellStyle name="40% - Accent4 112 3 2 2 2 2" xfId="41461"/>
    <cellStyle name="40% - Accent4 112 3 2 2 2 2 2" xfId="41462"/>
    <cellStyle name="40% - Accent4 112 3 2 2 2 3" xfId="41463"/>
    <cellStyle name="40% - Accent4 112 3 2 2 3" xfId="41464"/>
    <cellStyle name="40% - Accent4 112 3 2 2 3 2" xfId="41465"/>
    <cellStyle name="40% - Accent4 112 3 2 2 4" xfId="41466"/>
    <cellStyle name="40% - Accent4 112 3 2 2 5" xfId="41467"/>
    <cellStyle name="40% - Accent4 112 3 2 3" xfId="41468"/>
    <cellStyle name="40% - Accent4 112 3 2 3 2" xfId="41469"/>
    <cellStyle name="40% - Accent4 112 3 2 3 2 2" xfId="41470"/>
    <cellStyle name="40% - Accent4 112 3 2 3 3" xfId="41471"/>
    <cellStyle name="40% - Accent4 112 3 2 4" xfId="41472"/>
    <cellStyle name="40% - Accent4 112 3 2 4 2" xfId="41473"/>
    <cellStyle name="40% - Accent4 112 3 2 5" xfId="41474"/>
    <cellStyle name="40% - Accent4 112 3 2 6" xfId="41475"/>
    <cellStyle name="40% - Accent4 112 3 3" xfId="41476"/>
    <cellStyle name="40% - Accent4 112 3 3 2" xfId="41477"/>
    <cellStyle name="40% - Accent4 112 3 3 2 2" xfId="41478"/>
    <cellStyle name="40% - Accent4 112 3 3 2 2 2" xfId="41479"/>
    <cellStyle name="40% - Accent4 112 3 3 2 3" xfId="41480"/>
    <cellStyle name="40% - Accent4 112 3 3 3" xfId="41481"/>
    <cellStyle name="40% - Accent4 112 3 3 3 2" xfId="41482"/>
    <cellStyle name="40% - Accent4 112 3 3 4" xfId="41483"/>
    <cellStyle name="40% - Accent4 112 3 3 5" xfId="41484"/>
    <cellStyle name="40% - Accent4 112 3 4" xfId="41485"/>
    <cellStyle name="40% - Accent4 112 3 4 2" xfId="41486"/>
    <cellStyle name="40% - Accent4 112 3 4 2 2" xfId="41487"/>
    <cellStyle name="40% - Accent4 112 3 4 3" xfId="41488"/>
    <cellStyle name="40% - Accent4 112 3 5" xfId="41489"/>
    <cellStyle name="40% - Accent4 112 3 5 2" xfId="41490"/>
    <cellStyle name="40% - Accent4 112 3 6" xfId="41491"/>
    <cellStyle name="40% - Accent4 112 3 7" xfId="41492"/>
    <cellStyle name="40% - Accent4 112 4" xfId="41493"/>
    <cellStyle name="40% - Accent4 112 4 2" xfId="41494"/>
    <cellStyle name="40% - Accent4 112 4 2 2" xfId="41495"/>
    <cellStyle name="40% - Accent4 112 4 2 2 2" xfId="41496"/>
    <cellStyle name="40% - Accent4 112 4 2 2 2 2" xfId="41497"/>
    <cellStyle name="40% - Accent4 112 4 2 2 3" xfId="41498"/>
    <cellStyle name="40% - Accent4 112 4 2 3" xfId="41499"/>
    <cellStyle name="40% - Accent4 112 4 2 3 2" xfId="41500"/>
    <cellStyle name="40% - Accent4 112 4 2 4" xfId="41501"/>
    <cellStyle name="40% - Accent4 112 4 2 5" xfId="41502"/>
    <cellStyle name="40% - Accent4 112 4 3" xfId="41503"/>
    <cellStyle name="40% - Accent4 112 4 3 2" xfId="41504"/>
    <cellStyle name="40% - Accent4 112 4 3 2 2" xfId="41505"/>
    <cellStyle name="40% - Accent4 112 4 3 3" xfId="41506"/>
    <cellStyle name="40% - Accent4 112 4 4" xfId="41507"/>
    <cellStyle name="40% - Accent4 112 4 4 2" xfId="41508"/>
    <cellStyle name="40% - Accent4 112 4 5" xfId="41509"/>
    <cellStyle name="40% - Accent4 112 4 6" xfId="41510"/>
    <cellStyle name="40% - Accent4 112 5" xfId="41511"/>
    <cellStyle name="40% - Accent4 112 5 2" xfId="41512"/>
    <cellStyle name="40% - Accent4 112 5 2 2" xfId="41513"/>
    <cellStyle name="40% - Accent4 112 5 2 2 2" xfId="41514"/>
    <cellStyle name="40% - Accent4 112 5 2 2 2 2" xfId="41515"/>
    <cellStyle name="40% - Accent4 112 5 2 2 3" xfId="41516"/>
    <cellStyle name="40% - Accent4 112 5 2 3" xfId="41517"/>
    <cellStyle name="40% - Accent4 112 5 2 3 2" xfId="41518"/>
    <cellStyle name="40% - Accent4 112 5 2 4" xfId="41519"/>
    <cellStyle name="40% - Accent4 112 5 2 5" xfId="41520"/>
    <cellStyle name="40% - Accent4 112 5 3" xfId="41521"/>
    <cellStyle name="40% - Accent4 112 5 3 2" xfId="41522"/>
    <cellStyle name="40% - Accent4 112 5 3 2 2" xfId="41523"/>
    <cellStyle name="40% - Accent4 112 5 3 3" xfId="41524"/>
    <cellStyle name="40% - Accent4 112 5 4" xfId="41525"/>
    <cellStyle name="40% - Accent4 112 5 4 2" xfId="41526"/>
    <cellStyle name="40% - Accent4 112 5 5" xfId="41527"/>
    <cellStyle name="40% - Accent4 112 5 6" xfId="41528"/>
    <cellStyle name="40% - Accent4 112 6" xfId="41529"/>
    <cellStyle name="40% - Accent4 112 6 2" xfId="41530"/>
    <cellStyle name="40% - Accent4 112 6 2 2" xfId="41531"/>
    <cellStyle name="40% - Accent4 112 6 2 2 2" xfId="41532"/>
    <cellStyle name="40% - Accent4 112 6 2 3" xfId="41533"/>
    <cellStyle name="40% - Accent4 112 6 3" xfId="41534"/>
    <cellStyle name="40% - Accent4 112 6 3 2" xfId="41535"/>
    <cellStyle name="40% - Accent4 112 6 4" xfId="41536"/>
    <cellStyle name="40% - Accent4 112 6 5" xfId="41537"/>
    <cellStyle name="40% - Accent4 112 7" xfId="41538"/>
    <cellStyle name="40% - Accent4 112 7 2" xfId="41539"/>
    <cellStyle name="40% - Accent4 112 7 2 2" xfId="41540"/>
    <cellStyle name="40% - Accent4 112 7 3" xfId="41541"/>
    <cellStyle name="40% - Accent4 112 8" xfId="41542"/>
    <cellStyle name="40% - Accent4 112 8 2" xfId="41543"/>
    <cellStyle name="40% - Accent4 112 9" xfId="41544"/>
    <cellStyle name="40% - Accent4 112 9 2" xfId="61164"/>
    <cellStyle name="40% - Accent4 113" xfId="2062"/>
    <cellStyle name="40% - Accent4 113 10" xfId="41545"/>
    <cellStyle name="40% - Accent4 113 2" xfId="41546"/>
    <cellStyle name="40% - Accent4 113 2 2" xfId="41547"/>
    <cellStyle name="40% - Accent4 113 2 2 2" xfId="41548"/>
    <cellStyle name="40% - Accent4 113 2 2 2 2" xfId="41549"/>
    <cellStyle name="40% - Accent4 113 2 2 2 2 2" xfId="41550"/>
    <cellStyle name="40% - Accent4 113 2 2 2 2 2 2" xfId="41551"/>
    <cellStyle name="40% - Accent4 113 2 2 2 2 3" xfId="41552"/>
    <cellStyle name="40% - Accent4 113 2 2 2 3" xfId="41553"/>
    <cellStyle name="40% - Accent4 113 2 2 2 3 2" xfId="41554"/>
    <cellStyle name="40% - Accent4 113 2 2 2 4" xfId="41555"/>
    <cellStyle name="40% - Accent4 113 2 2 2 5" xfId="41556"/>
    <cellStyle name="40% - Accent4 113 2 2 3" xfId="41557"/>
    <cellStyle name="40% - Accent4 113 2 2 3 2" xfId="41558"/>
    <cellStyle name="40% - Accent4 113 2 2 3 2 2" xfId="41559"/>
    <cellStyle name="40% - Accent4 113 2 2 3 3" xfId="41560"/>
    <cellStyle name="40% - Accent4 113 2 2 4" xfId="41561"/>
    <cellStyle name="40% - Accent4 113 2 2 4 2" xfId="41562"/>
    <cellStyle name="40% - Accent4 113 2 2 5" xfId="41563"/>
    <cellStyle name="40% - Accent4 113 2 2 6" xfId="41564"/>
    <cellStyle name="40% - Accent4 113 2 3" xfId="41565"/>
    <cellStyle name="40% - Accent4 113 2 3 2" xfId="41566"/>
    <cellStyle name="40% - Accent4 113 2 3 2 2" xfId="41567"/>
    <cellStyle name="40% - Accent4 113 2 3 2 2 2" xfId="41568"/>
    <cellStyle name="40% - Accent4 113 2 3 2 3" xfId="41569"/>
    <cellStyle name="40% - Accent4 113 2 3 3" xfId="41570"/>
    <cellStyle name="40% - Accent4 113 2 3 3 2" xfId="41571"/>
    <cellStyle name="40% - Accent4 113 2 3 4" xfId="41572"/>
    <cellStyle name="40% - Accent4 113 2 3 5" xfId="41573"/>
    <cellStyle name="40% - Accent4 113 2 4" xfId="41574"/>
    <cellStyle name="40% - Accent4 113 2 4 2" xfId="41575"/>
    <cellStyle name="40% - Accent4 113 2 4 2 2" xfId="41576"/>
    <cellStyle name="40% - Accent4 113 2 4 3" xfId="41577"/>
    <cellStyle name="40% - Accent4 113 2 5" xfId="41578"/>
    <cellStyle name="40% - Accent4 113 2 5 2" xfId="41579"/>
    <cellStyle name="40% - Accent4 113 2 6" xfId="41580"/>
    <cellStyle name="40% - Accent4 113 2 7" xfId="41581"/>
    <cellStyle name="40% - Accent4 113 3" xfId="41582"/>
    <cellStyle name="40% - Accent4 113 3 2" xfId="41583"/>
    <cellStyle name="40% - Accent4 113 3 2 2" xfId="41584"/>
    <cellStyle name="40% - Accent4 113 3 2 2 2" xfId="41585"/>
    <cellStyle name="40% - Accent4 113 3 2 2 2 2" xfId="41586"/>
    <cellStyle name="40% - Accent4 113 3 2 2 2 2 2" xfId="41587"/>
    <cellStyle name="40% - Accent4 113 3 2 2 2 3" xfId="41588"/>
    <cellStyle name="40% - Accent4 113 3 2 2 3" xfId="41589"/>
    <cellStyle name="40% - Accent4 113 3 2 2 3 2" xfId="41590"/>
    <cellStyle name="40% - Accent4 113 3 2 2 4" xfId="41591"/>
    <cellStyle name="40% - Accent4 113 3 2 2 5" xfId="41592"/>
    <cellStyle name="40% - Accent4 113 3 2 3" xfId="41593"/>
    <cellStyle name="40% - Accent4 113 3 2 3 2" xfId="41594"/>
    <cellStyle name="40% - Accent4 113 3 2 3 2 2" xfId="41595"/>
    <cellStyle name="40% - Accent4 113 3 2 3 3" xfId="41596"/>
    <cellStyle name="40% - Accent4 113 3 2 4" xfId="41597"/>
    <cellStyle name="40% - Accent4 113 3 2 4 2" xfId="41598"/>
    <cellStyle name="40% - Accent4 113 3 2 5" xfId="41599"/>
    <cellStyle name="40% - Accent4 113 3 2 6" xfId="41600"/>
    <cellStyle name="40% - Accent4 113 3 3" xfId="41601"/>
    <cellStyle name="40% - Accent4 113 3 3 2" xfId="41602"/>
    <cellStyle name="40% - Accent4 113 3 3 2 2" xfId="41603"/>
    <cellStyle name="40% - Accent4 113 3 3 2 2 2" xfId="41604"/>
    <cellStyle name="40% - Accent4 113 3 3 2 3" xfId="41605"/>
    <cellStyle name="40% - Accent4 113 3 3 3" xfId="41606"/>
    <cellStyle name="40% - Accent4 113 3 3 3 2" xfId="41607"/>
    <cellStyle name="40% - Accent4 113 3 3 4" xfId="41608"/>
    <cellStyle name="40% - Accent4 113 3 3 5" xfId="41609"/>
    <cellStyle name="40% - Accent4 113 3 4" xfId="41610"/>
    <cellStyle name="40% - Accent4 113 3 4 2" xfId="41611"/>
    <cellStyle name="40% - Accent4 113 3 4 2 2" xfId="41612"/>
    <cellStyle name="40% - Accent4 113 3 4 3" xfId="41613"/>
    <cellStyle name="40% - Accent4 113 3 5" xfId="41614"/>
    <cellStyle name="40% - Accent4 113 3 5 2" xfId="41615"/>
    <cellStyle name="40% - Accent4 113 3 6" xfId="41616"/>
    <cellStyle name="40% - Accent4 113 3 7" xfId="41617"/>
    <cellStyle name="40% - Accent4 113 4" xfId="41618"/>
    <cellStyle name="40% - Accent4 113 4 2" xfId="41619"/>
    <cellStyle name="40% - Accent4 113 4 2 2" xfId="41620"/>
    <cellStyle name="40% - Accent4 113 4 2 2 2" xfId="41621"/>
    <cellStyle name="40% - Accent4 113 4 2 2 2 2" xfId="41622"/>
    <cellStyle name="40% - Accent4 113 4 2 2 3" xfId="41623"/>
    <cellStyle name="40% - Accent4 113 4 2 3" xfId="41624"/>
    <cellStyle name="40% - Accent4 113 4 2 3 2" xfId="41625"/>
    <cellStyle name="40% - Accent4 113 4 2 4" xfId="41626"/>
    <cellStyle name="40% - Accent4 113 4 2 5" xfId="41627"/>
    <cellStyle name="40% - Accent4 113 4 3" xfId="41628"/>
    <cellStyle name="40% - Accent4 113 4 3 2" xfId="41629"/>
    <cellStyle name="40% - Accent4 113 4 3 2 2" xfId="41630"/>
    <cellStyle name="40% - Accent4 113 4 3 3" xfId="41631"/>
    <cellStyle name="40% - Accent4 113 4 4" xfId="41632"/>
    <cellStyle name="40% - Accent4 113 4 4 2" xfId="41633"/>
    <cellStyle name="40% - Accent4 113 4 5" xfId="41634"/>
    <cellStyle name="40% - Accent4 113 4 6" xfId="41635"/>
    <cellStyle name="40% - Accent4 113 5" xfId="41636"/>
    <cellStyle name="40% - Accent4 113 5 2" xfId="41637"/>
    <cellStyle name="40% - Accent4 113 5 2 2" xfId="41638"/>
    <cellStyle name="40% - Accent4 113 5 2 2 2" xfId="41639"/>
    <cellStyle name="40% - Accent4 113 5 2 2 2 2" xfId="41640"/>
    <cellStyle name="40% - Accent4 113 5 2 2 3" xfId="41641"/>
    <cellStyle name="40% - Accent4 113 5 2 3" xfId="41642"/>
    <cellStyle name="40% - Accent4 113 5 2 3 2" xfId="41643"/>
    <cellStyle name="40% - Accent4 113 5 2 4" xfId="41644"/>
    <cellStyle name="40% - Accent4 113 5 2 5" xfId="41645"/>
    <cellStyle name="40% - Accent4 113 5 3" xfId="41646"/>
    <cellStyle name="40% - Accent4 113 5 3 2" xfId="41647"/>
    <cellStyle name="40% - Accent4 113 5 3 2 2" xfId="41648"/>
    <cellStyle name="40% - Accent4 113 5 3 3" xfId="41649"/>
    <cellStyle name="40% - Accent4 113 5 4" xfId="41650"/>
    <cellStyle name="40% - Accent4 113 5 4 2" xfId="41651"/>
    <cellStyle name="40% - Accent4 113 5 5" xfId="41652"/>
    <cellStyle name="40% - Accent4 113 5 6" xfId="41653"/>
    <cellStyle name="40% - Accent4 113 6" xfId="41654"/>
    <cellStyle name="40% - Accent4 113 6 2" xfId="41655"/>
    <cellStyle name="40% - Accent4 113 6 2 2" xfId="41656"/>
    <cellStyle name="40% - Accent4 113 6 2 2 2" xfId="41657"/>
    <cellStyle name="40% - Accent4 113 6 2 3" xfId="41658"/>
    <cellStyle name="40% - Accent4 113 6 3" xfId="41659"/>
    <cellStyle name="40% - Accent4 113 6 3 2" xfId="41660"/>
    <cellStyle name="40% - Accent4 113 6 4" xfId="41661"/>
    <cellStyle name="40% - Accent4 113 6 5" xfId="41662"/>
    <cellStyle name="40% - Accent4 113 7" xfId="41663"/>
    <cellStyle name="40% - Accent4 113 7 2" xfId="41664"/>
    <cellStyle name="40% - Accent4 113 7 2 2" xfId="41665"/>
    <cellStyle name="40% - Accent4 113 7 3" xfId="41666"/>
    <cellStyle name="40% - Accent4 113 8" xfId="41667"/>
    <cellStyle name="40% - Accent4 113 8 2" xfId="41668"/>
    <cellStyle name="40% - Accent4 113 9" xfId="41669"/>
    <cellStyle name="40% - Accent4 113 9 2" xfId="61165"/>
    <cellStyle name="40% - Accent4 114" xfId="2063"/>
    <cellStyle name="40% - Accent4 114 2" xfId="41670"/>
    <cellStyle name="40% - Accent4 114 2 2" xfId="41671"/>
    <cellStyle name="40% - Accent4 114 2 2 2" xfId="41672"/>
    <cellStyle name="40% - Accent4 114 2 2 2 2" xfId="41673"/>
    <cellStyle name="40% - Accent4 114 2 2 2 2 2" xfId="41674"/>
    <cellStyle name="40% - Accent4 114 2 2 2 3" xfId="41675"/>
    <cellStyle name="40% - Accent4 114 2 2 3" xfId="41676"/>
    <cellStyle name="40% - Accent4 114 2 2 3 2" xfId="41677"/>
    <cellStyle name="40% - Accent4 114 2 2 4" xfId="41678"/>
    <cellStyle name="40% - Accent4 114 2 2 5" xfId="41679"/>
    <cellStyle name="40% - Accent4 114 2 3" xfId="41680"/>
    <cellStyle name="40% - Accent4 114 2 3 2" xfId="41681"/>
    <cellStyle name="40% - Accent4 114 2 3 2 2" xfId="41682"/>
    <cellStyle name="40% - Accent4 114 2 3 3" xfId="41683"/>
    <cellStyle name="40% - Accent4 114 2 4" xfId="41684"/>
    <cellStyle name="40% - Accent4 114 2 4 2" xfId="41685"/>
    <cellStyle name="40% - Accent4 114 2 5" xfId="41686"/>
    <cellStyle name="40% - Accent4 114 2 6" xfId="41687"/>
    <cellStyle name="40% - Accent4 114 3" xfId="41688"/>
    <cellStyle name="40% - Accent4 114 3 2" xfId="41689"/>
    <cellStyle name="40% - Accent4 114 3 2 2" xfId="41690"/>
    <cellStyle name="40% - Accent4 114 3 2 2 2" xfId="41691"/>
    <cellStyle name="40% - Accent4 114 3 2 3" xfId="41692"/>
    <cellStyle name="40% - Accent4 114 3 3" xfId="41693"/>
    <cellStyle name="40% - Accent4 114 3 3 2" xfId="41694"/>
    <cellStyle name="40% - Accent4 114 3 4" xfId="41695"/>
    <cellStyle name="40% - Accent4 114 3 5" xfId="41696"/>
    <cellStyle name="40% - Accent4 114 4" xfId="41697"/>
    <cellStyle name="40% - Accent4 114 4 2" xfId="41698"/>
    <cellStyle name="40% - Accent4 114 4 2 2" xfId="41699"/>
    <cellStyle name="40% - Accent4 114 4 3" xfId="41700"/>
    <cellStyle name="40% - Accent4 114 5" xfId="41701"/>
    <cellStyle name="40% - Accent4 114 5 2" xfId="41702"/>
    <cellStyle name="40% - Accent4 114 6" xfId="41703"/>
    <cellStyle name="40% - Accent4 114 7" xfId="41704"/>
    <cellStyle name="40% - Accent4 115" xfId="41705"/>
    <cellStyle name="40% - Accent4 115 2" xfId="41706"/>
    <cellStyle name="40% - Accent4 115 2 2" xfId="41707"/>
    <cellStyle name="40% - Accent4 115 2 2 2" xfId="41708"/>
    <cellStyle name="40% - Accent4 115 2 2 2 2" xfId="41709"/>
    <cellStyle name="40% - Accent4 115 2 2 2 2 2" xfId="41710"/>
    <cellStyle name="40% - Accent4 115 2 2 2 3" xfId="41711"/>
    <cellStyle name="40% - Accent4 115 2 2 3" xfId="41712"/>
    <cellStyle name="40% - Accent4 115 2 2 3 2" xfId="41713"/>
    <cellStyle name="40% - Accent4 115 2 2 4" xfId="41714"/>
    <cellStyle name="40% - Accent4 115 2 2 5" xfId="41715"/>
    <cellStyle name="40% - Accent4 115 2 3" xfId="41716"/>
    <cellStyle name="40% - Accent4 115 2 3 2" xfId="41717"/>
    <cellStyle name="40% - Accent4 115 2 3 2 2" xfId="41718"/>
    <cellStyle name="40% - Accent4 115 2 3 3" xfId="41719"/>
    <cellStyle name="40% - Accent4 115 2 4" xfId="41720"/>
    <cellStyle name="40% - Accent4 115 2 4 2" xfId="41721"/>
    <cellStyle name="40% - Accent4 115 2 5" xfId="41722"/>
    <cellStyle name="40% - Accent4 115 2 6" xfId="41723"/>
    <cellStyle name="40% - Accent4 115 3" xfId="41724"/>
    <cellStyle name="40% - Accent4 115 3 2" xfId="41725"/>
    <cellStyle name="40% - Accent4 115 3 2 2" xfId="41726"/>
    <cellStyle name="40% - Accent4 115 3 2 2 2" xfId="41727"/>
    <cellStyle name="40% - Accent4 115 3 2 3" xfId="41728"/>
    <cellStyle name="40% - Accent4 115 3 3" xfId="41729"/>
    <cellStyle name="40% - Accent4 115 3 3 2" xfId="41730"/>
    <cellStyle name="40% - Accent4 115 3 4" xfId="41731"/>
    <cellStyle name="40% - Accent4 115 3 5" xfId="41732"/>
    <cellStyle name="40% - Accent4 115 4" xfId="41733"/>
    <cellStyle name="40% - Accent4 115 4 2" xfId="41734"/>
    <cellStyle name="40% - Accent4 115 4 2 2" xfId="41735"/>
    <cellStyle name="40% - Accent4 115 4 3" xfId="41736"/>
    <cellStyle name="40% - Accent4 115 5" xfId="41737"/>
    <cellStyle name="40% - Accent4 115 5 2" xfId="41738"/>
    <cellStyle name="40% - Accent4 115 6" xfId="41739"/>
    <cellStyle name="40% - Accent4 115 7" xfId="41740"/>
    <cellStyle name="40% - Accent4 116" xfId="41741"/>
    <cellStyle name="40% - Accent4 116 2" xfId="41742"/>
    <cellStyle name="40% - Accent4 116 2 2" xfId="41743"/>
    <cellStyle name="40% - Accent4 116 2 2 2" xfId="41744"/>
    <cellStyle name="40% - Accent4 116 2 2 2 2" xfId="41745"/>
    <cellStyle name="40% - Accent4 116 2 2 2 2 2" xfId="41746"/>
    <cellStyle name="40% - Accent4 116 2 2 2 3" xfId="41747"/>
    <cellStyle name="40% - Accent4 116 2 2 3" xfId="41748"/>
    <cellStyle name="40% - Accent4 116 2 2 3 2" xfId="41749"/>
    <cellStyle name="40% - Accent4 116 2 2 4" xfId="41750"/>
    <cellStyle name="40% - Accent4 116 2 2 5" xfId="41751"/>
    <cellStyle name="40% - Accent4 116 2 3" xfId="41752"/>
    <cellStyle name="40% - Accent4 116 2 3 2" xfId="41753"/>
    <cellStyle name="40% - Accent4 116 2 3 2 2" xfId="41754"/>
    <cellStyle name="40% - Accent4 116 2 3 3" xfId="41755"/>
    <cellStyle name="40% - Accent4 116 2 4" xfId="41756"/>
    <cellStyle name="40% - Accent4 116 2 4 2" xfId="41757"/>
    <cellStyle name="40% - Accent4 116 2 5" xfId="41758"/>
    <cellStyle name="40% - Accent4 116 2 6" xfId="41759"/>
    <cellStyle name="40% - Accent4 116 3" xfId="41760"/>
    <cellStyle name="40% - Accent4 116 3 2" xfId="41761"/>
    <cellStyle name="40% - Accent4 116 3 2 2" xfId="41762"/>
    <cellStyle name="40% - Accent4 116 3 2 2 2" xfId="41763"/>
    <cellStyle name="40% - Accent4 116 3 2 3" xfId="41764"/>
    <cellStyle name="40% - Accent4 116 3 3" xfId="41765"/>
    <cellStyle name="40% - Accent4 116 3 3 2" xfId="41766"/>
    <cellStyle name="40% - Accent4 116 3 4" xfId="41767"/>
    <cellStyle name="40% - Accent4 116 3 5" xfId="41768"/>
    <cellStyle name="40% - Accent4 116 4" xfId="41769"/>
    <cellStyle name="40% - Accent4 116 4 2" xfId="41770"/>
    <cellStyle name="40% - Accent4 116 4 2 2" xfId="41771"/>
    <cellStyle name="40% - Accent4 116 4 3" xfId="41772"/>
    <cellStyle name="40% - Accent4 116 5" xfId="41773"/>
    <cellStyle name="40% - Accent4 116 5 2" xfId="41774"/>
    <cellStyle name="40% - Accent4 116 6" xfId="41775"/>
    <cellStyle name="40% - Accent4 116 7" xfId="41776"/>
    <cellStyle name="40% - Accent4 117" xfId="41777"/>
    <cellStyle name="40% - Accent4 117 2" xfId="41778"/>
    <cellStyle name="40% - Accent4 117 2 2" xfId="41779"/>
    <cellStyle name="40% - Accent4 117 2 2 2" xfId="41780"/>
    <cellStyle name="40% - Accent4 117 2 2 2 2" xfId="41781"/>
    <cellStyle name="40% - Accent4 117 2 2 2 2 2" xfId="41782"/>
    <cellStyle name="40% - Accent4 117 2 2 2 3" xfId="41783"/>
    <cellStyle name="40% - Accent4 117 2 2 3" xfId="41784"/>
    <cellStyle name="40% - Accent4 117 2 2 3 2" xfId="41785"/>
    <cellStyle name="40% - Accent4 117 2 2 4" xfId="41786"/>
    <cellStyle name="40% - Accent4 117 2 2 5" xfId="41787"/>
    <cellStyle name="40% - Accent4 117 2 3" xfId="41788"/>
    <cellStyle name="40% - Accent4 117 2 3 2" xfId="41789"/>
    <cellStyle name="40% - Accent4 117 2 3 2 2" xfId="41790"/>
    <cellStyle name="40% - Accent4 117 2 3 3" xfId="41791"/>
    <cellStyle name="40% - Accent4 117 2 4" xfId="41792"/>
    <cellStyle name="40% - Accent4 117 2 4 2" xfId="41793"/>
    <cellStyle name="40% - Accent4 117 2 5" xfId="41794"/>
    <cellStyle name="40% - Accent4 117 2 6" xfId="41795"/>
    <cellStyle name="40% - Accent4 117 3" xfId="41796"/>
    <cellStyle name="40% - Accent4 117 3 2" xfId="41797"/>
    <cellStyle name="40% - Accent4 117 3 2 2" xfId="41798"/>
    <cellStyle name="40% - Accent4 117 3 2 2 2" xfId="41799"/>
    <cellStyle name="40% - Accent4 117 3 2 3" xfId="41800"/>
    <cellStyle name="40% - Accent4 117 3 3" xfId="41801"/>
    <cellStyle name="40% - Accent4 117 3 3 2" xfId="41802"/>
    <cellStyle name="40% - Accent4 117 3 4" xfId="41803"/>
    <cellStyle name="40% - Accent4 117 3 5" xfId="41804"/>
    <cellStyle name="40% - Accent4 117 4" xfId="41805"/>
    <cellStyle name="40% - Accent4 117 4 2" xfId="41806"/>
    <cellStyle name="40% - Accent4 117 4 2 2" xfId="41807"/>
    <cellStyle name="40% - Accent4 117 4 3" xfId="41808"/>
    <cellStyle name="40% - Accent4 117 5" xfId="41809"/>
    <cellStyle name="40% - Accent4 117 5 2" xfId="41810"/>
    <cellStyle name="40% - Accent4 117 6" xfId="41811"/>
    <cellStyle name="40% - Accent4 117 7" xfId="41812"/>
    <cellStyle name="40% - Accent4 118" xfId="41813"/>
    <cellStyle name="40% - Accent4 118 2" xfId="41814"/>
    <cellStyle name="40% - Accent4 118 2 2" xfId="41815"/>
    <cellStyle name="40% - Accent4 118 2 2 2" xfId="41816"/>
    <cellStyle name="40% - Accent4 118 2 2 2 2" xfId="41817"/>
    <cellStyle name="40% - Accent4 118 2 2 2 2 2" xfId="41818"/>
    <cellStyle name="40% - Accent4 118 2 2 2 3" xfId="41819"/>
    <cellStyle name="40% - Accent4 118 2 2 3" xfId="41820"/>
    <cellStyle name="40% - Accent4 118 2 2 3 2" xfId="41821"/>
    <cellStyle name="40% - Accent4 118 2 2 4" xfId="41822"/>
    <cellStyle name="40% - Accent4 118 2 2 5" xfId="41823"/>
    <cellStyle name="40% - Accent4 118 2 3" xfId="41824"/>
    <cellStyle name="40% - Accent4 118 2 3 2" xfId="41825"/>
    <cellStyle name="40% - Accent4 118 2 3 2 2" xfId="41826"/>
    <cellStyle name="40% - Accent4 118 2 3 3" xfId="41827"/>
    <cellStyle name="40% - Accent4 118 2 4" xfId="41828"/>
    <cellStyle name="40% - Accent4 118 2 4 2" xfId="41829"/>
    <cellStyle name="40% - Accent4 118 2 5" xfId="41830"/>
    <cellStyle name="40% - Accent4 118 2 6" xfId="41831"/>
    <cellStyle name="40% - Accent4 118 3" xfId="41832"/>
    <cellStyle name="40% - Accent4 118 3 2" xfId="41833"/>
    <cellStyle name="40% - Accent4 118 3 2 2" xfId="41834"/>
    <cellStyle name="40% - Accent4 118 3 2 2 2" xfId="41835"/>
    <cellStyle name="40% - Accent4 118 3 2 3" xfId="41836"/>
    <cellStyle name="40% - Accent4 118 3 3" xfId="41837"/>
    <cellStyle name="40% - Accent4 118 3 3 2" xfId="41838"/>
    <cellStyle name="40% - Accent4 118 3 4" xfId="41839"/>
    <cellStyle name="40% - Accent4 118 3 5" xfId="41840"/>
    <cellStyle name="40% - Accent4 118 4" xfId="41841"/>
    <cellStyle name="40% - Accent4 118 4 2" xfId="41842"/>
    <cellStyle name="40% - Accent4 118 4 2 2" xfId="41843"/>
    <cellStyle name="40% - Accent4 118 4 3" xfId="41844"/>
    <cellStyle name="40% - Accent4 118 5" xfId="41845"/>
    <cellStyle name="40% - Accent4 118 5 2" xfId="41846"/>
    <cellStyle name="40% - Accent4 118 6" xfId="41847"/>
    <cellStyle name="40% - Accent4 118 7" xfId="41848"/>
    <cellStyle name="40% - Accent4 119" xfId="41849"/>
    <cellStyle name="40% - Accent4 119 2" xfId="41850"/>
    <cellStyle name="40% - Accent4 119 2 2" xfId="41851"/>
    <cellStyle name="40% - Accent4 119 2 2 2" xfId="41852"/>
    <cellStyle name="40% - Accent4 119 2 2 2 2" xfId="41853"/>
    <cellStyle name="40% - Accent4 119 2 2 2 2 2" xfId="41854"/>
    <cellStyle name="40% - Accent4 119 2 2 2 3" xfId="41855"/>
    <cellStyle name="40% - Accent4 119 2 2 3" xfId="41856"/>
    <cellStyle name="40% - Accent4 119 2 2 3 2" xfId="41857"/>
    <cellStyle name="40% - Accent4 119 2 2 4" xfId="41858"/>
    <cellStyle name="40% - Accent4 119 2 2 5" xfId="41859"/>
    <cellStyle name="40% - Accent4 119 2 3" xfId="41860"/>
    <cellStyle name="40% - Accent4 119 2 3 2" xfId="41861"/>
    <cellStyle name="40% - Accent4 119 2 3 2 2" xfId="41862"/>
    <cellStyle name="40% - Accent4 119 2 3 3" xfId="41863"/>
    <cellStyle name="40% - Accent4 119 2 4" xfId="41864"/>
    <cellStyle name="40% - Accent4 119 2 4 2" xfId="41865"/>
    <cellStyle name="40% - Accent4 119 2 5" xfId="41866"/>
    <cellStyle name="40% - Accent4 119 2 6" xfId="41867"/>
    <cellStyle name="40% - Accent4 119 3" xfId="41868"/>
    <cellStyle name="40% - Accent4 119 3 2" xfId="41869"/>
    <cellStyle name="40% - Accent4 119 3 2 2" xfId="41870"/>
    <cellStyle name="40% - Accent4 119 3 2 2 2" xfId="41871"/>
    <cellStyle name="40% - Accent4 119 3 2 3" xfId="41872"/>
    <cellStyle name="40% - Accent4 119 3 3" xfId="41873"/>
    <cellStyle name="40% - Accent4 119 3 3 2" xfId="41874"/>
    <cellStyle name="40% - Accent4 119 3 4" xfId="41875"/>
    <cellStyle name="40% - Accent4 119 3 5" xfId="41876"/>
    <cellStyle name="40% - Accent4 119 4" xfId="41877"/>
    <cellStyle name="40% - Accent4 119 4 2" xfId="41878"/>
    <cellStyle name="40% - Accent4 119 4 2 2" xfId="41879"/>
    <cellStyle name="40% - Accent4 119 4 3" xfId="41880"/>
    <cellStyle name="40% - Accent4 119 5" xfId="41881"/>
    <cellStyle name="40% - Accent4 119 5 2" xfId="41882"/>
    <cellStyle name="40% - Accent4 119 6" xfId="41883"/>
    <cellStyle name="40% - Accent4 119 7" xfId="41884"/>
    <cellStyle name="40% - Accent4 12" xfId="2064"/>
    <cellStyle name="40% - Accent4 12 2" xfId="2065"/>
    <cellStyle name="40% - Accent4 120" xfId="41885"/>
    <cellStyle name="40% - Accent4 120 2" xfId="41886"/>
    <cellStyle name="40% - Accent4 120 2 2" xfId="41887"/>
    <cellStyle name="40% - Accent4 120 2 2 2" xfId="41888"/>
    <cellStyle name="40% - Accent4 120 2 2 2 2" xfId="41889"/>
    <cellStyle name="40% - Accent4 120 2 2 3" xfId="41890"/>
    <cellStyle name="40% - Accent4 120 2 3" xfId="41891"/>
    <cellStyle name="40% - Accent4 120 2 3 2" xfId="41892"/>
    <cellStyle name="40% - Accent4 120 2 4" xfId="41893"/>
    <cellStyle name="40% - Accent4 120 2 5" xfId="41894"/>
    <cellStyle name="40% - Accent4 120 3" xfId="41895"/>
    <cellStyle name="40% - Accent4 120 3 2" xfId="41896"/>
    <cellStyle name="40% - Accent4 120 3 2 2" xfId="41897"/>
    <cellStyle name="40% - Accent4 120 3 3" xfId="41898"/>
    <cellStyle name="40% - Accent4 120 4" xfId="41899"/>
    <cellStyle name="40% - Accent4 120 4 2" xfId="41900"/>
    <cellStyle name="40% - Accent4 120 5" xfId="41901"/>
    <cellStyle name="40% - Accent4 120 6" xfId="41902"/>
    <cellStyle name="40% - Accent4 121" xfId="41903"/>
    <cellStyle name="40% - Accent4 121 2" xfId="41904"/>
    <cellStyle name="40% - Accent4 121 2 2" xfId="41905"/>
    <cellStyle name="40% - Accent4 121 2 2 2" xfId="41906"/>
    <cellStyle name="40% - Accent4 121 2 2 2 2" xfId="41907"/>
    <cellStyle name="40% - Accent4 121 2 2 3" xfId="41908"/>
    <cellStyle name="40% - Accent4 121 2 3" xfId="41909"/>
    <cellStyle name="40% - Accent4 121 2 3 2" xfId="41910"/>
    <cellStyle name="40% - Accent4 121 2 4" xfId="41911"/>
    <cellStyle name="40% - Accent4 121 2 5" xfId="41912"/>
    <cellStyle name="40% - Accent4 121 3" xfId="41913"/>
    <cellStyle name="40% - Accent4 121 3 2" xfId="41914"/>
    <cellStyle name="40% - Accent4 121 3 2 2" xfId="41915"/>
    <cellStyle name="40% - Accent4 121 3 3" xfId="41916"/>
    <cellStyle name="40% - Accent4 121 4" xfId="41917"/>
    <cellStyle name="40% - Accent4 121 4 2" xfId="41918"/>
    <cellStyle name="40% - Accent4 121 5" xfId="41919"/>
    <cellStyle name="40% - Accent4 121 6" xfId="41920"/>
    <cellStyle name="40% - Accent4 122" xfId="41921"/>
    <cellStyle name="40% - Accent4 122 2" xfId="61166"/>
    <cellStyle name="40% - Accent4 122 2 2" xfId="61167"/>
    <cellStyle name="40% - Accent4 122 3" xfId="61168"/>
    <cellStyle name="40% - Accent4 123" xfId="41922"/>
    <cellStyle name="40% - Accent4 123 2" xfId="61169"/>
    <cellStyle name="40% - Accent4 124" xfId="41923"/>
    <cellStyle name="40% - Accent4 124 2" xfId="61170"/>
    <cellStyle name="40% - Accent4 125" xfId="41924"/>
    <cellStyle name="40% - Accent4 125 2" xfId="61171"/>
    <cellStyle name="40% - Accent4 126" xfId="41925"/>
    <cellStyle name="40% - Accent4 126 2" xfId="61172"/>
    <cellStyle name="40% - Accent4 127" xfId="41926"/>
    <cellStyle name="40% - Accent4 127 2" xfId="61173"/>
    <cellStyle name="40% - Accent4 128" xfId="41927"/>
    <cellStyle name="40% - Accent4 128 2" xfId="61174"/>
    <cellStyle name="40% - Accent4 129" xfId="41928"/>
    <cellStyle name="40% - Accent4 129 2" xfId="61175"/>
    <cellStyle name="40% - Accent4 13" xfId="2066"/>
    <cellStyle name="40% - Accent4 13 2" xfId="2067"/>
    <cellStyle name="40% - Accent4 130" xfId="41929"/>
    <cellStyle name="40% - Accent4 131" xfId="41930"/>
    <cellStyle name="40% - Accent4 132" xfId="41931"/>
    <cellStyle name="40% - Accent4 133" xfId="41932"/>
    <cellStyle name="40% - Accent4 134" xfId="41933"/>
    <cellStyle name="40% - Accent4 135" xfId="41934"/>
    <cellStyle name="40% - Accent4 136" xfId="41935"/>
    <cellStyle name="40% - Accent4 137" xfId="41936"/>
    <cellStyle name="40% - Accent4 138" xfId="41937"/>
    <cellStyle name="40% - Accent4 139" xfId="41938"/>
    <cellStyle name="40% - Accent4 14" xfId="2068"/>
    <cellStyle name="40% - Accent4 14 2" xfId="2069"/>
    <cellStyle name="40% - Accent4 140" xfId="41939"/>
    <cellStyle name="40% - Accent4 141" xfId="41940"/>
    <cellStyle name="40% - Accent4 142" xfId="41941"/>
    <cellStyle name="40% - Accent4 143" xfId="41942"/>
    <cellStyle name="40% - Accent4 144" xfId="41943"/>
    <cellStyle name="40% - Accent4 145" xfId="41944"/>
    <cellStyle name="40% - Accent4 146" xfId="41945"/>
    <cellStyle name="40% - Accent4 147" xfId="41946"/>
    <cellStyle name="40% - Accent4 148" xfId="41947"/>
    <cellStyle name="40% - Accent4 149" xfId="41948"/>
    <cellStyle name="40% - Accent4 15" xfId="2070"/>
    <cellStyle name="40% - Accent4 15 2" xfId="2071"/>
    <cellStyle name="40% - Accent4 150" xfId="41949"/>
    <cellStyle name="40% - Accent4 151" xfId="41950"/>
    <cellStyle name="40% - Accent4 152" xfId="41951"/>
    <cellStyle name="40% - Accent4 153" xfId="41952"/>
    <cellStyle name="40% - Accent4 154" xfId="41953"/>
    <cellStyle name="40% - Accent4 155" xfId="41954"/>
    <cellStyle name="40% - Accent4 156" xfId="41955"/>
    <cellStyle name="40% - Accent4 157" xfId="41956"/>
    <cellStyle name="40% - Accent4 158" xfId="41957"/>
    <cellStyle name="40% - Accent4 159" xfId="41958"/>
    <cellStyle name="40% - Accent4 16" xfId="2072"/>
    <cellStyle name="40% - Accent4 16 2" xfId="2073"/>
    <cellStyle name="40% - Accent4 160" xfId="41959"/>
    <cellStyle name="40% - Accent4 161" xfId="41960"/>
    <cellStyle name="40% - Accent4 162" xfId="41961"/>
    <cellStyle name="40% - Accent4 163" xfId="41962"/>
    <cellStyle name="40% - Accent4 164" xfId="41963"/>
    <cellStyle name="40% - Accent4 165" xfId="41964"/>
    <cellStyle name="40% - Accent4 166" xfId="41965"/>
    <cellStyle name="40% - Accent4 167" xfId="41966"/>
    <cellStyle name="40% - Accent4 168" xfId="41967"/>
    <cellStyle name="40% - Accent4 169" xfId="41968"/>
    <cellStyle name="40% - Accent4 17" xfId="2074"/>
    <cellStyle name="40% - Accent4 17 2" xfId="2075"/>
    <cellStyle name="40% - Accent4 170" xfId="41969"/>
    <cellStyle name="40% - Accent4 171" xfId="41970"/>
    <cellStyle name="40% - Accent4 172" xfId="41971"/>
    <cellStyle name="40% - Accent4 173" xfId="41972"/>
    <cellStyle name="40% - Accent4 174" xfId="41973"/>
    <cellStyle name="40% - Accent4 175" xfId="41974"/>
    <cellStyle name="40% - Accent4 176" xfId="41975"/>
    <cellStyle name="40% - Accent4 177" xfId="41976"/>
    <cellStyle name="40% - Accent4 178" xfId="41977"/>
    <cellStyle name="40% - Accent4 179" xfId="41978"/>
    <cellStyle name="40% - Accent4 18" xfId="2076"/>
    <cellStyle name="40% - Accent4 18 2" xfId="2077"/>
    <cellStyle name="40% - Accent4 180" xfId="41979"/>
    <cellStyle name="40% - Accent4 181" xfId="41980"/>
    <cellStyle name="40% - Accent4 182" xfId="41981"/>
    <cellStyle name="40% - Accent4 19" xfId="2078"/>
    <cellStyle name="40% - Accent4 19 2" xfId="2079"/>
    <cellStyle name="40% - Accent4 2" xfId="46"/>
    <cellStyle name="40% - Accent4 2 2" xfId="2080"/>
    <cellStyle name="40% - Accent4 2 2 2" xfId="61176"/>
    <cellStyle name="40% - Accent4 2 2 3" xfId="61177"/>
    <cellStyle name="40% - Accent4 2 2 4" xfId="61178"/>
    <cellStyle name="40% - Accent4 2 2 5" xfId="61179"/>
    <cellStyle name="40% - Accent4 2 3" xfId="41982"/>
    <cellStyle name="40% - Accent4 2 3 2" xfId="41983"/>
    <cellStyle name="40% - Accent4 2 3 2 2" xfId="41984"/>
    <cellStyle name="40% - Accent4 2 3 2 2 2" xfId="41985"/>
    <cellStyle name="40% - Accent4 2 3 2 3" xfId="41986"/>
    <cellStyle name="40% - Accent4 2 3 3" xfId="41987"/>
    <cellStyle name="40% - Accent4 2 3 3 2" xfId="41988"/>
    <cellStyle name="40% - Accent4 2 3 4" xfId="41989"/>
    <cellStyle name="40% - Accent4 2 3 5" xfId="41990"/>
    <cellStyle name="40% - Accent4 2 4" xfId="41991"/>
    <cellStyle name="40% - Accent4 2 4 2" xfId="41992"/>
    <cellStyle name="40% - Accent4 2 4 2 2" xfId="41993"/>
    <cellStyle name="40% - Accent4 2 4 3" xfId="41994"/>
    <cellStyle name="40% - Accent4 2 4 4" xfId="61180"/>
    <cellStyle name="40% - Accent4 2 5" xfId="41995"/>
    <cellStyle name="40% - Accent4 2 5 2" xfId="41996"/>
    <cellStyle name="40% - Accent4 2 6" xfId="41997"/>
    <cellStyle name="40% - Accent4 2 7" xfId="41998"/>
    <cellStyle name="40% - Accent4 20" xfId="2081"/>
    <cellStyle name="40% - Accent4 20 2" xfId="2082"/>
    <cellStyle name="40% - Accent4 21" xfId="2083"/>
    <cellStyle name="40% - Accent4 21 2" xfId="2084"/>
    <cellStyle name="40% - Accent4 22" xfId="2085"/>
    <cellStyle name="40% - Accent4 22 2" xfId="2086"/>
    <cellStyle name="40% - Accent4 23" xfId="2087"/>
    <cellStyle name="40% - Accent4 23 2" xfId="2088"/>
    <cellStyle name="40% - Accent4 24" xfId="2089"/>
    <cellStyle name="40% - Accent4 24 2" xfId="2090"/>
    <cellStyle name="40% - Accent4 25" xfId="2091"/>
    <cellStyle name="40% - Accent4 25 2" xfId="2092"/>
    <cellStyle name="40% - Accent4 26" xfId="2093"/>
    <cellStyle name="40% - Accent4 26 2" xfId="2094"/>
    <cellStyle name="40% - Accent4 27" xfId="2095"/>
    <cellStyle name="40% - Accent4 27 2" xfId="2096"/>
    <cellStyle name="40% - Accent4 28" xfId="2097"/>
    <cellStyle name="40% - Accent4 28 2" xfId="2098"/>
    <cellStyle name="40% - Accent4 29" xfId="2099"/>
    <cellStyle name="40% - Accent4 29 2" xfId="2100"/>
    <cellStyle name="40% - Accent4 3" xfId="47"/>
    <cellStyle name="40% - Accent4 3 2" xfId="2101"/>
    <cellStyle name="40% - Accent4 3 2 2" xfId="61181"/>
    <cellStyle name="40% - Accent4 3 3" xfId="41999"/>
    <cellStyle name="40% - Accent4 3 3 2" xfId="42000"/>
    <cellStyle name="40% - Accent4 3 3 2 2" xfId="42001"/>
    <cellStyle name="40% - Accent4 3 3 2 2 2" xfId="42002"/>
    <cellStyle name="40% - Accent4 3 3 2 3" xfId="42003"/>
    <cellStyle name="40% - Accent4 3 3 3" xfId="42004"/>
    <cellStyle name="40% - Accent4 3 3 3 2" xfId="42005"/>
    <cellStyle name="40% - Accent4 3 3 4" xfId="42006"/>
    <cellStyle name="40% - Accent4 3 3 5" xfId="42007"/>
    <cellStyle name="40% - Accent4 3 4" xfId="42008"/>
    <cellStyle name="40% - Accent4 3 4 2" xfId="42009"/>
    <cellStyle name="40% - Accent4 3 4 2 2" xfId="42010"/>
    <cellStyle name="40% - Accent4 3 4 3" xfId="42011"/>
    <cellStyle name="40% - Accent4 3 5" xfId="42012"/>
    <cellStyle name="40% - Accent4 3 5 2" xfId="42013"/>
    <cellStyle name="40% - Accent4 3 6" xfId="42014"/>
    <cellStyle name="40% - Accent4 30" xfId="2102"/>
    <cellStyle name="40% - Accent4 30 2" xfId="2103"/>
    <cellStyle name="40% - Accent4 31" xfId="2104"/>
    <cellStyle name="40% - Accent4 31 2" xfId="2105"/>
    <cellStyle name="40% - Accent4 32" xfId="2106"/>
    <cellStyle name="40% - Accent4 32 2" xfId="2107"/>
    <cellStyle name="40% - Accent4 33" xfId="2108"/>
    <cellStyle name="40% - Accent4 33 2" xfId="2109"/>
    <cellStyle name="40% - Accent4 34" xfId="2110"/>
    <cellStyle name="40% - Accent4 34 2" xfId="2111"/>
    <cellStyle name="40% - Accent4 35" xfId="2112"/>
    <cellStyle name="40% - Accent4 35 2" xfId="2113"/>
    <cellStyle name="40% - Accent4 36" xfId="2114"/>
    <cellStyle name="40% - Accent4 36 2" xfId="2115"/>
    <cellStyle name="40% - Accent4 37" xfId="2116"/>
    <cellStyle name="40% - Accent4 37 2" xfId="2117"/>
    <cellStyle name="40% - Accent4 38" xfId="2118"/>
    <cellStyle name="40% - Accent4 38 2" xfId="2119"/>
    <cellStyle name="40% - Accent4 39" xfId="2120"/>
    <cellStyle name="40% - Accent4 39 2" xfId="2121"/>
    <cellStyle name="40% - Accent4 4" xfId="2122"/>
    <cellStyle name="40% - Accent4 4 2" xfId="2123"/>
    <cellStyle name="40% - Accent4 4 2 2" xfId="61182"/>
    <cellStyle name="40% - Accent4 4 3" xfId="42015"/>
    <cellStyle name="40% - Accent4 4 3 2" xfId="42016"/>
    <cellStyle name="40% - Accent4 4 3 2 2" xfId="42017"/>
    <cellStyle name="40% - Accent4 4 3 2 2 2" xfId="42018"/>
    <cellStyle name="40% - Accent4 4 3 2 3" xfId="42019"/>
    <cellStyle name="40% - Accent4 4 3 3" xfId="42020"/>
    <cellStyle name="40% - Accent4 4 3 3 2" xfId="42021"/>
    <cellStyle name="40% - Accent4 4 3 4" xfId="42022"/>
    <cellStyle name="40% - Accent4 4 3 5" xfId="42023"/>
    <cellStyle name="40% - Accent4 4 4" xfId="42024"/>
    <cellStyle name="40% - Accent4 4 4 2" xfId="42025"/>
    <cellStyle name="40% - Accent4 4 4 2 2" xfId="42026"/>
    <cellStyle name="40% - Accent4 4 4 3" xfId="42027"/>
    <cellStyle name="40% - Accent4 4 5" xfId="42028"/>
    <cellStyle name="40% - Accent4 4 5 2" xfId="42029"/>
    <cellStyle name="40% - Accent4 4 6" xfId="42030"/>
    <cellStyle name="40% - Accent4 40" xfId="2124"/>
    <cellStyle name="40% - Accent4 40 2" xfId="2125"/>
    <cellStyle name="40% - Accent4 41" xfId="2126"/>
    <cellStyle name="40% - Accent4 41 2" xfId="2127"/>
    <cellStyle name="40% - Accent4 42" xfId="2128"/>
    <cellStyle name="40% - Accent4 42 2" xfId="2129"/>
    <cellStyle name="40% - Accent4 43" xfId="2130"/>
    <cellStyle name="40% - Accent4 43 2" xfId="2131"/>
    <cellStyle name="40% - Accent4 44" xfId="2132"/>
    <cellStyle name="40% - Accent4 44 2" xfId="2133"/>
    <cellStyle name="40% - Accent4 45" xfId="2134"/>
    <cellStyle name="40% - Accent4 45 2" xfId="2135"/>
    <cellStyle name="40% - Accent4 46" xfId="2136"/>
    <cellStyle name="40% - Accent4 46 2" xfId="2137"/>
    <cellStyle name="40% - Accent4 47" xfId="2138"/>
    <cellStyle name="40% - Accent4 47 2" xfId="2139"/>
    <cellStyle name="40% - Accent4 48" xfId="2140"/>
    <cellStyle name="40% - Accent4 48 2" xfId="2141"/>
    <cellStyle name="40% - Accent4 49" xfId="2142"/>
    <cellStyle name="40% - Accent4 49 2" xfId="2143"/>
    <cellStyle name="40% - Accent4 5" xfId="2144"/>
    <cellStyle name="40% - Accent4 5 2" xfId="2145"/>
    <cellStyle name="40% - Accent4 5 2 2" xfId="61183"/>
    <cellStyle name="40% - Accent4 50" xfId="2146"/>
    <cellStyle name="40% - Accent4 50 2" xfId="2147"/>
    <cellStyle name="40% - Accent4 51" xfId="2148"/>
    <cellStyle name="40% - Accent4 51 2" xfId="2149"/>
    <cellStyle name="40% - Accent4 52" xfId="2150"/>
    <cellStyle name="40% - Accent4 52 2" xfId="2151"/>
    <cellStyle name="40% - Accent4 53" xfId="2152"/>
    <cellStyle name="40% - Accent4 53 2" xfId="2153"/>
    <cellStyle name="40% - Accent4 54" xfId="2154"/>
    <cellStyle name="40% - Accent4 54 2" xfId="2155"/>
    <cellStyle name="40% - Accent4 55" xfId="2156"/>
    <cellStyle name="40% - Accent4 55 2" xfId="2157"/>
    <cellStyle name="40% - Accent4 56" xfId="2158"/>
    <cellStyle name="40% - Accent4 56 2" xfId="2159"/>
    <cellStyle name="40% - Accent4 57" xfId="2160"/>
    <cellStyle name="40% - Accent4 57 2" xfId="42031"/>
    <cellStyle name="40% - Accent4 57 3" xfId="61184"/>
    <cellStyle name="40% - Accent4 58" xfId="2161"/>
    <cellStyle name="40% - Accent4 58 2" xfId="42032"/>
    <cellStyle name="40% - Accent4 58 3" xfId="61185"/>
    <cellStyle name="40% - Accent4 59" xfId="2162"/>
    <cellStyle name="40% - Accent4 59 2" xfId="42033"/>
    <cellStyle name="40% - Accent4 59 3" xfId="61186"/>
    <cellStyle name="40% - Accent4 6" xfId="2163"/>
    <cellStyle name="40% - Accent4 6 2" xfId="2164"/>
    <cellStyle name="40% - Accent4 60" xfId="2165"/>
    <cellStyle name="40% - Accent4 60 2" xfId="42034"/>
    <cellStyle name="40% - Accent4 61" xfId="2166"/>
    <cellStyle name="40% - Accent4 61 2" xfId="42035"/>
    <cellStyle name="40% - Accent4 61 3" xfId="42036"/>
    <cellStyle name="40% - Accent4 61 3 2" xfId="42037"/>
    <cellStyle name="40% - Accent4 61 3 2 2" xfId="42038"/>
    <cellStyle name="40% - Accent4 61 3 2 2 2" xfId="42039"/>
    <cellStyle name="40% - Accent4 61 3 2 3" xfId="42040"/>
    <cellStyle name="40% - Accent4 61 3 3" xfId="42041"/>
    <cellStyle name="40% - Accent4 61 3 3 2" xfId="42042"/>
    <cellStyle name="40% - Accent4 61 3 4" xfId="42043"/>
    <cellStyle name="40% - Accent4 61 3 5" xfId="42044"/>
    <cellStyle name="40% - Accent4 61 4" xfId="42045"/>
    <cellStyle name="40% - Accent4 61 4 2" xfId="42046"/>
    <cellStyle name="40% - Accent4 61 4 2 2" xfId="42047"/>
    <cellStyle name="40% - Accent4 61 4 3" xfId="42048"/>
    <cellStyle name="40% - Accent4 61 5" xfId="42049"/>
    <cellStyle name="40% - Accent4 61 5 2" xfId="42050"/>
    <cellStyle name="40% - Accent4 61 6" xfId="42051"/>
    <cellStyle name="40% - Accent4 62" xfId="2167"/>
    <cellStyle name="40% - Accent4 62 2" xfId="42052"/>
    <cellStyle name="40% - Accent4 62 3" xfId="42053"/>
    <cellStyle name="40% - Accent4 62 3 2" xfId="42054"/>
    <cellStyle name="40% - Accent4 62 3 2 2" xfId="42055"/>
    <cellStyle name="40% - Accent4 62 3 2 2 2" xfId="42056"/>
    <cellStyle name="40% - Accent4 62 3 2 3" xfId="42057"/>
    <cellStyle name="40% - Accent4 62 3 3" xfId="42058"/>
    <cellStyle name="40% - Accent4 62 3 3 2" xfId="42059"/>
    <cellStyle name="40% - Accent4 62 3 4" xfId="42060"/>
    <cellStyle name="40% - Accent4 62 3 5" xfId="42061"/>
    <cellStyle name="40% - Accent4 62 4" xfId="42062"/>
    <cellStyle name="40% - Accent4 62 4 2" xfId="42063"/>
    <cellStyle name="40% - Accent4 62 4 2 2" xfId="42064"/>
    <cellStyle name="40% - Accent4 62 4 3" xfId="42065"/>
    <cellStyle name="40% - Accent4 62 5" xfId="42066"/>
    <cellStyle name="40% - Accent4 62 5 2" xfId="42067"/>
    <cellStyle name="40% - Accent4 62 6" xfId="42068"/>
    <cellStyle name="40% - Accent4 63" xfId="2168"/>
    <cellStyle name="40% - Accent4 63 2" xfId="42069"/>
    <cellStyle name="40% - Accent4 64" xfId="2169"/>
    <cellStyle name="40% - Accent4 64 2" xfId="42070"/>
    <cellStyle name="40% - Accent4 65" xfId="2170"/>
    <cellStyle name="40% - Accent4 65 2" xfId="42071"/>
    <cellStyle name="40% - Accent4 66" xfId="2171"/>
    <cellStyle name="40% - Accent4 66 2" xfId="42072"/>
    <cellStyle name="40% - Accent4 67" xfId="2172"/>
    <cellStyle name="40% - Accent4 67 2" xfId="42073"/>
    <cellStyle name="40% - Accent4 68" xfId="2173"/>
    <cellStyle name="40% - Accent4 68 2" xfId="42074"/>
    <cellStyle name="40% - Accent4 69" xfId="2174"/>
    <cellStyle name="40% - Accent4 69 2" xfId="42075"/>
    <cellStyle name="40% - Accent4 7" xfId="2175"/>
    <cellStyle name="40% - Accent4 7 2" xfId="2176"/>
    <cellStyle name="40% - Accent4 70" xfId="2177"/>
    <cellStyle name="40% - Accent4 70 2" xfId="42076"/>
    <cellStyle name="40% - Accent4 71" xfId="2178"/>
    <cellStyle name="40% - Accent4 71 2" xfId="42077"/>
    <cellStyle name="40% - Accent4 72" xfId="2179"/>
    <cellStyle name="40% - Accent4 72 2" xfId="42078"/>
    <cellStyle name="40% - Accent4 73" xfId="2180"/>
    <cellStyle name="40% - Accent4 73 2" xfId="42079"/>
    <cellStyle name="40% - Accent4 74" xfId="2181"/>
    <cellStyle name="40% - Accent4 74 2" xfId="42080"/>
    <cellStyle name="40% - Accent4 75" xfId="2182"/>
    <cellStyle name="40% - Accent4 75 2" xfId="42081"/>
    <cellStyle name="40% - Accent4 76" xfId="2183"/>
    <cellStyle name="40% - Accent4 76 2" xfId="42082"/>
    <cellStyle name="40% - Accent4 77" xfId="2184"/>
    <cellStyle name="40% - Accent4 77 2" xfId="42083"/>
    <cellStyle name="40% - Accent4 78" xfId="2185"/>
    <cellStyle name="40% - Accent4 78 2" xfId="42084"/>
    <cellStyle name="40% - Accent4 79" xfId="2186"/>
    <cellStyle name="40% - Accent4 8" xfId="2187"/>
    <cellStyle name="40% - Accent4 8 2" xfId="2188"/>
    <cellStyle name="40% - Accent4 80" xfId="2189"/>
    <cellStyle name="40% - Accent4 81" xfId="2190"/>
    <cellStyle name="40% - Accent4 82" xfId="2191"/>
    <cellStyle name="40% - Accent4 83" xfId="2192"/>
    <cellStyle name="40% - Accent4 84" xfId="2193"/>
    <cellStyle name="40% - Accent4 85" xfId="2194"/>
    <cellStyle name="40% - Accent4 86" xfId="2195"/>
    <cellStyle name="40% - Accent4 86 10" xfId="42085"/>
    <cellStyle name="40% - Accent4 86 2" xfId="42086"/>
    <cellStyle name="40% - Accent4 86 2 2" xfId="42087"/>
    <cellStyle name="40% - Accent4 86 2 2 2" xfId="42088"/>
    <cellStyle name="40% - Accent4 86 2 2 2 2" xfId="42089"/>
    <cellStyle name="40% - Accent4 86 2 2 2 2 2" xfId="42090"/>
    <cellStyle name="40% - Accent4 86 2 2 2 2 2 2" xfId="42091"/>
    <cellStyle name="40% - Accent4 86 2 2 2 2 3" xfId="42092"/>
    <cellStyle name="40% - Accent4 86 2 2 2 3" xfId="42093"/>
    <cellStyle name="40% - Accent4 86 2 2 2 3 2" xfId="42094"/>
    <cellStyle name="40% - Accent4 86 2 2 2 4" xfId="42095"/>
    <cellStyle name="40% - Accent4 86 2 2 2 5" xfId="42096"/>
    <cellStyle name="40% - Accent4 86 2 2 3" xfId="42097"/>
    <cellStyle name="40% - Accent4 86 2 2 3 2" xfId="42098"/>
    <cellStyle name="40% - Accent4 86 2 2 3 2 2" xfId="42099"/>
    <cellStyle name="40% - Accent4 86 2 2 3 3" xfId="42100"/>
    <cellStyle name="40% - Accent4 86 2 2 4" xfId="42101"/>
    <cellStyle name="40% - Accent4 86 2 2 4 2" xfId="42102"/>
    <cellStyle name="40% - Accent4 86 2 2 5" xfId="42103"/>
    <cellStyle name="40% - Accent4 86 2 2 6" xfId="42104"/>
    <cellStyle name="40% - Accent4 86 2 3" xfId="42105"/>
    <cellStyle name="40% - Accent4 86 2 3 2" xfId="42106"/>
    <cellStyle name="40% - Accent4 86 2 3 2 2" xfId="42107"/>
    <cellStyle name="40% - Accent4 86 2 3 2 2 2" xfId="42108"/>
    <cellStyle name="40% - Accent4 86 2 3 2 3" xfId="42109"/>
    <cellStyle name="40% - Accent4 86 2 3 3" xfId="42110"/>
    <cellStyle name="40% - Accent4 86 2 3 3 2" xfId="42111"/>
    <cellStyle name="40% - Accent4 86 2 3 4" xfId="42112"/>
    <cellStyle name="40% - Accent4 86 2 3 5" xfId="42113"/>
    <cellStyle name="40% - Accent4 86 2 4" xfId="42114"/>
    <cellStyle name="40% - Accent4 86 2 4 2" xfId="42115"/>
    <cellStyle name="40% - Accent4 86 2 4 2 2" xfId="42116"/>
    <cellStyle name="40% - Accent4 86 2 4 3" xfId="42117"/>
    <cellStyle name="40% - Accent4 86 2 5" xfId="42118"/>
    <cellStyle name="40% - Accent4 86 2 5 2" xfId="42119"/>
    <cellStyle name="40% - Accent4 86 2 6" xfId="42120"/>
    <cellStyle name="40% - Accent4 86 2 7" xfId="42121"/>
    <cellStyle name="40% - Accent4 86 3" xfId="42122"/>
    <cellStyle name="40% - Accent4 86 3 2" xfId="42123"/>
    <cellStyle name="40% - Accent4 86 3 2 2" xfId="42124"/>
    <cellStyle name="40% - Accent4 86 3 2 2 2" xfId="42125"/>
    <cellStyle name="40% - Accent4 86 3 2 2 2 2" xfId="42126"/>
    <cellStyle name="40% - Accent4 86 3 2 2 2 2 2" xfId="42127"/>
    <cellStyle name="40% - Accent4 86 3 2 2 2 3" xfId="42128"/>
    <cellStyle name="40% - Accent4 86 3 2 2 3" xfId="42129"/>
    <cellStyle name="40% - Accent4 86 3 2 2 3 2" xfId="42130"/>
    <cellStyle name="40% - Accent4 86 3 2 2 4" xfId="42131"/>
    <cellStyle name="40% - Accent4 86 3 2 2 5" xfId="42132"/>
    <cellStyle name="40% - Accent4 86 3 2 3" xfId="42133"/>
    <cellStyle name="40% - Accent4 86 3 2 3 2" xfId="42134"/>
    <cellStyle name="40% - Accent4 86 3 2 3 2 2" xfId="42135"/>
    <cellStyle name="40% - Accent4 86 3 2 3 3" xfId="42136"/>
    <cellStyle name="40% - Accent4 86 3 2 4" xfId="42137"/>
    <cellStyle name="40% - Accent4 86 3 2 4 2" xfId="42138"/>
    <cellStyle name="40% - Accent4 86 3 2 5" xfId="42139"/>
    <cellStyle name="40% - Accent4 86 3 2 6" xfId="42140"/>
    <cellStyle name="40% - Accent4 86 3 3" xfId="42141"/>
    <cellStyle name="40% - Accent4 86 3 3 2" xfId="42142"/>
    <cellStyle name="40% - Accent4 86 3 3 2 2" xfId="42143"/>
    <cellStyle name="40% - Accent4 86 3 3 2 2 2" xfId="42144"/>
    <cellStyle name="40% - Accent4 86 3 3 2 3" xfId="42145"/>
    <cellStyle name="40% - Accent4 86 3 3 3" xfId="42146"/>
    <cellStyle name="40% - Accent4 86 3 3 3 2" xfId="42147"/>
    <cellStyle name="40% - Accent4 86 3 3 4" xfId="42148"/>
    <cellStyle name="40% - Accent4 86 3 3 5" xfId="42149"/>
    <cellStyle name="40% - Accent4 86 3 4" xfId="42150"/>
    <cellStyle name="40% - Accent4 86 3 4 2" xfId="42151"/>
    <cellStyle name="40% - Accent4 86 3 4 2 2" xfId="42152"/>
    <cellStyle name="40% - Accent4 86 3 4 3" xfId="42153"/>
    <cellStyle name="40% - Accent4 86 3 5" xfId="42154"/>
    <cellStyle name="40% - Accent4 86 3 5 2" xfId="42155"/>
    <cellStyle name="40% - Accent4 86 3 6" xfId="42156"/>
    <cellStyle name="40% - Accent4 86 3 7" xfId="42157"/>
    <cellStyle name="40% - Accent4 86 4" xfId="42158"/>
    <cellStyle name="40% - Accent4 86 4 2" xfId="42159"/>
    <cellStyle name="40% - Accent4 86 4 2 2" xfId="42160"/>
    <cellStyle name="40% - Accent4 86 4 2 2 2" xfId="42161"/>
    <cellStyle name="40% - Accent4 86 4 2 2 2 2" xfId="42162"/>
    <cellStyle name="40% - Accent4 86 4 2 2 3" xfId="42163"/>
    <cellStyle name="40% - Accent4 86 4 2 3" xfId="42164"/>
    <cellStyle name="40% - Accent4 86 4 2 3 2" xfId="42165"/>
    <cellStyle name="40% - Accent4 86 4 2 4" xfId="42166"/>
    <cellStyle name="40% - Accent4 86 4 2 5" xfId="42167"/>
    <cellStyle name="40% - Accent4 86 4 3" xfId="42168"/>
    <cellStyle name="40% - Accent4 86 4 3 2" xfId="42169"/>
    <cellStyle name="40% - Accent4 86 4 3 2 2" xfId="42170"/>
    <cellStyle name="40% - Accent4 86 4 3 3" xfId="42171"/>
    <cellStyle name="40% - Accent4 86 4 4" xfId="42172"/>
    <cellStyle name="40% - Accent4 86 4 4 2" xfId="42173"/>
    <cellStyle name="40% - Accent4 86 4 5" xfId="42174"/>
    <cellStyle name="40% - Accent4 86 4 6" xfId="42175"/>
    <cellStyle name="40% - Accent4 86 5" xfId="42176"/>
    <cellStyle name="40% - Accent4 86 5 2" xfId="42177"/>
    <cellStyle name="40% - Accent4 86 5 2 2" xfId="42178"/>
    <cellStyle name="40% - Accent4 86 5 2 2 2" xfId="42179"/>
    <cellStyle name="40% - Accent4 86 5 2 2 2 2" xfId="42180"/>
    <cellStyle name="40% - Accent4 86 5 2 2 3" xfId="42181"/>
    <cellStyle name="40% - Accent4 86 5 2 3" xfId="42182"/>
    <cellStyle name="40% - Accent4 86 5 2 3 2" xfId="42183"/>
    <cellStyle name="40% - Accent4 86 5 2 4" xfId="42184"/>
    <cellStyle name="40% - Accent4 86 5 2 5" xfId="42185"/>
    <cellStyle name="40% - Accent4 86 5 3" xfId="42186"/>
    <cellStyle name="40% - Accent4 86 5 3 2" xfId="42187"/>
    <cellStyle name="40% - Accent4 86 5 3 2 2" xfId="42188"/>
    <cellStyle name="40% - Accent4 86 5 3 3" xfId="42189"/>
    <cellStyle name="40% - Accent4 86 5 4" xfId="42190"/>
    <cellStyle name="40% - Accent4 86 5 4 2" xfId="42191"/>
    <cellStyle name="40% - Accent4 86 5 5" xfId="42192"/>
    <cellStyle name="40% - Accent4 86 5 6" xfId="42193"/>
    <cellStyle name="40% - Accent4 86 6" xfId="42194"/>
    <cellStyle name="40% - Accent4 86 6 2" xfId="42195"/>
    <cellStyle name="40% - Accent4 86 6 2 2" xfId="42196"/>
    <cellStyle name="40% - Accent4 86 6 2 2 2" xfId="42197"/>
    <cellStyle name="40% - Accent4 86 6 2 3" xfId="42198"/>
    <cellStyle name="40% - Accent4 86 6 3" xfId="42199"/>
    <cellStyle name="40% - Accent4 86 6 3 2" xfId="42200"/>
    <cellStyle name="40% - Accent4 86 6 4" xfId="42201"/>
    <cellStyle name="40% - Accent4 86 6 5" xfId="42202"/>
    <cellStyle name="40% - Accent4 86 7" xfId="42203"/>
    <cellStyle name="40% - Accent4 86 7 2" xfId="42204"/>
    <cellStyle name="40% - Accent4 86 7 2 2" xfId="42205"/>
    <cellStyle name="40% - Accent4 86 7 3" xfId="42206"/>
    <cellStyle name="40% - Accent4 86 8" xfId="42207"/>
    <cellStyle name="40% - Accent4 86 8 2" xfId="42208"/>
    <cellStyle name="40% - Accent4 86 9" xfId="42209"/>
    <cellStyle name="40% - Accent4 86 9 2" xfId="61187"/>
    <cellStyle name="40% - Accent4 87" xfId="2196"/>
    <cellStyle name="40% - Accent4 87 10" xfId="42210"/>
    <cellStyle name="40% - Accent4 87 2" xfId="42211"/>
    <cellStyle name="40% - Accent4 87 2 2" xfId="42212"/>
    <cellStyle name="40% - Accent4 87 2 2 2" xfId="42213"/>
    <cellStyle name="40% - Accent4 87 2 2 2 2" xfId="42214"/>
    <cellStyle name="40% - Accent4 87 2 2 2 2 2" xfId="42215"/>
    <cellStyle name="40% - Accent4 87 2 2 2 2 2 2" xfId="42216"/>
    <cellStyle name="40% - Accent4 87 2 2 2 2 3" xfId="42217"/>
    <cellStyle name="40% - Accent4 87 2 2 2 3" xfId="42218"/>
    <cellStyle name="40% - Accent4 87 2 2 2 3 2" xfId="42219"/>
    <cellStyle name="40% - Accent4 87 2 2 2 4" xfId="42220"/>
    <cellStyle name="40% - Accent4 87 2 2 2 5" xfId="42221"/>
    <cellStyle name="40% - Accent4 87 2 2 3" xfId="42222"/>
    <cellStyle name="40% - Accent4 87 2 2 3 2" xfId="42223"/>
    <cellStyle name="40% - Accent4 87 2 2 3 2 2" xfId="42224"/>
    <cellStyle name="40% - Accent4 87 2 2 3 3" xfId="42225"/>
    <cellStyle name="40% - Accent4 87 2 2 4" xfId="42226"/>
    <cellStyle name="40% - Accent4 87 2 2 4 2" xfId="42227"/>
    <cellStyle name="40% - Accent4 87 2 2 5" xfId="42228"/>
    <cellStyle name="40% - Accent4 87 2 2 6" xfId="42229"/>
    <cellStyle name="40% - Accent4 87 2 3" xfId="42230"/>
    <cellStyle name="40% - Accent4 87 2 3 2" xfId="42231"/>
    <cellStyle name="40% - Accent4 87 2 3 2 2" xfId="42232"/>
    <cellStyle name="40% - Accent4 87 2 3 2 2 2" xfId="42233"/>
    <cellStyle name="40% - Accent4 87 2 3 2 3" xfId="42234"/>
    <cellStyle name="40% - Accent4 87 2 3 3" xfId="42235"/>
    <cellStyle name="40% - Accent4 87 2 3 3 2" xfId="42236"/>
    <cellStyle name="40% - Accent4 87 2 3 4" xfId="42237"/>
    <cellStyle name="40% - Accent4 87 2 3 5" xfId="42238"/>
    <cellStyle name="40% - Accent4 87 2 4" xfId="42239"/>
    <cellStyle name="40% - Accent4 87 2 4 2" xfId="42240"/>
    <cellStyle name="40% - Accent4 87 2 4 2 2" xfId="42241"/>
    <cellStyle name="40% - Accent4 87 2 4 3" xfId="42242"/>
    <cellStyle name="40% - Accent4 87 2 5" xfId="42243"/>
    <cellStyle name="40% - Accent4 87 2 5 2" xfId="42244"/>
    <cellStyle name="40% - Accent4 87 2 6" xfId="42245"/>
    <cellStyle name="40% - Accent4 87 2 7" xfId="42246"/>
    <cellStyle name="40% - Accent4 87 3" xfId="42247"/>
    <cellStyle name="40% - Accent4 87 3 2" xfId="42248"/>
    <cellStyle name="40% - Accent4 87 3 2 2" xfId="42249"/>
    <cellStyle name="40% - Accent4 87 3 2 2 2" xfId="42250"/>
    <cellStyle name="40% - Accent4 87 3 2 2 2 2" xfId="42251"/>
    <cellStyle name="40% - Accent4 87 3 2 2 2 2 2" xfId="42252"/>
    <cellStyle name="40% - Accent4 87 3 2 2 2 3" xfId="42253"/>
    <cellStyle name="40% - Accent4 87 3 2 2 3" xfId="42254"/>
    <cellStyle name="40% - Accent4 87 3 2 2 3 2" xfId="42255"/>
    <cellStyle name="40% - Accent4 87 3 2 2 4" xfId="42256"/>
    <cellStyle name="40% - Accent4 87 3 2 2 5" xfId="42257"/>
    <cellStyle name="40% - Accent4 87 3 2 3" xfId="42258"/>
    <cellStyle name="40% - Accent4 87 3 2 3 2" xfId="42259"/>
    <cellStyle name="40% - Accent4 87 3 2 3 2 2" xfId="42260"/>
    <cellStyle name="40% - Accent4 87 3 2 3 3" xfId="42261"/>
    <cellStyle name="40% - Accent4 87 3 2 4" xfId="42262"/>
    <cellStyle name="40% - Accent4 87 3 2 4 2" xfId="42263"/>
    <cellStyle name="40% - Accent4 87 3 2 5" xfId="42264"/>
    <cellStyle name="40% - Accent4 87 3 2 6" xfId="42265"/>
    <cellStyle name="40% - Accent4 87 3 3" xfId="42266"/>
    <cellStyle name="40% - Accent4 87 3 3 2" xfId="42267"/>
    <cellStyle name="40% - Accent4 87 3 3 2 2" xfId="42268"/>
    <cellStyle name="40% - Accent4 87 3 3 2 2 2" xfId="42269"/>
    <cellStyle name="40% - Accent4 87 3 3 2 3" xfId="42270"/>
    <cellStyle name="40% - Accent4 87 3 3 3" xfId="42271"/>
    <cellStyle name="40% - Accent4 87 3 3 3 2" xfId="42272"/>
    <cellStyle name="40% - Accent4 87 3 3 4" xfId="42273"/>
    <cellStyle name="40% - Accent4 87 3 3 5" xfId="42274"/>
    <cellStyle name="40% - Accent4 87 3 4" xfId="42275"/>
    <cellStyle name="40% - Accent4 87 3 4 2" xfId="42276"/>
    <cellStyle name="40% - Accent4 87 3 4 2 2" xfId="42277"/>
    <cellStyle name="40% - Accent4 87 3 4 3" xfId="42278"/>
    <cellStyle name="40% - Accent4 87 3 5" xfId="42279"/>
    <cellStyle name="40% - Accent4 87 3 5 2" xfId="42280"/>
    <cellStyle name="40% - Accent4 87 3 6" xfId="42281"/>
    <cellStyle name="40% - Accent4 87 3 7" xfId="42282"/>
    <cellStyle name="40% - Accent4 87 4" xfId="42283"/>
    <cellStyle name="40% - Accent4 87 4 2" xfId="42284"/>
    <cellStyle name="40% - Accent4 87 4 2 2" xfId="42285"/>
    <cellStyle name="40% - Accent4 87 4 2 2 2" xfId="42286"/>
    <cellStyle name="40% - Accent4 87 4 2 2 2 2" xfId="42287"/>
    <cellStyle name="40% - Accent4 87 4 2 2 3" xfId="42288"/>
    <cellStyle name="40% - Accent4 87 4 2 3" xfId="42289"/>
    <cellStyle name="40% - Accent4 87 4 2 3 2" xfId="42290"/>
    <cellStyle name="40% - Accent4 87 4 2 4" xfId="42291"/>
    <cellStyle name="40% - Accent4 87 4 2 5" xfId="42292"/>
    <cellStyle name="40% - Accent4 87 4 3" xfId="42293"/>
    <cellStyle name="40% - Accent4 87 4 3 2" xfId="42294"/>
    <cellStyle name="40% - Accent4 87 4 3 2 2" xfId="42295"/>
    <cellStyle name="40% - Accent4 87 4 3 3" xfId="42296"/>
    <cellStyle name="40% - Accent4 87 4 4" xfId="42297"/>
    <cellStyle name="40% - Accent4 87 4 4 2" xfId="42298"/>
    <cellStyle name="40% - Accent4 87 4 5" xfId="42299"/>
    <cellStyle name="40% - Accent4 87 4 6" xfId="42300"/>
    <cellStyle name="40% - Accent4 87 5" xfId="42301"/>
    <cellStyle name="40% - Accent4 87 5 2" xfId="42302"/>
    <cellStyle name="40% - Accent4 87 5 2 2" xfId="42303"/>
    <cellStyle name="40% - Accent4 87 5 2 2 2" xfId="42304"/>
    <cellStyle name="40% - Accent4 87 5 2 2 2 2" xfId="42305"/>
    <cellStyle name="40% - Accent4 87 5 2 2 3" xfId="42306"/>
    <cellStyle name="40% - Accent4 87 5 2 3" xfId="42307"/>
    <cellStyle name="40% - Accent4 87 5 2 3 2" xfId="42308"/>
    <cellStyle name="40% - Accent4 87 5 2 4" xfId="42309"/>
    <cellStyle name="40% - Accent4 87 5 2 5" xfId="42310"/>
    <cellStyle name="40% - Accent4 87 5 3" xfId="42311"/>
    <cellStyle name="40% - Accent4 87 5 3 2" xfId="42312"/>
    <cellStyle name="40% - Accent4 87 5 3 2 2" xfId="42313"/>
    <cellStyle name="40% - Accent4 87 5 3 3" xfId="42314"/>
    <cellStyle name="40% - Accent4 87 5 4" xfId="42315"/>
    <cellStyle name="40% - Accent4 87 5 4 2" xfId="42316"/>
    <cellStyle name="40% - Accent4 87 5 5" xfId="42317"/>
    <cellStyle name="40% - Accent4 87 5 6" xfId="42318"/>
    <cellStyle name="40% - Accent4 87 6" xfId="42319"/>
    <cellStyle name="40% - Accent4 87 6 2" xfId="42320"/>
    <cellStyle name="40% - Accent4 87 6 2 2" xfId="42321"/>
    <cellStyle name="40% - Accent4 87 6 2 2 2" xfId="42322"/>
    <cellStyle name="40% - Accent4 87 6 2 3" xfId="42323"/>
    <cellStyle name="40% - Accent4 87 6 3" xfId="42324"/>
    <cellStyle name="40% - Accent4 87 6 3 2" xfId="42325"/>
    <cellStyle name="40% - Accent4 87 6 4" xfId="42326"/>
    <cellStyle name="40% - Accent4 87 6 5" xfId="42327"/>
    <cellStyle name="40% - Accent4 87 7" xfId="42328"/>
    <cellStyle name="40% - Accent4 87 7 2" xfId="42329"/>
    <cellStyle name="40% - Accent4 87 7 2 2" xfId="42330"/>
    <cellStyle name="40% - Accent4 87 7 3" xfId="42331"/>
    <cellStyle name="40% - Accent4 87 8" xfId="42332"/>
    <cellStyle name="40% - Accent4 87 8 2" xfId="42333"/>
    <cellStyle name="40% - Accent4 87 9" xfId="42334"/>
    <cellStyle name="40% - Accent4 87 9 2" xfId="61188"/>
    <cellStyle name="40% - Accent4 88" xfId="2197"/>
    <cellStyle name="40% - Accent4 88 10" xfId="42335"/>
    <cellStyle name="40% - Accent4 88 2" xfId="42336"/>
    <cellStyle name="40% - Accent4 88 2 2" xfId="42337"/>
    <cellStyle name="40% - Accent4 88 2 2 2" xfId="42338"/>
    <cellStyle name="40% - Accent4 88 2 2 2 2" xfId="42339"/>
    <cellStyle name="40% - Accent4 88 2 2 2 2 2" xfId="42340"/>
    <cellStyle name="40% - Accent4 88 2 2 2 2 2 2" xfId="42341"/>
    <cellStyle name="40% - Accent4 88 2 2 2 2 3" xfId="42342"/>
    <cellStyle name="40% - Accent4 88 2 2 2 3" xfId="42343"/>
    <cellStyle name="40% - Accent4 88 2 2 2 3 2" xfId="42344"/>
    <cellStyle name="40% - Accent4 88 2 2 2 4" xfId="42345"/>
    <cellStyle name="40% - Accent4 88 2 2 2 5" xfId="42346"/>
    <cellStyle name="40% - Accent4 88 2 2 3" xfId="42347"/>
    <cellStyle name="40% - Accent4 88 2 2 3 2" xfId="42348"/>
    <cellStyle name="40% - Accent4 88 2 2 3 2 2" xfId="42349"/>
    <cellStyle name="40% - Accent4 88 2 2 3 3" xfId="42350"/>
    <cellStyle name="40% - Accent4 88 2 2 4" xfId="42351"/>
    <cellStyle name="40% - Accent4 88 2 2 4 2" xfId="42352"/>
    <cellStyle name="40% - Accent4 88 2 2 5" xfId="42353"/>
    <cellStyle name="40% - Accent4 88 2 2 6" xfId="42354"/>
    <cellStyle name="40% - Accent4 88 2 3" xfId="42355"/>
    <cellStyle name="40% - Accent4 88 2 3 2" xfId="42356"/>
    <cellStyle name="40% - Accent4 88 2 3 2 2" xfId="42357"/>
    <cellStyle name="40% - Accent4 88 2 3 2 2 2" xfId="42358"/>
    <cellStyle name="40% - Accent4 88 2 3 2 3" xfId="42359"/>
    <cellStyle name="40% - Accent4 88 2 3 3" xfId="42360"/>
    <cellStyle name="40% - Accent4 88 2 3 3 2" xfId="42361"/>
    <cellStyle name="40% - Accent4 88 2 3 4" xfId="42362"/>
    <cellStyle name="40% - Accent4 88 2 3 5" xfId="42363"/>
    <cellStyle name="40% - Accent4 88 2 4" xfId="42364"/>
    <cellStyle name="40% - Accent4 88 2 4 2" xfId="42365"/>
    <cellStyle name="40% - Accent4 88 2 4 2 2" xfId="42366"/>
    <cellStyle name="40% - Accent4 88 2 4 3" xfId="42367"/>
    <cellStyle name="40% - Accent4 88 2 5" xfId="42368"/>
    <cellStyle name="40% - Accent4 88 2 5 2" xfId="42369"/>
    <cellStyle name="40% - Accent4 88 2 6" xfId="42370"/>
    <cellStyle name="40% - Accent4 88 2 7" xfId="42371"/>
    <cellStyle name="40% - Accent4 88 3" xfId="42372"/>
    <cellStyle name="40% - Accent4 88 3 2" xfId="42373"/>
    <cellStyle name="40% - Accent4 88 3 2 2" xfId="42374"/>
    <cellStyle name="40% - Accent4 88 3 2 2 2" xfId="42375"/>
    <cellStyle name="40% - Accent4 88 3 2 2 2 2" xfId="42376"/>
    <cellStyle name="40% - Accent4 88 3 2 2 2 2 2" xfId="42377"/>
    <cellStyle name="40% - Accent4 88 3 2 2 2 3" xfId="42378"/>
    <cellStyle name="40% - Accent4 88 3 2 2 3" xfId="42379"/>
    <cellStyle name="40% - Accent4 88 3 2 2 3 2" xfId="42380"/>
    <cellStyle name="40% - Accent4 88 3 2 2 4" xfId="42381"/>
    <cellStyle name="40% - Accent4 88 3 2 2 5" xfId="42382"/>
    <cellStyle name="40% - Accent4 88 3 2 3" xfId="42383"/>
    <cellStyle name="40% - Accent4 88 3 2 3 2" xfId="42384"/>
    <cellStyle name="40% - Accent4 88 3 2 3 2 2" xfId="42385"/>
    <cellStyle name="40% - Accent4 88 3 2 3 3" xfId="42386"/>
    <cellStyle name="40% - Accent4 88 3 2 4" xfId="42387"/>
    <cellStyle name="40% - Accent4 88 3 2 4 2" xfId="42388"/>
    <cellStyle name="40% - Accent4 88 3 2 5" xfId="42389"/>
    <cellStyle name="40% - Accent4 88 3 2 6" xfId="42390"/>
    <cellStyle name="40% - Accent4 88 3 3" xfId="42391"/>
    <cellStyle name="40% - Accent4 88 3 3 2" xfId="42392"/>
    <cellStyle name="40% - Accent4 88 3 3 2 2" xfId="42393"/>
    <cellStyle name="40% - Accent4 88 3 3 2 2 2" xfId="42394"/>
    <cellStyle name="40% - Accent4 88 3 3 2 3" xfId="42395"/>
    <cellStyle name="40% - Accent4 88 3 3 3" xfId="42396"/>
    <cellStyle name="40% - Accent4 88 3 3 3 2" xfId="42397"/>
    <cellStyle name="40% - Accent4 88 3 3 4" xfId="42398"/>
    <cellStyle name="40% - Accent4 88 3 3 5" xfId="42399"/>
    <cellStyle name="40% - Accent4 88 3 4" xfId="42400"/>
    <cellStyle name="40% - Accent4 88 3 4 2" xfId="42401"/>
    <cellStyle name="40% - Accent4 88 3 4 2 2" xfId="42402"/>
    <cellStyle name="40% - Accent4 88 3 4 3" xfId="42403"/>
    <cellStyle name="40% - Accent4 88 3 5" xfId="42404"/>
    <cellStyle name="40% - Accent4 88 3 5 2" xfId="42405"/>
    <cellStyle name="40% - Accent4 88 3 6" xfId="42406"/>
    <cellStyle name="40% - Accent4 88 3 7" xfId="42407"/>
    <cellStyle name="40% - Accent4 88 4" xfId="42408"/>
    <cellStyle name="40% - Accent4 88 4 2" xfId="42409"/>
    <cellStyle name="40% - Accent4 88 4 2 2" xfId="42410"/>
    <cellStyle name="40% - Accent4 88 4 2 2 2" xfId="42411"/>
    <cellStyle name="40% - Accent4 88 4 2 2 2 2" xfId="42412"/>
    <cellStyle name="40% - Accent4 88 4 2 2 3" xfId="42413"/>
    <cellStyle name="40% - Accent4 88 4 2 3" xfId="42414"/>
    <cellStyle name="40% - Accent4 88 4 2 3 2" xfId="42415"/>
    <cellStyle name="40% - Accent4 88 4 2 4" xfId="42416"/>
    <cellStyle name="40% - Accent4 88 4 2 5" xfId="42417"/>
    <cellStyle name="40% - Accent4 88 4 3" xfId="42418"/>
    <cellStyle name="40% - Accent4 88 4 3 2" xfId="42419"/>
    <cellStyle name="40% - Accent4 88 4 3 2 2" xfId="42420"/>
    <cellStyle name="40% - Accent4 88 4 3 3" xfId="42421"/>
    <cellStyle name="40% - Accent4 88 4 4" xfId="42422"/>
    <cellStyle name="40% - Accent4 88 4 4 2" xfId="42423"/>
    <cellStyle name="40% - Accent4 88 4 5" xfId="42424"/>
    <cellStyle name="40% - Accent4 88 4 6" xfId="42425"/>
    <cellStyle name="40% - Accent4 88 5" xfId="42426"/>
    <cellStyle name="40% - Accent4 88 5 2" xfId="42427"/>
    <cellStyle name="40% - Accent4 88 5 2 2" xfId="42428"/>
    <cellStyle name="40% - Accent4 88 5 2 2 2" xfId="42429"/>
    <cellStyle name="40% - Accent4 88 5 2 2 2 2" xfId="42430"/>
    <cellStyle name="40% - Accent4 88 5 2 2 3" xfId="42431"/>
    <cellStyle name="40% - Accent4 88 5 2 3" xfId="42432"/>
    <cellStyle name="40% - Accent4 88 5 2 3 2" xfId="42433"/>
    <cellStyle name="40% - Accent4 88 5 2 4" xfId="42434"/>
    <cellStyle name="40% - Accent4 88 5 2 5" xfId="42435"/>
    <cellStyle name="40% - Accent4 88 5 3" xfId="42436"/>
    <cellStyle name="40% - Accent4 88 5 3 2" xfId="42437"/>
    <cellStyle name="40% - Accent4 88 5 3 2 2" xfId="42438"/>
    <cellStyle name="40% - Accent4 88 5 3 3" xfId="42439"/>
    <cellStyle name="40% - Accent4 88 5 4" xfId="42440"/>
    <cellStyle name="40% - Accent4 88 5 4 2" xfId="42441"/>
    <cellStyle name="40% - Accent4 88 5 5" xfId="42442"/>
    <cellStyle name="40% - Accent4 88 5 6" xfId="42443"/>
    <cellStyle name="40% - Accent4 88 6" xfId="42444"/>
    <cellStyle name="40% - Accent4 88 6 2" xfId="42445"/>
    <cellStyle name="40% - Accent4 88 6 2 2" xfId="42446"/>
    <cellStyle name="40% - Accent4 88 6 2 2 2" xfId="42447"/>
    <cellStyle name="40% - Accent4 88 6 2 3" xfId="42448"/>
    <cellStyle name="40% - Accent4 88 6 3" xfId="42449"/>
    <cellStyle name="40% - Accent4 88 6 3 2" xfId="42450"/>
    <cellStyle name="40% - Accent4 88 6 4" xfId="42451"/>
    <cellStyle name="40% - Accent4 88 6 5" xfId="42452"/>
    <cellStyle name="40% - Accent4 88 7" xfId="42453"/>
    <cellStyle name="40% - Accent4 88 7 2" xfId="42454"/>
    <cellStyle name="40% - Accent4 88 7 2 2" xfId="42455"/>
    <cellStyle name="40% - Accent4 88 7 3" xfId="42456"/>
    <cellStyle name="40% - Accent4 88 8" xfId="42457"/>
    <cellStyle name="40% - Accent4 88 8 2" xfId="42458"/>
    <cellStyle name="40% - Accent4 88 9" xfId="42459"/>
    <cellStyle name="40% - Accent4 88 9 2" xfId="61189"/>
    <cellStyle name="40% - Accent4 89" xfId="2198"/>
    <cellStyle name="40% - Accent4 89 10" xfId="42460"/>
    <cellStyle name="40% - Accent4 89 2" xfId="42461"/>
    <cellStyle name="40% - Accent4 89 2 2" xfId="42462"/>
    <cellStyle name="40% - Accent4 89 2 2 2" xfId="42463"/>
    <cellStyle name="40% - Accent4 89 2 2 2 2" xfId="42464"/>
    <cellStyle name="40% - Accent4 89 2 2 2 2 2" xfId="42465"/>
    <cellStyle name="40% - Accent4 89 2 2 2 2 2 2" xfId="42466"/>
    <cellStyle name="40% - Accent4 89 2 2 2 2 3" xfId="42467"/>
    <cellStyle name="40% - Accent4 89 2 2 2 3" xfId="42468"/>
    <cellStyle name="40% - Accent4 89 2 2 2 3 2" xfId="42469"/>
    <cellStyle name="40% - Accent4 89 2 2 2 4" xfId="42470"/>
    <cellStyle name="40% - Accent4 89 2 2 2 5" xfId="42471"/>
    <cellStyle name="40% - Accent4 89 2 2 3" xfId="42472"/>
    <cellStyle name="40% - Accent4 89 2 2 3 2" xfId="42473"/>
    <cellStyle name="40% - Accent4 89 2 2 3 2 2" xfId="42474"/>
    <cellStyle name="40% - Accent4 89 2 2 3 3" xfId="42475"/>
    <cellStyle name="40% - Accent4 89 2 2 4" xfId="42476"/>
    <cellStyle name="40% - Accent4 89 2 2 4 2" xfId="42477"/>
    <cellStyle name="40% - Accent4 89 2 2 5" xfId="42478"/>
    <cellStyle name="40% - Accent4 89 2 2 6" xfId="42479"/>
    <cellStyle name="40% - Accent4 89 2 3" xfId="42480"/>
    <cellStyle name="40% - Accent4 89 2 3 2" xfId="42481"/>
    <cellStyle name="40% - Accent4 89 2 3 2 2" xfId="42482"/>
    <cellStyle name="40% - Accent4 89 2 3 2 2 2" xfId="42483"/>
    <cellStyle name="40% - Accent4 89 2 3 2 3" xfId="42484"/>
    <cellStyle name="40% - Accent4 89 2 3 3" xfId="42485"/>
    <cellStyle name="40% - Accent4 89 2 3 3 2" xfId="42486"/>
    <cellStyle name="40% - Accent4 89 2 3 4" xfId="42487"/>
    <cellStyle name="40% - Accent4 89 2 3 5" xfId="42488"/>
    <cellStyle name="40% - Accent4 89 2 4" xfId="42489"/>
    <cellStyle name="40% - Accent4 89 2 4 2" xfId="42490"/>
    <cellStyle name="40% - Accent4 89 2 4 2 2" xfId="42491"/>
    <cellStyle name="40% - Accent4 89 2 4 3" xfId="42492"/>
    <cellStyle name="40% - Accent4 89 2 5" xfId="42493"/>
    <cellStyle name="40% - Accent4 89 2 5 2" xfId="42494"/>
    <cellStyle name="40% - Accent4 89 2 6" xfId="42495"/>
    <cellStyle name="40% - Accent4 89 2 7" xfId="42496"/>
    <cellStyle name="40% - Accent4 89 3" xfId="42497"/>
    <cellStyle name="40% - Accent4 89 3 2" xfId="42498"/>
    <cellStyle name="40% - Accent4 89 3 2 2" xfId="42499"/>
    <cellStyle name="40% - Accent4 89 3 2 2 2" xfId="42500"/>
    <cellStyle name="40% - Accent4 89 3 2 2 2 2" xfId="42501"/>
    <cellStyle name="40% - Accent4 89 3 2 2 2 2 2" xfId="42502"/>
    <cellStyle name="40% - Accent4 89 3 2 2 2 3" xfId="42503"/>
    <cellStyle name="40% - Accent4 89 3 2 2 3" xfId="42504"/>
    <cellStyle name="40% - Accent4 89 3 2 2 3 2" xfId="42505"/>
    <cellStyle name="40% - Accent4 89 3 2 2 4" xfId="42506"/>
    <cellStyle name="40% - Accent4 89 3 2 2 5" xfId="42507"/>
    <cellStyle name="40% - Accent4 89 3 2 3" xfId="42508"/>
    <cellStyle name="40% - Accent4 89 3 2 3 2" xfId="42509"/>
    <cellStyle name="40% - Accent4 89 3 2 3 2 2" xfId="42510"/>
    <cellStyle name="40% - Accent4 89 3 2 3 3" xfId="42511"/>
    <cellStyle name="40% - Accent4 89 3 2 4" xfId="42512"/>
    <cellStyle name="40% - Accent4 89 3 2 4 2" xfId="42513"/>
    <cellStyle name="40% - Accent4 89 3 2 5" xfId="42514"/>
    <cellStyle name="40% - Accent4 89 3 2 6" xfId="42515"/>
    <cellStyle name="40% - Accent4 89 3 3" xfId="42516"/>
    <cellStyle name="40% - Accent4 89 3 3 2" xfId="42517"/>
    <cellStyle name="40% - Accent4 89 3 3 2 2" xfId="42518"/>
    <cellStyle name="40% - Accent4 89 3 3 2 2 2" xfId="42519"/>
    <cellStyle name="40% - Accent4 89 3 3 2 3" xfId="42520"/>
    <cellStyle name="40% - Accent4 89 3 3 3" xfId="42521"/>
    <cellStyle name="40% - Accent4 89 3 3 3 2" xfId="42522"/>
    <cellStyle name="40% - Accent4 89 3 3 4" xfId="42523"/>
    <cellStyle name="40% - Accent4 89 3 3 5" xfId="42524"/>
    <cellStyle name="40% - Accent4 89 3 4" xfId="42525"/>
    <cellStyle name="40% - Accent4 89 3 4 2" xfId="42526"/>
    <cellStyle name="40% - Accent4 89 3 4 2 2" xfId="42527"/>
    <cellStyle name="40% - Accent4 89 3 4 3" xfId="42528"/>
    <cellStyle name="40% - Accent4 89 3 5" xfId="42529"/>
    <cellStyle name="40% - Accent4 89 3 5 2" xfId="42530"/>
    <cellStyle name="40% - Accent4 89 3 6" xfId="42531"/>
    <cellStyle name="40% - Accent4 89 3 7" xfId="42532"/>
    <cellStyle name="40% - Accent4 89 4" xfId="42533"/>
    <cellStyle name="40% - Accent4 89 4 2" xfId="42534"/>
    <cellStyle name="40% - Accent4 89 4 2 2" xfId="42535"/>
    <cellStyle name="40% - Accent4 89 4 2 2 2" xfId="42536"/>
    <cellStyle name="40% - Accent4 89 4 2 2 2 2" xfId="42537"/>
    <cellStyle name="40% - Accent4 89 4 2 2 3" xfId="42538"/>
    <cellStyle name="40% - Accent4 89 4 2 3" xfId="42539"/>
    <cellStyle name="40% - Accent4 89 4 2 3 2" xfId="42540"/>
    <cellStyle name="40% - Accent4 89 4 2 4" xfId="42541"/>
    <cellStyle name="40% - Accent4 89 4 2 5" xfId="42542"/>
    <cellStyle name="40% - Accent4 89 4 3" xfId="42543"/>
    <cellStyle name="40% - Accent4 89 4 3 2" xfId="42544"/>
    <cellStyle name="40% - Accent4 89 4 3 2 2" xfId="42545"/>
    <cellStyle name="40% - Accent4 89 4 3 3" xfId="42546"/>
    <cellStyle name="40% - Accent4 89 4 4" xfId="42547"/>
    <cellStyle name="40% - Accent4 89 4 4 2" xfId="42548"/>
    <cellStyle name="40% - Accent4 89 4 5" xfId="42549"/>
    <cellStyle name="40% - Accent4 89 4 6" xfId="42550"/>
    <cellStyle name="40% - Accent4 89 5" xfId="42551"/>
    <cellStyle name="40% - Accent4 89 5 2" xfId="42552"/>
    <cellStyle name="40% - Accent4 89 5 2 2" xfId="42553"/>
    <cellStyle name="40% - Accent4 89 5 2 2 2" xfId="42554"/>
    <cellStyle name="40% - Accent4 89 5 2 2 2 2" xfId="42555"/>
    <cellStyle name="40% - Accent4 89 5 2 2 3" xfId="42556"/>
    <cellStyle name="40% - Accent4 89 5 2 3" xfId="42557"/>
    <cellStyle name="40% - Accent4 89 5 2 3 2" xfId="42558"/>
    <cellStyle name="40% - Accent4 89 5 2 4" xfId="42559"/>
    <cellStyle name="40% - Accent4 89 5 2 5" xfId="42560"/>
    <cellStyle name="40% - Accent4 89 5 3" xfId="42561"/>
    <cellStyle name="40% - Accent4 89 5 3 2" xfId="42562"/>
    <cellStyle name="40% - Accent4 89 5 3 2 2" xfId="42563"/>
    <cellStyle name="40% - Accent4 89 5 3 3" xfId="42564"/>
    <cellStyle name="40% - Accent4 89 5 4" xfId="42565"/>
    <cellStyle name="40% - Accent4 89 5 4 2" xfId="42566"/>
    <cellStyle name="40% - Accent4 89 5 5" xfId="42567"/>
    <cellStyle name="40% - Accent4 89 5 6" xfId="42568"/>
    <cellStyle name="40% - Accent4 89 6" xfId="42569"/>
    <cellStyle name="40% - Accent4 89 6 2" xfId="42570"/>
    <cellStyle name="40% - Accent4 89 6 2 2" xfId="42571"/>
    <cellStyle name="40% - Accent4 89 6 2 2 2" xfId="42572"/>
    <cellStyle name="40% - Accent4 89 6 2 3" xfId="42573"/>
    <cellStyle name="40% - Accent4 89 6 3" xfId="42574"/>
    <cellStyle name="40% - Accent4 89 6 3 2" xfId="42575"/>
    <cellStyle name="40% - Accent4 89 6 4" xfId="42576"/>
    <cellStyle name="40% - Accent4 89 6 5" xfId="42577"/>
    <cellStyle name="40% - Accent4 89 7" xfId="42578"/>
    <cellStyle name="40% - Accent4 89 7 2" xfId="42579"/>
    <cellStyle name="40% - Accent4 89 7 2 2" xfId="42580"/>
    <cellStyle name="40% - Accent4 89 7 3" xfId="42581"/>
    <cellStyle name="40% - Accent4 89 8" xfId="42582"/>
    <cellStyle name="40% - Accent4 89 8 2" xfId="42583"/>
    <cellStyle name="40% - Accent4 89 9" xfId="42584"/>
    <cellStyle name="40% - Accent4 89 9 2" xfId="61190"/>
    <cellStyle name="40% - Accent4 9" xfId="2199"/>
    <cellStyle name="40% - Accent4 9 2" xfId="2200"/>
    <cellStyle name="40% - Accent4 90" xfId="2201"/>
    <cellStyle name="40% - Accent4 90 10" xfId="42585"/>
    <cellStyle name="40% - Accent4 90 2" xfId="42586"/>
    <cellStyle name="40% - Accent4 90 2 2" xfId="42587"/>
    <cellStyle name="40% - Accent4 90 2 2 2" xfId="42588"/>
    <cellStyle name="40% - Accent4 90 2 2 2 2" xfId="42589"/>
    <cellStyle name="40% - Accent4 90 2 2 2 2 2" xfId="42590"/>
    <cellStyle name="40% - Accent4 90 2 2 2 2 2 2" xfId="42591"/>
    <cellStyle name="40% - Accent4 90 2 2 2 2 3" xfId="42592"/>
    <cellStyle name="40% - Accent4 90 2 2 2 3" xfId="42593"/>
    <cellStyle name="40% - Accent4 90 2 2 2 3 2" xfId="42594"/>
    <cellStyle name="40% - Accent4 90 2 2 2 4" xfId="42595"/>
    <cellStyle name="40% - Accent4 90 2 2 2 5" xfId="42596"/>
    <cellStyle name="40% - Accent4 90 2 2 3" xfId="42597"/>
    <cellStyle name="40% - Accent4 90 2 2 3 2" xfId="42598"/>
    <cellStyle name="40% - Accent4 90 2 2 3 2 2" xfId="42599"/>
    <cellStyle name="40% - Accent4 90 2 2 3 3" xfId="42600"/>
    <cellStyle name="40% - Accent4 90 2 2 4" xfId="42601"/>
    <cellStyle name="40% - Accent4 90 2 2 4 2" xfId="42602"/>
    <cellStyle name="40% - Accent4 90 2 2 5" xfId="42603"/>
    <cellStyle name="40% - Accent4 90 2 2 6" xfId="42604"/>
    <cellStyle name="40% - Accent4 90 2 3" xfId="42605"/>
    <cellStyle name="40% - Accent4 90 2 3 2" xfId="42606"/>
    <cellStyle name="40% - Accent4 90 2 3 2 2" xfId="42607"/>
    <cellStyle name="40% - Accent4 90 2 3 2 2 2" xfId="42608"/>
    <cellStyle name="40% - Accent4 90 2 3 2 3" xfId="42609"/>
    <cellStyle name="40% - Accent4 90 2 3 3" xfId="42610"/>
    <cellStyle name="40% - Accent4 90 2 3 3 2" xfId="42611"/>
    <cellStyle name="40% - Accent4 90 2 3 4" xfId="42612"/>
    <cellStyle name="40% - Accent4 90 2 3 5" xfId="42613"/>
    <cellStyle name="40% - Accent4 90 2 4" xfId="42614"/>
    <cellStyle name="40% - Accent4 90 2 4 2" xfId="42615"/>
    <cellStyle name="40% - Accent4 90 2 4 2 2" xfId="42616"/>
    <cellStyle name="40% - Accent4 90 2 4 3" xfId="42617"/>
    <cellStyle name="40% - Accent4 90 2 5" xfId="42618"/>
    <cellStyle name="40% - Accent4 90 2 5 2" xfId="42619"/>
    <cellStyle name="40% - Accent4 90 2 6" xfId="42620"/>
    <cellStyle name="40% - Accent4 90 2 7" xfId="42621"/>
    <cellStyle name="40% - Accent4 90 3" xfId="42622"/>
    <cellStyle name="40% - Accent4 90 3 2" xfId="42623"/>
    <cellStyle name="40% - Accent4 90 3 2 2" xfId="42624"/>
    <cellStyle name="40% - Accent4 90 3 2 2 2" xfId="42625"/>
    <cellStyle name="40% - Accent4 90 3 2 2 2 2" xfId="42626"/>
    <cellStyle name="40% - Accent4 90 3 2 2 2 2 2" xfId="42627"/>
    <cellStyle name="40% - Accent4 90 3 2 2 2 3" xfId="42628"/>
    <cellStyle name="40% - Accent4 90 3 2 2 3" xfId="42629"/>
    <cellStyle name="40% - Accent4 90 3 2 2 3 2" xfId="42630"/>
    <cellStyle name="40% - Accent4 90 3 2 2 4" xfId="42631"/>
    <cellStyle name="40% - Accent4 90 3 2 2 5" xfId="42632"/>
    <cellStyle name="40% - Accent4 90 3 2 3" xfId="42633"/>
    <cellStyle name="40% - Accent4 90 3 2 3 2" xfId="42634"/>
    <cellStyle name="40% - Accent4 90 3 2 3 2 2" xfId="42635"/>
    <cellStyle name="40% - Accent4 90 3 2 3 3" xfId="42636"/>
    <cellStyle name="40% - Accent4 90 3 2 4" xfId="42637"/>
    <cellStyle name="40% - Accent4 90 3 2 4 2" xfId="42638"/>
    <cellStyle name="40% - Accent4 90 3 2 5" xfId="42639"/>
    <cellStyle name="40% - Accent4 90 3 2 6" xfId="42640"/>
    <cellStyle name="40% - Accent4 90 3 3" xfId="42641"/>
    <cellStyle name="40% - Accent4 90 3 3 2" xfId="42642"/>
    <cellStyle name="40% - Accent4 90 3 3 2 2" xfId="42643"/>
    <cellStyle name="40% - Accent4 90 3 3 2 2 2" xfId="42644"/>
    <cellStyle name="40% - Accent4 90 3 3 2 3" xfId="42645"/>
    <cellStyle name="40% - Accent4 90 3 3 3" xfId="42646"/>
    <cellStyle name="40% - Accent4 90 3 3 3 2" xfId="42647"/>
    <cellStyle name="40% - Accent4 90 3 3 4" xfId="42648"/>
    <cellStyle name="40% - Accent4 90 3 3 5" xfId="42649"/>
    <cellStyle name="40% - Accent4 90 3 4" xfId="42650"/>
    <cellStyle name="40% - Accent4 90 3 4 2" xfId="42651"/>
    <cellStyle name="40% - Accent4 90 3 4 2 2" xfId="42652"/>
    <cellStyle name="40% - Accent4 90 3 4 3" xfId="42653"/>
    <cellStyle name="40% - Accent4 90 3 5" xfId="42654"/>
    <cellStyle name="40% - Accent4 90 3 5 2" xfId="42655"/>
    <cellStyle name="40% - Accent4 90 3 6" xfId="42656"/>
    <cellStyle name="40% - Accent4 90 3 7" xfId="42657"/>
    <cellStyle name="40% - Accent4 90 4" xfId="42658"/>
    <cellStyle name="40% - Accent4 90 4 2" xfId="42659"/>
    <cellStyle name="40% - Accent4 90 4 2 2" xfId="42660"/>
    <cellStyle name="40% - Accent4 90 4 2 2 2" xfId="42661"/>
    <cellStyle name="40% - Accent4 90 4 2 2 2 2" xfId="42662"/>
    <cellStyle name="40% - Accent4 90 4 2 2 3" xfId="42663"/>
    <cellStyle name="40% - Accent4 90 4 2 3" xfId="42664"/>
    <cellStyle name="40% - Accent4 90 4 2 3 2" xfId="42665"/>
    <cellStyle name="40% - Accent4 90 4 2 4" xfId="42666"/>
    <cellStyle name="40% - Accent4 90 4 2 5" xfId="42667"/>
    <cellStyle name="40% - Accent4 90 4 3" xfId="42668"/>
    <cellStyle name="40% - Accent4 90 4 3 2" xfId="42669"/>
    <cellStyle name="40% - Accent4 90 4 3 2 2" xfId="42670"/>
    <cellStyle name="40% - Accent4 90 4 3 3" xfId="42671"/>
    <cellStyle name="40% - Accent4 90 4 4" xfId="42672"/>
    <cellStyle name="40% - Accent4 90 4 4 2" xfId="42673"/>
    <cellStyle name="40% - Accent4 90 4 5" xfId="42674"/>
    <cellStyle name="40% - Accent4 90 4 6" xfId="42675"/>
    <cellStyle name="40% - Accent4 90 5" xfId="42676"/>
    <cellStyle name="40% - Accent4 90 5 2" xfId="42677"/>
    <cellStyle name="40% - Accent4 90 5 2 2" xfId="42678"/>
    <cellStyle name="40% - Accent4 90 5 2 2 2" xfId="42679"/>
    <cellStyle name="40% - Accent4 90 5 2 2 2 2" xfId="42680"/>
    <cellStyle name="40% - Accent4 90 5 2 2 3" xfId="42681"/>
    <cellStyle name="40% - Accent4 90 5 2 3" xfId="42682"/>
    <cellStyle name="40% - Accent4 90 5 2 3 2" xfId="42683"/>
    <cellStyle name="40% - Accent4 90 5 2 4" xfId="42684"/>
    <cellStyle name="40% - Accent4 90 5 2 5" xfId="42685"/>
    <cellStyle name="40% - Accent4 90 5 3" xfId="42686"/>
    <cellStyle name="40% - Accent4 90 5 3 2" xfId="42687"/>
    <cellStyle name="40% - Accent4 90 5 3 2 2" xfId="42688"/>
    <cellStyle name="40% - Accent4 90 5 3 3" xfId="42689"/>
    <cellStyle name="40% - Accent4 90 5 4" xfId="42690"/>
    <cellStyle name="40% - Accent4 90 5 4 2" xfId="42691"/>
    <cellStyle name="40% - Accent4 90 5 5" xfId="42692"/>
    <cellStyle name="40% - Accent4 90 5 6" xfId="42693"/>
    <cellStyle name="40% - Accent4 90 6" xfId="42694"/>
    <cellStyle name="40% - Accent4 90 6 2" xfId="42695"/>
    <cellStyle name="40% - Accent4 90 6 2 2" xfId="42696"/>
    <cellStyle name="40% - Accent4 90 6 2 2 2" xfId="42697"/>
    <cellStyle name="40% - Accent4 90 6 2 3" xfId="42698"/>
    <cellStyle name="40% - Accent4 90 6 3" xfId="42699"/>
    <cellStyle name="40% - Accent4 90 6 3 2" xfId="42700"/>
    <cellStyle name="40% - Accent4 90 6 4" xfId="42701"/>
    <cellStyle name="40% - Accent4 90 6 5" xfId="42702"/>
    <cellStyle name="40% - Accent4 90 7" xfId="42703"/>
    <cellStyle name="40% - Accent4 90 7 2" xfId="42704"/>
    <cellStyle name="40% - Accent4 90 7 2 2" xfId="42705"/>
    <cellStyle name="40% - Accent4 90 7 3" xfId="42706"/>
    <cellStyle name="40% - Accent4 90 8" xfId="42707"/>
    <cellStyle name="40% - Accent4 90 8 2" xfId="42708"/>
    <cellStyle name="40% - Accent4 90 9" xfId="42709"/>
    <cellStyle name="40% - Accent4 90 9 2" xfId="61191"/>
    <cellStyle name="40% - Accent4 91" xfId="2202"/>
    <cellStyle name="40% - Accent4 91 10" xfId="42710"/>
    <cellStyle name="40% - Accent4 91 2" xfId="42711"/>
    <cellStyle name="40% - Accent4 91 2 2" xfId="42712"/>
    <cellStyle name="40% - Accent4 91 2 2 2" xfId="42713"/>
    <cellStyle name="40% - Accent4 91 2 2 2 2" xfId="42714"/>
    <cellStyle name="40% - Accent4 91 2 2 2 2 2" xfId="42715"/>
    <cellStyle name="40% - Accent4 91 2 2 2 2 2 2" xfId="42716"/>
    <cellStyle name="40% - Accent4 91 2 2 2 2 3" xfId="42717"/>
    <cellStyle name="40% - Accent4 91 2 2 2 3" xfId="42718"/>
    <cellStyle name="40% - Accent4 91 2 2 2 3 2" xfId="42719"/>
    <cellStyle name="40% - Accent4 91 2 2 2 4" xfId="42720"/>
    <cellStyle name="40% - Accent4 91 2 2 2 5" xfId="42721"/>
    <cellStyle name="40% - Accent4 91 2 2 3" xfId="42722"/>
    <cellStyle name="40% - Accent4 91 2 2 3 2" xfId="42723"/>
    <cellStyle name="40% - Accent4 91 2 2 3 2 2" xfId="42724"/>
    <cellStyle name="40% - Accent4 91 2 2 3 3" xfId="42725"/>
    <cellStyle name="40% - Accent4 91 2 2 4" xfId="42726"/>
    <cellStyle name="40% - Accent4 91 2 2 4 2" xfId="42727"/>
    <cellStyle name="40% - Accent4 91 2 2 5" xfId="42728"/>
    <cellStyle name="40% - Accent4 91 2 2 6" xfId="42729"/>
    <cellStyle name="40% - Accent4 91 2 3" xfId="42730"/>
    <cellStyle name="40% - Accent4 91 2 3 2" xfId="42731"/>
    <cellStyle name="40% - Accent4 91 2 3 2 2" xfId="42732"/>
    <cellStyle name="40% - Accent4 91 2 3 2 2 2" xfId="42733"/>
    <cellStyle name="40% - Accent4 91 2 3 2 3" xfId="42734"/>
    <cellStyle name="40% - Accent4 91 2 3 3" xfId="42735"/>
    <cellStyle name="40% - Accent4 91 2 3 3 2" xfId="42736"/>
    <cellStyle name="40% - Accent4 91 2 3 4" xfId="42737"/>
    <cellStyle name="40% - Accent4 91 2 3 5" xfId="42738"/>
    <cellStyle name="40% - Accent4 91 2 4" xfId="42739"/>
    <cellStyle name="40% - Accent4 91 2 4 2" xfId="42740"/>
    <cellStyle name="40% - Accent4 91 2 4 2 2" xfId="42741"/>
    <cellStyle name="40% - Accent4 91 2 4 3" xfId="42742"/>
    <cellStyle name="40% - Accent4 91 2 5" xfId="42743"/>
    <cellStyle name="40% - Accent4 91 2 5 2" xfId="42744"/>
    <cellStyle name="40% - Accent4 91 2 6" xfId="42745"/>
    <cellStyle name="40% - Accent4 91 2 7" xfId="42746"/>
    <cellStyle name="40% - Accent4 91 3" xfId="42747"/>
    <cellStyle name="40% - Accent4 91 3 2" xfId="42748"/>
    <cellStyle name="40% - Accent4 91 3 2 2" xfId="42749"/>
    <cellStyle name="40% - Accent4 91 3 2 2 2" xfId="42750"/>
    <cellStyle name="40% - Accent4 91 3 2 2 2 2" xfId="42751"/>
    <cellStyle name="40% - Accent4 91 3 2 2 2 2 2" xfId="42752"/>
    <cellStyle name="40% - Accent4 91 3 2 2 2 3" xfId="42753"/>
    <cellStyle name="40% - Accent4 91 3 2 2 3" xfId="42754"/>
    <cellStyle name="40% - Accent4 91 3 2 2 3 2" xfId="42755"/>
    <cellStyle name="40% - Accent4 91 3 2 2 4" xfId="42756"/>
    <cellStyle name="40% - Accent4 91 3 2 2 5" xfId="42757"/>
    <cellStyle name="40% - Accent4 91 3 2 3" xfId="42758"/>
    <cellStyle name="40% - Accent4 91 3 2 3 2" xfId="42759"/>
    <cellStyle name="40% - Accent4 91 3 2 3 2 2" xfId="42760"/>
    <cellStyle name="40% - Accent4 91 3 2 3 3" xfId="42761"/>
    <cellStyle name="40% - Accent4 91 3 2 4" xfId="42762"/>
    <cellStyle name="40% - Accent4 91 3 2 4 2" xfId="42763"/>
    <cellStyle name="40% - Accent4 91 3 2 5" xfId="42764"/>
    <cellStyle name="40% - Accent4 91 3 2 6" xfId="42765"/>
    <cellStyle name="40% - Accent4 91 3 3" xfId="42766"/>
    <cellStyle name="40% - Accent4 91 3 3 2" xfId="42767"/>
    <cellStyle name="40% - Accent4 91 3 3 2 2" xfId="42768"/>
    <cellStyle name="40% - Accent4 91 3 3 2 2 2" xfId="42769"/>
    <cellStyle name="40% - Accent4 91 3 3 2 3" xfId="42770"/>
    <cellStyle name="40% - Accent4 91 3 3 3" xfId="42771"/>
    <cellStyle name="40% - Accent4 91 3 3 3 2" xfId="42772"/>
    <cellStyle name="40% - Accent4 91 3 3 4" xfId="42773"/>
    <cellStyle name="40% - Accent4 91 3 3 5" xfId="42774"/>
    <cellStyle name="40% - Accent4 91 3 4" xfId="42775"/>
    <cellStyle name="40% - Accent4 91 3 4 2" xfId="42776"/>
    <cellStyle name="40% - Accent4 91 3 4 2 2" xfId="42777"/>
    <cellStyle name="40% - Accent4 91 3 4 3" xfId="42778"/>
    <cellStyle name="40% - Accent4 91 3 5" xfId="42779"/>
    <cellStyle name="40% - Accent4 91 3 5 2" xfId="42780"/>
    <cellStyle name="40% - Accent4 91 3 6" xfId="42781"/>
    <cellStyle name="40% - Accent4 91 3 7" xfId="42782"/>
    <cellStyle name="40% - Accent4 91 4" xfId="42783"/>
    <cellStyle name="40% - Accent4 91 4 2" xfId="42784"/>
    <cellStyle name="40% - Accent4 91 4 2 2" xfId="42785"/>
    <cellStyle name="40% - Accent4 91 4 2 2 2" xfId="42786"/>
    <cellStyle name="40% - Accent4 91 4 2 2 2 2" xfId="42787"/>
    <cellStyle name="40% - Accent4 91 4 2 2 3" xfId="42788"/>
    <cellStyle name="40% - Accent4 91 4 2 3" xfId="42789"/>
    <cellStyle name="40% - Accent4 91 4 2 3 2" xfId="42790"/>
    <cellStyle name="40% - Accent4 91 4 2 4" xfId="42791"/>
    <cellStyle name="40% - Accent4 91 4 2 5" xfId="42792"/>
    <cellStyle name="40% - Accent4 91 4 3" xfId="42793"/>
    <cellStyle name="40% - Accent4 91 4 3 2" xfId="42794"/>
    <cellStyle name="40% - Accent4 91 4 3 2 2" xfId="42795"/>
    <cellStyle name="40% - Accent4 91 4 3 3" xfId="42796"/>
    <cellStyle name="40% - Accent4 91 4 4" xfId="42797"/>
    <cellStyle name="40% - Accent4 91 4 4 2" xfId="42798"/>
    <cellStyle name="40% - Accent4 91 4 5" xfId="42799"/>
    <cellStyle name="40% - Accent4 91 4 6" xfId="42800"/>
    <cellStyle name="40% - Accent4 91 5" xfId="42801"/>
    <cellStyle name="40% - Accent4 91 5 2" xfId="42802"/>
    <cellStyle name="40% - Accent4 91 5 2 2" xfId="42803"/>
    <cellStyle name="40% - Accent4 91 5 2 2 2" xfId="42804"/>
    <cellStyle name="40% - Accent4 91 5 2 2 2 2" xfId="42805"/>
    <cellStyle name="40% - Accent4 91 5 2 2 3" xfId="42806"/>
    <cellStyle name="40% - Accent4 91 5 2 3" xfId="42807"/>
    <cellStyle name="40% - Accent4 91 5 2 3 2" xfId="42808"/>
    <cellStyle name="40% - Accent4 91 5 2 4" xfId="42809"/>
    <cellStyle name="40% - Accent4 91 5 2 5" xfId="42810"/>
    <cellStyle name="40% - Accent4 91 5 3" xfId="42811"/>
    <cellStyle name="40% - Accent4 91 5 3 2" xfId="42812"/>
    <cellStyle name="40% - Accent4 91 5 3 2 2" xfId="42813"/>
    <cellStyle name="40% - Accent4 91 5 3 3" xfId="42814"/>
    <cellStyle name="40% - Accent4 91 5 4" xfId="42815"/>
    <cellStyle name="40% - Accent4 91 5 4 2" xfId="42816"/>
    <cellStyle name="40% - Accent4 91 5 5" xfId="42817"/>
    <cellStyle name="40% - Accent4 91 5 6" xfId="42818"/>
    <cellStyle name="40% - Accent4 91 6" xfId="42819"/>
    <cellStyle name="40% - Accent4 91 6 2" xfId="42820"/>
    <cellStyle name="40% - Accent4 91 6 2 2" xfId="42821"/>
    <cellStyle name="40% - Accent4 91 6 2 2 2" xfId="42822"/>
    <cellStyle name="40% - Accent4 91 6 2 3" xfId="42823"/>
    <cellStyle name="40% - Accent4 91 6 3" xfId="42824"/>
    <cellStyle name="40% - Accent4 91 6 3 2" xfId="42825"/>
    <cellStyle name="40% - Accent4 91 6 4" xfId="42826"/>
    <cellStyle name="40% - Accent4 91 6 5" xfId="42827"/>
    <cellStyle name="40% - Accent4 91 7" xfId="42828"/>
    <cellStyle name="40% - Accent4 91 7 2" xfId="42829"/>
    <cellStyle name="40% - Accent4 91 7 2 2" xfId="42830"/>
    <cellStyle name="40% - Accent4 91 7 3" xfId="42831"/>
    <cellStyle name="40% - Accent4 91 8" xfId="42832"/>
    <cellStyle name="40% - Accent4 91 8 2" xfId="42833"/>
    <cellStyle name="40% - Accent4 91 9" xfId="42834"/>
    <cellStyle name="40% - Accent4 91 9 2" xfId="61192"/>
    <cellStyle name="40% - Accent4 92" xfId="2203"/>
    <cellStyle name="40% - Accent4 92 10" xfId="42835"/>
    <cellStyle name="40% - Accent4 92 2" xfId="42836"/>
    <cellStyle name="40% - Accent4 92 2 2" xfId="42837"/>
    <cellStyle name="40% - Accent4 92 2 2 2" xfId="42838"/>
    <cellStyle name="40% - Accent4 92 2 2 2 2" xfId="42839"/>
    <cellStyle name="40% - Accent4 92 2 2 2 2 2" xfId="42840"/>
    <cellStyle name="40% - Accent4 92 2 2 2 2 2 2" xfId="42841"/>
    <cellStyle name="40% - Accent4 92 2 2 2 2 3" xfId="42842"/>
    <cellStyle name="40% - Accent4 92 2 2 2 3" xfId="42843"/>
    <cellStyle name="40% - Accent4 92 2 2 2 3 2" xfId="42844"/>
    <cellStyle name="40% - Accent4 92 2 2 2 4" xfId="42845"/>
    <cellStyle name="40% - Accent4 92 2 2 2 5" xfId="42846"/>
    <cellStyle name="40% - Accent4 92 2 2 3" xfId="42847"/>
    <cellStyle name="40% - Accent4 92 2 2 3 2" xfId="42848"/>
    <cellStyle name="40% - Accent4 92 2 2 3 2 2" xfId="42849"/>
    <cellStyle name="40% - Accent4 92 2 2 3 3" xfId="42850"/>
    <cellStyle name="40% - Accent4 92 2 2 4" xfId="42851"/>
    <cellStyle name="40% - Accent4 92 2 2 4 2" xfId="42852"/>
    <cellStyle name="40% - Accent4 92 2 2 5" xfId="42853"/>
    <cellStyle name="40% - Accent4 92 2 2 6" xfId="42854"/>
    <cellStyle name="40% - Accent4 92 2 3" xfId="42855"/>
    <cellStyle name="40% - Accent4 92 2 3 2" xfId="42856"/>
    <cellStyle name="40% - Accent4 92 2 3 2 2" xfId="42857"/>
    <cellStyle name="40% - Accent4 92 2 3 2 2 2" xfId="42858"/>
    <cellStyle name="40% - Accent4 92 2 3 2 3" xfId="42859"/>
    <cellStyle name="40% - Accent4 92 2 3 3" xfId="42860"/>
    <cellStyle name="40% - Accent4 92 2 3 3 2" xfId="42861"/>
    <cellStyle name="40% - Accent4 92 2 3 4" xfId="42862"/>
    <cellStyle name="40% - Accent4 92 2 3 5" xfId="42863"/>
    <cellStyle name="40% - Accent4 92 2 4" xfId="42864"/>
    <cellStyle name="40% - Accent4 92 2 4 2" xfId="42865"/>
    <cellStyle name="40% - Accent4 92 2 4 2 2" xfId="42866"/>
    <cellStyle name="40% - Accent4 92 2 4 3" xfId="42867"/>
    <cellStyle name="40% - Accent4 92 2 5" xfId="42868"/>
    <cellStyle name="40% - Accent4 92 2 5 2" xfId="42869"/>
    <cellStyle name="40% - Accent4 92 2 6" xfId="42870"/>
    <cellStyle name="40% - Accent4 92 2 7" xfId="42871"/>
    <cellStyle name="40% - Accent4 92 3" xfId="42872"/>
    <cellStyle name="40% - Accent4 92 3 2" xfId="42873"/>
    <cellStyle name="40% - Accent4 92 3 2 2" xfId="42874"/>
    <cellStyle name="40% - Accent4 92 3 2 2 2" xfId="42875"/>
    <cellStyle name="40% - Accent4 92 3 2 2 2 2" xfId="42876"/>
    <cellStyle name="40% - Accent4 92 3 2 2 2 2 2" xfId="42877"/>
    <cellStyle name="40% - Accent4 92 3 2 2 2 3" xfId="42878"/>
    <cellStyle name="40% - Accent4 92 3 2 2 3" xfId="42879"/>
    <cellStyle name="40% - Accent4 92 3 2 2 3 2" xfId="42880"/>
    <cellStyle name="40% - Accent4 92 3 2 2 4" xfId="42881"/>
    <cellStyle name="40% - Accent4 92 3 2 2 5" xfId="42882"/>
    <cellStyle name="40% - Accent4 92 3 2 3" xfId="42883"/>
    <cellStyle name="40% - Accent4 92 3 2 3 2" xfId="42884"/>
    <cellStyle name="40% - Accent4 92 3 2 3 2 2" xfId="42885"/>
    <cellStyle name="40% - Accent4 92 3 2 3 3" xfId="42886"/>
    <cellStyle name="40% - Accent4 92 3 2 4" xfId="42887"/>
    <cellStyle name="40% - Accent4 92 3 2 4 2" xfId="42888"/>
    <cellStyle name="40% - Accent4 92 3 2 5" xfId="42889"/>
    <cellStyle name="40% - Accent4 92 3 2 6" xfId="42890"/>
    <cellStyle name="40% - Accent4 92 3 3" xfId="42891"/>
    <cellStyle name="40% - Accent4 92 3 3 2" xfId="42892"/>
    <cellStyle name="40% - Accent4 92 3 3 2 2" xfId="42893"/>
    <cellStyle name="40% - Accent4 92 3 3 2 2 2" xfId="42894"/>
    <cellStyle name="40% - Accent4 92 3 3 2 3" xfId="42895"/>
    <cellStyle name="40% - Accent4 92 3 3 3" xfId="42896"/>
    <cellStyle name="40% - Accent4 92 3 3 3 2" xfId="42897"/>
    <cellStyle name="40% - Accent4 92 3 3 4" xfId="42898"/>
    <cellStyle name="40% - Accent4 92 3 3 5" xfId="42899"/>
    <cellStyle name="40% - Accent4 92 3 4" xfId="42900"/>
    <cellStyle name="40% - Accent4 92 3 4 2" xfId="42901"/>
    <cellStyle name="40% - Accent4 92 3 4 2 2" xfId="42902"/>
    <cellStyle name="40% - Accent4 92 3 4 3" xfId="42903"/>
    <cellStyle name="40% - Accent4 92 3 5" xfId="42904"/>
    <cellStyle name="40% - Accent4 92 3 5 2" xfId="42905"/>
    <cellStyle name="40% - Accent4 92 3 6" xfId="42906"/>
    <cellStyle name="40% - Accent4 92 3 7" xfId="42907"/>
    <cellStyle name="40% - Accent4 92 4" xfId="42908"/>
    <cellStyle name="40% - Accent4 92 4 2" xfId="42909"/>
    <cellStyle name="40% - Accent4 92 4 2 2" xfId="42910"/>
    <cellStyle name="40% - Accent4 92 4 2 2 2" xfId="42911"/>
    <cellStyle name="40% - Accent4 92 4 2 2 2 2" xfId="42912"/>
    <cellStyle name="40% - Accent4 92 4 2 2 3" xfId="42913"/>
    <cellStyle name="40% - Accent4 92 4 2 3" xfId="42914"/>
    <cellStyle name="40% - Accent4 92 4 2 3 2" xfId="42915"/>
    <cellStyle name="40% - Accent4 92 4 2 4" xfId="42916"/>
    <cellStyle name="40% - Accent4 92 4 2 5" xfId="42917"/>
    <cellStyle name="40% - Accent4 92 4 3" xfId="42918"/>
    <cellStyle name="40% - Accent4 92 4 3 2" xfId="42919"/>
    <cellStyle name="40% - Accent4 92 4 3 2 2" xfId="42920"/>
    <cellStyle name="40% - Accent4 92 4 3 3" xfId="42921"/>
    <cellStyle name="40% - Accent4 92 4 4" xfId="42922"/>
    <cellStyle name="40% - Accent4 92 4 4 2" xfId="42923"/>
    <cellStyle name="40% - Accent4 92 4 5" xfId="42924"/>
    <cellStyle name="40% - Accent4 92 4 6" xfId="42925"/>
    <cellStyle name="40% - Accent4 92 5" xfId="42926"/>
    <cellStyle name="40% - Accent4 92 5 2" xfId="42927"/>
    <cellStyle name="40% - Accent4 92 5 2 2" xfId="42928"/>
    <cellStyle name="40% - Accent4 92 5 2 2 2" xfId="42929"/>
    <cellStyle name="40% - Accent4 92 5 2 2 2 2" xfId="42930"/>
    <cellStyle name="40% - Accent4 92 5 2 2 3" xfId="42931"/>
    <cellStyle name="40% - Accent4 92 5 2 3" xfId="42932"/>
    <cellStyle name="40% - Accent4 92 5 2 3 2" xfId="42933"/>
    <cellStyle name="40% - Accent4 92 5 2 4" xfId="42934"/>
    <cellStyle name="40% - Accent4 92 5 2 5" xfId="42935"/>
    <cellStyle name="40% - Accent4 92 5 3" xfId="42936"/>
    <cellStyle name="40% - Accent4 92 5 3 2" xfId="42937"/>
    <cellStyle name="40% - Accent4 92 5 3 2 2" xfId="42938"/>
    <cellStyle name="40% - Accent4 92 5 3 3" xfId="42939"/>
    <cellStyle name="40% - Accent4 92 5 4" xfId="42940"/>
    <cellStyle name="40% - Accent4 92 5 4 2" xfId="42941"/>
    <cellStyle name="40% - Accent4 92 5 5" xfId="42942"/>
    <cellStyle name="40% - Accent4 92 5 6" xfId="42943"/>
    <cellStyle name="40% - Accent4 92 6" xfId="42944"/>
    <cellStyle name="40% - Accent4 92 6 2" xfId="42945"/>
    <cellStyle name="40% - Accent4 92 6 2 2" xfId="42946"/>
    <cellStyle name="40% - Accent4 92 6 2 2 2" xfId="42947"/>
    <cellStyle name="40% - Accent4 92 6 2 3" xfId="42948"/>
    <cellStyle name="40% - Accent4 92 6 3" xfId="42949"/>
    <cellStyle name="40% - Accent4 92 6 3 2" xfId="42950"/>
    <cellStyle name="40% - Accent4 92 6 4" xfId="42951"/>
    <cellStyle name="40% - Accent4 92 6 5" xfId="42952"/>
    <cellStyle name="40% - Accent4 92 7" xfId="42953"/>
    <cellStyle name="40% - Accent4 92 7 2" xfId="42954"/>
    <cellStyle name="40% - Accent4 92 7 2 2" xfId="42955"/>
    <cellStyle name="40% - Accent4 92 7 3" xfId="42956"/>
    <cellStyle name="40% - Accent4 92 8" xfId="42957"/>
    <cellStyle name="40% - Accent4 92 8 2" xfId="42958"/>
    <cellStyle name="40% - Accent4 92 9" xfId="42959"/>
    <cellStyle name="40% - Accent4 92 9 2" xfId="61193"/>
    <cellStyle name="40% - Accent4 93" xfId="2204"/>
    <cellStyle name="40% - Accent4 93 10" xfId="42960"/>
    <cellStyle name="40% - Accent4 93 2" xfId="42961"/>
    <cellStyle name="40% - Accent4 93 2 2" xfId="42962"/>
    <cellStyle name="40% - Accent4 93 2 2 2" xfId="42963"/>
    <cellStyle name="40% - Accent4 93 2 2 2 2" xfId="42964"/>
    <cellStyle name="40% - Accent4 93 2 2 2 2 2" xfId="42965"/>
    <cellStyle name="40% - Accent4 93 2 2 2 2 2 2" xfId="42966"/>
    <cellStyle name="40% - Accent4 93 2 2 2 2 3" xfId="42967"/>
    <cellStyle name="40% - Accent4 93 2 2 2 3" xfId="42968"/>
    <cellStyle name="40% - Accent4 93 2 2 2 3 2" xfId="42969"/>
    <cellStyle name="40% - Accent4 93 2 2 2 4" xfId="42970"/>
    <cellStyle name="40% - Accent4 93 2 2 2 5" xfId="42971"/>
    <cellStyle name="40% - Accent4 93 2 2 3" xfId="42972"/>
    <cellStyle name="40% - Accent4 93 2 2 3 2" xfId="42973"/>
    <cellStyle name="40% - Accent4 93 2 2 3 2 2" xfId="42974"/>
    <cellStyle name="40% - Accent4 93 2 2 3 3" xfId="42975"/>
    <cellStyle name="40% - Accent4 93 2 2 4" xfId="42976"/>
    <cellStyle name="40% - Accent4 93 2 2 4 2" xfId="42977"/>
    <cellStyle name="40% - Accent4 93 2 2 5" xfId="42978"/>
    <cellStyle name="40% - Accent4 93 2 2 6" xfId="42979"/>
    <cellStyle name="40% - Accent4 93 2 3" xfId="42980"/>
    <cellStyle name="40% - Accent4 93 2 3 2" xfId="42981"/>
    <cellStyle name="40% - Accent4 93 2 3 2 2" xfId="42982"/>
    <cellStyle name="40% - Accent4 93 2 3 2 2 2" xfId="42983"/>
    <cellStyle name="40% - Accent4 93 2 3 2 3" xfId="42984"/>
    <cellStyle name="40% - Accent4 93 2 3 3" xfId="42985"/>
    <cellStyle name="40% - Accent4 93 2 3 3 2" xfId="42986"/>
    <cellStyle name="40% - Accent4 93 2 3 4" xfId="42987"/>
    <cellStyle name="40% - Accent4 93 2 3 5" xfId="42988"/>
    <cellStyle name="40% - Accent4 93 2 4" xfId="42989"/>
    <cellStyle name="40% - Accent4 93 2 4 2" xfId="42990"/>
    <cellStyle name="40% - Accent4 93 2 4 2 2" xfId="42991"/>
    <cellStyle name="40% - Accent4 93 2 4 3" xfId="42992"/>
    <cellStyle name="40% - Accent4 93 2 5" xfId="42993"/>
    <cellStyle name="40% - Accent4 93 2 5 2" xfId="42994"/>
    <cellStyle name="40% - Accent4 93 2 6" xfId="42995"/>
    <cellStyle name="40% - Accent4 93 2 7" xfId="42996"/>
    <cellStyle name="40% - Accent4 93 3" xfId="42997"/>
    <cellStyle name="40% - Accent4 93 3 2" xfId="42998"/>
    <cellStyle name="40% - Accent4 93 3 2 2" xfId="42999"/>
    <cellStyle name="40% - Accent4 93 3 2 2 2" xfId="43000"/>
    <cellStyle name="40% - Accent4 93 3 2 2 2 2" xfId="43001"/>
    <cellStyle name="40% - Accent4 93 3 2 2 2 2 2" xfId="43002"/>
    <cellStyle name="40% - Accent4 93 3 2 2 2 3" xfId="43003"/>
    <cellStyle name="40% - Accent4 93 3 2 2 3" xfId="43004"/>
    <cellStyle name="40% - Accent4 93 3 2 2 3 2" xfId="43005"/>
    <cellStyle name="40% - Accent4 93 3 2 2 4" xfId="43006"/>
    <cellStyle name="40% - Accent4 93 3 2 2 5" xfId="43007"/>
    <cellStyle name="40% - Accent4 93 3 2 3" xfId="43008"/>
    <cellStyle name="40% - Accent4 93 3 2 3 2" xfId="43009"/>
    <cellStyle name="40% - Accent4 93 3 2 3 2 2" xfId="43010"/>
    <cellStyle name="40% - Accent4 93 3 2 3 3" xfId="43011"/>
    <cellStyle name="40% - Accent4 93 3 2 4" xfId="43012"/>
    <cellStyle name="40% - Accent4 93 3 2 4 2" xfId="43013"/>
    <cellStyle name="40% - Accent4 93 3 2 5" xfId="43014"/>
    <cellStyle name="40% - Accent4 93 3 2 6" xfId="43015"/>
    <cellStyle name="40% - Accent4 93 3 3" xfId="43016"/>
    <cellStyle name="40% - Accent4 93 3 3 2" xfId="43017"/>
    <cellStyle name="40% - Accent4 93 3 3 2 2" xfId="43018"/>
    <cellStyle name="40% - Accent4 93 3 3 2 2 2" xfId="43019"/>
    <cellStyle name="40% - Accent4 93 3 3 2 3" xfId="43020"/>
    <cellStyle name="40% - Accent4 93 3 3 3" xfId="43021"/>
    <cellStyle name="40% - Accent4 93 3 3 3 2" xfId="43022"/>
    <cellStyle name="40% - Accent4 93 3 3 4" xfId="43023"/>
    <cellStyle name="40% - Accent4 93 3 3 5" xfId="43024"/>
    <cellStyle name="40% - Accent4 93 3 4" xfId="43025"/>
    <cellStyle name="40% - Accent4 93 3 4 2" xfId="43026"/>
    <cellStyle name="40% - Accent4 93 3 4 2 2" xfId="43027"/>
    <cellStyle name="40% - Accent4 93 3 4 3" xfId="43028"/>
    <cellStyle name="40% - Accent4 93 3 5" xfId="43029"/>
    <cellStyle name="40% - Accent4 93 3 5 2" xfId="43030"/>
    <cellStyle name="40% - Accent4 93 3 6" xfId="43031"/>
    <cellStyle name="40% - Accent4 93 3 7" xfId="43032"/>
    <cellStyle name="40% - Accent4 93 4" xfId="43033"/>
    <cellStyle name="40% - Accent4 93 4 2" xfId="43034"/>
    <cellStyle name="40% - Accent4 93 4 2 2" xfId="43035"/>
    <cellStyle name="40% - Accent4 93 4 2 2 2" xfId="43036"/>
    <cellStyle name="40% - Accent4 93 4 2 2 2 2" xfId="43037"/>
    <cellStyle name="40% - Accent4 93 4 2 2 3" xfId="43038"/>
    <cellStyle name="40% - Accent4 93 4 2 3" xfId="43039"/>
    <cellStyle name="40% - Accent4 93 4 2 3 2" xfId="43040"/>
    <cellStyle name="40% - Accent4 93 4 2 4" xfId="43041"/>
    <cellStyle name="40% - Accent4 93 4 2 5" xfId="43042"/>
    <cellStyle name="40% - Accent4 93 4 3" xfId="43043"/>
    <cellStyle name="40% - Accent4 93 4 3 2" xfId="43044"/>
    <cellStyle name="40% - Accent4 93 4 3 2 2" xfId="43045"/>
    <cellStyle name="40% - Accent4 93 4 3 3" xfId="43046"/>
    <cellStyle name="40% - Accent4 93 4 4" xfId="43047"/>
    <cellStyle name="40% - Accent4 93 4 4 2" xfId="43048"/>
    <cellStyle name="40% - Accent4 93 4 5" xfId="43049"/>
    <cellStyle name="40% - Accent4 93 4 6" xfId="43050"/>
    <cellStyle name="40% - Accent4 93 5" xfId="43051"/>
    <cellStyle name="40% - Accent4 93 5 2" xfId="43052"/>
    <cellStyle name="40% - Accent4 93 5 2 2" xfId="43053"/>
    <cellStyle name="40% - Accent4 93 5 2 2 2" xfId="43054"/>
    <cellStyle name="40% - Accent4 93 5 2 2 2 2" xfId="43055"/>
    <cellStyle name="40% - Accent4 93 5 2 2 3" xfId="43056"/>
    <cellStyle name="40% - Accent4 93 5 2 3" xfId="43057"/>
    <cellStyle name="40% - Accent4 93 5 2 3 2" xfId="43058"/>
    <cellStyle name="40% - Accent4 93 5 2 4" xfId="43059"/>
    <cellStyle name="40% - Accent4 93 5 2 5" xfId="43060"/>
    <cellStyle name="40% - Accent4 93 5 3" xfId="43061"/>
    <cellStyle name="40% - Accent4 93 5 3 2" xfId="43062"/>
    <cellStyle name="40% - Accent4 93 5 3 2 2" xfId="43063"/>
    <cellStyle name="40% - Accent4 93 5 3 3" xfId="43064"/>
    <cellStyle name="40% - Accent4 93 5 4" xfId="43065"/>
    <cellStyle name="40% - Accent4 93 5 4 2" xfId="43066"/>
    <cellStyle name="40% - Accent4 93 5 5" xfId="43067"/>
    <cellStyle name="40% - Accent4 93 5 6" xfId="43068"/>
    <cellStyle name="40% - Accent4 93 6" xfId="43069"/>
    <cellStyle name="40% - Accent4 93 6 2" xfId="43070"/>
    <cellStyle name="40% - Accent4 93 6 2 2" xfId="43071"/>
    <cellStyle name="40% - Accent4 93 6 2 2 2" xfId="43072"/>
    <cellStyle name="40% - Accent4 93 6 2 3" xfId="43073"/>
    <cellStyle name="40% - Accent4 93 6 3" xfId="43074"/>
    <cellStyle name="40% - Accent4 93 6 3 2" xfId="43075"/>
    <cellStyle name="40% - Accent4 93 6 4" xfId="43076"/>
    <cellStyle name="40% - Accent4 93 6 5" xfId="43077"/>
    <cellStyle name="40% - Accent4 93 7" xfId="43078"/>
    <cellStyle name="40% - Accent4 93 7 2" xfId="43079"/>
    <cellStyle name="40% - Accent4 93 7 2 2" xfId="43080"/>
    <cellStyle name="40% - Accent4 93 7 3" xfId="43081"/>
    <cellStyle name="40% - Accent4 93 8" xfId="43082"/>
    <cellStyle name="40% - Accent4 93 8 2" xfId="43083"/>
    <cellStyle name="40% - Accent4 93 9" xfId="43084"/>
    <cellStyle name="40% - Accent4 93 9 2" xfId="61194"/>
    <cellStyle name="40% - Accent4 94" xfId="2205"/>
    <cellStyle name="40% - Accent4 94 10" xfId="43085"/>
    <cellStyle name="40% - Accent4 94 2" xfId="43086"/>
    <cellStyle name="40% - Accent4 94 2 2" xfId="43087"/>
    <cellStyle name="40% - Accent4 94 2 2 2" xfId="43088"/>
    <cellStyle name="40% - Accent4 94 2 2 2 2" xfId="43089"/>
    <cellStyle name="40% - Accent4 94 2 2 2 2 2" xfId="43090"/>
    <cellStyle name="40% - Accent4 94 2 2 2 2 2 2" xfId="43091"/>
    <cellStyle name="40% - Accent4 94 2 2 2 2 3" xfId="43092"/>
    <cellStyle name="40% - Accent4 94 2 2 2 3" xfId="43093"/>
    <cellStyle name="40% - Accent4 94 2 2 2 3 2" xfId="43094"/>
    <cellStyle name="40% - Accent4 94 2 2 2 4" xfId="43095"/>
    <cellStyle name="40% - Accent4 94 2 2 2 5" xfId="43096"/>
    <cellStyle name="40% - Accent4 94 2 2 3" xfId="43097"/>
    <cellStyle name="40% - Accent4 94 2 2 3 2" xfId="43098"/>
    <cellStyle name="40% - Accent4 94 2 2 3 2 2" xfId="43099"/>
    <cellStyle name="40% - Accent4 94 2 2 3 3" xfId="43100"/>
    <cellStyle name="40% - Accent4 94 2 2 4" xfId="43101"/>
    <cellStyle name="40% - Accent4 94 2 2 4 2" xfId="43102"/>
    <cellStyle name="40% - Accent4 94 2 2 5" xfId="43103"/>
    <cellStyle name="40% - Accent4 94 2 2 6" xfId="43104"/>
    <cellStyle name="40% - Accent4 94 2 3" xfId="43105"/>
    <cellStyle name="40% - Accent4 94 2 3 2" xfId="43106"/>
    <cellStyle name="40% - Accent4 94 2 3 2 2" xfId="43107"/>
    <cellStyle name="40% - Accent4 94 2 3 2 2 2" xfId="43108"/>
    <cellStyle name="40% - Accent4 94 2 3 2 3" xfId="43109"/>
    <cellStyle name="40% - Accent4 94 2 3 3" xfId="43110"/>
    <cellStyle name="40% - Accent4 94 2 3 3 2" xfId="43111"/>
    <cellStyle name="40% - Accent4 94 2 3 4" xfId="43112"/>
    <cellStyle name="40% - Accent4 94 2 3 5" xfId="43113"/>
    <cellStyle name="40% - Accent4 94 2 4" xfId="43114"/>
    <cellStyle name="40% - Accent4 94 2 4 2" xfId="43115"/>
    <cellStyle name="40% - Accent4 94 2 4 2 2" xfId="43116"/>
    <cellStyle name="40% - Accent4 94 2 4 3" xfId="43117"/>
    <cellStyle name="40% - Accent4 94 2 5" xfId="43118"/>
    <cellStyle name="40% - Accent4 94 2 5 2" xfId="43119"/>
    <cellStyle name="40% - Accent4 94 2 6" xfId="43120"/>
    <cellStyle name="40% - Accent4 94 2 7" xfId="43121"/>
    <cellStyle name="40% - Accent4 94 3" xfId="43122"/>
    <cellStyle name="40% - Accent4 94 3 2" xfId="43123"/>
    <cellStyle name="40% - Accent4 94 3 2 2" xfId="43124"/>
    <cellStyle name="40% - Accent4 94 3 2 2 2" xfId="43125"/>
    <cellStyle name="40% - Accent4 94 3 2 2 2 2" xfId="43126"/>
    <cellStyle name="40% - Accent4 94 3 2 2 2 2 2" xfId="43127"/>
    <cellStyle name="40% - Accent4 94 3 2 2 2 3" xfId="43128"/>
    <cellStyle name="40% - Accent4 94 3 2 2 3" xfId="43129"/>
    <cellStyle name="40% - Accent4 94 3 2 2 3 2" xfId="43130"/>
    <cellStyle name="40% - Accent4 94 3 2 2 4" xfId="43131"/>
    <cellStyle name="40% - Accent4 94 3 2 2 5" xfId="43132"/>
    <cellStyle name="40% - Accent4 94 3 2 3" xfId="43133"/>
    <cellStyle name="40% - Accent4 94 3 2 3 2" xfId="43134"/>
    <cellStyle name="40% - Accent4 94 3 2 3 2 2" xfId="43135"/>
    <cellStyle name="40% - Accent4 94 3 2 3 3" xfId="43136"/>
    <cellStyle name="40% - Accent4 94 3 2 4" xfId="43137"/>
    <cellStyle name="40% - Accent4 94 3 2 4 2" xfId="43138"/>
    <cellStyle name="40% - Accent4 94 3 2 5" xfId="43139"/>
    <cellStyle name="40% - Accent4 94 3 2 6" xfId="43140"/>
    <cellStyle name="40% - Accent4 94 3 3" xfId="43141"/>
    <cellStyle name="40% - Accent4 94 3 3 2" xfId="43142"/>
    <cellStyle name="40% - Accent4 94 3 3 2 2" xfId="43143"/>
    <cellStyle name="40% - Accent4 94 3 3 2 2 2" xfId="43144"/>
    <cellStyle name="40% - Accent4 94 3 3 2 3" xfId="43145"/>
    <cellStyle name="40% - Accent4 94 3 3 3" xfId="43146"/>
    <cellStyle name="40% - Accent4 94 3 3 3 2" xfId="43147"/>
    <cellStyle name="40% - Accent4 94 3 3 4" xfId="43148"/>
    <cellStyle name="40% - Accent4 94 3 3 5" xfId="43149"/>
    <cellStyle name="40% - Accent4 94 3 4" xfId="43150"/>
    <cellStyle name="40% - Accent4 94 3 4 2" xfId="43151"/>
    <cellStyle name="40% - Accent4 94 3 4 2 2" xfId="43152"/>
    <cellStyle name="40% - Accent4 94 3 4 3" xfId="43153"/>
    <cellStyle name="40% - Accent4 94 3 5" xfId="43154"/>
    <cellStyle name="40% - Accent4 94 3 5 2" xfId="43155"/>
    <cellStyle name="40% - Accent4 94 3 6" xfId="43156"/>
    <cellStyle name="40% - Accent4 94 3 7" xfId="43157"/>
    <cellStyle name="40% - Accent4 94 4" xfId="43158"/>
    <cellStyle name="40% - Accent4 94 4 2" xfId="43159"/>
    <cellStyle name="40% - Accent4 94 4 2 2" xfId="43160"/>
    <cellStyle name="40% - Accent4 94 4 2 2 2" xfId="43161"/>
    <cellStyle name="40% - Accent4 94 4 2 2 2 2" xfId="43162"/>
    <cellStyle name="40% - Accent4 94 4 2 2 3" xfId="43163"/>
    <cellStyle name="40% - Accent4 94 4 2 3" xfId="43164"/>
    <cellStyle name="40% - Accent4 94 4 2 3 2" xfId="43165"/>
    <cellStyle name="40% - Accent4 94 4 2 4" xfId="43166"/>
    <cellStyle name="40% - Accent4 94 4 2 5" xfId="43167"/>
    <cellStyle name="40% - Accent4 94 4 3" xfId="43168"/>
    <cellStyle name="40% - Accent4 94 4 3 2" xfId="43169"/>
    <cellStyle name="40% - Accent4 94 4 3 2 2" xfId="43170"/>
    <cellStyle name="40% - Accent4 94 4 3 3" xfId="43171"/>
    <cellStyle name="40% - Accent4 94 4 4" xfId="43172"/>
    <cellStyle name="40% - Accent4 94 4 4 2" xfId="43173"/>
    <cellStyle name="40% - Accent4 94 4 5" xfId="43174"/>
    <cellStyle name="40% - Accent4 94 4 6" xfId="43175"/>
    <cellStyle name="40% - Accent4 94 5" xfId="43176"/>
    <cellStyle name="40% - Accent4 94 5 2" xfId="43177"/>
    <cellStyle name="40% - Accent4 94 5 2 2" xfId="43178"/>
    <cellStyle name="40% - Accent4 94 5 2 2 2" xfId="43179"/>
    <cellStyle name="40% - Accent4 94 5 2 2 2 2" xfId="43180"/>
    <cellStyle name="40% - Accent4 94 5 2 2 3" xfId="43181"/>
    <cellStyle name="40% - Accent4 94 5 2 3" xfId="43182"/>
    <cellStyle name="40% - Accent4 94 5 2 3 2" xfId="43183"/>
    <cellStyle name="40% - Accent4 94 5 2 4" xfId="43184"/>
    <cellStyle name="40% - Accent4 94 5 2 5" xfId="43185"/>
    <cellStyle name="40% - Accent4 94 5 3" xfId="43186"/>
    <cellStyle name="40% - Accent4 94 5 3 2" xfId="43187"/>
    <cellStyle name="40% - Accent4 94 5 3 2 2" xfId="43188"/>
    <cellStyle name="40% - Accent4 94 5 3 3" xfId="43189"/>
    <cellStyle name="40% - Accent4 94 5 4" xfId="43190"/>
    <cellStyle name="40% - Accent4 94 5 4 2" xfId="43191"/>
    <cellStyle name="40% - Accent4 94 5 5" xfId="43192"/>
    <cellStyle name="40% - Accent4 94 5 6" xfId="43193"/>
    <cellStyle name="40% - Accent4 94 6" xfId="43194"/>
    <cellStyle name="40% - Accent4 94 6 2" xfId="43195"/>
    <cellStyle name="40% - Accent4 94 6 2 2" xfId="43196"/>
    <cellStyle name="40% - Accent4 94 6 2 2 2" xfId="43197"/>
    <cellStyle name="40% - Accent4 94 6 2 3" xfId="43198"/>
    <cellStyle name="40% - Accent4 94 6 3" xfId="43199"/>
    <cellStyle name="40% - Accent4 94 6 3 2" xfId="43200"/>
    <cellStyle name="40% - Accent4 94 6 4" xfId="43201"/>
    <cellStyle name="40% - Accent4 94 6 5" xfId="43202"/>
    <cellStyle name="40% - Accent4 94 7" xfId="43203"/>
    <cellStyle name="40% - Accent4 94 7 2" xfId="43204"/>
    <cellStyle name="40% - Accent4 94 7 2 2" xfId="43205"/>
    <cellStyle name="40% - Accent4 94 7 3" xfId="43206"/>
    <cellStyle name="40% - Accent4 94 8" xfId="43207"/>
    <cellStyle name="40% - Accent4 94 8 2" xfId="43208"/>
    <cellStyle name="40% - Accent4 94 9" xfId="43209"/>
    <cellStyle name="40% - Accent4 94 9 2" xfId="61195"/>
    <cellStyle name="40% - Accent4 95" xfId="2206"/>
    <cellStyle name="40% - Accent4 95 10" xfId="43210"/>
    <cellStyle name="40% - Accent4 95 2" xfId="43211"/>
    <cellStyle name="40% - Accent4 95 2 2" xfId="43212"/>
    <cellStyle name="40% - Accent4 95 2 2 2" xfId="43213"/>
    <cellStyle name="40% - Accent4 95 2 2 2 2" xfId="43214"/>
    <cellStyle name="40% - Accent4 95 2 2 2 2 2" xfId="43215"/>
    <cellStyle name="40% - Accent4 95 2 2 2 2 2 2" xfId="43216"/>
    <cellStyle name="40% - Accent4 95 2 2 2 2 3" xfId="43217"/>
    <cellStyle name="40% - Accent4 95 2 2 2 3" xfId="43218"/>
    <cellStyle name="40% - Accent4 95 2 2 2 3 2" xfId="43219"/>
    <cellStyle name="40% - Accent4 95 2 2 2 4" xfId="43220"/>
    <cellStyle name="40% - Accent4 95 2 2 2 5" xfId="43221"/>
    <cellStyle name="40% - Accent4 95 2 2 3" xfId="43222"/>
    <cellStyle name="40% - Accent4 95 2 2 3 2" xfId="43223"/>
    <cellStyle name="40% - Accent4 95 2 2 3 2 2" xfId="43224"/>
    <cellStyle name="40% - Accent4 95 2 2 3 3" xfId="43225"/>
    <cellStyle name="40% - Accent4 95 2 2 4" xfId="43226"/>
    <cellStyle name="40% - Accent4 95 2 2 4 2" xfId="43227"/>
    <cellStyle name="40% - Accent4 95 2 2 5" xfId="43228"/>
    <cellStyle name="40% - Accent4 95 2 2 6" xfId="43229"/>
    <cellStyle name="40% - Accent4 95 2 3" xfId="43230"/>
    <cellStyle name="40% - Accent4 95 2 3 2" xfId="43231"/>
    <cellStyle name="40% - Accent4 95 2 3 2 2" xfId="43232"/>
    <cellStyle name="40% - Accent4 95 2 3 2 2 2" xfId="43233"/>
    <cellStyle name="40% - Accent4 95 2 3 2 3" xfId="43234"/>
    <cellStyle name="40% - Accent4 95 2 3 3" xfId="43235"/>
    <cellStyle name="40% - Accent4 95 2 3 3 2" xfId="43236"/>
    <cellStyle name="40% - Accent4 95 2 3 4" xfId="43237"/>
    <cellStyle name="40% - Accent4 95 2 3 5" xfId="43238"/>
    <cellStyle name="40% - Accent4 95 2 4" xfId="43239"/>
    <cellStyle name="40% - Accent4 95 2 4 2" xfId="43240"/>
    <cellStyle name="40% - Accent4 95 2 4 2 2" xfId="43241"/>
    <cellStyle name="40% - Accent4 95 2 4 3" xfId="43242"/>
    <cellStyle name="40% - Accent4 95 2 5" xfId="43243"/>
    <cellStyle name="40% - Accent4 95 2 5 2" xfId="43244"/>
    <cellStyle name="40% - Accent4 95 2 6" xfId="43245"/>
    <cellStyle name="40% - Accent4 95 2 7" xfId="43246"/>
    <cellStyle name="40% - Accent4 95 3" xfId="43247"/>
    <cellStyle name="40% - Accent4 95 3 2" xfId="43248"/>
    <cellStyle name="40% - Accent4 95 3 2 2" xfId="43249"/>
    <cellStyle name="40% - Accent4 95 3 2 2 2" xfId="43250"/>
    <cellStyle name="40% - Accent4 95 3 2 2 2 2" xfId="43251"/>
    <cellStyle name="40% - Accent4 95 3 2 2 2 2 2" xfId="43252"/>
    <cellStyle name="40% - Accent4 95 3 2 2 2 3" xfId="43253"/>
    <cellStyle name="40% - Accent4 95 3 2 2 3" xfId="43254"/>
    <cellStyle name="40% - Accent4 95 3 2 2 3 2" xfId="43255"/>
    <cellStyle name="40% - Accent4 95 3 2 2 4" xfId="43256"/>
    <cellStyle name="40% - Accent4 95 3 2 2 5" xfId="43257"/>
    <cellStyle name="40% - Accent4 95 3 2 3" xfId="43258"/>
    <cellStyle name="40% - Accent4 95 3 2 3 2" xfId="43259"/>
    <cellStyle name="40% - Accent4 95 3 2 3 2 2" xfId="43260"/>
    <cellStyle name="40% - Accent4 95 3 2 3 3" xfId="43261"/>
    <cellStyle name="40% - Accent4 95 3 2 4" xfId="43262"/>
    <cellStyle name="40% - Accent4 95 3 2 4 2" xfId="43263"/>
    <cellStyle name="40% - Accent4 95 3 2 5" xfId="43264"/>
    <cellStyle name="40% - Accent4 95 3 2 6" xfId="43265"/>
    <cellStyle name="40% - Accent4 95 3 3" xfId="43266"/>
    <cellStyle name="40% - Accent4 95 3 3 2" xfId="43267"/>
    <cellStyle name="40% - Accent4 95 3 3 2 2" xfId="43268"/>
    <cellStyle name="40% - Accent4 95 3 3 2 2 2" xfId="43269"/>
    <cellStyle name="40% - Accent4 95 3 3 2 3" xfId="43270"/>
    <cellStyle name="40% - Accent4 95 3 3 3" xfId="43271"/>
    <cellStyle name="40% - Accent4 95 3 3 3 2" xfId="43272"/>
    <cellStyle name="40% - Accent4 95 3 3 4" xfId="43273"/>
    <cellStyle name="40% - Accent4 95 3 3 5" xfId="43274"/>
    <cellStyle name="40% - Accent4 95 3 4" xfId="43275"/>
    <cellStyle name="40% - Accent4 95 3 4 2" xfId="43276"/>
    <cellStyle name="40% - Accent4 95 3 4 2 2" xfId="43277"/>
    <cellStyle name="40% - Accent4 95 3 4 3" xfId="43278"/>
    <cellStyle name="40% - Accent4 95 3 5" xfId="43279"/>
    <cellStyle name="40% - Accent4 95 3 5 2" xfId="43280"/>
    <cellStyle name="40% - Accent4 95 3 6" xfId="43281"/>
    <cellStyle name="40% - Accent4 95 3 7" xfId="43282"/>
    <cellStyle name="40% - Accent4 95 4" xfId="43283"/>
    <cellStyle name="40% - Accent4 95 4 2" xfId="43284"/>
    <cellStyle name="40% - Accent4 95 4 2 2" xfId="43285"/>
    <cellStyle name="40% - Accent4 95 4 2 2 2" xfId="43286"/>
    <cellStyle name="40% - Accent4 95 4 2 2 2 2" xfId="43287"/>
    <cellStyle name="40% - Accent4 95 4 2 2 3" xfId="43288"/>
    <cellStyle name="40% - Accent4 95 4 2 3" xfId="43289"/>
    <cellStyle name="40% - Accent4 95 4 2 3 2" xfId="43290"/>
    <cellStyle name="40% - Accent4 95 4 2 4" xfId="43291"/>
    <cellStyle name="40% - Accent4 95 4 2 5" xfId="43292"/>
    <cellStyle name="40% - Accent4 95 4 3" xfId="43293"/>
    <cellStyle name="40% - Accent4 95 4 3 2" xfId="43294"/>
    <cellStyle name="40% - Accent4 95 4 3 2 2" xfId="43295"/>
    <cellStyle name="40% - Accent4 95 4 3 3" xfId="43296"/>
    <cellStyle name="40% - Accent4 95 4 4" xfId="43297"/>
    <cellStyle name="40% - Accent4 95 4 4 2" xfId="43298"/>
    <cellStyle name="40% - Accent4 95 4 5" xfId="43299"/>
    <cellStyle name="40% - Accent4 95 4 6" xfId="43300"/>
    <cellStyle name="40% - Accent4 95 5" xfId="43301"/>
    <cellStyle name="40% - Accent4 95 5 2" xfId="43302"/>
    <cellStyle name="40% - Accent4 95 5 2 2" xfId="43303"/>
    <cellStyle name="40% - Accent4 95 5 2 2 2" xfId="43304"/>
    <cellStyle name="40% - Accent4 95 5 2 2 2 2" xfId="43305"/>
    <cellStyle name="40% - Accent4 95 5 2 2 3" xfId="43306"/>
    <cellStyle name="40% - Accent4 95 5 2 3" xfId="43307"/>
    <cellStyle name="40% - Accent4 95 5 2 3 2" xfId="43308"/>
    <cellStyle name="40% - Accent4 95 5 2 4" xfId="43309"/>
    <cellStyle name="40% - Accent4 95 5 2 5" xfId="43310"/>
    <cellStyle name="40% - Accent4 95 5 3" xfId="43311"/>
    <cellStyle name="40% - Accent4 95 5 3 2" xfId="43312"/>
    <cellStyle name="40% - Accent4 95 5 3 2 2" xfId="43313"/>
    <cellStyle name="40% - Accent4 95 5 3 3" xfId="43314"/>
    <cellStyle name="40% - Accent4 95 5 4" xfId="43315"/>
    <cellStyle name="40% - Accent4 95 5 4 2" xfId="43316"/>
    <cellStyle name="40% - Accent4 95 5 5" xfId="43317"/>
    <cellStyle name="40% - Accent4 95 5 6" xfId="43318"/>
    <cellStyle name="40% - Accent4 95 6" xfId="43319"/>
    <cellStyle name="40% - Accent4 95 6 2" xfId="43320"/>
    <cellStyle name="40% - Accent4 95 6 2 2" xfId="43321"/>
    <cellStyle name="40% - Accent4 95 6 2 2 2" xfId="43322"/>
    <cellStyle name="40% - Accent4 95 6 2 3" xfId="43323"/>
    <cellStyle name="40% - Accent4 95 6 3" xfId="43324"/>
    <cellStyle name="40% - Accent4 95 6 3 2" xfId="43325"/>
    <cellStyle name="40% - Accent4 95 6 4" xfId="43326"/>
    <cellStyle name="40% - Accent4 95 6 5" xfId="43327"/>
    <cellStyle name="40% - Accent4 95 7" xfId="43328"/>
    <cellStyle name="40% - Accent4 95 7 2" xfId="43329"/>
    <cellStyle name="40% - Accent4 95 7 2 2" xfId="43330"/>
    <cellStyle name="40% - Accent4 95 7 3" xfId="43331"/>
    <cellStyle name="40% - Accent4 95 8" xfId="43332"/>
    <cellStyle name="40% - Accent4 95 8 2" xfId="43333"/>
    <cellStyle name="40% - Accent4 95 9" xfId="43334"/>
    <cellStyle name="40% - Accent4 95 9 2" xfId="61196"/>
    <cellStyle name="40% - Accent4 96" xfId="2207"/>
    <cellStyle name="40% - Accent4 96 10" xfId="43335"/>
    <cellStyle name="40% - Accent4 96 2" xfId="43336"/>
    <cellStyle name="40% - Accent4 96 2 2" xfId="43337"/>
    <cellStyle name="40% - Accent4 96 2 2 2" xfId="43338"/>
    <cellStyle name="40% - Accent4 96 2 2 2 2" xfId="43339"/>
    <cellStyle name="40% - Accent4 96 2 2 2 2 2" xfId="43340"/>
    <cellStyle name="40% - Accent4 96 2 2 2 2 2 2" xfId="43341"/>
    <cellStyle name="40% - Accent4 96 2 2 2 2 3" xfId="43342"/>
    <cellStyle name="40% - Accent4 96 2 2 2 3" xfId="43343"/>
    <cellStyle name="40% - Accent4 96 2 2 2 3 2" xfId="43344"/>
    <cellStyle name="40% - Accent4 96 2 2 2 4" xfId="43345"/>
    <cellStyle name="40% - Accent4 96 2 2 2 5" xfId="43346"/>
    <cellStyle name="40% - Accent4 96 2 2 3" xfId="43347"/>
    <cellStyle name="40% - Accent4 96 2 2 3 2" xfId="43348"/>
    <cellStyle name="40% - Accent4 96 2 2 3 2 2" xfId="43349"/>
    <cellStyle name="40% - Accent4 96 2 2 3 3" xfId="43350"/>
    <cellStyle name="40% - Accent4 96 2 2 4" xfId="43351"/>
    <cellStyle name="40% - Accent4 96 2 2 4 2" xfId="43352"/>
    <cellStyle name="40% - Accent4 96 2 2 5" xfId="43353"/>
    <cellStyle name="40% - Accent4 96 2 2 6" xfId="43354"/>
    <cellStyle name="40% - Accent4 96 2 3" xfId="43355"/>
    <cellStyle name="40% - Accent4 96 2 3 2" xfId="43356"/>
    <cellStyle name="40% - Accent4 96 2 3 2 2" xfId="43357"/>
    <cellStyle name="40% - Accent4 96 2 3 2 2 2" xfId="43358"/>
    <cellStyle name="40% - Accent4 96 2 3 2 3" xfId="43359"/>
    <cellStyle name="40% - Accent4 96 2 3 3" xfId="43360"/>
    <cellStyle name="40% - Accent4 96 2 3 3 2" xfId="43361"/>
    <cellStyle name="40% - Accent4 96 2 3 4" xfId="43362"/>
    <cellStyle name="40% - Accent4 96 2 3 5" xfId="43363"/>
    <cellStyle name="40% - Accent4 96 2 4" xfId="43364"/>
    <cellStyle name="40% - Accent4 96 2 4 2" xfId="43365"/>
    <cellStyle name="40% - Accent4 96 2 4 2 2" xfId="43366"/>
    <cellStyle name="40% - Accent4 96 2 4 3" xfId="43367"/>
    <cellStyle name="40% - Accent4 96 2 5" xfId="43368"/>
    <cellStyle name="40% - Accent4 96 2 5 2" xfId="43369"/>
    <cellStyle name="40% - Accent4 96 2 6" xfId="43370"/>
    <cellStyle name="40% - Accent4 96 2 7" xfId="43371"/>
    <cellStyle name="40% - Accent4 96 3" xfId="43372"/>
    <cellStyle name="40% - Accent4 96 3 2" xfId="43373"/>
    <cellStyle name="40% - Accent4 96 3 2 2" xfId="43374"/>
    <cellStyle name="40% - Accent4 96 3 2 2 2" xfId="43375"/>
    <cellStyle name="40% - Accent4 96 3 2 2 2 2" xfId="43376"/>
    <cellStyle name="40% - Accent4 96 3 2 2 2 2 2" xfId="43377"/>
    <cellStyle name="40% - Accent4 96 3 2 2 2 3" xfId="43378"/>
    <cellStyle name="40% - Accent4 96 3 2 2 3" xfId="43379"/>
    <cellStyle name="40% - Accent4 96 3 2 2 3 2" xfId="43380"/>
    <cellStyle name="40% - Accent4 96 3 2 2 4" xfId="43381"/>
    <cellStyle name="40% - Accent4 96 3 2 2 5" xfId="43382"/>
    <cellStyle name="40% - Accent4 96 3 2 3" xfId="43383"/>
    <cellStyle name="40% - Accent4 96 3 2 3 2" xfId="43384"/>
    <cellStyle name="40% - Accent4 96 3 2 3 2 2" xfId="43385"/>
    <cellStyle name="40% - Accent4 96 3 2 3 3" xfId="43386"/>
    <cellStyle name="40% - Accent4 96 3 2 4" xfId="43387"/>
    <cellStyle name="40% - Accent4 96 3 2 4 2" xfId="43388"/>
    <cellStyle name="40% - Accent4 96 3 2 5" xfId="43389"/>
    <cellStyle name="40% - Accent4 96 3 2 6" xfId="43390"/>
    <cellStyle name="40% - Accent4 96 3 3" xfId="43391"/>
    <cellStyle name="40% - Accent4 96 3 3 2" xfId="43392"/>
    <cellStyle name="40% - Accent4 96 3 3 2 2" xfId="43393"/>
    <cellStyle name="40% - Accent4 96 3 3 2 2 2" xfId="43394"/>
    <cellStyle name="40% - Accent4 96 3 3 2 3" xfId="43395"/>
    <cellStyle name="40% - Accent4 96 3 3 3" xfId="43396"/>
    <cellStyle name="40% - Accent4 96 3 3 3 2" xfId="43397"/>
    <cellStyle name="40% - Accent4 96 3 3 4" xfId="43398"/>
    <cellStyle name="40% - Accent4 96 3 3 5" xfId="43399"/>
    <cellStyle name="40% - Accent4 96 3 4" xfId="43400"/>
    <cellStyle name="40% - Accent4 96 3 4 2" xfId="43401"/>
    <cellStyle name="40% - Accent4 96 3 4 2 2" xfId="43402"/>
    <cellStyle name="40% - Accent4 96 3 4 3" xfId="43403"/>
    <cellStyle name="40% - Accent4 96 3 5" xfId="43404"/>
    <cellStyle name="40% - Accent4 96 3 5 2" xfId="43405"/>
    <cellStyle name="40% - Accent4 96 3 6" xfId="43406"/>
    <cellStyle name="40% - Accent4 96 3 7" xfId="43407"/>
    <cellStyle name="40% - Accent4 96 4" xfId="43408"/>
    <cellStyle name="40% - Accent4 96 4 2" xfId="43409"/>
    <cellStyle name="40% - Accent4 96 4 2 2" xfId="43410"/>
    <cellStyle name="40% - Accent4 96 4 2 2 2" xfId="43411"/>
    <cellStyle name="40% - Accent4 96 4 2 2 2 2" xfId="43412"/>
    <cellStyle name="40% - Accent4 96 4 2 2 3" xfId="43413"/>
    <cellStyle name="40% - Accent4 96 4 2 3" xfId="43414"/>
    <cellStyle name="40% - Accent4 96 4 2 3 2" xfId="43415"/>
    <cellStyle name="40% - Accent4 96 4 2 4" xfId="43416"/>
    <cellStyle name="40% - Accent4 96 4 2 5" xfId="43417"/>
    <cellStyle name="40% - Accent4 96 4 3" xfId="43418"/>
    <cellStyle name="40% - Accent4 96 4 3 2" xfId="43419"/>
    <cellStyle name="40% - Accent4 96 4 3 2 2" xfId="43420"/>
    <cellStyle name="40% - Accent4 96 4 3 3" xfId="43421"/>
    <cellStyle name="40% - Accent4 96 4 4" xfId="43422"/>
    <cellStyle name="40% - Accent4 96 4 4 2" xfId="43423"/>
    <cellStyle name="40% - Accent4 96 4 5" xfId="43424"/>
    <cellStyle name="40% - Accent4 96 4 6" xfId="43425"/>
    <cellStyle name="40% - Accent4 96 5" xfId="43426"/>
    <cellStyle name="40% - Accent4 96 5 2" xfId="43427"/>
    <cellStyle name="40% - Accent4 96 5 2 2" xfId="43428"/>
    <cellStyle name="40% - Accent4 96 5 2 2 2" xfId="43429"/>
    <cellStyle name="40% - Accent4 96 5 2 2 2 2" xfId="43430"/>
    <cellStyle name="40% - Accent4 96 5 2 2 3" xfId="43431"/>
    <cellStyle name="40% - Accent4 96 5 2 3" xfId="43432"/>
    <cellStyle name="40% - Accent4 96 5 2 3 2" xfId="43433"/>
    <cellStyle name="40% - Accent4 96 5 2 4" xfId="43434"/>
    <cellStyle name="40% - Accent4 96 5 2 5" xfId="43435"/>
    <cellStyle name="40% - Accent4 96 5 3" xfId="43436"/>
    <cellStyle name="40% - Accent4 96 5 3 2" xfId="43437"/>
    <cellStyle name="40% - Accent4 96 5 3 2 2" xfId="43438"/>
    <cellStyle name="40% - Accent4 96 5 3 3" xfId="43439"/>
    <cellStyle name="40% - Accent4 96 5 4" xfId="43440"/>
    <cellStyle name="40% - Accent4 96 5 4 2" xfId="43441"/>
    <cellStyle name="40% - Accent4 96 5 5" xfId="43442"/>
    <cellStyle name="40% - Accent4 96 5 6" xfId="43443"/>
    <cellStyle name="40% - Accent4 96 6" xfId="43444"/>
    <cellStyle name="40% - Accent4 96 6 2" xfId="43445"/>
    <cellStyle name="40% - Accent4 96 6 2 2" xfId="43446"/>
    <cellStyle name="40% - Accent4 96 6 2 2 2" xfId="43447"/>
    <cellStyle name="40% - Accent4 96 6 2 3" xfId="43448"/>
    <cellStyle name="40% - Accent4 96 6 3" xfId="43449"/>
    <cellStyle name="40% - Accent4 96 6 3 2" xfId="43450"/>
    <cellStyle name="40% - Accent4 96 6 4" xfId="43451"/>
    <cellStyle name="40% - Accent4 96 6 5" xfId="43452"/>
    <cellStyle name="40% - Accent4 96 7" xfId="43453"/>
    <cellStyle name="40% - Accent4 96 7 2" xfId="43454"/>
    <cellStyle name="40% - Accent4 96 7 2 2" xfId="43455"/>
    <cellStyle name="40% - Accent4 96 7 3" xfId="43456"/>
    <cellStyle name="40% - Accent4 96 8" xfId="43457"/>
    <cellStyle name="40% - Accent4 96 8 2" xfId="43458"/>
    <cellStyle name="40% - Accent4 96 9" xfId="43459"/>
    <cellStyle name="40% - Accent4 96 9 2" xfId="61197"/>
    <cellStyle name="40% - Accent4 97" xfId="2208"/>
    <cellStyle name="40% - Accent4 97 10" xfId="43460"/>
    <cellStyle name="40% - Accent4 97 2" xfId="43461"/>
    <cellStyle name="40% - Accent4 97 2 2" xfId="43462"/>
    <cellStyle name="40% - Accent4 97 2 2 2" xfId="43463"/>
    <cellStyle name="40% - Accent4 97 2 2 2 2" xfId="43464"/>
    <cellStyle name="40% - Accent4 97 2 2 2 2 2" xfId="43465"/>
    <cellStyle name="40% - Accent4 97 2 2 2 2 2 2" xfId="43466"/>
    <cellStyle name="40% - Accent4 97 2 2 2 2 3" xfId="43467"/>
    <cellStyle name="40% - Accent4 97 2 2 2 3" xfId="43468"/>
    <cellStyle name="40% - Accent4 97 2 2 2 3 2" xfId="43469"/>
    <cellStyle name="40% - Accent4 97 2 2 2 4" xfId="43470"/>
    <cellStyle name="40% - Accent4 97 2 2 2 5" xfId="43471"/>
    <cellStyle name="40% - Accent4 97 2 2 3" xfId="43472"/>
    <cellStyle name="40% - Accent4 97 2 2 3 2" xfId="43473"/>
    <cellStyle name="40% - Accent4 97 2 2 3 2 2" xfId="43474"/>
    <cellStyle name="40% - Accent4 97 2 2 3 3" xfId="43475"/>
    <cellStyle name="40% - Accent4 97 2 2 4" xfId="43476"/>
    <cellStyle name="40% - Accent4 97 2 2 4 2" xfId="43477"/>
    <cellStyle name="40% - Accent4 97 2 2 5" xfId="43478"/>
    <cellStyle name="40% - Accent4 97 2 2 6" xfId="43479"/>
    <cellStyle name="40% - Accent4 97 2 3" xfId="43480"/>
    <cellStyle name="40% - Accent4 97 2 3 2" xfId="43481"/>
    <cellStyle name="40% - Accent4 97 2 3 2 2" xfId="43482"/>
    <cellStyle name="40% - Accent4 97 2 3 2 2 2" xfId="43483"/>
    <cellStyle name="40% - Accent4 97 2 3 2 3" xfId="43484"/>
    <cellStyle name="40% - Accent4 97 2 3 3" xfId="43485"/>
    <cellStyle name="40% - Accent4 97 2 3 3 2" xfId="43486"/>
    <cellStyle name="40% - Accent4 97 2 3 4" xfId="43487"/>
    <cellStyle name="40% - Accent4 97 2 3 5" xfId="43488"/>
    <cellStyle name="40% - Accent4 97 2 4" xfId="43489"/>
    <cellStyle name="40% - Accent4 97 2 4 2" xfId="43490"/>
    <cellStyle name="40% - Accent4 97 2 4 2 2" xfId="43491"/>
    <cellStyle name="40% - Accent4 97 2 4 3" xfId="43492"/>
    <cellStyle name="40% - Accent4 97 2 5" xfId="43493"/>
    <cellStyle name="40% - Accent4 97 2 5 2" xfId="43494"/>
    <cellStyle name="40% - Accent4 97 2 6" xfId="43495"/>
    <cellStyle name="40% - Accent4 97 2 7" xfId="43496"/>
    <cellStyle name="40% - Accent4 97 3" xfId="43497"/>
    <cellStyle name="40% - Accent4 97 3 2" xfId="43498"/>
    <cellStyle name="40% - Accent4 97 3 2 2" xfId="43499"/>
    <cellStyle name="40% - Accent4 97 3 2 2 2" xfId="43500"/>
    <cellStyle name="40% - Accent4 97 3 2 2 2 2" xfId="43501"/>
    <cellStyle name="40% - Accent4 97 3 2 2 2 2 2" xfId="43502"/>
    <cellStyle name="40% - Accent4 97 3 2 2 2 3" xfId="43503"/>
    <cellStyle name="40% - Accent4 97 3 2 2 3" xfId="43504"/>
    <cellStyle name="40% - Accent4 97 3 2 2 3 2" xfId="43505"/>
    <cellStyle name="40% - Accent4 97 3 2 2 4" xfId="43506"/>
    <cellStyle name="40% - Accent4 97 3 2 2 5" xfId="43507"/>
    <cellStyle name="40% - Accent4 97 3 2 3" xfId="43508"/>
    <cellStyle name="40% - Accent4 97 3 2 3 2" xfId="43509"/>
    <cellStyle name="40% - Accent4 97 3 2 3 2 2" xfId="43510"/>
    <cellStyle name="40% - Accent4 97 3 2 3 3" xfId="43511"/>
    <cellStyle name="40% - Accent4 97 3 2 4" xfId="43512"/>
    <cellStyle name="40% - Accent4 97 3 2 4 2" xfId="43513"/>
    <cellStyle name="40% - Accent4 97 3 2 5" xfId="43514"/>
    <cellStyle name="40% - Accent4 97 3 2 6" xfId="43515"/>
    <cellStyle name="40% - Accent4 97 3 3" xfId="43516"/>
    <cellStyle name="40% - Accent4 97 3 3 2" xfId="43517"/>
    <cellStyle name="40% - Accent4 97 3 3 2 2" xfId="43518"/>
    <cellStyle name="40% - Accent4 97 3 3 2 2 2" xfId="43519"/>
    <cellStyle name="40% - Accent4 97 3 3 2 3" xfId="43520"/>
    <cellStyle name="40% - Accent4 97 3 3 3" xfId="43521"/>
    <cellStyle name="40% - Accent4 97 3 3 3 2" xfId="43522"/>
    <cellStyle name="40% - Accent4 97 3 3 4" xfId="43523"/>
    <cellStyle name="40% - Accent4 97 3 3 5" xfId="43524"/>
    <cellStyle name="40% - Accent4 97 3 4" xfId="43525"/>
    <cellStyle name="40% - Accent4 97 3 4 2" xfId="43526"/>
    <cellStyle name="40% - Accent4 97 3 4 2 2" xfId="43527"/>
    <cellStyle name="40% - Accent4 97 3 4 3" xfId="43528"/>
    <cellStyle name="40% - Accent4 97 3 5" xfId="43529"/>
    <cellStyle name="40% - Accent4 97 3 5 2" xfId="43530"/>
    <cellStyle name="40% - Accent4 97 3 6" xfId="43531"/>
    <cellStyle name="40% - Accent4 97 3 7" xfId="43532"/>
    <cellStyle name="40% - Accent4 97 4" xfId="43533"/>
    <cellStyle name="40% - Accent4 97 4 2" xfId="43534"/>
    <cellStyle name="40% - Accent4 97 4 2 2" xfId="43535"/>
    <cellStyle name="40% - Accent4 97 4 2 2 2" xfId="43536"/>
    <cellStyle name="40% - Accent4 97 4 2 2 2 2" xfId="43537"/>
    <cellStyle name="40% - Accent4 97 4 2 2 3" xfId="43538"/>
    <cellStyle name="40% - Accent4 97 4 2 3" xfId="43539"/>
    <cellStyle name="40% - Accent4 97 4 2 3 2" xfId="43540"/>
    <cellStyle name="40% - Accent4 97 4 2 4" xfId="43541"/>
    <cellStyle name="40% - Accent4 97 4 2 5" xfId="43542"/>
    <cellStyle name="40% - Accent4 97 4 3" xfId="43543"/>
    <cellStyle name="40% - Accent4 97 4 3 2" xfId="43544"/>
    <cellStyle name="40% - Accent4 97 4 3 2 2" xfId="43545"/>
    <cellStyle name="40% - Accent4 97 4 3 3" xfId="43546"/>
    <cellStyle name="40% - Accent4 97 4 4" xfId="43547"/>
    <cellStyle name="40% - Accent4 97 4 4 2" xfId="43548"/>
    <cellStyle name="40% - Accent4 97 4 5" xfId="43549"/>
    <cellStyle name="40% - Accent4 97 4 6" xfId="43550"/>
    <cellStyle name="40% - Accent4 97 5" xfId="43551"/>
    <cellStyle name="40% - Accent4 97 5 2" xfId="43552"/>
    <cellStyle name="40% - Accent4 97 5 2 2" xfId="43553"/>
    <cellStyle name="40% - Accent4 97 5 2 2 2" xfId="43554"/>
    <cellStyle name="40% - Accent4 97 5 2 2 2 2" xfId="43555"/>
    <cellStyle name="40% - Accent4 97 5 2 2 3" xfId="43556"/>
    <cellStyle name="40% - Accent4 97 5 2 3" xfId="43557"/>
    <cellStyle name="40% - Accent4 97 5 2 3 2" xfId="43558"/>
    <cellStyle name="40% - Accent4 97 5 2 4" xfId="43559"/>
    <cellStyle name="40% - Accent4 97 5 2 5" xfId="43560"/>
    <cellStyle name="40% - Accent4 97 5 3" xfId="43561"/>
    <cellStyle name="40% - Accent4 97 5 3 2" xfId="43562"/>
    <cellStyle name="40% - Accent4 97 5 3 2 2" xfId="43563"/>
    <cellStyle name="40% - Accent4 97 5 3 3" xfId="43564"/>
    <cellStyle name="40% - Accent4 97 5 4" xfId="43565"/>
    <cellStyle name="40% - Accent4 97 5 4 2" xfId="43566"/>
    <cellStyle name="40% - Accent4 97 5 5" xfId="43567"/>
    <cellStyle name="40% - Accent4 97 5 6" xfId="43568"/>
    <cellStyle name="40% - Accent4 97 6" xfId="43569"/>
    <cellStyle name="40% - Accent4 97 6 2" xfId="43570"/>
    <cellStyle name="40% - Accent4 97 6 2 2" xfId="43571"/>
    <cellStyle name="40% - Accent4 97 6 2 2 2" xfId="43572"/>
    <cellStyle name="40% - Accent4 97 6 2 3" xfId="43573"/>
    <cellStyle name="40% - Accent4 97 6 3" xfId="43574"/>
    <cellStyle name="40% - Accent4 97 6 3 2" xfId="43575"/>
    <cellStyle name="40% - Accent4 97 6 4" xfId="43576"/>
    <cellStyle name="40% - Accent4 97 6 5" xfId="43577"/>
    <cellStyle name="40% - Accent4 97 7" xfId="43578"/>
    <cellStyle name="40% - Accent4 97 7 2" xfId="43579"/>
    <cellStyle name="40% - Accent4 97 7 2 2" xfId="43580"/>
    <cellStyle name="40% - Accent4 97 7 3" xfId="43581"/>
    <cellStyle name="40% - Accent4 97 8" xfId="43582"/>
    <cellStyle name="40% - Accent4 97 8 2" xfId="43583"/>
    <cellStyle name="40% - Accent4 97 9" xfId="43584"/>
    <cellStyle name="40% - Accent4 97 9 2" xfId="61198"/>
    <cellStyle name="40% - Accent4 98" xfId="2209"/>
    <cellStyle name="40% - Accent4 98 10" xfId="43585"/>
    <cellStyle name="40% - Accent4 98 2" xfId="43586"/>
    <cellStyle name="40% - Accent4 98 2 2" xfId="43587"/>
    <cellStyle name="40% - Accent4 98 2 2 2" xfId="43588"/>
    <cellStyle name="40% - Accent4 98 2 2 2 2" xfId="43589"/>
    <cellStyle name="40% - Accent4 98 2 2 2 2 2" xfId="43590"/>
    <cellStyle name="40% - Accent4 98 2 2 2 2 2 2" xfId="43591"/>
    <cellStyle name="40% - Accent4 98 2 2 2 2 3" xfId="43592"/>
    <cellStyle name="40% - Accent4 98 2 2 2 3" xfId="43593"/>
    <cellStyle name="40% - Accent4 98 2 2 2 3 2" xfId="43594"/>
    <cellStyle name="40% - Accent4 98 2 2 2 4" xfId="43595"/>
    <cellStyle name="40% - Accent4 98 2 2 2 5" xfId="43596"/>
    <cellStyle name="40% - Accent4 98 2 2 3" xfId="43597"/>
    <cellStyle name="40% - Accent4 98 2 2 3 2" xfId="43598"/>
    <cellStyle name="40% - Accent4 98 2 2 3 2 2" xfId="43599"/>
    <cellStyle name="40% - Accent4 98 2 2 3 3" xfId="43600"/>
    <cellStyle name="40% - Accent4 98 2 2 4" xfId="43601"/>
    <cellStyle name="40% - Accent4 98 2 2 4 2" xfId="43602"/>
    <cellStyle name="40% - Accent4 98 2 2 5" xfId="43603"/>
    <cellStyle name="40% - Accent4 98 2 2 6" xfId="43604"/>
    <cellStyle name="40% - Accent4 98 2 3" xfId="43605"/>
    <cellStyle name="40% - Accent4 98 2 3 2" xfId="43606"/>
    <cellStyle name="40% - Accent4 98 2 3 2 2" xfId="43607"/>
    <cellStyle name="40% - Accent4 98 2 3 2 2 2" xfId="43608"/>
    <cellStyle name="40% - Accent4 98 2 3 2 3" xfId="43609"/>
    <cellStyle name="40% - Accent4 98 2 3 3" xfId="43610"/>
    <cellStyle name="40% - Accent4 98 2 3 3 2" xfId="43611"/>
    <cellStyle name="40% - Accent4 98 2 3 4" xfId="43612"/>
    <cellStyle name="40% - Accent4 98 2 3 5" xfId="43613"/>
    <cellStyle name="40% - Accent4 98 2 4" xfId="43614"/>
    <cellStyle name="40% - Accent4 98 2 4 2" xfId="43615"/>
    <cellStyle name="40% - Accent4 98 2 4 2 2" xfId="43616"/>
    <cellStyle name="40% - Accent4 98 2 4 3" xfId="43617"/>
    <cellStyle name="40% - Accent4 98 2 5" xfId="43618"/>
    <cellStyle name="40% - Accent4 98 2 5 2" xfId="43619"/>
    <cellStyle name="40% - Accent4 98 2 6" xfId="43620"/>
    <cellStyle name="40% - Accent4 98 2 7" xfId="43621"/>
    <cellStyle name="40% - Accent4 98 3" xfId="43622"/>
    <cellStyle name="40% - Accent4 98 3 2" xfId="43623"/>
    <cellStyle name="40% - Accent4 98 3 2 2" xfId="43624"/>
    <cellStyle name="40% - Accent4 98 3 2 2 2" xfId="43625"/>
    <cellStyle name="40% - Accent4 98 3 2 2 2 2" xfId="43626"/>
    <cellStyle name="40% - Accent4 98 3 2 2 2 2 2" xfId="43627"/>
    <cellStyle name="40% - Accent4 98 3 2 2 2 3" xfId="43628"/>
    <cellStyle name="40% - Accent4 98 3 2 2 3" xfId="43629"/>
    <cellStyle name="40% - Accent4 98 3 2 2 3 2" xfId="43630"/>
    <cellStyle name="40% - Accent4 98 3 2 2 4" xfId="43631"/>
    <cellStyle name="40% - Accent4 98 3 2 2 5" xfId="43632"/>
    <cellStyle name="40% - Accent4 98 3 2 3" xfId="43633"/>
    <cellStyle name="40% - Accent4 98 3 2 3 2" xfId="43634"/>
    <cellStyle name="40% - Accent4 98 3 2 3 2 2" xfId="43635"/>
    <cellStyle name="40% - Accent4 98 3 2 3 3" xfId="43636"/>
    <cellStyle name="40% - Accent4 98 3 2 4" xfId="43637"/>
    <cellStyle name="40% - Accent4 98 3 2 4 2" xfId="43638"/>
    <cellStyle name="40% - Accent4 98 3 2 5" xfId="43639"/>
    <cellStyle name="40% - Accent4 98 3 2 6" xfId="43640"/>
    <cellStyle name="40% - Accent4 98 3 3" xfId="43641"/>
    <cellStyle name="40% - Accent4 98 3 3 2" xfId="43642"/>
    <cellStyle name="40% - Accent4 98 3 3 2 2" xfId="43643"/>
    <cellStyle name="40% - Accent4 98 3 3 2 2 2" xfId="43644"/>
    <cellStyle name="40% - Accent4 98 3 3 2 3" xfId="43645"/>
    <cellStyle name="40% - Accent4 98 3 3 3" xfId="43646"/>
    <cellStyle name="40% - Accent4 98 3 3 3 2" xfId="43647"/>
    <cellStyle name="40% - Accent4 98 3 3 4" xfId="43648"/>
    <cellStyle name="40% - Accent4 98 3 3 5" xfId="43649"/>
    <cellStyle name="40% - Accent4 98 3 4" xfId="43650"/>
    <cellStyle name="40% - Accent4 98 3 4 2" xfId="43651"/>
    <cellStyle name="40% - Accent4 98 3 4 2 2" xfId="43652"/>
    <cellStyle name="40% - Accent4 98 3 4 3" xfId="43653"/>
    <cellStyle name="40% - Accent4 98 3 5" xfId="43654"/>
    <cellStyle name="40% - Accent4 98 3 5 2" xfId="43655"/>
    <cellStyle name="40% - Accent4 98 3 6" xfId="43656"/>
    <cellStyle name="40% - Accent4 98 3 7" xfId="43657"/>
    <cellStyle name="40% - Accent4 98 4" xfId="43658"/>
    <cellStyle name="40% - Accent4 98 4 2" xfId="43659"/>
    <cellStyle name="40% - Accent4 98 4 2 2" xfId="43660"/>
    <cellStyle name="40% - Accent4 98 4 2 2 2" xfId="43661"/>
    <cellStyle name="40% - Accent4 98 4 2 2 2 2" xfId="43662"/>
    <cellStyle name="40% - Accent4 98 4 2 2 3" xfId="43663"/>
    <cellStyle name="40% - Accent4 98 4 2 3" xfId="43664"/>
    <cellStyle name="40% - Accent4 98 4 2 3 2" xfId="43665"/>
    <cellStyle name="40% - Accent4 98 4 2 4" xfId="43666"/>
    <cellStyle name="40% - Accent4 98 4 2 5" xfId="43667"/>
    <cellStyle name="40% - Accent4 98 4 3" xfId="43668"/>
    <cellStyle name="40% - Accent4 98 4 3 2" xfId="43669"/>
    <cellStyle name="40% - Accent4 98 4 3 2 2" xfId="43670"/>
    <cellStyle name="40% - Accent4 98 4 3 3" xfId="43671"/>
    <cellStyle name="40% - Accent4 98 4 4" xfId="43672"/>
    <cellStyle name="40% - Accent4 98 4 4 2" xfId="43673"/>
    <cellStyle name="40% - Accent4 98 4 5" xfId="43674"/>
    <cellStyle name="40% - Accent4 98 4 6" xfId="43675"/>
    <cellStyle name="40% - Accent4 98 5" xfId="43676"/>
    <cellStyle name="40% - Accent4 98 5 2" xfId="43677"/>
    <cellStyle name="40% - Accent4 98 5 2 2" xfId="43678"/>
    <cellStyle name="40% - Accent4 98 5 2 2 2" xfId="43679"/>
    <cellStyle name="40% - Accent4 98 5 2 2 2 2" xfId="43680"/>
    <cellStyle name="40% - Accent4 98 5 2 2 3" xfId="43681"/>
    <cellStyle name="40% - Accent4 98 5 2 3" xfId="43682"/>
    <cellStyle name="40% - Accent4 98 5 2 3 2" xfId="43683"/>
    <cellStyle name="40% - Accent4 98 5 2 4" xfId="43684"/>
    <cellStyle name="40% - Accent4 98 5 2 5" xfId="43685"/>
    <cellStyle name="40% - Accent4 98 5 3" xfId="43686"/>
    <cellStyle name="40% - Accent4 98 5 3 2" xfId="43687"/>
    <cellStyle name="40% - Accent4 98 5 3 2 2" xfId="43688"/>
    <cellStyle name="40% - Accent4 98 5 3 3" xfId="43689"/>
    <cellStyle name="40% - Accent4 98 5 4" xfId="43690"/>
    <cellStyle name="40% - Accent4 98 5 4 2" xfId="43691"/>
    <cellStyle name="40% - Accent4 98 5 5" xfId="43692"/>
    <cellStyle name="40% - Accent4 98 5 6" xfId="43693"/>
    <cellStyle name="40% - Accent4 98 6" xfId="43694"/>
    <cellStyle name="40% - Accent4 98 6 2" xfId="43695"/>
    <cellStyle name="40% - Accent4 98 6 2 2" xfId="43696"/>
    <cellStyle name="40% - Accent4 98 6 2 2 2" xfId="43697"/>
    <cellStyle name="40% - Accent4 98 6 2 3" xfId="43698"/>
    <cellStyle name="40% - Accent4 98 6 3" xfId="43699"/>
    <cellStyle name="40% - Accent4 98 6 3 2" xfId="43700"/>
    <cellStyle name="40% - Accent4 98 6 4" xfId="43701"/>
    <cellStyle name="40% - Accent4 98 6 5" xfId="43702"/>
    <cellStyle name="40% - Accent4 98 7" xfId="43703"/>
    <cellStyle name="40% - Accent4 98 7 2" xfId="43704"/>
    <cellStyle name="40% - Accent4 98 7 2 2" xfId="43705"/>
    <cellStyle name="40% - Accent4 98 7 3" xfId="43706"/>
    <cellStyle name="40% - Accent4 98 8" xfId="43707"/>
    <cellStyle name="40% - Accent4 98 8 2" xfId="43708"/>
    <cellStyle name="40% - Accent4 98 9" xfId="43709"/>
    <cellStyle name="40% - Accent4 98 9 2" xfId="61199"/>
    <cellStyle name="40% - Accent4 99" xfId="2210"/>
    <cellStyle name="40% - Accent4 99 10" xfId="43710"/>
    <cellStyle name="40% - Accent4 99 2" xfId="43711"/>
    <cellStyle name="40% - Accent4 99 2 2" xfId="43712"/>
    <cellStyle name="40% - Accent4 99 2 2 2" xfId="43713"/>
    <cellStyle name="40% - Accent4 99 2 2 2 2" xfId="43714"/>
    <cellStyle name="40% - Accent4 99 2 2 2 2 2" xfId="43715"/>
    <cellStyle name="40% - Accent4 99 2 2 2 2 2 2" xfId="43716"/>
    <cellStyle name="40% - Accent4 99 2 2 2 2 3" xfId="43717"/>
    <cellStyle name="40% - Accent4 99 2 2 2 3" xfId="43718"/>
    <cellStyle name="40% - Accent4 99 2 2 2 3 2" xfId="43719"/>
    <cellStyle name="40% - Accent4 99 2 2 2 4" xfId="43720"/>
    <cellStyle name="40% - Accent4 99 2 2 2 5" xfId="43721"/>
    <cellStyle name="40% - Accent4 99 2 2 3" xfId="43722"/>
    <cellStyle name="40% - Accent4 99 2 2 3 2" xfId="43723"/>
    <cellStyle name="40% - Accent4 99 2 2 3 2 2" xfId="43724"/>
    <cellStyle name="40% - Accent4 99 2 2 3 3" xfId="43725"/>
    <cellStyle name="40% - Accent4 99 2 2 4" xfId="43726"/>
    <cellStyle name="40% - Accent4 99 2 2 4 2" xfId="43727"/>
    <cellStyle name="40% - Accent4 99 2 2 5" xfId="43728"/>
    <cellStyle name="40% - Accent4 99 2 2 6" xfId="43729"/>
    <cellStyle name="40% - Accent4 99 2 3" xfId="43730"/>
    <cellStyle name="40% - Accent4 99 2 3 2" xfId="43731"/>
    <cellStyle name="40% - Accent4 99 2 3 2 2" xfId="43732"/>
    <cellStyle name="40% - Accent4 99 2 3 2 2 2" xfId="43733"/>
    <cellStyle name="40% - Accent4 99 2 3 2 3" xfId="43734"/>
    <cellStyle name="40% - Accent4 99 2 3 3" xfId="43735"/>
    <cellStyle name="40% - Accent4 99 2 3 3 2" xfId="43736"/>
    <cellStyle name="40% - Accent4 99 2 3 4" xfId="43737"/>
    <cellStyle name="40% - Accent4 99 2 3 5" xfId="43738"/>
    <cellStyle name="40% - Accent4 99 2 4" xfId="43739"/>
    <cellStyle name="40% - Accent4 99 2 4 2" xfId="43740"/>
    <cellStyle name="40% - Accent4 99 2 4 2 2" xfId="43741"/>
    <cellStyle name="40% - Accent4 99 2 4 3" xfId="43742"/>
    <cellStyle name="40% - Accent4 99 2 5" xfId="43743"/>
    <cellStyle name="40% - Accent4 99 2 5 2" xfId="43744"/>
    <cellStyle name="40% - Accent4 99 2 6" xfId="43745"/>
    <cellStyle name="40% - Accent4 99 2 7" xfId="43746"/>
    <cellStyle name="40% - Accent4 99 3" xfId="43747"/>
    <cellStyle name="40% - Accent4 99 3 2" xfId="43748"/>
    <cellStyle name="40% - Accent4 99 3 2 2" xfId="43749"/>
    <cellStyle name="40% - Accent4 99 3 2 2 2" xfId="43750"/>
    <cellStyle name="40% - Accent4 99 3 2 2 2 2" xfId="43751"/>
    <cellStyle name="40% - Accent4 99 3 2 2 2 2 2" xfId="43752"/>
    <cellStyle name="40% - Accent4 99 3 2 2 2 3" xfId="43753"/>
    <cellStyle name="40% - Accent4 99 3 2 2 3" xfId="43754"/>
    <cellStyle name="40% - Accent4 99 3 2 2 3 2" xfId="43755"/>
    <cellStyle name="40% - Accent4 99 3 2 2 4" xfId="43756"/>
    <cellStyle name="40% - Accent4 99 3 2 2 5" xfId="43757"/>
    <cellStyle name="40% - Accent4 99 3 2 3" xfId="43758"/>
    <cellStyle name="40% - Accent4 99 3 2 3 2" xfId="43759"/>
    <cellStyle name="40% - Accent4 99 3 2 3 2 2" xfId="43760"/>
    <cellStyle name="40% - Accent4 99 3 2 3 3" xfId="43761"/>
    <cellStyle name="40% - Accent4 99 3 2 4" xfId="43762"/>
    <cellStyle name="40% - Accent4 99 3 2 4 2" xfId="43763"/>
    <cellStyle name="40% - Accent4 99 3 2 5" xfId="43764"/>
    <cellStyle name="40% - Accent4 99 3 2 6" xfId="43765"/>
    <cellStyle name="40% - Accent4 99 3 3" xfId="43766"/>
    <cellStyle name="40% - Accent4 99 3 3 2" xfId="43767"/>
    <cellStyle name="40% - Accent4 99 3 3 2 2" xfId="43768"/>
    <cellStyle name="40% - Accent4 99 3 3 2 2 2" xfId="43769"/>
    <cellStyle name="40% - Accent4 99 3 3 2 3" xfId="43770"/>
    <cellStyle name="40% - Accent4 99 3 3 3" xfId="43771"/>
    <cellStyle name="40% - Accent4 99 3 3 3 2" xfId="43772"/>
    <cellStyle name="40% - Accent4 99 3 3 4" xfId="43773"/>
    <cellStyle name="40% - Accent4 99 3 3 5" xfId="43774"/>
    <cellStyle name="40% - Accent4 99 3 4" xfId="43775"/>
    <cellStyle name="40% - Accent4 99 3 4 2" xfId="43776"/>
    <cellStyle name="40% - Accent4 99 3 4 2 2" xfId="43777"/>
    <cellStyle name="40% - Accent4 99 3 4 3" xfId="43778"/>
    <cellStyle name="40% - Accent4 99 3 5" xfId="43779"/>
    <cellStyle name="40% - Accent4 99 3 5 2" xfId="43780"/>
    <cellStyle name="40% - Accent4 99 3 6" xfId="43781"/>
    <cellStyle name="40% - Accent4 99 3 7" xfId="43782"/>
    <cellStyle name="40% - Accent4 99 4" xfId="43783"/>
    <cellStyle name="40% - Accent4 99 4 2" xfId="43784"/>
    <cellStyle name="40% - Accent4 99 4 2 2" xfId="43785"/>
    <cellStyle name="40% - Accent4 99 4 2 2 2" xfId="43786"/>
    <cellStyle name="40% - Accent4 99 4 2 2 2 2" xfId="43787"/>
    <cellStyle name="40% - Accent4 99 4 2 2 3" xfId="43788"/>
    <cellStyle name="40% - Accent4 99 4 2 3" xfId="43789"/>
    <cellStyle name="40% - Accent4 99 4 2 3 2" xfId="43790"/>
    <cellStyle name="40% - Accent4 99 4 2 4" xfId="43791"/>
    <cellStyle name="40% - Accent4 99 4 2 5" xfId="43792"/>
    <cellStyle name="40% - Accent4 99 4 3" xfId="43793"/>
    <cellStyle name="40% - Accent4 99 4 3 2" xfId="43794"/>
    <cellStyle name="40% - Accent4 99 4 3 2 2" xfId="43795"/>
    <cellStyle name="40% - Accent4 99 4 3 3" xfId="43796"/>
    <cellStyle name="40% - Accent4 99 4 4" xfId="43797"/>
    <cellStyle name="40% - Accent4 99 4 4 2" xfId="43798"/>
    <cellStyle name="40% - Accent4 99 4 5" xfId="43799"/>
    <cellStyle name="40% - Accent4 99 4 6" xfId="43800"/>
    <cellStyle name="40% - Accent4 99 5" xfId="43801"/>
    <cellStyle name="40% - Accent4 99 5 2" xfId="43802"/>
    <cellStyle name="40% - Accent4 99 5 2 2" xfId="43803"/>
    <cellStyle name="40% - Accent4 99 5 2 2 2" xfId="43804"/>
    <cellStyle name="40% - Accent4 99 5 2 2 2 2" xfId="43805"/>
    <cellStyle name="40% - Accent4 99 5 2 2 3" xfId="43806"/>
    <cellStyle name="40% - Accent4 99 5 2 3" xfId="43807"/>
    <cellStyle name="40% - Accent4 99 5 2 3 2" xfId="43808"/>
    <cellStyle name="40% - Accent4 99 5 2 4" xfId="43809"/>
    <cellStyle name="40% - Accent4 99 5 2 5" xfId="43810"/>
    <cellStyle name="40% - Accent4 99 5 3" xfId="43811"/>
    <cellStyle name="40% - Accent4 99 5 3 2" xfId="43812"/>
    <cellStyle name="40% - Accent4 99 5 3 2 2" xfId="43813"/>
    <cellStyle name="40% - Accent4 99 5 3 3" xfId="43814"/>
    <cellStyle name="40% - Accent4 99 5 4" xfId="43815"/>
    <cellStyle name="40% - Accent4 99 5 4 2" xfId="43816"/>
    <cellStyle name="40% - Accent4 99 5 5" xfId="43817"/>
    <cellStyle name="40% - Accent4 99 5 6" xfId="43818"/>
    <cellStyle name="40% - Accent4 99 6" xfId="43819"/>
    <cellStyle name="40% - Accent4 99 6 2" xfId="43820"/>
    <cellStyle name="40% - Accent4 99 6 2 2" xfId="43821"/>
    <cellStyle name="40% - Accent4 99 6 2 2 2" xfId="43822"/>
    <cellStyle name="40% - Accent4 99 6 2 3" xfId="43823"/>
    <cellStyle name="40% - Accent4 99 6 3" xfId="43824"/>
    <cellStyle name="40% - Accent4 99 6 3 2" xfId="43825"/>
    <cellStyle name="40% - Accent4 99 6 4" xfId="43826"/>
    <cellStyle name="40% - Accent4 99 6 5" xfId="43827"/>
    <cellStyle name="40% - Accent4 99 7" xfId="43828"/>
    <cellStyle name="40% - Accent4 99 7 2" xfId="43829"/>
    <cellStyle name="40% - Accent4 99 7 2 2" xfId="43830"/>
    <cellStyle name="40% - Accent4 99 7 3" xfId="43831"/>
    <cellStyle name="40% - Accent4 99 8" xfId="43832"/>
    <cellStyle name="40% - Accent4 99 8 2" xfId="43833"/>
    <cellStyle name="40% - Accent4 99 9" xfId="43834"/>
    <cellStyle name="40% - Accent4 99 9 2" xfId="61200"/>
    <cellStyle name="40% - Accent5 10" xfId="2211"/>
    <cellStyle name="40% - Accent5 10 2" xfId="2212"/>
    <cellStyle name="40% - Accent5 100" xfId="2213"/>
    <cellStyle name="40% - Accent5 100 10" xfId="43835"/>
    <cellStyle name="40% - Accent5 100 2" xfId="43836"/>
    <cellStyle name="40% - Accent5 100 2 2" xfId="43837"/>
    <cellStyle name="40% - Accent5 100 2 2 2" xfId="43838"/>
    <cellStyle name="40% - Accent5 100 2 2 2 2" xfId="43839"/>
    <cellStyle name="40% - Accent5 100 2 2 2 2 2" xfId="43840"/>
    <cellStyle name="40% - Accent5 100 2 2 2 2 2 2" xfId="43841"/>
    <cellStyle name="40% - Accent5 100 2 2 2 2 3" xfId="43842"/>
    <cellStyle name="40% - Accent5 100 2 2 2 3" xfId="43843"/>
    <cellStyle name="40% - Accent5 100 2 2 2 3 2" xfId="43844"/>
    <cellStyle name="40% - Accent5 100 2 2 2 4" xfId="43845"/>
    <cellStyle name="40% - Accent5 100 2 2 2 5" xfId="43846"/>
    <cellStyle name="40% - Accent5 100 2 2 3" xfId="43847"/>
    <cellStyle name="40% - Accent5 100 2 2 3 2" xfId="43848"/>
    <cellStyle name="40% - Accent5 100 2 2 3 2 2" xfId="43849"/>
    <cellStyle name="40% - Accent5 100 2 2 3 3" xfId="43850"/>
    <cellStyle name="40% - Accent5 100 2 2 4" xfId="43851"/>
    <cellStyle name="40% - Accent5 100 2 2 4 2" xfId="43852"/>
    <cellStyle name="40% - Accent5 100 2 2 5" xfId="43853"/>
    <cellStyle name="40% - Accent5 100 2 2 6" xfId="43854"/>
    <cellStyle name="40% - Accent5 100 2 3" xfId="43855"/>
    <cellStyle name="40% - Accent5 100 2 3 2" xfId="43856"/>
    <cellStyle name="40% - Accent5 100 2 3 2 2" xfId="43857"/>
    <cellStyle name="40% - Accent5 100 2 3 2 2 2" xfId="43858"/>
    <cellStyle name="40% - Accent5 100 2 3 2 3" xfId="43859"/>
    <cellStyle name="40% - Accent5 100 2 3 3" xfId="43860"/>
    <cellStyle name="40% - Accent5 100 2 3 3 2" xfId="43861"/>
    <cellStyle name="40% - Accent5 100 2 3 4" xfId="43862"/>
    <cellStyle name="40% - Accent5 100 2 3 5" xfId="43863"/>
    <cellStyle name="40% - Accent5 100 2 4" xfId="43864"/>
    <cellStyle name="40% - Accent5 100 2 4 2" xfId="43865"/>
    <cellStyle name="40% - Accent5 100 2 4 2 2" xfId="43866"/>
    <cellStyle name="40% - Accent5 100 2 4 3" xfId="43867"/>
    <cellStyle name="40% - Accent5 100 2 5" xfId="43868"/>
    <cellStyle name="40% - Accent5 100 2 5 2" xfId="43869"/>
    <cellStyle name="40% - Accent5 100 2 6" xfId="43870"/>
    <cellStyle name="40% - Accent5 100 2 7" xfId="43871"/>
    <cellStyle name="40% - Accent5 100 3" xfId="43872"/>
    <cellStyle name="40% - Accent5 100 3 2" xfId="43873"/>
    <cellStyle name="40% - Accent5 100 3 2 2" xfId="43874"/>
    <cellStyle name="40% - Accent5 100 3 2 2 2" xfId="43875"/>
    <cellStyle name="40% - Accent5 100 3 2 2 2 2" xfId="43876"/>
    <cellStyle name="40% - Accent5 100 3 2 2 2 2 2" xfId="43877"/>
    <cellStyle name="40% - Accent5 100 3 2 2 2 3" xfId="43878"/>
    <cellStyle name="40% - Accent5 100 3 2 2 3" xfId="43879"/>
    <cellStyle name="40% - Accent5 100 3 2 2 3 2" xfId="43880"/>
    <cellStyle name="40% - Accent5 100 3 2 2 4" xfId="43881"/>
    <cellStyle name="40% - Accent5 100 3 2 2 5" xfId="43882"/>
    <cellStyle name="40% - Accent5 100 3 2 3" xfId="43883"/>
    <cellStyle name="40% - Accent5 100 3 2 3 2" xfId="43884"/>
    <cellStyle name="40% - Accent5 100 3 2 3 2 2" xfId="43885"/>
    <cellStyle name="40% - Accent5 100 3 2 3 3" xfId="43886"/>
    <cellStyle name="40% - Accent5 100 3 2 4" xfId="43887"/>
    <cellStyle name="40% - Accent5 100 3 2 4 2" xfId="43888"/>
    <cellStyle name="40% - Accent5 100 3 2 5" xfId="43889"/>
    <cellStyle name="40% - Accent5 100 3 2 6" xfId="43890"/>
    <cellStyle name="40% - Accent5 100 3 3" xfId="43891"/>
    <cellStyle name="40% - Accent5 100 3 3 2" xfId="43892"/>
    <cellStyle name="40% - Accent5 100 3 3 2 2" xfId="43893"/>
    <cellStyle name="40% - Accent5 100 3 3 2 2 2" xfId="43894"/>
    <cellStyle name="40% - Accent5 100 3 3 2 3" xfId="43895"/>
    <cellStyle name="40% - Accent5 100 3 3 3" xfId="43896"/>
    <cellStyle name="40% - Accent5 100 3 3 3 2" xfId="43897"/>
    <cellStyle name="40% - Accent5 100 3 3 4" xfId="43898"/>
    <cellStyle name="40% - Accent5 100 3 3 5" xfId="43899"/>
    <cellStyle name="40% - Accent5 100 3 4" xfId="43900"/>
    <cellStyle name="40% - Accent5 100 3 4 2" xfId="43901"/>
    <cellStyle name="40% - Accent5 100 3 4 2 2" xfId="43902"/>
    <cellStyle name="40% - Accent5 100 3 4 3" xfId="43903"/>
    <cellStyle name="40% - Accent5 100 3 5" xfId="43904"/>
    <cellStyle name="40% - Accent5 100 3 5 2" xfId="43905"/>
    <cellStyle name="40% - Accent5 100 3 6" xfId="43906"/>
    <cellStyle name="40% - Accent5 100 3 7" xfId="43907"/>
    <cellStyle name="40% - Accent5 100 4" xfId="43908"/>
    <cellStyle name="40% - Accent5 100 4 2" xfId="43909"/>
    <cellStyle name="40% - Accent5 100 4 2 2" xfId="43910"/>
    <cellStyle name="40% - Accent5 100 4 2 2 2" xfId="43911"/>
    <cellStyle name="40% - Accent5 100 4 2 2 2 2" xfId="43912"/>
    <cellStyle name="40% - Accent5 100 4 2 2 3" xfId="43913"/>
    <cellStyle name="40% - Accent5 100 4 2 3" xfId="43914"/>
    <cellStyle name="40% - Accent5 100 4 2 3 2" xfId="43915"/>
    <cellStyle name="40% - Accent5 100 4 2 4" xfId="43916"/>
    <cellStyle name="40% - Accent5 100 4 2 5" xfId="43917"/>
    <cellStyle name="40% - Accent5 100 4 3" xfId="43918"/>
    <cellStyle name="40% - Accent5 100 4 3 2" xfId="43919"/>
    <cellStyle name="40% - Accent5 100 4 3 2 2" xfId="43920"/>
    <cellStyle name="40% - Accent5 100 4 3 3" xfId="43921"/>
    <cellStyle name="40% - Accent5 100 4 4" xfId="43922"/>
    <cellStyle name="40% - Accent5 100 4 4 2" xfId="43923"/>
    <cellStyle name="40% - Accent5 100 4 5" xfId="43924"/>
    <cellStyle name="40% - Accent5 100 4 6" xfId="43925"/>
    <cellStyle name="40% - Accent5 100 5" xfId="43926"/>
    <cellStyle name="40% - Accent5 100 5 2" xfId="43927"/>
    <cellStyle name="40% - Accent5 100 5 2 2" xfId="43928"/>
    <cellStyle name="40% - Accent5 100 5 2 2 2" xfId="43929"/>
    <cellStyle name="40% - Accent5 100 5 2 2 2 2" xfId="43930"/>
    <cellStyle name="40% - Accent5 100 5 2 2 3" xfId="43931"/>
    <cellStyle name="40% - Accent5 100 5 2 3" xfId="43932"/>
    <cellStyle name="40% - Accent5 100 5 2 3 2" xfId="43933"/>
    <cellStyle name="40% - Accent5 100 5 2 4" xfId="43934"/>
    <cellStyle name="40% - Accent5 100 5 2 5" xfId="43935"/>
    <cellStyle name="40% - Accent5 100 5 3" xfId="43936"/>
    <cellStyle name="40% - Accent5 100 5 3 2" xfId="43937"/>
    <cellStyle name="40% - Accent5 100 5 3 2 2" xfId="43938"/>
    <cellStyle name="40% - Accent5 100 5 3 3" xfId="43939"/>
    <cellStyle name="40% - Accent5 100 5 4" xfId="43940"/>
    <cellStyle name="40% - Accent5 100 5 4 2" xfId="43941"/>
    <cellStyle name="40% - Accent5 100 5 5" xfId="43942"/>
    <cellStyle name="40% - Accent5 100 5 6" xfId="43943"/>
    <cellStyle name="40% - Accent5 100 6" xfId="43944"/>
    <cellStyle name="40% - Accent5 100 6 2" xfId="43945"/>
    <cellStyle name="40% - Accent5 100 6 2 2" xfId="43946"/>
    <cellStyle name="40% - Accent5 100 6 2 2 2" xfId="43947"/>
    <cellStyle name="40% - Accent5 100 6 2 3" xfId="43948"/>
    <cellStyle name="40% - Accent5 100 6 3" xfId="43949"/>
    <cellStyle name="40% - Accent5 100 6 3 2" xfId="43950"/>
    <cellStyle name="40% - Accent5 100 6 4" xfId="43951"/>
    <cellStyle name="40% - Accent5 100 6 5" xfId="43952"/>
    <cellStyle name="40% - Accent5 100 7" xfId="43953"/>
    <cellStyle name="40% - Accent5 100 7 2" xfId="43954"/>
    <cellStyle name="40% - Accent5 100 7 2 2" xfId="43955"/>
    <cellStyle name="40% - Accent5 100 7 3" xfId="43956"/>
    <cellStyle name="40% - Accent5 100 8" xfId="43957"/>
    <cellStyle name="40% - Accent5 100 8 2" xfId="43958"/>
    <cellStyle name="40% - Accent5 100 9" xfId="43959"/>
    <cellStyle name="40% - Accent5 100 9 2" xfId="61201"/>
    <cellStyle name="40% - Accent5 101" xfId="2214"/>
    <cellStyle name="40% - Accent5 101 10" xfId="43960"/>
    <cellStyle name="40% - Accent5 101 2" xfId="43961"/>
    <cellStyle name="40% - Accent5 101 2 2" xfId="43962"/>
    <cellStyle name="40% - Accent5 101 2 2 2" xfId="43963"/>
    <cellStyle name="40% - Accent5 101 2 2 2 2" xfId="43964"/>
    <cellStyle name="40% - Accent5 101 2 2 2 2 2" xfId="43965"/>
    <cellStyle name="40% - Accent5 101 2 2 2 2 2 2" xfId="43966"/>
    <cellStyle name="40% - Accent5 101 2 2 2 2 3" xfId="43967"/>
    <cellStyle name="40% - Accent5 101 2 2 2 3" xfId="43968"/>
    <cellStyle name="40% - Accent5 101 2 2 2 3 2" xfId="43969"/>
    <cellStyle name="40% - Accent5 101 2 2 2 4" xfId="43970"/>
    <cellStyle name="40% - Accent5 101 2 2 2 5" xfId="43971"/>
    <cellStyle name="40% - Accent5 101 2 2 3" xfId="43972"/>
    <cellStyle name="40% - Accent5 101 2 2 3 2" xfId="43973"/>
    <cellStyle name="40% - Accent5 101 2 2 3 2 2" xfId="43974"/>
    <cellStyle name="40% - Accent5 101 2 2 3 3" xfId="43975"/>
    <cellStyle name="40% - Accent5 101 2 2 4" xfId="43976"/>
    <cellStyle name="40% - Accent5 101 2 2 4 2" xfId="43977"/>
    <cellStyle name="40% - Accent5 101 2 2 5" xfId="43978"/>
    <cellStyle name="40% - Accent5 101 2 2 6" xfId="43979"/>
    <cellStyle name="40% - Accent5 101 2 3" xfId="43980"/>
    <cellStyle name="40% - Accent5 101 2 3 2" xfId="43981"/>
    <cellStyle name="40% - Accent5 101 2 3 2 2" xfId="43982"/>
    <cellStyle name="40% - Accent5 101 2 3 2 2 2" xfId="43983"/>
    <cellStyle name="40% - Accent5 101 2 3 2 3" xfId="43984"/>
    <cellStyle name="40% - Accent5 101 2 3 3" xfId="43985"/>
    <cellStyle name="40% - Accent5 101 2 3 3 2" xfId="43986"/>
    <cellStyle name="40% - Accent5 101 2 3 4" xfId="43987"/>
    <cellStyle name="40% - Accent5 101 2 3 5" xfId="43988"/>
    <cellStyle name="40% - Accent5 101 2 4" xfId="43989"/>
    <cellStyle name="40% - Accent5 101 2 4 2" xfId="43990"/>
    <cellStyle name="40% - Accent5 101 2 4 2 2" xfId="43991"/>
    <cellStyle name="40% - Accent5 101 2 4 3" xfId="43992"/>
    <cellStyle name="40% - Accent5 101 2 5" xfId="43993"/>
    <cellStyle name="40% - Accent5 101 2 5 2" xfId="43994"/>
    <cellStyle name="40% - Accent5 101 2 6" xfId="43995"/>
    <cellStyle name="40% - Accent5 101 2 7" xfId="43996"/>
    <cellStyle name="40% - Accent5 101 3" xfId="43997"/>
    <cellStyle name="40% - Accent5 101 3 2" xfId="43998"/>
    <cellStyle name="40% - Accent5 101 3 2 2" xfId="43999"/>
    <cellStyle name="40% - Accent5 101 3 2 2 2" xfId="44000"/>
    <cellStyle name="40% - Accent5 101 3 2 2 2 2" xfId="44001"/>
    <cellStyle name="40% - Accent5 101 3 2 2 2 2 2" xfId="44002"/>
    <cellStyle name="40% - Accent5 101 3 2 2 2 3" xfId="44003"/>
    <cellStyle name="40% - Accent5 101 3 2 2 3" xfId="44004"/>
    <cellStyle name="40% - Accent5 101 3 2 2 3 2" xfId="44005"/>
    <cellStyle name="40% - Accent5 101 3 2 2 4" xfId="44006"/>
    <cellStyle name="40% - Accent5 101 3 2 2 5" xfId="44007"/>
    <cellStyle name="40% - Accent5 101 3 2 3" xfId="44008"/>
    <cellStyle name="40% - Accent5 101 3 2 3 2" xfId="44009"/>
    <cellStyle name="40% - Accent5 101 3 2 3 2 2" xfId="44010"/>
    <cellStyle name="40% - Accent5 101 3 2 3 3" xfId="44011"/>
    <cellStyle name="40% - Accent5 101 3 2 4" xfId="44012"/>
    <cellStyle name="40% - Accent5 101 3 2 4 2" xfId="44013"/>
    <cellStyle name="40% - Accent5 101 3 2 5" xfId="44014"/>
    <cellStyle name="40% - Accent5 101 3 2 6" xfId="44015"/>
    <cellStyle name="40% - Accent5 101 3 3" xfId="44016"/>
    <cellStyle name="40% - Accent5 101 3 3 2" xfId="44017"/>
    <cellStyle name="40% - Accent5 101 3 3 2 2" xfId="44018"/>
    <cellStyle name="40% - Accent5 101 3 3 2 2 2" xfId="44019"/>
    <cellStyle name="40% - Accent5 101 3 3 2 3" xfId="44020"/>
    <cellStyle name="40% - Accent5 101 3 3 3" xfId="44021"/>
    <cellStyle name="40% - Accent5 101 3 3 3 2" xfId="44022"/>
    <cellStyle name="40% - Accent5 101 3 3 4" xfId="44023"/>
    <cellStyle name="40% - Accent5 101 3 3 5" xfId="44024"/>
    <cellStyle name="40% - Accent5 101 3 4" xfId="44025"/>
    <cellStyle name="40% - Accent5 101 3 4 2" xfId="44026"/>
    <cellStyle name="40% - Accent5 101 3 4 2 2" xfId="44027"/>
    <cellStyle name="40% - Accent5 101 3 4 3" xfId="44028"/>
    <cellStyle name="40% - Accent5 101 3 5" xfId="44029"/>
    <cellStyle name="40% - Accent5 101 3 5 2" xfId="44030"/>
    <cellStyle name="40% - Accent5 101 3 6" xfId="44031"/>
    <cellStyle name="40% - Accent5 101 3 7" xfId="44032"/>
    <cellStyle name="40% - Accent5 101 4" xfId="44033"/>
    <cellStyle name="40% - Accent5 101 4 2" xfId="44034"/>
    <cellStyle name="40% - Accent5 101 4 2 2" xfId="44035"/>
    <cellStyle name="40% - Accent5 101 4 2 2 2" xfId="44036"/>
    <cellStyle name="40% - Accent5 101 4 2 2 2 2" xfId="44037"/>
    <cellStyle name="40% - Accent5 101 4 2 2 3" xfId="44038"/>
    <cellStyle name="40% - Accent5 101 4 2 3" xfId="44039"/>
    <cellStyle name="40% - Accent5 101 4 2 3 2" xfId="44040"/>
    <cellStyle name="40% - Accent5 101 4 2 4" xfId="44041"/>
    <cellStyle name="40% - Accent5 101 4 2 5" xfId="44042"/>
    <cellStyle name="40% - Accent5 101 4 3" xfId="44043"/>
    <cellStyle name="40% - Accent5 101 4 3 2" xfId="44044"/>
    <cellStyle name="40% - Accent5 101 4 3 2 2" xfId="44045"/>
    <cellStyle name="40% - Accent5 101 4 3 3" xfId="44046"/>
    <cellStyle name="40% - Accent5 101 4 4" xfId="44047"/>
    <cellStyle name="40% - Accent5 101 4 4 2" xfId="44048"/>
    <cellStyle name="40% - Accent5 101 4 5" xfId="44049"/>
    <cellStyle name="40% - Accent5 101 4 6" xfId="44050"/>
    <cellStyle name="40% - Accent5 101 5" xfId="44051"/>
    <cellStyle name="40% - Accent5 101 5 2" xfId="44052"/>
    <cellStyle name="40% - Accent5 101 5 2 2" xfId="44053"/>
    <cellStyle name="40% - Accent5 101 5 2 2 2" xfId="44054"/>
    <cellStyle name="40% - Accent5 101 5 2 2 2 2" xfId="44055"/>
    <cellStyle name="40% - Accent5 101 5 2 2 3" xfId="44056"/>
    <cellStyle name="40% - Accent5 101 5 2 3" xfId="44057"/>
    <cellStyle name="40% - Accent5 101 5 2 3 2" xfId="44058"/>
    <cellStyle name="40% - Accent5 101 5 2 4" xfId="44059"/>
    <cellStyle name="40% - Accent5 101 5 2 5" xfId="44060"/>
    <cellStyle name="40% - Accent5 101 5 3" xfId="44061"/>
    <cellStyle name="40% - Accent5 101 5 3 2" xfId="44062"/>
    <cellStyle name="40% - Accent5 101 5 3 2 2" xfId="44063"/>
    <cellStyle name="40% - Accent5 101 5 3 3" xfId="44064"/>
    <cellStyle name="40% - Accent5 101 5 4" xfId="44065"/>
    <cellStyle name="40% - Accent5 101 5 4 2" xfId="44066"/>
    <cellStyle name="40% - Accent5 101 5 5" xfId="44067"/>
    <cellStyle name="40% - Accent5 101 5 6" xfId="44068"/>
    <cellStyle name="40% - Accent5 101 6" xfId="44069"/>
    <cellStyle name="40% - Accent5 101 6 2" xfId="44070"/>
    <cellStyle name="40% - Accent5 101 6 2 2" xfId="44071"/>
    <cellStyle name="40% - Accent5 101 6 2 2 2" xfId="44072"/>
    <cellStyle name="40% - Accent5 101 6 2 3" xfId="44073"/>
    <cellStyle name="40% - Accent5 101 6 3" xfId="44074"/>
    <cellStyle name="40% - Accent5 101 6 3 2" xfId="44075"/>
    <cellStyle name="40% - Accent5 101 6 4" xfId="44076"/>
    <cellStyle name="40% - Accent5 101 6 5" xfId="44077"/>
    <cellStyle name="40% - Accent5 101 7" xfId="44078"/>
    <cellStyle name="40% - Accent5 101 7 2" xfId="44079"/>
    <cellStyle name="40% - Accent5 101 7 2 2" xfId="44080"/>
    <cellStyle name="40% - Accent5 101 7 3" xfId="44081"/>
    <cellStyle name="40% - Accent5 101 8" xfId="44082"/>
    <cellStyle name="40% - Accent5 101 8 2" xfId="44083"/>
    <cellStyle name="40% - Accent5 101 9" xfId="44084"/>
    <cellStyle name="40% - Accent5 101 9 2" xfId="61202"/>
    <cellStyle name="40% - Accent5 102" xfId="2215"/>
    <cellStyle name="40% - Accent5 102 10" xfId="44085"/>
    <cellStyle name="40% - Accent5 102 2" xfId="44086"/>
    <cellStyle name="40% - Accent5 102 2 2" xfId="44087"/>
    <cellStyle name="40% - Accent5 102 2 2 2" xfId="44088"/>
    <cellStyle name="40% - Accent5 102 2 2 2 2" xfId="44089"/>
    <cellStyle name="40% - Accent5 102 2 2 2 2 2" xfId="44090"/>
    <cellStyle name="40% - Accent5 102 2 2 2 2 2 2" xfId="44091"/>
    <cellStyle name="40% - Accent5 102 2 2 2 2 3" xfId="44092"/>
    <cellStyle name="40% - Accent5 102 2 2 2 3" xfId="44093"/>
    <cellStyle name="40% - Accent5 102 2 2 2 3 2" xfId="44094"/>
    <cellStyle name="40% - Accent5 102 2 2 2 4" xfId="44095"/>
    <cellStyle name="40% - Accent5 102 2 2 2 5" xfId="44096"/>
    <cellStyle name="40% - Accent5 102 2 2 3" xfId="44097"/>
    <cellStyle name="40% - Accent5 102 2 2 3 2" xfId="44098"/>
    <cellStyle name="40% - Accent5 102 2 2 3 2 2" xfId="44099"/>
    <cellStyle name="40% - Accent5 102 2 2 3 3" xfId="44100"/>
    <cellStyle name="40% - Accent5 102 2 2 4" xfId="44101"/>
    <cellStyle name="40% - Accent5 102 2 2 4 2" xfId="44102"/>
    <cellStyle name="40% - Accent5 102 2 2 5" xfId="44103"/>
    <cellStyle name="40% - Accent5 102 2 2 6" xfId="44104"/>
    <cellStyle name="40% - Accent5 102 2 3" xfId="44105"/>
    <cellStyle name="40% - Accent5 102 2 3 2" xfId="44106"/>
    <cellStyle name="40% - Accent5 102 2 3 2 2" xfId="44107"/>
    <cellStyle name="40% - Accent5 102 2 3 2 2 2" xfId="44108"/>
    <cellStyle name="40% - Accent5 102 2 3 2 3" xfId="44109"/>
    <cellStyle name="40% - Accent5 102 2 3 3" xfId="44110"/>
    <cellStyle name="40% - Accent5 102 2 3 3 2" xfId="44111"/>
    <cellStyle name="40% - Accent5 102 2 3 4" xfId="44112"/>
    <cellStyle name="40% - Accent5 102 2 3 5" xfId="44113"/>
    <cellStyle name="40% - Accent5 102 2 4" xfId="44114"/>
    <cellStyle name="40% - Accent5 102 2 4 2" xfId="44115"/>
    <cellStyle name="40% - Accent5 102 2 4 2 2" xfId="44116"/>
    <cellStyle name="40% - Accent5 102 2 4 3" xfId="44117"/>
    <cellStyle name="40% - Accent5 102 2 5" xfId="44118"/>
    <cellStyle name="40% - Accent5 102 2 5 2" xfId="44119"/>
    <cellStyle name="40% - Accent5 102 2 6" xfId="44120"/>
    <cellStyle name="40% - Accent5 102 2 7" xfId="44121"/>
    <cellStyle name="40% - Accent5 102 3" xfId="44122"/>
    <cellStyle name="40% - Accent5 102 3 2" xfId="44123"/>
    <cellStyle name="40% - Accent5 102 3 2 2" xfId="44124"/>
    <cellStyle name="40% - Accent5 102 3 2 2 2" xfId="44125"/>
    <cellStyle name="40% - Accent5 102 3 2 2 2 2" xfId="44126"/>
    <cellStyle name="40% - Accent5 102 3 2 2 2 2 2" xfId="44127"/>
    <cellStyle name="40% - Accent5 102 3 2 2 2 3" xfId="44128"/>
    <cellStyle name="40% - Accent5 102 3 2 2 3" xfId="44129"/>
    <cellStyle name="40% - Accent5 102 3 2 2 3 2" xfId="44130"/>
    <cellStyle name="40% - Accent5 102 3 2 2 4" xfId="44131"/>
    <cellStyle name="40% - Accent5 102 3 2 2 5" xfId="44132"/>
    <cellStyle name="40% - Accent5 102 3 2 3" xfId="44133"/>
    <cellStyle name="40% - Accent5 102 3 2 3 2" xfId="44134"/>
    <cellStyle name="40% - Accent5 102 3 2 3 2 2" xfId="44135"/>
    <cellStyle name="40% - Accent5 102 3 2 3 3" xfId="44136"/>
    <cellStyle name="40% - Accent5 102 3 2 4" xfId="44137"/>
    <cellStyle name="40% - Accent5 102 3 2 4 2" xfId="44138"/>
    <cellStyle name="40% - Accent5 102 3 2 5" xfId="44139"/>
    <cellStyle name="40% - Accent5 102 3 2 6" xfId="44140"/>
    <cellStyle name="40% - Accent5 102 3 3" xfId="44141"/>
    <cellStyle name="40% - Accent5 102 3 3 2" xfId="44142"/>
    <cellStyle name="40% - Accent5 102 3 3 2 2" xfId="44143"/>
    <cellStyle name="40% - Accent5 102 3 3 2 2 2" xfId="44144"/>
    <cellStyle name="40% - Accent5 102 3 3 2 3" xfId="44145"/>
    <cellStyle name="40% - Accent5 102 3 3 3" xfId="44146"/>
    <cellStyle name="40% - Accent5 102 3 3 3 2" xfId="44147"/>
    <cellStyle name="40% - Accent5 102 3 3 4" xfId="44148"/>
    <cellStyle name="40% - Accent5 102 3 3 5" xfId="44149"/>
    <cellStyle name="40% - Accent5 102 3 4" xfId="44150"/>
    <cellStyle name="40% - Accent5 102 3 4 2" xfId="44151"/>
    <cellStyle name="40% - Accent5 102 3 4 2 2" xfId="44152"/>
    <cellStyle name="40% - Accent5 102 3 4 3" xfId="44153"/>
    <cellStyle name="40% - Accent5 102 3 5" xfId="44154"/>
    <cellStyle name="40% - Accent5 102 3 5 2" xfId="44155"/>
    <cellStyle name="40% - Accent5 102 3 6" xfId="44156"/>
    <cellStyle name="40% - Accent5 102 3 7" xfId="44157"/>
    <cellStyle name="40% - Accent5 102 4" xfId="44158"/>
    <cellStyle name="40% - Accent5 102 4 2" xfId="44159"/>
    <cellStyle name="40% - Accent5 102 4 2 2" xfId="44160"/>
    <cellStyle name="40% - Accent5 102 4 2 2 2" xfId="44161"/>
    <cellStyle name="40% - Accent5 102 4 2 2 2 2" xfId="44162"/>
    <cellStyle name="40% - Accent5 102 4 2 2 3" xfId="44163"/>
    <cellStyle name="40% - Accent5 102 4 2 3" xfId="44164"/>
    <cellStyle name="40% - Accent5 102 4 2 3 2" xfId="44165"/>
    <cellStyle name="40% - Accent5 102 4 2 4" xfId="44166"/>
    <cellStyle name="40% - Accent5 102 4 2 5" xfId="44167"/>
    <cellStyle name="40% - Accent5 102 4 3" xfId="44168"/>
    <cellStyle name="40% - Accent5 102 4 3 2" xfId="44169"/>
    <cellStyle name="40% - Accent5 102 4 3 2 2" xfId="44170"/>
    <cellStyle name="40% - Accent5 102 4 3 3" xfId="44171"/>
    <cellStyle name="40% - Accent5 102 4 4" xfId="44172"/>
    <cellStyle name="40% - Accent5 102 4 4 2" xfId="44173"/>
    <cellStyle name="40% - Accent5 102 4 5" xfId="44174"/>
    <cellStyle name="40% - Accent5 102 4 6" xfId="44175"/>
    <cellStyle name="40% - Accent5 102 5" xfId="44176"/>
    <cellStyle name="40% - Accent5 102 5 2" xfId="44177"/>
    <cellStyle name="40% - Accent5 102 5 2 2" xfId="44178"/>
    <cellStyle name="40% - Accent5 102 5 2 2 2" xfId="44179"/>
    <cellStyle name="40% - Accent5 102 5 2 2 2 2" xfId="44180"/>
    <cellStyle name="40% - Accent5 102 5 2 2 3" xfId="44181"/>
    <cellStyle name="40% - Accent5 102 5 2 3" xfId="44182"/>
    <cellStyle name="40% - Accent5 102 5 2 3 2" xfId="44183"/>
    <cellStyle name="40% - Accent5 102 5 2 4" xfId="44184"/>
    <cellStyle name="40% - Accent5 102 5 2 5" xfId="44185"/>
    <cellStyle name="40% - Accent5 102 5 3" xfId="44186"/>
    <cellStyle name="40% - Accent5 102 5 3 2" xfId="44187"/>
    <cellStyle name="40% - Accent5 102 5 3 2 2" xfId="44188"/>
    <cellStyle name="40% - Accent5 102 5 3 3" xfId="44189"/>
    <cellStyle name="40% - Accent5 102 5 4" xfId="44190"/>
    <cellStyle name="40% - Accent5 102 5 4 2" xfId="44191"/>
    <cellStyle name="40% - Accent5 102 5 5" xfId="44192"/>
    <cellStyle name="40% - Accent5 102 5 6" xfId="44193"/>
    <cellStyle name="40% - Accent5 102 6" xfId="44194"/>
    <cellStyle name="40% - Accent5 102 6 2" xfId="44195"/>
    <cellStyle name="40% - Accent5 102 6 2 2" xfId="44196"/>
    <cellStyle name="40% - Accent5 102 6 2 2 2" xfId="44197"/>
    <cellStyle name="40% - Accent5 102 6 2 3" xfId="44198"/>
    <cellStyle name="40% - Accent5 102 6 3" xfId="44199"/>
    <cellStyle name="40% - Accent5 102 6 3 2" xfId="44200"/>
    <cellStyle name="40% - Accent5 102 6 4" xfId="44201"/>
    <cellStyle name="40% - Accent5 102 6 5" xfId="44202"/>
    <cellStyle name="40% - Accent5 102 7" xfId="44203"/>
    <cellStyle name="40% - Accent5 102 7 2" xfId="44204"/>
    <cellStyle name="40% - Accent5 102 7 2 2" xfId="44205"/>
    <cellStyle name="40% - Accent5 102 7 3" xfId="44206"/>
    <cellStyle name="40% - Accent5 102 8" xfId="44207"/>
    <cellStyle name="40% - Accent5 102 8 2" xfId="44208"/>
    <cellStyle name="40% - Accent5 102 9" xfId="44209"/>
    <cellStyle name="40% - Accent5 102 9 2" xfId="61203"/>
    <cellStyle name="40% - Accent5 103" xfId="2216"/>
    <cellStyle name="40% - Accent5 103 10" xfId="44210"/>
    <cellStyle name="40% - Accent5 103 2" xfId="44211"/>
    <cellStyle name="40% - Accent5 103 2 2" xfId="44212"/>
    <cellStyle name="40% - Accent5 103 2 2 2" xfId="44213"/>
    <cellStyle name="40% - Accent5 103 2 2 2 2" xfId="44214"/>
    <cellStyle name="40% - Accent5 103 2 2 2 2 2" xfId="44215"/>
    <cellStyle name="40% - Accent5 103 2 2 2 2 2 2" xfId="44216"/>
    <cellStyle name="40% - Accent5 103 2 2 2 2 3" xfId="44217"/>
    <cellStyle name="40% - Accent5 103 2 2 2 3" xfId="44218"/>
    <cellStyle name="40% - Accent5 103 2 2 2 3 2" xfId="44219"/>
    <cellStyle name="40% - Accent5 103 2 2 2 4" xfId="44220"/>
    <cellStyle name="40% - Accent5 103 2 2 2 5" xfId="44221"/>
    <cellStyle name="40% - Accent5 103 2 2 3" xfId="44222"/>
    <cellStyle name="40% - Accent5 103 2 2 3 2" xfId="44223"/>
    <cellStyle name="40% - Accent5 103 2 2 3 2 2" xfId="44224"/>
    <cellStyle name="40% - Accent5 103 2 2 3 3" xfId="44225"/>
    <cellStyle name="40% - Accent5 103 2 2 4" xfId="44226"/>
    <cellStyle name="40% - Accent5 103 2 2 4 2" xfId="44227"/>
    <cellStyle name="40% - Accent5 103 2 2 5" xfId="44228"/>
    <cellStyle name="40% - Accent5 103 2 2 6" xfId="44229"/>
    <cellStyle name="40% - Accent5 103 2 3" xfId="44230"/>
    <cellStyle name="40% - Accent5 103 2 3 2" xfId="44231"/>
    <cellStyle name="40% - Accent5 103 2 3 2 2" xfId="44232"/>
    <cellStyle name="40% - Accent5 103 2 3 2 2 2" xfId="44233"/>
    <cellStyle name="40% - Accent5 103 2 3 2 3" xfId="44234"/>
    <cellStyle name="40% - Accent5 103 2 3 3" xfId="44235"/>
    <cellStyle name="40% - Accent5 103 2 3 3 2" xfId="44236"/>
    <cellStyle name="40% - Accent5 103 2 3 4" xfId="44237"/>
    <cellStyle name="40% - Accent5 103 2 3 5" xfId="44238"/>
    <cellStyle name="40% - Accent5 103 2 4" xfId="44239"/>
    <cellStyle name="40% - Accent5 103 2 4 2" xfId="44240"/>
    <cellStyle name="40% - Accent5 103 2 4 2 2" xfId="44241"/>
    <cellStyle name="40% - Accent5 103 2 4 3" xfId="44242"/>
    <cellStyle name="40% - Accent5 103 2 5" xfId="44243"/>
    <cellStyle name="40% - Accent5 103 2 5 2" xfId="44244"/>
    <cellStyle name="40% - Accent5 103 2 6" xfId="44245"/>
    <cellStyle name="40% - Accent5 103 2 7" xfId="44246"/>
    <cellStyle name="40% - Accent5 103 3" xfId="44247"/>
    <cellStyle name="40% - Accent5 103 3 2" xfId="44248"/>
    <cellStyle name="40% - Accent5 103 3 2 2" xfId="44249"/>
    <cellStyle name="40% - Accent5 103 3 2 2 2" xfId="44250"/>
    <cellStyle name="40% - Accent5 103 3 2 2 2 2" xfId="44251"/>
    <cellStyle name="40% - Accent5 103 3 2 2 2 2 2" xfId="44252"/>
    <cellStyle name="40% - Accent5 103 3 2 2 2 3" xfId="44253"/>
    <cellStyle name="40% - Accent5 103 3 2 2 3" xfId="44254"/>
    <cellStyle name="40% - Accent5 103 3 2 2 3 2" xfId="44255"/>
    <cellStyle name="40% - Accent5 103 3 2 2 4" xfId="44256"/>
    <cellStyle name="40% - Accent5 103 3 2 2 5" xfId="44257"/>
    <cellStyle name="40% - Accent5 103 3 2 3" xfId="44258"/>
    <cellStyle name="40% - Accent5 103 3 2 3 2" xfId="44259"/>
    <cellStyle name="40% - Accent5 103 3 2 3 2 2" xfId="44260"/>
    <cellStyle name="40% - Accent5 103 3 2 3 3" xfId="44261"/>
    <cellStyle name="40% - Accent5 103 3 2 4" xfId="44262"/>
    <cellStyle name="40% - Accent5 103 3 2 4 2" xfId="44263"/>
    <cellStyle name="40% - Accent5 103 3 2 5" xfId="44264"/>
    <cellStyle name="40% - Accent5 103 3 2 6" xfId="44265"/>
    <cellStyle name="40% - Accent5 103 3 3" xfId="44266"/>
    <cellStyle name="40% - Accent5 103 3 3 2" xfId="44267"/>
    <cellStyle name="40% - Accent5 103 3 3 2 2" xfId="44268"/>
    <cellStyle name="40% - Accent5 103 3 3 2 2 2" xfId="44269"/>
    <cellStyle name="40% - Accent5 103 3 3 2 3" xfId="44270"/>
    <cellStyle name="40% - Accent5 103 3 3 3" xfId="44271"/>
    <cellStyle name="40% - Accent5 103 3 3 3 2" xfId="44272"/>
    <cellStyle name="40% - Accent5 103 3 3 4" xfId="44273"/>
    <cellStyle name="40% - Accent5 103 3 3 5" xfId="44274"/>
    <cellStyle name="40% - Accent5 103 3 4" xfId="44275"/>
    <cellStyle name="40% - Accent5 103 3 4 2" xfId="44276"/>
    <cellStyle name="40% - Accent5 103 3 4 2 2" xfId="44277"/>
    <cellStyle name="40% - Accent5 103 3 4 3" xfId="44278"/>
    <cellStyle name="40% - Accent5 103 3 5" xfId="44279"/>
    <cellStyle name="40% - Accent5 103 3 5 2" xfId="44280"/>
    <cellStyle name="40% - Accent5 103 3 6" xfId="44281"/>
    <cellStyle name="40% - Accent5 103 3 7" xfId="44282"/>
    <cellStyle name="40% - Accent5 103 4" xfId="44283"/>
    <cellStyle name="40% - Accent5 103 4 2" xfId="44284"/>
    <cellStyle name="40% - Accent5 103 4 2 2" xfId="44285"/>
    <cellStyle name="40% - Accent5 103 4 2 2 2" xfId="44286"/>
    <cellStyle name="40% - Accent5 103 4 2 2 2 2" xfId="44287"/>
    <cellStyle name="40% - Accent5 103 4 2 2 3" xfId="44288"/>
    <cellStyle name="40% - Accent5 103 4 2 3" xfId="44289"/>
    <cellStyle name="40% - Accent5 103 4 2 3 2" xfId="44290"/>
    <cellStyle name="40% - Accent5 103 4 2 4" xfId="44291"/>
    <cellStyle name="40% - Accent5 103 4 2 5" xfId="44292"/>
    <cellStyle name="40% - Accent5 103 4 3" xfId="44293"/>
    <cellStyle name="40% - Accent5 103 4 3 2" xfId="44294"/>
    <cellStyle name="40% - Accent5 103 4 3 2 2" xfId="44295"/>
    <cellStyle name="40% - Accent5 103 4 3 3" xfId="44296"/>
    <cellStyle name="40% - Accent5 103 4 4" xfId="44297"/>
    <cellStyle name="40% - Accent5 103 4 4 2" xfId="44298"/>
    <cellStyle name="40% - Accent5 103 4 5" xfId="44299"/>
    <cellStyle name="40% - Accent5 103 4 6" xfId="44300"/>
    <cellStyle name="40% - Accent5 103 5" xfId="44301"/>
    <cellStyle name="40% - Accent5 103 5 2" xfId="44302"/>
    <cellStyle name="40% - Accent5 103 5 2 2" xfId="44303"/>
    <cellStyle name="40% - Accent5 103 5 2 2 2" xfId="44304"/>
    <cellStyle name="40% - Accent5 103 5 2 2 2 2" xfId="44305"/>
    <cellStyle name="40% - Accent5 103 5 2 2 3" xfId="44306"/>
    <cellStyle name="40% - Accent5 103 5 2 3" xfId="44307"/>
    <cellStyle name="40% - Accent5 103 5 2 3 2" xfId="44308"/>
    <cellStyle name="40% - Accent5 103 5 2 4" xfId="44309"/>
    <cellStyle name="40% - Accent5 103 5 2 5" xfId="44310"/>
    <cellStyle name="40% - Accent5 103 5 3" xfId="44311"/>
    <cellStyle name="40% - Accent5 103 5 3 2" xfId="44312"/>
    <cellStyle name="40% - Accent5 103 5 3 2 2" xfId="44313"/>
    <cellStyle name="40% - Accent5 103 5 3 3" xfId="44314"/>
    <cellStyle name="40% - Accent5 103 5 4" xfId="44315"/>
    <cellStyle name="40% - Accent5 103 5 4 2" xfId="44316"/>
    <cellStyle name="40% - Accent5 103 5 5" xfId="44317"/>
    <cellStyle name="40% - Accent5 103 5 6" xfId="44318"/>
    <cellStyle name="40% - Accent5 103 6" xfId="44319"/>
    <cellStyle name="40% - Accent5 103 6 2" xfId="44320"/>
    <cellStyle name="40% - Accent5 103 6 2 2" xfId="44321"/>
    <cellStyle name="40% - Accent5 103 6 2 2 2" xfId="44322"/>
    <cellStyle name="40% - Accent5 103 6 2 3" xfId="44323"/>
    <cellStyle name="40% - Accent5 103 6 3" xfId="44324"/>
    <cellStyle name="40% - Accent5 103 6 3 2" xfId="44325"/>
    <cellStyle name="40% - Accent5 103 6 4" xfId="44326"/>
    <cellStyle name="40% - Accent5 103 6 5" xfId="44327"/>
    <cellStyle name="40% - Accent5 103 7" xfId="44328"/>
    <cellStyle name="40% - Accent5 103 7 2" xfId="44329"/>
    <cellStyle name="40% - Accent5 103 7 2 2" xfId="44330"/>
    <cellStyle name="40% - Accent5 103 7 3" xfId="44331"/>
    <cellStyle name="40% - Accent5 103 8" xfId="44332"/>
    <cellStyle name="40% - Accent5 103 8 2" xfId="44333"/>
    <cellStyle name="40% - Accent5 103 9" xfId="44334"/>
    <cellStyle name="40% - Accent5 103 9 2" xfId="61204"/>
    <cellStyle name="40% - Accent5 104" xfId="2217"/>
    <cellStyle name="40% - Accent5 104 10" xfId="44335"/>
    <cellStyle name="40% - Accent5 104 2" xfId="44336"/>
    <cellStyle name="40% - Accent5 104 2 2" xfId="44337"/>
    <cellStyle name="40% - Accent5 104 2 2 2" xfId="44338"/>
    <cellStyle name="40% - Accent5 104 2 2 2 2" xfId="44339"/>
    <cellStyle name="40% - Accent5 104 2 2 2 2 2" xfId="44340"/>
    <cellStyle name="40% - Accent5 104 2 2 2 2 2 2" xfId="44341"/>
    <cellStyle name="40% - Accent5 104 2 2 2 2 3" xfId="44342"/>
    <cellStyle name="40% - Accent5 104 2 2 2 3" xfId="44343"/>
    <cellStyle name="40% - Accent5 104 2 2 2 3 2" xfId="44344"/>
    <cellStyle name="40% - Accent5 104 2 2 2 4" xfId="44345"/>
    <cellStyle name="40% - Accent5 104 2 2 2 5" xfId="44346"/>
    <cellStyle name="40% - Accent5 104 2 2 3" xfId="44347"/>
    <cellStyle name="40% - Accent5 104 2 2 3 2" xfId="44348"/>
    <cellStyle name="40% - Accent5 104 2 2 3 2 2" xfId="44349"/>
    <cellStyle name="40% - Accent5 104 2 2 3 3" xfId="44350"/>
    <cellStyle name="40% - Accent5 104 2 2 4" xfId="44351"/>
    <cellStyle name="40% - Accent5 104 2 2 4 2" xfId="44352"/>
    <cellStyle name="40% - Accent5 104 2 2 5" xfId="44353"/>
    <cellStyle name="40% - Accent5 104 2 2 6" xfId="44354"/>
    <cellStyle name="40% - Accent5 104 2 3" xfId="44355"/>
    <cellStyle name="40% - Accent5 104 2 3 2" xfId="44356"/>
    <cellStyle name="40% - Accent5 104 2 3 2 2" xfId="44357"/>
    <cellStyle name="40% - Accent5 104 2 3 2 2 2" xfId="44358"/>
    <cellStyle name="40% - Accent5 104 2 3 2 3" xfId="44359"/>
    <cellStyle name="40% - Accent5 104 2 3 3" xfId="44360"/>
    <cellStyle name="40% - Accent5 104 2 3 3 2" xfId="44361"/>
    <cellStyle name="40% - Accent5 104 2 3 4" xfId="44362"/>
    <cellStyle name="40% - Accent5 104 2 3 5" xfId="44363"/>
    <cellStyle name="40% - Accent5 104 2 4" xfId="44364"/>
    <cellStyle name="40% - Accent5 104 2 4 2" xfId="44365"/>
    <cellStyle name="40% - Accent5 104 2 4 2 2" xfId="44366"/>
    <cellStyle name="40% - Accent5 104 2 4 3" xfId="44367"/>
    <cellStyle name="40% - Accent5 104 2 5" xfId="44368"/>
    <cellStyle name="40% - Accent5 104 2 5 2" xfId="44369"/>
    <cellStyle name="40% - Accent5 104 2 6" xfId="44370"/>
    <cellStyle name="40% - Accent5 104 2 7" xfId="44371"/>
    <cellStyle name="40% - Accent5 104 3" xfId="44372"/>
    <cellStyle name="40% - Accent5 104 3 2" xfId="44373"/>
    <cellStyle name="40% - Accent5 104 3 2 2" xfId="44374"/>
    <cellStyle name="40% - Accent5 104 3 2 2 2" xfId="44375"/>
    <cellStyle name="40% - Accent5 104 3 2 2 2 2" xfId="44376"/>
    <cellStyle name="40% - Accent5 104 3 2 2 2 2 2" xfId="44377"/>
    <cellStyle name="40% - Accent5 104 3 2 2 2 3" xfId="44378"/>
    <cellStyle name="40% - Accent5 104 3 2 2 3" xfId="44379"/>
    <cellStyle name="40% - Accent5 104 3 2 2 3 2" xfId="44380"/>
    <cellStyle name="40% - Accent5 104 3 2 2 4" xfId="44381"/>
    <cellStyle name="40% - Accent5 104 3 2 2 5" xfId="44382"/>
    <cellStyle name="40% - Accent5 104 3 2 3" xfId="44383"/>
    <cellStyle name="40% - Accent5 104 3 2 3 2" xfId="44384"/>
    <cellStyle name="40% - Accent5 104 3 2 3 2 2" xfId="44385"/>
    <cellStyle name="40% - Accent5 104 3 2 3 3" xfId="44386"/>
    <cellStyle name="40% - Accent5 104 3 2 4" xfId="44387"/>
    <cellStyle name="40% - Accent5 104 3 2 4 2" xfId="44388"/>
    <cellStyle name="40% - Accent5 104 3 2 5" xfId="44389"/>
    <cellStyle name="40% - Accent5 104 3 2 6" xfId="44390"/>
    <cellStyle name="40% - Accent5 104 3 3" xfId="44391"/>
    <cellStyle name="40% - Accent5 104 3 3 2" xfId="44392"/>
    <cellStyle name="40% - Accent5 104 3 3 2 2" xfId="44393"/>
    <cellStyle name="40% - Accent5 104 3 3 2 2 2" xfId="44394"/>
    <cellStyle name="40% - Accent5 104 3 3 2 3" xfId="44395"/>
    <cellStyle name="40% - Accent5 104 3 3 3" xfId="44396"/>
    <cellStyle name="40% - Accent5 104 3 3 3 2" xfId="44397"/>
    <cellStyle name="40% - Accent5 104 3 3 4" xfId="44398"/>
    <cellStyle name="40% - Accent5 104 3 3 5" xfId="44399"/>
    <cellStyle name="40% - Accent5 104 3 4" xfId="44400"/>
    <cellStyle name="40% - Accent5 104 3 4 2" xfId="44401"/>
    <cellStyle name="40% - Accent5 104 3 4 2 2" xfId="44402"/>
    <cellStyle name="40% - Accent5 104 3 4 3" xfId="44403"/>
    <cellStyle name="40% - Accent5 104 3 5" xfId="44404"/>
    <cellStyle name="40% - Accent5 104 3 5 2" xfId="44405"/>
    <cellStyle name="40% - Accent5 104 3 6" xfId="44406"/>
    <cellStyle name="40% - Accent5 104 3 7" xfId="44407"/>
    <cellStyle name="40% - Accent5 104 4" xfId="44408"/>
    <cellStyle name="40% - Accent5 104 4 2" xfId="44409"/>
    <cellStyle name="40% - Accent5 104 4 2 2" xfId="44410"/>
    <cellStyle name="40% - Accent5 104 4 2 2 2" xfId="44411"/>
    <cellStyle name="40% - Accent5 104 4 2 2 2 2" xfId="44412"/>
    <cellStyle name="40% - Accent5 104 4 2 2 3" xfId="44413"/>
    <cellStyle name="40% - Accent5 104 4 2 3" xfId="44414"/>
    <cellStyle name="40% - Accent5 104 4 2 3 2" xfId="44415"/>
    <cellStyle name="40% - Accent5 104 4 2 4" xfId="44416"/>
    <cellStyle name="40% - Accent5 104 4 2 5" xfId="44417"/>
    <cellStyle name="40% - Accent5 104 4 3" xfId="44418"/>
    <cellStyle name="40% - Accent5 104 4 3 2" xfId="44419"/>
    <cellStyle name="40% - Accent5 104 4 3 2 2" xfId="44420"/>
    <cellStyle name="40% - Accent5 104 4 3 3" xfId="44421"/>
    <cellStyle name="40% - Accent5 104 4 4" xfId="44422"/>
    <cellStyle name="40% - Accent5 104 4 4 2" xfId="44423"/>
    <cellStyle name="40% - Accent5 104 4 5" xfId="44424"/>
    <cellStyle name="40% - Accent5 104 4 6" xfId="44425"/>
    <cellStyle name="40% - Accent5 104 5" xfId="44426"/>
    <cellStyle name="40% - Accent5 104 5 2" xfId="44427"/>
    <cellStyle name="40% - Accent5 104 5 2 2" xfId="44428"/>
    <cellStyle name="40% - Accent5 104 5 2 2 2" xfId="44429"/>
    <cellStyle name="40% - Accent5 104 5 2 2 2 2" xfId="44430"/>
    <cellStyle name="40% - Accent5 104 5 2 2 3" xfId="44431"/>
    <cellStyle name="40% - Accent5 104 5 2 3" xfId="44432"/>
    <cellStyle name="40% - Accent5 104 5 2 3 2" xfId="44433"/>
    <cellStyle name="40% - Accent5 104 5 2 4" xfId="44434"/>
    <cellStyle name="40% - Accent5 104 5 2 5" xfId="44435"/>
    <cellStyle name="40% - Accent5 104 5 3" xfId="44436"/>
    <cellStyle name="40% - Accent5 104 5 3 2" xfId="44437"/>
    <cellStyle name="40% - Accent5 104 5 3 2 2" xfId="44438"/>
    <cellStyle name="40% - Accent5 104 5 3 3" xfId="44439"/>
    <cellStyle name="40% - Accent5 104 5 4" xfId="44440"/>
    <cellStyle name="40% - Accent5 104 5 4 2" xfId="44441"/>
    <cellStyle name="40% - Accent5 104 5 5" xfId="44442"/>
    <cellStyle name="40% - Accent5 104 5 6" xfId="44443"/>
    <cellStyle name="40% - Accent5 104 6" xfId="44444"/>
    <cellStyle name="40% - Accent5 104 6 2" xfId="44445"/>
    <cellStyle name="40% - Accent5 104 6 2 2" xfId="44446"/>
    <cellStyle name="40% - Accent5 104 6 2 2 2" xfId="44447"/>
    <cellStyle name="40% - Accent5 104 6 2 3" xfId="44448"/>
    <cellStyle name="40% - Accent5 104 6 3" xfId="44449"/>
    <cellStyle name="40% - Accent5 104 6 3 2" xfId="44450"/>
    <cellStyle name="40% - Accent5 104 6 4" xfId="44451"/>
    <cellStyle name="40% - Accent5 104 6 5" xfId="44452"/>
    <cellStyle name="40% - Accent5 104 7" xfId="44453"/>
    <cellStyle name="40% - Accent5 104 7 2" xfId="44454"/>
    <cellStyle name="40% - Accent5 104 7 2 2" xfId="44455"/>
    <cellStyle name="40% - Accent5 104 7 3" xfId="44456"/>
    <cellStyle name="40% - Accent5 104 8" xfId="44457"/>
    <cellStyle name="40% - Accent5 104 8 2" xfId="44458"/>
    <cellStyle name="40% - Accent5 104 9" xfId="44459"/>
    <cellStyle name="40% - Accent5 104 9 2" xfId="61205"/>
    <cellStyle name="40% - Accent5 105" xfId="2218"/>
    <cellStyle name="40% - Accent5 105 10" xfId="44460"/>
    <cellStyle name="40% - Accent5 105 2" xfId="44461"/>
    <cellStyle name="40% - Accent5 105 2 2" xfId="44462"/>
    <cellStyle name="40% - Accent5 105 2 2 2" xfId="44463"/>
    <cellStyle name="40% - Accent5 105 2 2 2 2" xfId="44464"/>
    <cellStyle name="40% - Accent5 105 2 2 2 2 2" xfId="44465"/>
    <cellStyle name="40% - Accent5 105 2 2 2 2 2 2" xfId="44466"/>
    <cellStyle name="40% - Accent5 105 2 2 2 2 3" xfId="44467"/>
    <cellStyle name="40% - Accent5 105 2 2 2 3" xfId="44468"/>
    <cellStyle name="40% - Accent5 105 2 2 2 3 2" xfId="44469"/>
    <cellStyle name="40% - Accent5 105 2 2 2 4" xfId="44470"/>
    <cellStyle name="40% - Accent5 105 2 2 2 5" xfId="44471"/>
    <cellStyle name="40% - Accent5 105 2 2 3" xfId="44472"/>
    <cellStyle name="40% - Accent5 105 2 2 3 2" xfId="44473"/>
    <cellStyle name="40% - Accent5 105 2 2 3 2 2" xfId="44474"/>
    <cellStyle name="40% - Accent5 105 2 2 3 3" xfId="44475"/>
    <cellStyle name="40% - Accent5 105 2 2 4" xfId="44476"/>
    <cellStyle name="40% - Accent5 105 2 2 4 2" xfId="44477"/>
    <cellStyle name="40% - Accent5 105 2 2 5" xfId="44478"/>
    <cellStyle name="40% - Accent5 105 2 2 6" xfId="44479"/>
    <cellStyle name="40% - Accent5 105 2 3" xfId="44480"/>
    <cellStyle name="40% - Accent5 105 2 3 2" xfId="44481"/>
    <cellStyle name="40% - Accent5 105 2 3 2 2" xfId="44482"/>
    <cellStyle name="40% - Accent5 105 2 3 2 2 2" xfId="44483"/>
    <cellStyle name="40% - Accent5 105 2 3 2 3" xfId="44484"/>
    <cellStyle name="40% - Accent5 105 2 3 3" xfId="44485"/>
    <cellStyle name="40% - Accent5 105 2 3 3 2" xfId="44486"/>
    <cellStyle name="40% - Accent5 105 2 3 4" xfId="44487"/>
    <cellStyle name="40% - Accent5 105 2 3 5" xfId="44488"/>
    <cellStyle name="40% - Accent5 105 2 4" xfId="44489"/>
    <cellStyle name="40% - Accent5 105 2 4 2" xfId="44490"/>
    <cellStyle name="40% - Accent5 105 2 4 2 2" xfId="44491"/>
    <cellStyle name="40% - Accent5 105 2 4 3" xfId="44492"/>
    <cellStyle name="40% - Accent5 105 2 5" xfId="44493"/>
    <cellStyle name="40% - Accent5 105 2 5 2" xfId="44494"/>
    <cellStyle name="40% - Accent5 105 2 6" xfId="44495"/>
    <cellStyle name="40% - Accent5 105 2 7" xfId="44496"/>
    <cellStyle name="40% - Accent5 105 3" xfId="44497"/>
    <cellStyle name="40% - Accent5 105 3 2" xfId="44498"/>
    <cellStyle name="40% - Accent5 105 3 2 2" xfId="44499"/>
    <cellStyle name="40% - Accent5 105 3 2 2 2" xfId="44500"/>
    <cellStyle name="40% - Accent5 105 3 2 2 2 2" xfId="44501"/>
    <cellStyle name="40% - Accent5 105 3 2 2 2 2 2" xfId="44502"/>
    <cellStyle name="40% - Accent5 105 3 2 2 2 3" xfId="44503"/>
    <cellStyle name="40% - Accent5 105 3 2 2 3" xfId="44504"/>
    <cellStyle name="40% - Accent5 105 3 2 2 3 2" xfId="44505"/>
    <cellStyle name="40% - Accent5 105 3 2 2 4" xfId="44506"/>
    <cellStyle name="40% - Accent5 105 3 2 2 5" xfId="44507"/>
    <cellStyle name="40% - Accent5 105 3 2 3" xfId="44508"/>
    <cellStyle name="40% - Accent5 105 3 2 3 2" xfId="44509"/>
    <cellStyle name="40% - Accent5 105 3 2 3 2 2" xfId="44510"/>
    <cellStyle name="40% - Accent5 105 3 2 3 3" xfId="44511"/>
    <cellStyle name="40% - Accent5 105 3 2 4" xfId="44512"/>
    <cellStyle name="40% - Accent5 105 3 2 4 2" xfId="44513"/>
    <cellStyle name="40% - Accent5 105 3 2 5" xfId="44514"/>
    <cellStyle name="40% - Accent5 105 3 2 6" xfId="44515"/>
    <cellStyle name="40% - Accent5 105 3 3" xfId="44516"/>
    <cellStyle name="40% - Accent5 105 3 3 2" xfId="44517"/>
    <cellStyle name="40% - Accent5 105 3 3 2 2" xfId="44518"/>
    <cellStyle name="40% - Accent5 105 3 3 2 2 2" xfId="44519"/>
    <cellStyle name="40% - Accent5 105 3 3 2 3" xfId="44520"/>
    <cellStyle name="40% - Accent5 105 3 3 3" xfId="44521"/>
    <cellStyle name="40% - Accent5 105 3 3 3 2" xfId="44522"/>
    <cellStyle name="40% - Accent5 105 3 3 4" xfId="44523"/>
    <cellStyle name="40% - Accent5 105 3 3 5" xfId="44524"/>
    <cellStyle name="40% - Accent5 105 3 4" xfId="44525"/>
    <cellStyle name="40% - Accent5 105 3 4 2" xfId="44526"/>
    <cellStyle name="40% - Accent5 105 3 4 2 2" xfId="44527"/>
    <cellStyle name="40% - Accent5 105 3 4 3" xfId="44528"/>
    <cellStyle name="40% - Accent5 105 3 5" xfId="44529"/>
    <cellStyle name="40% - Accent5 105 3 5 2" xfId="44530"/>
    <cellStyle name="40% - Accent5 105 3 6" xfId="44531"/>
    <cellStyle name="40% - Accent5 105 3 7" xfId="44532"/>
    <cellStyle name="40% - Accent5 105 4" xfId="44533"/>
    <cellStyle name="40% - Accent5 105 4 2" xfId="44534"/>
    <cellStyle name="40% - Accent5 105 4 2 2" xfId="44535"/>
    <cellStyle name="40% - Accent5 105 4 2 2 2" xfId="44536"/>
    <cellStyle name="40% - Accent5 105 4 2 2 2 2" xfId="44537"/>
    <cellStyle name="40% - Accent5 105 4 2 2 3" xfId="44538"/>
    <cellStyle name="40% - Accent5 105 4 2 3" xfId="44539"/>
    <cellStyle name="40% - Accent5 105 4 2 3 2" xfId="44540"/>
    <cellStyle name="40% - Accent5 105 4 2 4" xfId="44541"/>
    <cellStyle name="40% - Accent5 105 4 2 5" xfId="44542"/>
    <cellStyle name="40% - Accent5 105 4 3" xfId="44543"/>
    <cellStyle name="40% - Accent5 105 4 3 2" xfId="44544"/>
    <cellStyle name="40% - Accent5 105 4 3 2 2" xfId="44545"/>
    <cellStyle name="40% - Accent5 105 4 3 3" xfId="44546"/>
    <cellStyle name="40% - Accent5 105 4 4" xfId="44547"/>
    <cellStyle name="40% - Accent5 105 4 4 2" xfId="44548"/>
    <cellStyle name="40% - Accent5 105 4 5" xfId="44549"/>
    <cellStyle name="40% - Accent5 105 4 6" xfId="44550"/>
    <cellStyle name="40% - Accent5 105 5" xfId="44551"/>
    <cellStyle name="40% - Accent5 105 5 2" xfId="44552"/>
    <cellStyle name="40% - Accent5 105 5 2 2" xfId="44553"/>
    <cellStyle name="40% - Accent5 105 5 2 2 2" xfId="44554"/>
    <cellStyle name="40% - Accent5 105 5 2 2 2 2" xfId="44555"/>
    <cellStyle name="40% - Accent5 105 5 2 2 3" xfId="44556"/>
    <cellStyle name="40% - Accent5 105 5 2 3" xfId="44557"/>
    <cellStyle name="40% - Accent5 105 5 2 3 2" xfId="44558"/>
    <cellStyle name="40% - Accent5 105 5 2 4" xfId="44559"/>
    <cellStyle name="40% - Accent5 105 5 2 5" xfId="44560"/>
    <cellStyle name="40% - Accent5 105 5 3" xfId="44561"/>
    <cellStyle name="40% - Accent5 105 5 3 2" xfId="44562"/>
    <cellStyle name="40% - Accent5 105 5 3 2 2" xfId="44563"/>
    <cellStyle name="40% - Accent5 105 5 3 3" xfId="44564"/>
    <cellStyle name="40% - Accent5 105 5 4" xfId="44565"/>
    <cellStyle name="40% - Accent5 105 5 4 2" xfId="44566"/>
    <cellStyle name="40% - Accent5 105 5 5" xfId="44567"/>
    <cellStyle name="40% - Accent5 105 5 6" xfId="44568"/>
    <cellStyle name="40% - Accent5 105 6" xfId="44569"/>
    <cellStyle name="40% - Accent5 105 6 2" xfId="44570"/>
    <cellStyle name="40% - Accent5 105 6 2 2" xfId="44571"/>
    <cellStyle name="40% - Accent5 105 6 2 2 2" xfId="44572"/>
    <cellStyle name="40% - Accent5 105 6 2 3" xfId="44573"/>
    <cellStyle name="40% - Accent5 105 6 3" xfId="44574"/>
    <cellStyle name="40% - Accent5 105 6 3 2" xfId="44575"/>
    <cellStyle name="40% - Accent5 105 6 4" xfId="44576"/>
    <cellStyle name="40% - Accent5 105 6 5" xfId="44577"/>
    <cellStyle name="40% - Accent5 105 7" xfId="44578"/>
    <cellStyle name="40% - Accent5 105 7 2" xfId="44579"/>
    <cellStyle name="40% - Accent5 105 7 2 2" xfId="44580"/>
    <cellStyle name="40% - Accent5 105 7 3" xfId="44581"/>
    <cellStyle name="40% - Accent5 105 8" xfId="44582"/>
    <cellStyle name="40% - Accent5 105 8 2" xfId="44583"/>
    <cellStyle name="40% - Accent5 105 9" xfId="44584"/>
    <cellStyle name="40% - Accent5 105 9 2" xfId="61206"/>
    <cellStyle name="40% - Accent5 106" xfId="2219"/>
    <cellStyle name="40% - Accent5 106 10" xfId="44585"/>
    <cellStyle name="40% - Accent5 106 2" xfId="44586"/>
    <cellStyle name="40% - Accent5 106 2 2" xfId="44587"/>
    <cellStyle name="40% - Accent5 106 2 2 2" xfId="44588"/>
    <cellStyle name="40% - Accent5 106 2 2 2 2" xfId="44589"/>
    <cellStyle name="40% - Accent5 106 2 2 2 2 2" xfId="44590"/>
    <cellStyle name="40% - Accent5 106 2 2 2 2 2 2" xfId="44591"/>
    <cellStyle name="40% - Accent5 106 2 2 2 2 3" xfId="44592"/>
    <cellStyle name="40% - Accent5 106 2 2 2 3" xfId="44593"/>
    <cellStyle name="40% - Accent5 106 2 2 2 3 2" xfId="44594"/>
    <cellStyle name="40% - Accent5 106 2 2 2 4" xfId="44595"/>
    <cellStyle name="40% - Accent5 106 2 2 2 5" xfId="44596"/>
    <cellStyle name="40% - Accent5 106 2 2 3" xfId="44597"/>
    <cellStyle name="40% - Accent5 106 2 2 3 2" xfId="44598"/>
    <cellStyle name="40% - Accent5 106 2 2 3 2 2" xfId="44599"/>
    <cellStyle name="40% - Accent5 106 2 2 3 3" xfId="44600"/>
    <cellStyle name="40% - Accent5 106 2 2 4" xfId="44601"/>
    <cellStyle name="40% - Accent5 106 2 2 4 2" xfId="44602"/>
    <cellStyle name="40% - Accent5 106 2 2 5" xfId="44603"/>
    <cellStyle name="40% - Accent5 106 2 2 6" xfId="44604"/>
    <cellStyle name="40% - Accent5 106 2 3" xfId="44605"/>
    <cellStyle name="40% - Accent5 106 2 3 2" xfId="44606"/>
    <cellStyle name="40% - Accent5 106 2 3 2 2" xfId="44607"/>
    <cellStyle name="40% - Accent5 106 2 3 2 2 2" xfId="44608"/>
    <cellStyle name="40% - Accent5 106 2 3 2 3" xfId="44609"/>
    <cellStyle name="40% - Accent5 106 2 3 3" xfId="44610"/>
    <cellStyle name="40% - Accent5 106 2 3 3 2" xfId="44611"/>
    <cellStyle name="40% - Accent5 106 2 3 4" xfId="44612"/>
    <cellStyle name="40% - Accent5 106 2 3 5" xfId="44613"/>
    <cellStyle name="40% - Accent5 106 2 4" xfId="44614"/>
    <cellStyle name="40% - Accent5 106 2 4 2" xfId="44615"/>
    <cellStyle name="40% - Accent5 106 2 4 2 2" xfId="44616"/>
    <cellStyle name="40% - Accent5 106 2 4 3" xfId="44617"/>
    <cellStyle name="40% - Accent5 106 2 5" xfId="44618"/>
    <cellStyle name="40% - Accent5 106 2 5 2" xfId="44619"/>
    <cellStyle name="40% - Accent5 106 2 6" xfId="44620"/>
    <cellStyle name="40% - Accent5 106 2 7" xfId="44621"/>
    <cellStyle name="40% - Accent5 106 3" xfId="44622"/>
    <cellStyle name="40% - Accent5 106 3 2" xfId="44623"/>
    <cellStyle name="40% - Accent5 106 3 2 2" xfId="44624"/>
    <cellStyle name="40% - Accent5 106 3 2 2 2" xfId="44625"/>
    <cellStyle name="40% - Accent5 106 3 2 2 2 2" xfId="44626"/>
    <cellStyle name="40% - Accent5 106 3 2 2 2 2 2" xfId="44627"/>
    <cellStyle name="40% - Accent5 106 3 2 2 2 3" xfId="44628"/>
    <cellStyle name="40% - Accent5 106 3 2 2 3" xfId="44629"/>
    <cellStyle name="40% - Accent5 106 3 2 2 3 2" xfId="44630"/>
    <cellStyle name="40% - Accent5 106 3 2 2 4" xfId="44631"/>
    <cellStyle name="40% - Accent5 106 3 2 2 5" xfId="44632"/>
    <cellStyle name="40% - Accent5 106 3 2 3" xfId="44633"/>
    <cellStyle name="40% - Accent5 106 3 2 3 2" xfId="44634"/>
    <cellStyle name="40% - Accent5 106 3 2 3 2 2" xfId="44635"/>
    <cellStyle name="40% - Accent5 106 3 2 3 3" xfId="44636"/>
    <cellStyle name="40% - Accent5 106 3 2 4" xfId="44637"/>
    <cellStyle name="40% - Accent5 106 3 2 4 2" xfId="44638"/>
    <cellStyle name="40% - Accent5 106 3 2 5" xfId="44639"/>
    <cellStyle name="40% - Accent5 106 3 2 6" xfId="44640"/>
    <cellStyle name="40% - Accent5 106 3 3" xfId="44641"/>
    <cellStyle name="40% - Accent5 106 3 3 2" xfId="44642"/>
    <cellStyle name="40% - Accent5 106 3 3 2 2" xfId="44643"/>
    <cellStyle name="40% - Accent5 106 3 3 2 2 2" xfId="44644"/>
    <cellStyle name="40% - Accent5 106 3 3 2 3" xfId="44645"/>
    <cellStyle name="40% - Accent5 106 3 3 3" xfId="44646"/>
    <cellStyle name="40% - Accent5 106 3 3 3 2" xfId="44647"/>
    <cellStyle name="40% - Accent5 106 3 3 4" xfId="44648"/>
    <cellStyle name="40% - Accent5 106 3 3 5" xfId="44649"/>
    <cellStyle name="40% - Accent5 106 3 4" xfId="44650"/>
    <cellStyle name="40% - Accent5 106 3 4 2" xfId="44651"/>
    <cellStyle name="40% - Accent5 106 3 4 2 2" xfId="44652"/>
    <cellStyle name="40% - Accent5 106 3 4 3" xfId="44653"/>
    <cellStyle name="40% - Accent5 106 3 5" xfId="44654"/>
    <cellStyle name="40% - Accent5 106 3 5 2" xfId="44655"/>
    <cellStyle name="40% - Accent5 106 3 6" xfId="44656"/>
    <cellStyle name="40% - Accent5 106 3 7" xfId="44657"/>
    <cellStyle name="40% - Accent5 106 4" xfId="44658"/>
    <cellStyle name="40% - Accent5 106 4 2" xfId="44659"/>
    <cellStyle name="40% - Accent5 106 4 2 2" xfId="44660"/>
    <cellStyle name="40% - Accent5 106 4 2 2 2" xfId="44661"/>
    <cellStyle name="40% - Accent5 106 4 2 2 2 2" xfId="44662"/>
    <cellStyle name="40% - Accent5 106 4 2 2 3" xfId="44663"/>
    <cellStyle name="40% - Accent5 106 4 2 3" xfId="44664"/>
    <cellStyle name="40% - Accent5 106 4 2 3 2" xfId="44665"/>
    <cellStyle name="40% - Accent5 106 4 2 4" xfId="44666"/>
    <cellStyle name="40% - Accent5 106 4 2 5" xfId="44667"/>
    <cellStyle name="40% - Accent5 106 4 3" xfId="44668"/>
    <cellStyle name="40% - Accent5 106 4 3 2" xfId="44669"/>
    <cellStyle name="40% - Accent5 106 4 3 2 2" xfId="44670"/>
    <cellStyle name="40% - Accent5 106 4 3 3" xfId="44671"/>
    <cellStyle name="40% - Accent5 106 4 4" xfId="44672"/>
    <cellStyle name="40% - Accent5 106 4 4 2" xfId="44673"/>
    <cellStyle name="40% - Accent5 106 4 5" xfId="44674"/>
    <cellStyle name="40% - Accent5 106 4 6" xfId="44675"/>
    <cellStyle name="40% - Accent5 106 5" xfId="44676"/>
    <cellStyle name="40% - Accent5 106 5 2" xfId="44677"/>
    <cellStyle name="40% - Accent5 106 5 2 2" xfId="44678"/>
    <cellStyle name="40% - Accent5 106 5 2 2 2" xfId="44679"/>
    <cellStyle name="40% - Accent5 106 5 2 2 2 2" xfId="44680"/>
    <cellStyle name="40% - Accent5 106 5 2 2 3" xfId="44681"/>
    <cellStyle name="40% - Accent5 106 5 2 3" xfId="44682"/>
    <cellStyle name="40% - Accent5 106 5 2 3 2" xfId="44683"/>
    <cellStyle name="40% - Accent5 106 5 2 4" xfId="44684"/>
    <cellStyle name="40% - Accent5 106 5 2 5" xfId="44685"/>
    <cellStyle name="40% - Accent5 106 5 3" xfId="44686"/>
    <cellStyle name="40% - Accent5 106 5 3 2" xfId="44687"/>
    <cellStyle name="40% - Accent5 106 5 3 2 2" xfId="44688"/>
    <cellStyle name="40% - Accent5 106 5 3 3" xfId="44689"/>
    <cellStyle name="40% - Accent5 106 5 4" xfId="44690"/>
    <cellStyle name="40% - Accent5 106 5 4 2" xfId="44691"/>
    <cellStyle name="40% - Accent5 106 5 5" xfId="44692"/>
    <cellStyle name="40% - Accent5 106 5 6" xfId="44693"/>
    <cellStyle name="40% - Accent5 106 6" xfId="44694"/>
    <cellStyle name="40% - Accent5 106 6 2" xfId="44695"/>
    <cellStyle name="40% - Accent5 106 6 2 2" xfId="44696"/>
    <cellStyle name="40% - Accent5 106 6 2 2 2" xfId="44697"/>
    <cellStyle name="40% - Accent5 106 6 2 3" xfId="44698"/>
    <cellStyle name="40% - Accent5 106 6 3" xfId="44699"/>
    <cellStyle name="40% - Accent5 106 6 3 2" xfId="44700"/>
    <cellStyle name="40% - Accent5 106 6 4" xfId="44701"/>
    <cellStyle name="40% - Accent5 106 6 5" xfId="44702"/>
    <cellStyle name="40% - Accent5 106 7" xfId="44703"/>
    <cellStyle name="40% - Accent5 106 7 2" xfId="44704"/>
    <cellStyle name="40% - Accent5 106 7 2 2" xfId="44705"/>
    <cellStyle name="40% - Accent5 106 7 3" xfId="44706"/>
    <cellStyle name="40% - Accent5 106 8" xfId="44707"/>
    <cellStyle name="40% - Accent5 106 8 2" xfId="44708"/>
    <cellStyle name="40% - Accent5 106 9" xfId="44709"/>
    <cellStyle name="40% - Accent5 106 9 2" xfId="61207"/>
    <cellStyle name="40% - Accent5 107" xfId="2220"/>
    <cellStyle name="40% - Accent5 107 10" xfId="44710"/>
    <cellStyle name="40% - Accent5 107 2" xfId="44711"/>
    <cellStyle name="40% - Accent5 107 2 2" xfId="44712"/>
    <cellStyle name="40% - Accent5 107 2 2 2" xfId="44713"/>
    <cellStyle name="40% - Accent5 107 2 2 2 2" xfId="44714"/>
    <cellStyle name="40% - Accent5 107 2 2 2 2 2" xfId="44715"/>
    <cellStyle name="40% - Accent5 107 2 2 2 2 2 2" xfId="44716"/>
    <cellStyle name="40% - Accent5 107 2 2 2 2 3" xfId="44717"/>
    <cellStyle name="40% - Accent5 107 2 2 2 3" xfId="44718"/>
    <cellStyle name="40% - Accent5 107 2 2 2 3 2" xfId="44719"/>
    <cellStyle name="40% - Accent5 107 2 2 2 4" xfId="44720"/>
    <cellStyle name="40% - Accent5 107 2 2 2 5" xfId="44721"/>
    <cellStyle name="40% - Accent5 107 2 2 3" xfId="44722"/>
    <cellStyle name="40% - Accent5 107 2 2 3 2" xfId="44723"/>
    <cellStyle name="40% - Accent5 107 2 2 3 2 2" xfId="44724"/>
    <cellStyle name="40% - Accent5 107 2 2 3 3" xfId="44725"/>
    <cellStyle name="40% - Accent5 107 2 2 4" xfId="44726"/>
    <cellStyle name="40% - Accent5 107 2 2 4 2" xfId="44727"/>
    <cellStyle name="40% - Accent5 107 2 2 5" xfId="44728"/>
    <cellStyle name="40% - Accent5 107 2 2 6" xfId="44729"/>
    <cellStyle name="40% - Accent5 107 2 3" xfId="44730"/>
    <cellStyle name="40% - Accent5 107 2 3 2" xfId="44731"/>
    <cellStyle name="40% - Accent5 107 2 3 2 2" xfId="44732"/>
    <cellStyle name="40% - Accent5 107 2 3 2 2 2" xfId="44733"/>
    <cellStyle name="40% - Accent5 107 2 3 2 3" xfId="44734"/>
    <cellStyle name="40% - Accent5 107 2 3 3" xfId="44735"/>
    <cellStyle name="40% - Accent5 107 2 3 3 2" xfId="44736"/>
    <cellStyle name="40% - Accent5 107 2 3 4" xfId="44737"/>
    <cellStyle name="40% - Accent5 107 2 3 5" xfId="44738"/>
    <cellStyle name="40% - Accent5 107 2 4" xfId="44739"/>
    <cellStyle name="40% - Accent5 107 2 4 2" xfId="44740"/>
    <cellStyle name="40% - Accent5 107 2 4 2 2" xfId="44741"/>
    <cellStyle name="40% - Accent5 107 2 4 3" xfId="44742"/>
    <cellStyle name="40% - Accent5 107 2 5" xfId="44743"/>
    <cellStyle name="40% - Accent5 107 2 5 2" xfId="44744"/>
    <cellStyle name="40% - Accent5 107 2 6" xfId="44745"/>
    <cellStyle name="40% - Accent5 107 2 7" xfId="44746"/>
    <cellStyle name="40% - Accent5 107 3" xfId="44747"/>
    <cellStyle name="40% - Accent5 107 3 2" xfId="44748"/>
    <cellStyle name="40% - Accent5 107 3 2 2" xfId="44749"/>
    <cellStyle name="40% - Accent5 107 3 2 2 2" xfId="44750"/>
    <cellStyle name="40% - Accent5 107 3 2 2 2 2" xfId="44751"/>
    <cellStyle name="40% - Accent5 107 3 2 2 2 2 2" xfId="44752"/>
    <cellStyle name="40% - Accent5 107 3 2 2 2 3" xfId="44753"/>
    <cellStyle name="40% - Accent5 107 3 2 2 3" xfId="44754"/>
    <cellStyle name="40% - Accent5 107 3 2 2 3 2" xfId="44755"/>
    <cellStyle name="40% - Accent5 107 3 2 2 4" xfId="44756"/>
    <cellStyle name="40% - Accent5 107 3 2 2 5" xfId="44757"/>
    <cellStyle name="40% - Accent5 107 3 2 3" xfId="44758"/>
    <cellStyle name="40% - Accent5 107 3 2 3 2" xfId="44759"/>
    <cellStyle name="40% - Accent5 107 3 2 3 2 2" xfId="44760"/>
    <cellStyle name="40% - Accent5 107 3 2 3 3" xfId="44761"/>
    <cellStyle name="40% - Accent5 107 3 2 4" xfId="44762"/>
    <cellStyle name="40% - Accent5 107 3 2 4 2" xfId="44763"/>
    <cellStyle name="40% - Accent5 107 3 2 5" xfId="44764"/>
    <cellStyle name="40% - Accent5 107 3 2 6" xfId="44765"/>
    <cellStyle name="40% - Accent5 107 3 3" xfId="44766"/>
    <cellStyle name="40% - Accent5 107 3 3 2" xfId="44767"/>
    <cellStyle name="40% - Accent5 107 3 3 2 2" xfId="44768"/>
    <cellStyle name="40% - Accent5 107 3 3 2 2 2" xfId="44769"/>
    <cellStyle name="40% - Accent5 107 3 3 2 3" xfId="44770"/>
    <cellStyle name="40% - Accent5 107 3 3 3" xfId="44771"/>
    <cellStyle name="40% - Accent5 107 3 3 3 2" xfId="44772"/>
    <cellStyle name="40% - Accent5 107 3 3 4" xfId="44773"/>
    <cellStyle name="40% - Accent5 107 3 3 5" xfId="44774"/>
    <cellStyle name="40% - Accent5 107 3 4" xfId="44775"/>
    <cellStyle name="40% - Accent5 107 3 4 2" xfId="44776"/>
    <cellStyle name="40% - Accent5 107 3 4 2 2" xfId="44777"/>
    <cellStyle name="40% - Accent5 107 3 4 3" xfId="44778"/>
    <cellStyle name="40% - Accent5 107 3 5" xfId="44779"/>
    <cellStyle name="40% - Accent5 107 3 5 2" xfId="44780"/>
    <cellStyle name="40% - Accent5 107 3 6" xfId="44781"/>
    <cellStyle name="40% - Accent5 107 3 7" xfId="44782"/>
    <cellStyle name="40% - Accent5 107 4" xfId="44783"/>
    <cellStyle name="40% - Accent5 107 4 2" xfId="44784"/>
    <cellStyle name="40% - Accent5 107 4 2 2" xfId="44785"/>
    <cellStyle name="40% - Accent5 107 4 2 2 2" xfId="44786"/>
    <cellStyle name="40% - Accent5 107 4 2 2 2 2" xfId="44787"/>
    <cellStyle name="40% - Accent5 107 4 2 2 3" xfId="44788"/>
    <cellStyle name="40% - Accent5 107 4 2 3" xfId="44789"/>
    <cellStyle name="40% - Accent5 107 4 2 3 2" xfId="44790"/>
    <cellStyle name="40% - Accent5 107 4 2 4" xfId="44791"/>
    <cellStyle name="40% - Accent5 107 4 2 5" xfId="44792"/>
    <cellStyle name="40% - Accent5 107 4 3" xfId="44793"/>
    <cellStyle name="40% - Accent5 107 4 3 2" xfId="44794"/>
    <cellStyle name="40% - Accent5 107 4 3 2 2" xfId="44795"/>
    <cellStyle name="40% - Accent5 107 4 3 3" xfId="44796"/>
    <cellStyle name="40% - Accent5 107 4 4" xfId="44797"/>
    <cellStyle name="40% - Accent5 107 4 4 2" xfId="44798"/>
    <cellStyle name="40% - Accent5 107 4 5" xfId="44799"/>
    <cellStyle name="40% - Accent5 107 4 6" xfId="44800"/>
    <cellStyle name="40% - Accent5 107 5" xfId="44801"/>
    <cellStyle name="40% - Accent5 107 5 2" xfId="44802"/>
    <cellStyle name="40% - Accent5 107 5 2 2" xfId="44803"/>
    <cellStyle name="40% - Accent5 107 5 2 2 2" xfId="44804"/>
    <cellStyle name="40% - Accent5 107 5 2 2 2 2" xfId="44805"/>
    <cellStyle name="40% - Accent5 107 5 2 2 3" xfId="44806"/>
    <cellStyle name="40% - Accent5 107 5 2 3" xfId="44807"/>
    <cellStyle name="40% - Accent5 107 5 2 3 2" xfId="44808"/>
    <cellStyle name="40% - Accent5 107 5 2 4" xfId="44809"/>
    <cellStyle name="40% - Accent5 107 5 2 5" xfId="44810"/>
    <cellStyle name="40% - Accent5 107 5 3" xfId="44811"/>
    <cellStyle name="40% - Accent5 107 5 3 2" xfId="44812"/>
    <cellStyle name="40% - Accent5 107 5 3 2 2" xfId="44813"/>
    <cellStyle name="40% - Accent5 107 5 3 3" xfId="44814"/>
    <cellStyle name="40% - Accent5 107 5 4" xfId="44815"/>
    <cellStyle name="40% - Accent5 107 5 4 2" xfId="44816"/>
    <cellStyle name="40% - Accent5 107 5 5" xfId="44817"/>
    <cellStyle name="40% - Accent5 107 5 6" xfId="44818"/>
    <cellStyle name="40% - Accent5 107 6" xfId="44819"/>
    <cellStyle name="40% - Accent5 107 6 2" xfId="44820"/>
    <cellStyle name="40% - Accent5 107 6 2 2" xfId="44821"/>
    <cellStyle name="40% - Accent5 107 6 2 2 2" xfId="44822"/>
    <cellStyle name="40% - Accent5 107 6 2 3" xfId="44823"/>
    <cellStyle name="40% - Accent5 107 6 3" xfId="44824"/>
    <cellStyle name="40% - Accent5 107 6 3 2" xfId="44825"/>
    <cellStyle name="40% - Accent5 107 6 4" xfId="44826"/>
    <cellStyle name="40% - Accent5 107 6 5" xfId="44827"/>
    <cellStyle name="40% - Accent5 107 7" xfId="44828"/>
    <cellStyle name="40% - Accent5 107 7 2" xfId="44829"/>
    <cellStyle name="40% - Accent5 107 7 2 2" xfId="44830"/>
    <cellStyle name="40% - Accent5 107 7 3" xfId="44831"/>
    <cellStyle name="40% - Accent5 107 8" xfId="44832"/>
    <cellStyle name="40% - Accent5 107 8 2" xfId="44833"/>
    <cellStyle name="40% - Accent5 107 9" xfId="44834"/>
    <cellStyle name="40% - Accent5 107 9 2" xfId="61208"/>
    <cellStyle name="40% - Accent5 108" xfId="2221"/>
    <cellStyle name="40% - Accent5 108 10" xfId="44835"/>
    <cellStyle name="40% - Accent5 108 2" xfId="44836"/>
    <cellStyle name="40% - Accent5 108 2 2" xfId="44837"/>
    <cellStyle name="40% - Accent5 108 2 2 2" xfId="44838"/>
    <cellStyle name="40% - Accent5 108 2 2 2 2" xfId="44839"/>
    <cellStyle name="40% - Accent5 108 2 2 2 2 2" xfId="44840"/>
    <cellStyle name="40% - Accent5 108 2 2 2 2 2 2" xfId="44841"/>
    <cellStyle name="40% - Accent5 108 2 2 2 2 3" xfId="44842"/>
    <cellStyle name="40% - Accent5 108 2 2 2 3" xfId="44843"/>
    <cellStyle name="40% - Accent5 108 2 2 2 3 2" xfId="44844"/>
    <cellStyle name="40% - Accent5 108 2 2 2 4" xfId="44845"/>
    <cellStyle name="40% - Accent5 108 2 2 2 5" xfId="44846"/>
    <cellStyle name="40% - Accent5 108 2 2 3" xfId="44847"/>
    <cellStyle name="40% - Accent5 108 2 2 3 2" xfId="44848"/>
    <cellStyle name="40% - Accent5 108 2 2 3 2 2" xfId="44849"/>
    <cellStyle name="40% - Accent5 108 2 2 3 3" xfId="44850"/>
    <cellStyle name="40% - Accent5 108 2 2 4" xfId="44851"/>
    <cellStyle name="40% - Accent5 108 2 2 4 2" xfId="44852"/>
    <cellStyle name="40% - Accent5 108 2 2 5" xfId="44853"/>
    <cellStyle name="40% - Accent5 108 2 2 6" xfId="44854"/>
    <cellStyle name="40% - Accent5 108 2 3" xfId="44855"/>
    <cellStyle name="40% - Accent5 108 2 3 2" xfId="44856"/>
    <cellStyle name="40% - Accent5 108 2 3 2 2" xfId="44857"/>
    <cellStyle name="40% - Accent5 108 2 3 2 2 2" xfId="44858"/>
    <cellStyle name="40% - Accent5 108 2 3 2 3" xfId="44859"/>
    <cellStyle name="40% - Accent5 108 2 3 3" xfId="44860"/>
    <cellStyle name="40% - Accent5 108 2 3 3 2" xfId="44861"/>
    <cellStyle name="40% - Accent5 108 2 3 4" xfId="44862"/>
    <cellStyle name="40% - Accent5 108 2 3 5" xfId="44863"/>
    <cellStyle name="40% - Accent5 108 2 4" xfId="44864"/>
    <cellStyle name="40% - Accent5 108 2 4 2" xfId="44865"/>
    <cellStyle name="40% - Accent5 108 2 4 2 2" xfId="44866"/>
    <cellStyle name="40% - Accent5 108 2 4 3" xfId="44867"/>
    <cellStyle name="40% - Accent5 108 2 5" xfId="44868"/>
    <cellStyle name="40% - Accent5 108 2 5 2" xfId="44869"/>
    <cellStyle name="40% - Accent5 108 2 6" xfId="44870"/>
    <cellStyle name="40% - Accent5 108 2 7" xfId="44871"/>
    <cellStyle name="40% - Accent5 108 3" xfId="44872"/>
    <cellStyle name="40% - Accent5 108 3 2" xfId="44873"/>
    <cellStyle name="40% - Accent5 108 3 2 2" xfId="44874"/>
    <cellStyle name="40% - Accent5 108 3 2 2 2" xfId="44875"/>
    <cellStyle name="40% - Accent5 108 3 2 2 2 2" xfId="44876"/>
    <cellStyle name="40% - Accent5 108 3 2 2 2 2 2" xfId="44877"/>
    <cellStyle name="40% - Accent5 108 3 2 2 2 3" xfId="44878"/>
    <cellStyle name="40% - Accent5 108 3 2 2 3" xfId="44879"/>
    <cellStyle name="40% - Accent5 108 3 2 2 3 2" xfId="44880"/>
    <cellStyle name="40% - Accent5 108 3 2 2 4" xfId="44881"/>
    <cellStyle name="40% - Accent5 108 3 2 2 5" xfId="44882"/>
    <cellStyle name="40% - Accent5 108 3 2 3" xfId="44883"/>
    <cellStyle name="40% - Accent5 108 3 2 3 2" xfId="44884"/>
    <cellStyle name="40% - Accent5 108 3 2 3 2 2" xfId="44885"/>
    <cellStyle name="40% - Accent5 108 3 2 3 3" xfId="44886"/>
    <cellStyle name="40% - Accent5 108 3 2 4" xfId="44887"/>
    <cellStyle name="40% - Accent5 108 3 2 4 2" xfId="44888"/>
    <cellStyle name="40% - Accent5 108 3 2 5" xfId="44889"/>
    <cellStyle name="40% - Accent5 108 3 2 6" xfId="44890"/>
    <cellStyle name="40% - Accent5 108 3 3" xfId="44891"/>
    <cellStyle name="40% - Accent5 108 3 3 2" xfId="44892"/>
    <cellStyle name="40% - Accent5 108 3 3 2 2" xfId="44893"/>
    <cellStyle name="40% - Accent5 108 3 3 2 2 2" xfId="44894"/>
    <cellStyle name="40% - Accent5 108 3 3 2 3" xfId="44895"/>
    <cellStyle name="40% - Accent5 108 3 3 3" xfId="44896"/>
    <cellStyle name="40% - Accent5 108 3 3 3 2" xfId="44897"/>
    <cellStyle name="40% - Accent5 108 3 3 4" xfId="44898"/>
    <cellStyle name="40% - Accent5 108 3 3 5" xfId="44899"/>
    <cellStyle name="40% - Accent5 108 3 4" xfId="44900"/>
    <cellStyle name="40% - Accent5 108 3 4 2" xfId="44901"/>
    <cellStyle name="40% - Accent5 108 3 4 2 2" xfId="44902"/>
    <cellStyle name="40% - Accent5 108 3 4 3" xfId="44903"/>
    <cellStyle name="40% - Accent5 108 3 5" xfId="44904"/>
    <cellStyle name="40% - Accent5 108 3 5 2" xfId="44905"/>
    <cellStyle name="40% - Accent5 108 3 6" xfId="44906"/>
    <cellStyle name="40% - Accent5 108 3 7" xfId="44907"/>
    <cellStyle name="40% - Accent5 108 4" xfId="44908"/>
    <cellStyle name="40% - Accent5 108 4 2" xfId="44909"/>
    <cellStyle name="40% - Accent5 108 4 2 2" xfId="44910"/>
    <cellStyle name="40% - Accent5 108 4 2 2 2" xfId="44911"/>
    <cellStyle name="40% - Accent5 108 4 2 2 2 2" xfId="44912"/>
    <cellStyle name="40% - Accent5 108 4 2 2 3" xfId="44913"/>
    <cellStyle name="40% - Accent5 108 4 2 3" xfId="44914"/>
    <cellStyle name="40% - Accent5 108 4 2 3 2" xfId="44915"/>
    <cellStyle name="40% - Accent5 108 4 2 4" xfId="44916"/>
    <cellStyle name="40% - Accent5 108 4 2 5" xfId="44917"/>
    <cellStyle name="40% - Accent5 108 4 3" xfId="44918"/>
    <cellStyle name="40% - Accent5 108 4 3 2" xfId="44919"/>
    <cellStyle name="40% - Accent5 108 4 3 2 2" xfId="44920"/>
    <cellStyle name="40% - Accent5 108 4 3 3" xfId="44921"/>
    <cellStyle name="40% - Accent5 108 4 4" xfId="44922"/>
    <cellStyle name="40% - Accent5 108 4 4 2" xfId="44923"/>
    <cellStyle name="40% - Accent5 108 4 5" xfId="44924"/>
    <cellStyle name="40% - Accent5 108 4 6" xfId="44925"/>
    <cellStyle name="40% - Accent5 108 5" xfId="44926"/>
    <cellStyle name="40% - Accent5 108 5 2" xfId="44927"/>
    <cellStyle name="40% - Accent5 108 5 2 2" xfId="44928"/>
    <cellStyle name="40% - Accent5 108 5 2 2 2" xfId="44929"/>
    <cellStyle name="40% - Accent5 108 5 2 2 2 2" xfId="44930"/>
    <cellStyle name="40% - Accent5 108 5 2 2 3" xfId="44931"/>
    <cellStyle name="40% - Accent5 108 5 2 3" xfId="44932"/>
    <cellStyle name="40% - Accent5 108 5 2 3 2" xfId="44933"/>
    <cellStyle name="40% - Accent5 108 5 2 4" xfId="44934"/>
    <cellStyle name="40% - Accent5 108 5 2 5" xfId="44935"/>
    <cellStyle name="40% - Accent5 108 5 3" xfId="44936"/>
    <cellStyle name="40% - Accent5 108 5 3 2" xfId="44937"/>
    <cellStyle name="40% - Accent5 108 5 3 2 2" xfId="44938"/>
    <cellStyle name="40% - Accent5 108 5 3 3" xfId="44939"/>
    <cellStyle name="40% - Accent5 108 5 4" xfId="44940"/>
    <cellStyle name="40% - Accent5 108 5 4 2" xfId="44941"/>
    <cellStyle name="40% - Accent5 108 5 5" xfId="44942"/>
    <cellStyle name="40% - Accent5 108 5 6" xfId="44943"/>
    <cellStyle name="40% - Accent5 108 6" xfId="44944"/>
    <cellStyle name="40% - Accent5 108 6 2" xfId="44945"/>
    <cellStyle name="40% - Accent5 108 6 2 2" xfId="44946"/>
    <cellStyle name="40% - Accent5 108 6 2 2 2" xfId="44947"/>
    <cellStyle name="40% - Accent5 108 6 2 3" xfId="44948"/>
    <cellStyle name="40% - Accent5 108 6 3" xfId="44949"/>
    <cellStyle name="40% - Accent5 108 6 3 2" xfId="44950"/>
    <cellStyle name="40% - Accent5 108 6 4" xfId="44951"/>
    <cellStyle name="40% - Accent5 108 6 5" xfId="44952"/>
    <cellStyle name="40% - Accent5 108 7" xfId="44953"/>
    <cellStyle name="40% - Accent5 108 7 2" xfId="44954"/>
    <cellStyle name="40% - Accent5 108 7 2 2" xfId="44955"/>
    <cellStyle name="40% - Accent5 108 7 3" xfId="44956"/>
    <cellStyle name="40% - Accent5 108 8" xfId="44957"/>
    <cellStyle name="40% - Accent5 108 8 2" xfId="44958"/>
    <cellStyle name="40% - Accent5 108 9" xfId="44959"/>
    <cellStyle name="40% - Accent5 108 9 2" xfId="61209"/>
    <cellStyle name="40% - Accent5 109" xfId="2222"/>
    <cellStyle name="40% - Accent5 109 10" xfId="44960"/>
    <cellStyle name="40% - Accent5 109 2" xfId="44961"/>
    <cellStyle name="40% - Accent5 109 2 2" xfId="44962"/>
    <cellStyle name="40% - Accent5 109 2 2 2" xfId="44963"/>
    <cellStyle name="40% - Accent5 109 2 2 2 2" xfId="44964"/>
    <cellStyle name="40% - Accent5 109 2 2 2 2 2" xfId="44965"/>
    <cellStyle name="40% - Accent5 109 2 2 2 2 2 2" xfId="44966"/>
    <cellStyle name="40% - Accent5 109 2 2 2 2 3" xfId="44967"/>
    <cellStyle name="40% - Accent5 109 2 2 2 3" xfId="44968"/>
    <cellStyle name="40% - Accent5 109 2 2 2 3 2" xfId="44969"/>
    <cellStyle name="40% - Accent5 109 2 2 2 4" xfId="44970"/>
    <cellStyle name="40% - Accent5 109 2 2 2 5" xfId="44971"/>
    <cellStyle name="40% - Accent5 109 2 2 3" xfId="44972"/>
    <cellStyle name="40% - Accent5 109 2 2 3 2" xfId="44973"/>
    <cellStyle name="40% - Accent5 109 2 2 3 2 2" xfId="44974"/>
    <cellStyle name="40% - Accent5 109 2 2 3 3" xfId="44975"/>
    <cellStyle name="40% - Accent5 109 2 2 4" xfId="44976"/>
    <cellStyle name="40% - Accent5 109 2 2 4 2" xfId="44977"/>
    <cellStyle name="40% - Accent5 109 2 2 5" xfId="44978"/>
    <cellStyle name="40% - Accent5 109 2 2 6" xfId="44979"/>
    <cellStyle name="40% - Accent5 109 2 3" xfId="44980"/>
    <cellStyle name="40% - Accent5 109 2 3 2" xfId="44981"/>
    <cellStyle name="40% - Accent5 109 2 3 2 2" xfId="44982"/>
    <cellStyle name="40% - Accent5 109 2 3 2 2 2" xfId="44983"/>
    <cellStyle name="40% - Accent5 109 2 3 2 3" xfId="44984"/>
    <cellStyle name="40% - Accent5 109 2 3 3" xfId="44985"/>
    <cellStyle name="40% - Accent5 109 2 3 3 2" xfId="44986"/>
    <cellStyle name="40% - Accent5 109 2 3 4" xfId="44987"/>
    <cellStyle name="40% - Accent5 109 2 3 5" xfId="44988"/>
    <cellStyle name="40% - Accent5 109 2 4" xfId="44989"/>
    <cellStyle name="40% - Accent5 109 2 4 2" xfId="44990"/>
    <cellStyle name="40% - Accent5 109 2 4 2 2" xfId="44991"/>
    <cellStyle name="40% - Accent5 109 2 4 3" xfId="44992"/>
    <cellStyle name="40% - Accent5 109 2 5" xfId="44993"/>
    <cellStyle name="40% - Accent5 109 2 5 2" xfId="44994"/>
    <cellStyle name="40% - Accent5 109 2 6" xfId="44995"/>
    <cellStyle name="40% - Accent5 109 2 7" xfId="44996"/>
    <cellStyle name="40% - Accent5 109 3" xfId="44997"/>
    <cellStyle name="40% - Accent5 109 3 2" xfId="44998"/>
    <cellStyle name="40% - Accent5 109 3 2 2" xfId="44999"/>
    <cellStyle name="40% - Accent5 109 3 2 2 2" xfId="45000"/>
    <cellStyle name="40% - Accent5 109 3 2 2 2 2" xfId="45001"/>
    <cellStyle name="40% - Accent5 109 3 2 2 2 2 2" xfId="45002"/>
    <cellStyle name="40% - Accent5 109 3 2 2 2 3" xfId="45003"/>
    <cellStyle name="40% - Accent5 109 3 2 2 3" xfId="45004"/>
    <cellStyle name="40% - Accent5 109 3 2 2 3 2" xfId="45005"/>
    <cellStyle name="40% - Accent5 109 3 2 2 4" xfId="45006"/>
    <cellStyle name="40% - Accent5 109 3 2 2 5" xfId="45007"/>
    <cellStyle name="40% - Accent5 109 3 2 3" xfId="45008"/>
    <cellStyle name="40% - Accent5 109 3 2 3 2" xfId="45009"/>
    <cellStyle name="40% - Accent5 109 3 2 3 2 2" xfId="45010"/>
    <cellStyle name="40% - Accent5 109 3 2 3 3" xfId="45011"/>
    <cellStyle name="40% - Accent5 109 3 2 4" xfId="45012"/>
    <cellStyle name="40% - Accent5 109 3 2 4 2" xfId="45013"/>
    <cellStyle name="40% - Accent5 109 3 2 5" xfId="45014"/>
    <cellStyle name="40% - Accent5 109 3 2 6" xfId="45015"/>
    <cellStyle name="40% - Accent5 109 3 3" xfId="45016"/>
    <cellStyle name="40% - Accent5 109 3 3 2" xfId="45017"/>
    <cellStyle name="40% - Accent5 109 3 3 2 2" xfId="45018"/>
    <cellStyle name="40% - Accent5 109 3 3 2 2 2" xfId="45019"/>
    <cellStyle name="40% - Accent5 109 3 3 2 3" xfId="45020"/>
    <cellStyle name="40% - Accent5 109 3 3 3" xfId="45021"/>
    <cellStyle name="40% - Accent5 109 3 3 3 2" xfId="45022"/>
    <cellStyle name="40% - Accent5 109 3 3 4" xfId="45023"/>
    <cellStyle name="40% - Accent5 109 3 3 5" xfId="45024"/>
    <cellStyle name="40% - Accent5 109 3 4" xfId="45025"/>
    <cellStyle name="40% - Accent5 109 3 4 2" xfId="45026"/>
    <cellStyle name="40% - Accent5 109 3 4 2 2" xfId="45027"/>
    <cellStyle name="40% - Accent5 109 3 4 3" xfId="45028"/>
    <cellStyle name="40% - Accent5 109 3 5" xfId="45029"/>
    <cellStyle name="40% - Accent5 109 3 5 2" xfId="45030"/>
    <cellStyle name="40% - Accent5 109 3 6" xfId="45031"/>
    <cellStyle name="40% - Accent5 109 3 7" xfId="45032"/>
    <cellStyle name="40% - Accent5 109 4" xfId="45033"/>
    <cellStyle name="40% - Accent5 109 4 2" xfId="45034"/>
    <cellStyle name="40% - Accent5 109 4 2 2" xfId="45035"/>
    <cellStyle name="40% - Accent5 109 4 2 2 2" xfId="45036"/>
    <cellStyle name="40% - Accent5 109 4 2 2 2 2" xfId="45037"/>
    <cellStyle name="40% - Accent5 109 4 2 2 3" xfId="45038"/>
    <cellStyle name="40% - Accent5 109 4 2 3" xfId="45039"/>
    <cellStyle name="40% - Accent5 109 4 2 3 2" xfId="45040"/>
    <cellStyle name="40% - Accent5 109 4 2 4" xfId="45041"/>
    <cellStyle name="40% - Accent5 109 4 2 5" xfId="45042"/>
    <cellStyle name="40% - Accent5 109 4 3" xfId="45043"/>
    <cellStyle name="40% - Accent5 109 4 3 2" xfId="45044"/>
    <cellStyle name="40% - Accent5 109 4 3 2 2" xfId="45045"/>
    <cellStyle name="40% - Accent5 109 4 3 3" xfId="45046"/>
    <cellStyle name="40% - Accent5 109 4 4" xfId="45047"/>
    <cellStyle name="40% - Accent5 109 4 4 2" xfId="45048"/>
    <cellStyle name="40% - Accent5 109 4 5" xfId="45049"/>
    <cellStyle name="40% - Accent5 109 4 6" xfId="45050"/>
    <cellStyle name="40% - Accent5 109 5" xfId="45051"/>
    <cellStyle name="40% - Accent5 109 5 2" xfId="45052"/>
    <cellStyle name="40% - Accent5 109 5 2 2" xfId="45053"/>
    <cellStyle name="40% - Accent5 109 5 2 2 2" xfId="45054"/>
    <cellStyle name="40% - Accent5 109 5 2 2 2 2" xfId="45055"/>
    <cellStyle name="40% - Accent5 109 5 2 2 3" xfId="45056"/>
    <cellStyle name="40% - Accent5 109 5 2 3" xfId="45057"/>
    <cellStyle name="40% - Accent5 109 5 2 3 2" xfId="45058"/>
    <cellStyle name="40% - Accent5 109 5 2 4" xfId="45059"/>
    <cellStyle name="40% - Accent5 109 5 2 5" xfId="45060"/>
    <cellStyle name="40% - Accent5 109 5 3" xfId="45061"/>
    <cellStyle name="40% - Accent5 109 5 3 2" xfId="45062"/>
    <cellStyle name="40% - Accent5 109 5 3 2 2" xfId="45063"/>
    <cellStyle name="40% - Accent5 109 5 3 3" xfId="45064"/>
    <cellStyle name="40% - Accent5 109 5 4" xfId="45065"/>
    <cellStyle name="40% - Accent5 109 5 4 2" xfId="45066"/>
    <cellStyle name="40% - Accent5 109 5 5" xfId="45067"/>
    <cellStyle name="40% - Accent5 109 5 6" xfId="45068"/>
    <cellStyle name="40% - Accent5 109 6" xfId="45069"/>
    <cellStyle name="40% - Accent5 109 6 2" xfId="45070"/>
    <cellStyle name="40% - Accent5 109 6 2 2" xfId="45071"/>
    <cellStyle name="40% - Accent5 109 6 2 2 2" xfId="45072"/>
    <cellStyle name="40% - Accent5 109 6 2 3" xfId="45073"/>
    <cellStyle name="40% - Accent5 109 6 3" xfId="45074"/>
    <cellStyle name="40% - Accent5 109 6 3 2" xfId="45075"/>
    <cellStyle name="40% - Accent5 109 6 4" xfId="45076"/>
    <cellStyle name="40% - Accent5 109 6 5" xfId="45077"/>
    <cellStyle name="40% - Accent5 109 7" xfId="45078"/>
    <cellStyle name="40% - Accent5 109 7 2" xfId="45079"/>
    <cellStyle name="40% - Accent5 109 7 2 2" xfId="45080"/>
    <cellStyle name="40% - Accent5 109 7 3" xfId="45081"/>
    <cellStyle name="40% - Accent5 109 8" xfId="45082"/>
    <cellStyle name="40% - Accent5 109 8 2" xfId="45083"/>
    <cellStyle name="40% - Accent5 109 9" xfId="45084"/>
    <cellStyle name="40% - Accent5 109 9 2" xfId="61210"/>
    <cellStyle name="40% - Accent5 11" xfId="2223"/>
    <cellStyle name="40% - Accent5 11 2" xfId="2224"/>
    <cellStyle name="40% - Accent5 110" xfId="2225"/>
    <cellStyle name="40% - Accent5 110 10" xfId="45085"/>
    <cellStyle name="40% - Accent5 110 2" xfId="45086"/>
    <cellStyle name="40% - Accent5 110 2 2" xfId="45087"/>
    <cellStyle name="40% - Accent5 110 2 2 2" xfId="45088"/>
    <cellStyle name="40% - Accent5 110 2 2 2 2" xfId="45089"/>
    <cellStyle name="40% - Accent5 110 2 2 2 2 2" xfId="45090"/>
    <cellStyle name="40% - Accent5 110 2 2 2 2 2 2" xfId="45091"/>
    <cellStyle name="40% - Accent5 110 2 2 2 2 3" xfId="45092"/>
    <cellStyle name="40% - Accent5 110 2 2 2 3" xfId="45093"/>
    <cellStyle name="40% - Accent5 110 2 2 2 3 2" xfId="45094"/>
    <cellStyle name="40% - Accent5 110 2 2 2 4" xfId="45095"/>
    <cellStyle name="40% - Accent5 110 2 2 2 5" xfId="45096"/>
    <cellStyle name="40% - Accent5 110 2 2 3" xfId="45097"/>
    <cellStyle name="40% - Accent5 110 2 2 3 2" xfId="45098"/>
    <cellStyle name="40% - Accent5 110 2 2 3 2 2" xfId="45099"/>
    <cellStyle name="40% - Accent5 110 2 2 3 3" xfId="45100"/>
    <cellStyle name="40% - Accent5 110 2 2 4" xfId="45101"/>
    <cellStyle name="40% - Accent5 110 2 2 4 2" xfId="45102"/>
    <cellStyle name="40% - Accent5 110 2 2 5" xfId="45103"/>
    <cellStyle name="40% - Accent5 110 2 2 6" xfId="45104"/>
    <cellStyle name="40% - Accent5 110 2 3" xfId="45105"/>
    <cellStyle name="40% - Accent5 110 2 3 2" xfId="45106"/>
    <cellStyle name="40% - Accent5 110 2 3 2 2" xfId="45107"/>
    <cellStyle name="40% - Accent5 110 2 3 2 2 2" xfId="45108"/>
    <cellStyle name="40% - Accent5 110 2 3 2 3" xfId="45109"/>
    <cellStyle name="40% - Accent5 110 2 3 3" xfId="45110"/>
    <cellStyle name="40% - Accent5 110 2 3 3 2" xfId="45111"/>
    <cellStyle name="40% - Accent5 110 2 3 4" xfId="45112"/>
    <cellStyle name="40% - Accent5 110 2 3 5" xfId="45113"/>
    <cellStyle name="40% - Accent5 110 2 4" xfId="45114"/>
    <cellStyle name="40% - Accent5 110 2 4 2" xfId="45115"/>
    <cellStyle name="40% - Accent5 110 2 4 2 2" xfId="45116"/>
    <cellStyle name="40% - Accent5 110 2 4 3" xfId="45117"/>
    <cellStyle name="40% - Accent5 110 2 5" xfId="45118"/>
    <cellStyle name="40% - Accent5 110 2 5 2" xfId="45119"/>
    <cellStyle name="40% - Accent5 110 2 6" xfId="45120"/>
    <cellStyle name="40% - Accent5 110 2 7" xfId="45121"/>
    <cellStyle name="40% - Accent5 110 3" xfId="45122"/>
    <cellStyle name="40% - Accent5 110 3 2" xfId="45123"/>
    <cellStyle name="40% - Accent5 110 3 2 2" xfId="45124"/>
    <cellStyle name="40% - Accent5 110 3 2 2 2" xfId="45125"/>
    <cellStyle name="40% - Accent5 110 3 2 2 2 2" xfId="45126"/>
    <cellStyle name="40% - Accent5 110 3 2 2 2 2 2" xfId="45127"/>
    <cellStyle name="40% - Accent5 110 3 2 2 2 3" xfId="45128"/>
    <cellStyle name="40% - Accent5 110 3 2 2 3" xfId="45129"/>
    <cellStyle name="40% - Accent5 110 3 2 2 3 2" xfId="45130"/>
    <cellStyle name="40% - Accent5 110 3 2 2 4" xfId="45131"/>
    <cellStyle name="40% - Accent5 110 3 2 2 5" xfId="45132"/>
    <cellStyle name="40% - Accent5 110 3 2 3" xfId="45133"/>
    <cellStyle name="40% - Accent5 110 3 2 3 2" xfId="45134"/>
    <cellStyle name="40% - Accent5 110 3 2 3 2 2" xfId="45135"/>
    <cellStyle name="40% - Accent5 110 3 2 3 3" xfId="45136"/>
    <cellStyle name="40% - Accent5 110 3 2 4" xfId="45137"/>
    <cellStyle name="40% - Accent5 110 3 2 4 2" xfId="45138"/>
    <cellStyle name="40% - Accent5 110 3 2 5" xfId="45139"/>
    <cellStyle name="40% - Accent5 110 3 2 6" xfId="45140"/>
    <cellStyle name="40% - Accent5 110 3 3" xfId="45141"/>
    <cellStyle name="40% - Accent5 110 3 3 2" xfId="45142"/>
    <cellStyle name="40% - Accent5 110 3 3 2 2" xfId="45143"/>
    <cellStyle name="40% - Accent5 110 3 3 2 2 2" xfId="45144"/>
    <cellStyle name="40% - Accent5 110 3 3 2 3" xfId="45145"/>
    <cellStyle name="40% - Accent5 110 3 3 3" xfId="45146"/>
    <cellStyle name="40% - Accent5 110 3 3 3 2" xfId="45147"/>
    <cellStyle name="40% - Accent5 110 3 3 4" xfId="45148"/>
    <cellStyle name="40% - Accent5 110 3 3 5" xfId="45149"/>
    <cellStyle name="40% - Accent5 110 3 4" xfId="45150"/>
    <cellStyle name="40% - Accent5 110 3 4 2" xfId="45151"/>
    <cellStyle name="40% - Accent5 110 3 4 2 2" xfId="45152"/>
    <cellStyle name="40% - Accent5 110 3 4 3" xfId="45153"/>
    <cellStyle name="40% - Accent5 110 3 5" xfId="45154"/>
    <cellStyle name="40% - Accent5 110 3 5 2" xfId="45155"/>
    <cellStyle name="40% - Accent5 110 3 6" xfId="45156"/>
    <cellStyle name="40% - Accent5 110 3 7" xfId="45157"/>
    <cellStyle name="40% - Accent5 110 4" xfId="45158"/>
    <cellStyle name="40% - Accent5 110 4 2" xfId="45159"/>
    <cellStyle name="40% - Accent5 110 4 2 2" xfId="45160"/>
    <cellStyle name="40% - Accent5 110 4 2 2 2" xfId="45161"/>
    <cellStyle name="40% - Accent5 110 4 2 2 2 2" xfId="45162"/>
    <cellStyle name="40% - Accent5 110 4 2 2 3" xfId="45163"/>
    <cellStyle name="40% - Accent5 110 4 2 3" xfId="45164"/>
    <cellStyle name="40% - Accent5 110 4 2 3 2" xfId="45165"/>
    <cellStyle name="40% - Accent5 110 4 2 4" xfId="45166"/>
    <cellStyle name="40% - Accent5 110 4 2 5" xfId="45167"/>
    <cellStyle name="40% - Accent5 110 4 3" xfId="45168"/>
    <cellStyle name="40% - Accent5 110 4 3 2" xfId="45169"/>
    <cellStyle name="40% - Accent5 110 4 3 2 2" xfId="45170"/>
    <cellStyle name="40% - Accent5 110 4 3 3" xfId="45171"/>
    <cellStyle name="40% - Accent5 110 4 4" xfId="45172"/>
    <cellStyle name="40% - Accent5 110 4 4 2" xfId="45173"/>
    <cellStyle name="40% - Accent5 110 4 5" xfId="45174"/>
    <cellStyle name="40% - Accent5 110 4 6" xfId="45175"/>
    <cellStyle name="40% - Accent5 110 5" xfId="45176"/>
    <cellStyle name="40% - Accent5 110 5 2" xfId="45177"/>
    <cellStyle name="40% - Accent5 110 5 2 2" xfId="45178"/>
    <cellStyle name="40% - Accent5 110 5 2 2 2" xfId="45179"/>
    <cellStyle name="40% - Accent5 110 5 2 2 2 2" xfId="45180"/>
    <cellStyle name="40% - Accent5 110 5 2 2 3" xfId="45181"/>
    <cellStyle name="40% - Accent5 110 5 2 3" xfId="45182"/>
    <cellStyle name="40% - Accent5 110 5 2 3 2" xfId="45183"/>
    <cellStyle name="40% - Accent5 110 5 2 4" xfId="45184"/>
    <cellStyle name="40% - Accent5 110 5 2 5" xfId="45185"/>
    <cellStyle name="40% - Accent5 110 5 3" xfId="45186"/>
    <cellStyle name="40% - Accent5 110 5 3 2" xfId="45187"/>
    <cellStyle name="40% - Accent5 110 5 3 2 2" xfId="45188"/>
    <cellStyle name="40% - Accent5 110 5 3 3" xfId="45189"/>
    <cellStyle name="40% - Accent5 110 5 4" xfId="45190"/>
    <cellStyle name="40% - Accent5 110 5 4 2" xfId="45191"/>
    <cellStyle name="40% - Accent5 110 5 5" xfId="45192"/>
    <cellStyle name="40% - Accent5 110 5 6" xfId="45193"/>
    <cellStyle name="40% - Accent5 110 6" xfId="45194"/>
    <cellStyle name="40% - Accent5 110 6 2" xfId="45195"/>
    <cellStyle name="40% - Accent5 110 6 2 2" xfId="45196"/>
    <cellStyle name="40% - Accent5 110 6 2 2 2" xfId="45197"/>
    <cellStyle name="40% - Accent5 110 6 2 3" xfId="45198"/>
    <cellStyle name="40% - Accent5 110 6 3" xfId="45199"/>
    <cellStyle name="40% - Accent5 110 6 3 2" xfId="45200"/>
    <cellStyle name="40% - Accent5 110 6 4" xfId="45201"/>
    <cellStyle name="40% - Accent5 110 6 5" xfId="45202"/>
    <cellStyle name="40% - Accent5 110 7" xfId="45203"/>
    <cellStyle name="40% - Accent5 110 7 2" xfId="45204"/>
    <cellStyle name="40% - Accent5 110 7 2 2" xfId="45205"/>
    <cellStyle name="40% - Accent5 110 7 3" xfId="45206"/>
    <cellStyle name="40% - Accent5 110 8" xfId="45207"/>
    <cellStyle name="40% - Accent5 110 8 2" xfId="45208"/>
    <cellStyle name="40% - Accent5 110 9" xfId="45209"/>
    <cellStyle name="40% - Accent5 110 9 2" xfId="61211"/>
    <cellStyle name="40% - Accent5 111" xfId="2226"/>
    <cellStyle name="40% - Accent5 111 10" xfId="45210"/>
    <cellStyle name="40% - Accent5 111 2" xfId="45211"/>
    <cellStyle name="40% - Accent5 111 2 2" xfId="45212"/>
    <cellStyle name="40% - Accent5 111 2 2 2" xfId="45213"/>
    <cellStyle name="40% - Accent5 111 2 2 2 2" xfId="45214"/>
    <cellStyle name="40% - Accent5 111 2 2 2 2 2" xfId="45215"/>
    <cellStyle name="40% - Accent5 111 2 2 2 2 2 2" xfId="45216"/>
    <cellStyle name="40% - Accent5 111 2 2 2 2 3" xfId="45217"/>
    <cellStyle name="40% - Accent5 111 2 2 2 3" xfId="45218"/>
    <cellStyle name="40% - Accent5 111 2 2 2 3 2" xfId="45219"/>
    <cellStyle name="40% - Accent5 111 2 2 2 4" xfId="45220"/>
    <cellStyle name="40% - Accent5 111 2 2 2 5" xfId="45221"/>
    <cellStyle name="40% - Accent5 111 2 2 3" xfId="45222"/>
    <cellStyle name="40% - Accent5 111 2 2 3 2" xfId="45223"/>
    <cellStyle name="40% - Accent5 111 2 2 3 2 2" xfId="45224"/>
    <cellStyle name="40% - Accent5 111 2 2 3 3" xfId="45225"/>
    <cellStyle name="40% - Accent5 111 2 2 4" xfId="45226"/>
    <cellStyle name="40% - Accent5 111 2 2 4 2" xfId="45227"/>
    <cellStyle name="40% - Accent5 111 2 2 5" xfId="45228"/>
    <cellStyle name="40% - Accent5 111 2 2 6" xfId="45229"/>
    <cellStyle name="40% - Accent5 111 2 3" xfId="45230"/>
    <cellStyle name="40% - Accent5 111 2 3 2" xfId="45231"/>
    <cellStyle name="40% - Accent5 111 2 3 2 2" xfId="45232"/>
    <cellStyle name="40% - Accent5 111 2 3 2 2 2" xfId="45233"/>
    <cellStyle name="40% - Accent5 111 2 3 2 3" xfId="45234"/>
    <cellStyle name="40% - Accent5 111 2 3 3" xfId="45235"/>
    <cellStyle name="40% - Accent5 111 2 3 3 2" xfId="45236"/>
    <cellStyle name="40% - Accent5 111 2 3 4" xfId="45237"/>
    <cellStyle name="40% - Accent5 111 2 3 5" xfId="45238"/>
    <cellStyle name="40% - Accent5 111 2 4" xfId="45239"/>
    <cellStyle name="40% - Accent5 111 2 4 2" xfId="45240"/>
    <cellStyle name="40% - Accent5 111 2 4 2 2" xfId="45241"/>
    <cellStyle name="40% - Accent5 111 2 4 3" xfId="45242"/>
    <cellStyle name="40% - Accent5 111 2 5" xfId="45243"/>
    <cellStyle name="40% - Accent5 111 2 5 2" xfId="45244"/>
    <cellStyle name="40% - Accent5 111 2 6" xfId="45245"/>
    <cellStyle name="40% - Accent5 111 2 7" xfId="45246"/>
    <cellStyle name="40% - Accent5 111 3" xfId="45247"/>
    <cellStyle name="40% - Accent5 111 3 2" xfId="45248"/>
    <cellStyle name="40% - Accent5 111 3 2 2" xfId="45249"/>
    <cellStyle name="40% - Accent5 111 3 2 2 2" xfId="45250"/>
    <cellStyle name="40% - Accent5 111 3 2 2 2 2" xfId="45251"/>
    <cellStyle name="40% - Accent5 111 3 2 2 2 2 2" xfId="45252"/>
    <cellStyle name="40% - Accent5 111 3 2 2 2 3" xfId="45253"/>
    <cellStyle name="40% - Accent5 111 3 2 2 3" xfId="45254"/>
    <cellStyle name="40% - Accent5 111 3 2 2 3 2" xfId="45255"/>
    <cellStyle name="40% - Accent5 111 3 2 2 4" xfId="45256"/>
    <cellStyle name="40% - Accent5 111 3 2 2 5" xfId="45257"/>
    <cellStyle name="40% - Accent5 111 3 2 3" xfId="45258"/>
    <cellStyle name="40% - Accent5 111 3 2 3 2" xfId="45259"/>
    <cellStyle name="40% - Accent5 111 3 2 3 2 2" xfId="45260"/>
    <cellStyle name="40% - Accent5 111 3 2 3 3" xfId="45261"/>
    <cellStyle name="40% - Accent5 111 3 2 4" xfId="45262"/>
    <cellStyle name="40% - Accent5 111 3 2 4 2" xfId="45263"/>
    <cellStyle name="40% - Accent5 111 3 2 5" xfId="45264"/>
    <cellStyle name="40% - Accent5 111 3 2 6" xfId="45265"/>
    <cellStyle name="40% - Accent5 111 3 3" xfId="45266"/>
    <cellStyle name="40% - Accent5 111 3 3 2" xfId="45267"/>
    <cellStyle name="40% - Accent5 111 3 3 2 2" xfId="45268"/>
    <cellStyle name="40% - Accent5 111 3 3 2 2 2" xfId="45269"/>
    <cellStyle name="40% - Accent5 111 3 3 2 3" xfId="45270"/>
    <cellStyle name="40% - Accent5 111 3 3 3" xfId="45271"/>
    <cellStyle name="40% - Accent5 111 3 3 3 2" xfId="45272"/>
    <cellStyle name="40% - Accent5 111 3 3 4" xfId="45273"/>
    <cellStyle name="40% - Accent5 111 3 3 5" xfId="45274"/>
    <cellStyle name="40% - Accent5 111 3 4" xfId="45275"/>
    <cellStyle name="40% - Accent5 111 3 4 2" xfId="45276"/>
    <cellStyle name="40% - Accent5 111 3 4 2 2" xfId="45277"/>
    <cellStyle name="40% - Accent5 111 3 4 3" xfId="45278"/>
    <cellStyle name="40% - Accent5 111 3 5" xfId="45279"/>
    <cellStyle name="40% - Accent5 111 3 5 2" xfId="45280"/>
    <cellStyle name="40% - Accent5 111 3 6" xfId="45281"/>
    <cellStyle name="40% - Accent5 111 3 7" xfId="45282"/>
    <cellStyle name="40% - Accent5 111 4" xfId="45283"/>
    <cellStyle name="40% - Accent5 111 4 2" xfId="45284"/>
    <cellStyle name="40% - Accent5 111 4 2 2" xfId="45285"/>
    <cellStyle name="40% - Accent5 111 4 2 2 2" xfId="45286"/>
    <cellStyle name="40% - Accent5 111 4 2 2 2 2" xfId="45287"/>
    <cellStyle name="40% - Accent5 111 4 2 2 3" xfId="45288"/>
    <cellStyle name="40% - Accent5 111 4 2 3" xfId="45289"/>
    <cellStyle name="40% - Accent5 111 4 2 3 2" xfId="45290"/>
    <cellStyle name="40% - Accent5 111 4 2 4" xfId="45291"/>
    <cellStyle name="40% - Accent5 111 4 2 5" xfId="45292"/>
    <cellStyle name="40% - Accent5 111 4 3" xfId="45293"/>
    <cellStyle name="40% - Accent5 111 4 3 2" xfId="45294"/>
    <cellStyle name="40% - Accent5 111 4 3 2 2" xfId="45295"/>
    <cellStyle name="40% - Accent5 111 4 3 3" xfId="45296"/>
    <cellStyle name="40% - Accent5 111 4 4" xfId="45297"/>
    <cellStyle name="40% - Accent5 111 4 4 2" xfId="45298"/>
    <cellStyle name="40% - Accent5 111 4 5" xfId="45299"/>
    <cellStyle name="40% - Accent5 111 4 6" xfId="45300"/>
    <cellStyle name="40% - Accent5 111 5" xfId="45301"/>
    <cellStyle name="40% - Accent5 111 5 2" xfId="45302"/>
    <cellStyle name="40% - Accent5 111 5 2 2" xfId="45303"/>
    <cellStyle name="40% - Accent5 111 5 2 2 2" xfId="45304"/>
    <cellStyle name="40% - Accent5 111 5 2 2 2 2" xfId="45305"/>
    <cellStyle name="40% - Accent5 111 5 2 2 3" xfId="45306"/>
    <cellStyle name="40% - Accent5 111 5 2 3" xfId="45307"/>
    <cellStyle name="40% - Accent5 111 5 2 3 2" xfId="45308"/>
    <cellStyle name="40% - Accent5 111 5 2 4" xfId="45309"/>
    <cellStyle name="40% - Accent5 111 5 2 5" xfId="45310"/>
    <cellStyle name="40% - Accent5 111 5 3" xfId="45311"/>
    <cellStyle name="40% - Accent5 111 5 3 2" xfId="45312"/>
    <cellStyle name="40% - Accent5 111 5 3 2 2" xfId="45313"/>
    <cellStyle name="40% - Accent5 111 5 3 3" xfId="45314"/>
    <cellStyle name="40% - Accent5 111 5 4" xfId="45315"/>
    <cellStyle name="40% - Accent5 111 5 4 2" xfId="45316"/>
    <cellStyle name="40% - Accent5 111 5 5" xfId="45317"/>
    <cellStyle name="40% - Accent5 111 5 6" xfId="45318"/>
    <cellStyle name="40% - Accent5 111 6" xfId="45319"/>
    <cellStyle name="40% - Accent5 111 6 2" xfId="45320"/>
    <cellStyle name="40% - Accent5 111 6 2 2" xfId="45321"/>
    <cellStyle name="40% - Accent5 111 6 2 2 2" xfId="45322"/>
    <cellStyle name="40% - Accent5 111 6 2 3" xfId="45323"/>
    <cellStyle name="40% - Accent5 111 6 3" xfId="45324"/>
    <cellStyle name="40% - Accent5 111 6 3 2" xfId="45325"/>
    <cellStyle name="40% - Accent5 111 6 4" xfId="45326"/>
    <cellStyle name="40% - Accent5 111 6 5" xfId="45327"/>
    <cellStyle name="40% - Accent5 111 7" xfId="45328"/>
    <cellStyle name="40% - Accent5 111 7 2" xfId="45329"/>
    <cellStyle name="40% - Accent5 111 7 2 2" xfId="45330"/>
    <cellStyle name="40% - Accent5 111 7 3" xfId="45331"/>
    <cellStyle name="40% - Accent5 111 8" xfId="45332"/>
    <cellStyle name="40% - Accent5 111 8 2" xfId="45333"/>
    <cellStyle name="40% - Accent5 111 9" xfId="45334"/>
    <cellStyle name="40% - Accent5 111 9 2" xfId="61212"/>
    <cellStyle name="40% - Accent5 112" xfId="2227"/>
    <cellStyle name="40% - Accent5 112 10" xfId="45335"/>
    <cellStyle name="40% - Accent5 112 2" xfId="45336"/>
    <cellStyle name="40% - Accent5 112 2 2" xfId="45337"/>
    <cellStyle name="40% - Accent5 112 2 2 2" xfId="45338"/>
    <cellStyle name="40% - Accent5 112 2 2 2 2" xfId="45339"/>
    <cellStyle name="40% - Accent5 112 2 2 2 2 2" xfId="45340"/>
    <cellStyle name="40% - Accent5 112 2 2 2 2 2 2" xfId="45341"/>
    <cellStyle name="40% - Accent5 112 2 2 2 2 3" xfId="45342"/>
    <cellStyle name="40% - Accent5 112 2 2 2 3" xfId="45343"/>
    <cellStyle name="40% - Accent5 112 2 2 2 3 2" xfId="45344"/>
    <cellStyle name="40% - Accent5 112 2 2 2 4" xfId="45345"/>
    <cellStyle name="40% - Accent5 112 2 2 2 5" xfId="45346"/>
    <cellStyle name="40% - Accent5 112 2 2 3" xfId="45347"/>
    <cellStyle name="40% - Accent5 112 2 2 3 2" xfId="45348"/>
    <cellStyle name="40% - Accent5 112 2 2 3 2 2" xfId="45349"/>
    <cellStyle name="40% - Accent5 112 2 2 3 3" xfId="45350"/>
    <cellStyle name="40% - Accent5 112 2 2 4" xfId="45351"/>
    <cellStyle name="40% - Accent5 112 2 2 4 2" xfId="45352"/>
    <cellStyle name="40% - Accent5 112 2 2 5" xfId="45353"/>
    <cellStyle name="40% - Accent5 112 2 2 6" xfId="45354"/>
    <cellStyle name="40% - Accent5 112 2 3" xfId="45355"/>
    <cellStyle name="40% - Accent5 112 2 3 2" xfId="45356"/>
    <cellStyle name="40% - Accent5 112 2 3 2 2" xfId="45357"/>
    <cellStyle name="40% - Accent5 112 2 3 2 2 2" xfId="45358"/>
    <cellStyle name="40% - Accent5 112 2 3 2 3" xfId="45359"/>
    <cellStyle name="40% - Accent5 112 2 3 3" xfId="45360"/>
    <cellStyle name="40% - Accent5 112 2 3 3 2" xfId="45361"/>
    <cellStyle name="40% - Accent5 112 2 3 4" xfId="45362"/>
    <cellStyle name="40% - Accent5 112 2 3 5" xfId="45363"/>
    <cellStyle name="40% - Accent5 112 2 4" xfId="45364"/>
    <cellStyle name="40% - Accent5 112 2 4 2" xfId="45365"/>
    <cellStyle name="40% - Accent5 112 2 4 2 2" xfId="45366"/>
    <cellStyle name="40% - Accent5 112 2 4 3" xfId="45367"/>
    <cellStyle name="40% - Accent5 112 2 5" xfId="45368"/>
    <cellStyle name="40% - Accent5 112 2 5 2" xfId="45369"/>
    <cellStyle name="40% - Accent5 112 2 6" xfId="45370"/>
    <cellStyle name="40% - Accent5 112 2 7" xfId="45371"/>
    <cellStyle name="40% - Accent5 112 3" xfId="45372"/>
    <cellStyle name="40% - Accent5 112 3 2" xfId="45373"/>
    <cellStyle name="40% - Accent5 112 3 2 2" xfId="45374"/>
    <cellStyle name="40% - Accent5 112 3 2 2 2" xfId="45375"/>
    <cellStyle name="40% - Accent5 112 3 2 2 2 2" xfId="45376"/>
    <cellStyle name="40% - Accent5 112 3 2 2 2 2 2" xfId="45377"/>
    <cellStyle name="40% - Accent5 112 3 2 2 2 3" xfId="45378"/>
    <cellStyle name="40% - Accent5 112 3 2 2 3" xfId="45379"/>
    <cellStyle name="40% - Accent5 112 3 2 2 3 2" xfId="45380"/>
    <cellStyle name="40% - Accent5 112 3 2 2 4" xfId="45381"/>
    <cellStyle name="40% - Accent5 112 3 2 2 5" xfId="45382"/>
    <cellStyle name="40% - Accent5 112 3 2 3" xfId="45383"/>
    <cellStyle name="40% - Accent5 112 3 2 3 2" xfId="45384"/>
    <cellStyle name="40% - Accent5 112 3 2 3 2 2" xfId="45385"/>
    <cellStyle name="40% - Accent5 112 3 2 3 3" xfId="45386"/>
    <cellStyle name="40% - Accent5 112 3 2 4" xfId="45387"/>
    <cellStyle name="40% - Accent5 112 3 2 4 2" xfId="45388"/>
    <cellStyle name="40% - Accent5 112 3 2 5" xfId="45389"/>
    <cellStyle name="40% - Accent5 112 3 2 6" xfId="45390"/>
    <cellStyle name="40% - Accent5 112 3 3" xfId="45391"/>
    <cellStyle name="40% - Accent5 112 3 3 2" xfId="45392"/>
    <cellStyle name="40% - Accent5 112 3 3 2 2" xfId="45393"/>
    <cellStyle name="40% - Accent5 112 3 3 2 2 2" xfId="45394"/>
    <cellStyle name="40% - Accent5 112 3 3 2 3" xfId="45395"/>
    <cellStyle name="40% - Accent5 112 3 3 3" xfId="45396"/>
    <cellStyle name="40% - Accent5 112 3 3 3 2" xfId="45397"/>
    <cellStyle name="40% - Accent5 112 3 3 4" xfId="45398"/>
    <cellStyle name="40% - Accent5 112 3 3 5" xfId="45399"/>
    <cellStyle name="40% - Accent5 112 3 4" xfId="45400"/>
    <cellStyle name="40% - Accent5 112 3 4 2" xfId="45401"/>
    <cellStyle name="40% - Accent5 112 3 4 2 2" xfId="45402"/>
    <cellStyle name="40% - Accent5 112 3 4 3" xfId="45403"/>
    <cellStyle name="40% - Accent5 112 3 5" xfId="45404"/>
    <cellStyle name="40% - Accent5 112 3 5 2" xfId="45405"/>
    <cellStyle name="40% - Accent5 112 3 6" xfId="45406"/>
    <cellStyle name="40% - Accent5 112 3 7" xfId="45407"/>
    <cellStyle name="40% - Accent5 112 4" xfId="45408"/>
    <cellStyle name="40% - Accent5 112 4 2" xfId="45409"/>
    <cellStyle name="40% - Accent5 112 4 2 2" xfId="45410"/>
    <cellStyle name="40% - Accent5 112 4 2 2 2" xfId="45411"/>
    <cellStyle name="40% - Accent5 112 4 2 2 2 2" xfId="45412"/>
    <cellStyle name="40% - Accent5 112 4 2 2 3" xfId="45413"/>
    <cellStyle name="40% - Accent5 112 4 2 3" xfId="45414"/>
    <cellStyle name="40% - Accent5 112 4 2 3 2" xfId="45415"/>
    <cellStyle name="40% - Accent5 112 4 2 4" xfId="45416"/>
    <cellStyle name="40% - Accent5 112 4 2 5" xfId="45417"/>
    <cellStyle name="40% - Accent5 112 4 3" xfId="45418"/>
    <cellStyle name="40% - Accent5 112 4 3 2" xfId="45419"/>
    <cellStyle name="40% - Accent5 112 4 3 2 2" xfId="45420"/>
    <cellStyle name="40% - Accent5 112 4 3 3" xfId="45421"/>
    <cellStyle name="40% - Accent5 112 4 4" xfId="45422"/>
    <cellStyle name="40% - Accent5 112 4 4 2" xfId="45423"/>
    <cellStyle name="40% - Accent5 112 4 5" xfId="45424"/>
    <cellStyle name="40% - Accent5 112 4 6" xfId="45425"/>
    <cellStyle name="40% - Accent5 112 5" xfId="45426"/>
    <cellStyle name="40% - Accent5 112 5 2" xfId="45427"/>
    <cellStyle name="40% - Accent5 112 5 2 2" xfId="45428"/>
    <cellStyle name="40% - Accent5 112 5 2 2 2" xfId="45429"/>
    <cellStyle name="40% - Accent5 112 5 2 2 2 2" xfId="45430"/>
    <cellStyle name="40% - Accent5 112 5 2 2 3" xfId="45431"/>
    <cellStyle name="40% - Accent5 112 5 2 3" xfId="45432"/>
    <cellStyle name="40% - Accent5 112 5 2 3 2" xfId="45433"/>
    <cellStyle name="40% - Accent5 112 5 2 4" xfId="45434"/>
    <cellStyle name="40% - Accent5 112 5 2 5" xfId="45435"/>
    <cellStyle name="40% - Accent5 112 5 3" xfId="45436"/>
    <cellStyle name="40% - Accent5 112 5 3 2" xfId="45437"/>
    <cellStyle name="40% - Accent5 112 5 3 2 2" xfId="45438"/>
    <cellStyle name="40% - Accent5 112 5 3 3" xfId="45439"/>
    <cellStyle name="40% - Accent5 112 5 4" xfId="45440"/>
    <cellStyle name="40% - Accent5 112 5 4 2" xfId="45441"/>
    <cellStyle name="40% - Accent5 112 5 5" xfId="45442"/>
    <cellStyle name="40% - Accent5 112 5 6" xfId="45443"/>
    <cellStyle name="40% - Accent5 112 6" xfId="45444"/>
    <cellStyle name="40% - Accent5 112 6 2" xfId="45445"/>
    <cellStyle name="40% - Accent5 112 6 2 2" xfId="45446"/>
    <cellStyle name="40% - Accent5 112 6 2 2 2" xfId="45447"/>
    <cellStyle name="40% - Accent5 112 6 2 3" xfId="45448"/>
    <cellStyle name="40% - Accent5 112 6 3" xfId="45449"/>
    <cellStyle name="40% - Accent5 112 6 3 2" xfId="45450"/>
    <cellStyle name="40% - Accent5 112 6 4" xfId="45451"/>
    <cellStyle name="40% - Accent5 112 6 5" xfId="45452"/>
    <cellStyle name="40% - Accent5 112 7" xfId="45453"/>
    <cellStyle name="40% - Accent5 112 7 2" xfId="45454"/>
    <cellStyle name="40% - Accent5 112 7 2 2" xfId="45455"/>
    <cellStyle name="40% - Accent5 112 7 3" xfId="45456"/>
    <cellStyle name="40% - Accent5 112 8" xfId="45457"/>
    <cellStyle name="40% - Accent5 112 8 2" xfId="45458"/>
    <cellStyle name="40% - Accent5 112 9" xfId="45459"/>
    <cellStyle name="40% - Accent5 112 9 2" xfId="61213"/>
    <cellStyle name="40% - Accent5 113" xfId="2228"/>
    <cellStyle name="40% - Accent5 113 10" xfId="45460"/>
    <cellStyle name="40% - Accent5 113 2" xfId="45461"/>
    <cellStyle name="40% - Accent5 113 2 2" xfId="45462"/>
    <cellStyle name="40% - Accent5 113 2 2 2" xfId="45463"/>
    <cellStyle name="40% - Accent5 113 2 2 2 2" xfId="45464"/>
    <cellStyle name="40% - Accent5 113 2 2 2 2 2" xfId="45465"/>
    <cellStyle name="40% - Accent5 113 2 2 2 2 2 2" xfId="45466"/>
    <cellStyle name="40% - Accent5 113 2 2 2 2 3" xfId="45467"/>
    <cellStyle name="40% - Accent5 113 2 2 2 3" xfId="45468"/>
    <cellStyle name="40% - Accent5 113 2 2 2 3 2" xfId="45469"/>
    <cellStyle name="40% - Accent5 113 2 2 2 4" xfId="45470"/>
    <cellStyle name="40% - Accent5 113 2 2 2 5" xfId="45471"/>
    <cellStyle name="40% - Accent5 113 2 2 3" xfId="45472"/>
    <cellStyle name="40% - Accent5 113 2 2 3 2" xfId="45473"/>
    <cellStyle name="40% - Accent5 113 2 2 3 2 2" xfId="45474"/>
    <cellStyle name="40% - Accent5 113 2 2 3 3" xfId="45475"/>
    <cellStyle name="40% - Accent5 113 2 2 4" xfId="45476"/>
    <cellStyle name="40% - Accent5 113 2 2 4 2" xfId="45477"/>
    <cellStyle name="40% - Accent5 113 2 2 5" xfId="45478"/>
    <cellStyle name="40% - Accent5 113 2 2 6" xfId="45479"/>
    <cellStyle name="40% - Accent5 113 2 3" xfId="45480"/>
    <cellStyle name="40% - Accent5 113 2 3 2" xfId="45481"/>
    <cellStyle name="40% - Accent5 113 2 3 2 2" xfId="45482"/>
    <cellStyle name="40% - Accent5 113 2 3 2 2 2" xfId="45483"/>
    <cellStyle name="40% - Accent5 113 2 3 2 3" xfId="45484"/>
    <cellStyle name="40% - Accent5 113 2 3 3" xfId="45485"/>
    <cellStyle name="40% - Accent5 113 2 3 3 2" xfId="45486"/>
    <cellStyle name="40% - Accent5 113 2 3 4" xfId="45487"/>
    <cellStyle name="40% - Accent5 113 2 3 5" xfId="45488"/>
    <cellStyle name="40% - Accent5 113 2 4" xfId="45489"/>
    <cellStyle name="40% - Accent5 113 2 4 2" xfId="45490"/>
    <cellStyle name="40% - Accent5 113 2 4 2 2" xfId="45491"/>
    <cellStyle name="40% - Accent5 113 2 4 3" xfId="45492"/>
    <cellStyle name="40% - Accent5 113 2 5" xfId="45493"/>
    <cellStyle name="40% - Accent5 113 2 5 2" xfId="45494"/>
    <cellStyle name="40% - Accent5 113 2 6" xfId="45495"/>
    <cellStyle name="40% - Accent5 113 2 7" xfId="45496"/>
    <cellStyle name="40% - Accent5 113 3" xfId="45497"/>
    <cellStyle name="40% - Accent5 113 3 2" xfId="45498"/>
    <cellStyle name="40% - Accent5 113 3 2 2" xfId="45499"/>
    <cellStyle name="40% - Accent5 113 3 2 2 2" xfId="45500"/>
    <cellStyle name="40% - Accent5 113 3 2 2 2 2" xfId="45501"/>
    <cellStyle name="40% - Accent5 113 3 2 2 2 2 2" xfId="45502"/>
    <cellStyle name="40% - Accent5 113 3 2 2 2 3" xfId="45503"/>
    <cellStyle name="40% - Accent5 113 3 2 2 3" xfId="45504"/>
    <cellStyle name="40% - Accent5 113 3 2 2 3 2" xfId="45505"/>
    <cellStyle name="40% - Accent5 113 3 2 2 4" xfId="45506"/>
    <cellStyle name="40% - Accent5 113 3 2 2 5" xfId="45507"/>
    <cellStyle name="40% - Accent5 113 3 2 3" xfId="45508"/>
    <cellStyle name="40% - Accent5 113 3 2 3 2" xfId="45509"/>
    <cellStyle name="40% - Accent5 113 3 2 3 2 2" xfId="45510"/>
    <cellStyle name="40% - Accent5 113 3 2 3 3" xfId="45511"/>
    <cellStyle name="40% - Accent5 113 3 2 4" xfId="45512"/>
    <cellStyle name="40% - Accent5 113 3 2 4 2" xfId="45513"/>
    <cellStyle name="40% - Accent5 113 3 2 5" xfId="45514"/>
    <cellStyle name="40% - Accent5 113 3 2 6" xfId="45515"/>
    <cellStyle name="40% - Accent5 113 3 3" xfId="45516"/>
    <cellStyle name="40% - Accent5 113 3 3 2" xfId="45517"/>
    <cellStyle name="40% - Accent5 113 3 3 2 2" xfId="45518"/>
    <cellStyle name="40% - Accent5 113 3 3 2 2 2" xfId="45519"/>
    <cellStyle name="40% - Accent5 113 3 3 2 3" xfId="45520"/>
    <cellStyle name="40% - Accent5 113 3 3 3" xfId="45521"/>
    <cellStyle name="40% - Accent5 113 3 3 3 2" xfId="45522"/>
    <cellStyle name="40% - Accent5 113 3 3 4" xfId="45523"/>
    <cellStyle name="40% - Accent5 113 3 3 5" xfId="45524"/>
    <cellStyle name="40% - Accent5 113 3 4" xfId="45525"/>
    <cellStyle name="40% - Accent5 113 3 4 2" xfId="45526"/>
    <cellStyle name="40% - Accent5 113 3 4 2 2" xfId="45527"/>
    <cellStyle name="40% - Accent5 113 3 4 3" xfId="45528"/>
    <cellStyle name="40% - Accent5 113 3 5" xfId="45529"/>
    <cellStyle name="40% - Accent5 113 3 5 2" xfId="45530"/>
    <cellStyle name="40% - Accent5 113 3 6" xfId="45531"/>
    <cellStyle name="40% - Accent5 113 3 7" xfId="45532"/>
    <cellStyle name="40% - Accent5 113 4" xfId="45533"/>
    <cellStyle name="40% - Accent5 113 4 2" xfId="45534"/>
    <cellStyle name="40% - Accent5 113 4 2 2" xfId="45535"/>
    <cellStyle name="40% - Accent5 113 4 2 2 2" xfId="45536"/>
    <cellStyle name="40% - Accent5 113 4 2 2 2 2" xfId="45537"/>
    <cellStyle name="40% - Accent5 113 4 2 2 3" xfId="45538"/>
    <cellStyle name="40% - Accent5 113 4 2 3" xfId="45539"/>
    <cellStyle name="40% - Accent5 113 4 2 3 2" xfId="45540"/>
    <cellStyle name="40% - Accent5 113 4 2 4" xfId="45541"/>
    <cellStyle name="40% - Accent5 113 4 2 5" xfId="45542"/>
    <cellStyle name="40% - Accent5 113 4 3" xfId="45543"/>
    <cellStyle name="40% - Accent5 113 4 3 2" xfId="45544"/>
    <cellStyle name="40% - Accent5 113 4 3 2 2" xfId="45545"/>
    <cellStyle name="40% - Accent5 113 4 3 3" xfId="45546"/>
    <cellStyle name="40% - Accent5 113 4 4" xfId="45547"/>
    <cellStyle name="40% - Accent5 113 4 4 2" xfId="45548"/>
    <cellStyle name="40% - Accent5 113 4 5" xfId="45549"/>
    <cellStyle name="40% - Accent5 113 4 6" xfId="45550"/>
    <cellStyle name="40% - Accent5 113 5" xfId="45551"/>
    <cellStyle name="40% - Accent5 113 5 2" xfId="45552"/>
    <cellStyle name="40% - Accent5 113 5 2 2" xfId="45553"/>
    <cellStyle name="40% - Accent5 113 5 2 2 2" xfId="45554"/>
    <cellStyle name="40% - Accent5 113 5 2 2 2 2" xfId="45555"/>
    <cellStyle name="40% - Accent5 113 5 2 2 3" xfId="45556"/>
    <cellStyle name="40% - Accent5 113 5 2 3" xfId="45557"/>
    <cellStyle name="40% - Accent5 113 5 2 3 2" xfId="45558"/>
    <cellStyle name="40% - Accent5 113 5 2 4" xfId="45559"/>
    <cellStyle name="40% - Accent5 113 5 2 5" xfId="45560"/>
    <cellStyle name="40% - Accent5 113 5 3" xfId="45561"/>
    <cellStyle name="40% - Accent5 113 5 3 2" xfId="45562"/>
    <cellStyle name="40% - Accent5 113 5 3 2 2" xfId="45563"/>
    <cellStyle name="40% - Accent5 113 5 3 3" xfId="45564"/>
    <cellStyle name="40% - Accent5 113 5 4" xfId="45565"/>
    <cellStyle name="40% - Accent5 113 5 4 2" xfId="45566"/>
    <cellStyle name="40% - Accent5 113 5 5" xfId="45567"/>
    <cellStyle name="40% - Accent5 113 5 6" xfId="45568"/>
    <cellStyle name="40% - Accent5 113 6" xfId="45569"/>
    <cellStyle name="40% - Accent5 113 6 2" xfId="45570"/>
    <cellStyle name="40% - Accent5 113 6 2 2" xfId="45571"/>
    <cellStyle name="40% - Accent5 113 6 2 2 2" xfId="45572"/>
    <cellStyle name="40% - Accent5 113 6 2 3" xfId="45573"/>
    <cellStyle name="40% - Accent5 113 6 3" xfId="45574"/>
    <cellStyle name="40% - Accent5 113 6 3 2" xfId="45575"/>
    <cellStyle name="40% - Accent5 113 6 4" xfId="45576"/>
    <cellStyle name="40% - Accent5 113 6 5" xfId="45577"/>
    <cellStyle name="40% - Accent5 113 7" xfId="45578"/>
    <cellStyle name="40% - Accent5 113 7 2" xfId="45579"/>
    <cellStyle name="40% - Accent5 113 7 2 2" xfId="45580"/>
    <cellStyle name="40% - Accent5 113 7 3" xfId="45581"/>
    <cellStyle name="40% - Accent5 113 8" xfId="45582"/>
    <cellStyle name="40% - Accent5 113 8 2" xfId="45583"/>
    <cellStyle name="40% - Accent5 113 9" xfId="45584"/>
    <cellStyle name="40% - Accent5 113 9 2" xfId="61214"/>
    <cellStyle name="40% - Accent5 114" xfId="2229"/>
    <cellStyle name="40% - Accent5 114 2" xfId="45585"/>
    <cellStyle name="40% - Accent5 114 2 2" xfId="45586"/>
    <cellStyle name="40% - Accent5 114 2 2 2" xfId="45587"/>
    <cellStyle name="40% - Accent5 114 2 2 2 2" xfId="45588"/>
    <cellStyle name="40% - Accent5 114 2 2 2 2 2" xfId="45589"/>
    <cellStyle name="40% - Accent5 114 2 2 2 3" xfId="45590"/>
    <cellStyle name="40% - Accent5 114 2 2 3" xfId="45591"/>
    <cellStyle name="40% - Accent5 114 2 2 3 2" xfId="45592"/>
    <cellStyle name="40% - Accent5 114 2 2 4" xfId="45593"/>
    <cellStyle name="40% - Accent5 114 2 2 5" xfId="45594"/>
    <cellStyle name="40% - Accent5 114 2 3" xfId="45595"/>
    <cellStyle name="40% - Accent5 114 2 3 2" xfId="45596"/>
    <cellStyle name="40% - Accent5 114 2 3 2 2" xfId="45597"/>
    <cellStyle name="40% - Accent5 114 2 3 3" xfId="45598"/>
    <cellStyle name="40% - Accent5 114 2 4" xfId="45599"/>
    <cellStyle name="40% - Accent5 114 2 4 2" xfId="45600"/>
    <cellStyle name="40% - Accent5 114 2 5" xfId="45601"/>
    <cellStyle name="40% - Accent5 114 2 6" xfId="45602"/>
    <cellStyle name="40% - Accent5 114 3" xfId="45603"/>
    <cellStyle name="40% - Accent5 114 3 2" xfId="45604"/>
    <cellStyle name="40% - Accent5 114 3 2 2" xfId="45605"/>
    <cellStyle name="40% - Accent5 114 3 2 2 2" xfId="45606"/>
    <cellStyle name="40% - Accent5 114 3 2 3" xfId="45607"/>
    <cellStyle name="40% - Accent5 114 3 3" xfId="45608"/>
    <cellStyle name="40% - Accent5 114 3 3 2" xfId="45609"/>
    <cellStyle name="40% - Accent5 114 3 4" xfId="45610"/>
    <cellStyle name="40% - Accent5 114 3 5" xfId="45611"/>
    <cellStyle name="40% - Accent5 114 4" xfId="45612"/>
    <cellStyle name="40% - Accent5 114 4 2" xfId="45613"/>
    <cellStyle name="40% - Accent5 114 4 2 2" xfId="45614"/>
    <cellStyle name="40% - Accent5 114 4 3" xfId="45615"/>
    <cellStyle name="40% - Accent5 114 5" xfId="45616"/>
    <cellStyle name="40% - Accent5 114 5 2" xfId="45617"/>
    <cellStyle name="40% - Accent5 114 6" xfId="45618"/>
    <cellStyle name="40% - Accent5 114 7" xfId="45619"/>
    <cellStyle name="40% - Accent5 115" xfId="45620"/>
    <cellStyle name="40% - Accent5 115 2" xfId="45621"/>
    <cellStyle name="40% - Accent5 115 2 2" xfId="45622"/>
    <cellStyle name="40% - Accent5 115 2 2 2" xfId="45623"/>
    <cellStyle name="40% - Accent5 115 2 2 2 2" xfId="45624"/>
    <cellStyle name="40% - Accent5 115 2 2 2 2 2" xfId="45625"/>
    <cellStyle name="40% - Accent5 115 2 2 2 3" xfId="45626"/>
    <cellStyle name="40% - Accent5 115 2 2 3" xfId="45627"/>
    <cellStyle name="40% - Accent5 115 2 2 3 2" xfId="45628"/>
    <cellStyle name="40% - Accent5 115 2 2 4" xfId="45629"/>
    <cellStyle name="40% - Accent5 115 2 2 5" xfId="45630"/>
    <cellStyle name="40% - Accent5 115 2 3" xfId="45631"/>
    <cellStyle name="40% - Accent5 115 2 3 2" xfId="45632"/>
    <cellStyle name="40% - Accent5 115 2 3 2 2" xfId="45633"/>
    <cellStyle name="40% - Accent5 115 2 3 3" xfId="45634"/>
    <cellStyle name="40% - Accent5 115 2 4" xfId="45635"/>
    <cellStyle name="40% - Accent5 115 2 4 2" xfId="45636"/>
    <cellStyle name="40% - Accent5 115 2 5" xfId="45637"/>
    <cellStyle name="40% - Accent5 115 2 6" xfId="45638"/>
    <cellStyle name="40% - Accent5 115 3" xfId="45639"/>
    <cellStyle name="40% - Accent5 115 3 2" xfId="45640"/>
    <cellStyle name="40% - Accent5 115 3 2 2" xfId="45641"/>
    <cellStyle name="40% - Accent5 115 3 2 2 2" xfId="45642"/>
    <cellStyle name="40% - Accent5 115 3 2 3" xfId="45643"/>
    <cellStyle name="40% - Accent5 115 3 3" xfId="45644"/>
    <cellStyle name="40% - Accent5 115 3 3 2" xfId="45645"/>
    <cellStyle name="40% - Accent5 115 3 4" xfId="45646"/>
    <cellStyle name="40% - Accent5 115 3 5" xfId="45647"/>
    <cellStyle name="40% - Accent5 115 4" xfId="45648"/>
    <cellStyle name="40% - Accent5 115 4 2" xfId="45649"/>
    <cellStyle name="40% - Accent5 115 4 2 2" xfId="45650"/>
    <cellStyle name="40% - Accent5 115 4 3" xfId="45651"/>
    <cellStyle name="40% - Accent5 115 5" xfId="45652"/>
    <cellStyle name="40% - Accent5 115 5 2" xfId="45653"/>
    <cellStyle name="40% - Accent5 115 6" xfId="45654"/>
    <cellStyle name="40% - Accent5 115 7" xfId="45655"/>
    <cellStyle name="40% - Accent5 116" xfId="45656"/>
    <cellStyle name="40% - Accent5 116 2" xfId="45657"/>
    <cellStyle name="40% - Accent5 116 2 2" xfId="45658"/>
    <cellStyle name="40% - Accent5 116 2 2 2" xfId="45659"/>
    <cellStyle name="40% - Accent5 116 2 2 2 2" xfId="45660"/>
    <cellStyle name="40% - Accent5 116 2 2 2 2 2" xfId="45661"/>
    <cellStyle name="40% - Accent5 116 2 2 2 3" xfId="45662"/>
    <cellStyle name="40% - Accent5 116 2 2 3" xfId="45663"/>
    <cellStyle name="40% - Accent5 116 2 2 3 2" xfId="45664"/>
    <cellStyle name="40% - Accent5 116 2 2 4" xfId="45665"/>
    <cellStyle name="40% - Accent5 116 2 2 5" xfId="45666"/>
    <cellStyle name="40% - Accent5 116 2 3" xfId="45667"/>
    <cellStyle name="40% - Accent5 116 2 3 2" xfId="45668"/>
    <cellStyle name="40% - Accent5 116 2 3 2 2" xfId="45669"/>
    <cellStyle name="40% - Accent5 116 2 3 3" xfId="45670"/>
    <cellStyle name="40% - Accent5 116 2 4" xfId="45671"/>
    <cellStyle name="40% - Accent5 116 2 4 2" xfId="45672"/>
    <cellStyle name="40% - Accent5 116 2 5" xfId="45673"/>
    <cellStyle name="40% - Accent5 116 2 6" xfId="45674"/>
    <cellStyle name="40% - Accent5 116 3" xfId="45675"/>
    <cellStyle name="40% - Accent5 116 3 2" xfId="45676"/>
    <cellStyle name="40% - Accent5 116 3 2 2" xfId="45677"/>
    <cellStyle name="40% - Accent5 116 3 2 2 2" xfId="45678"/>
    <cellStyle name="40% - Accent5 116 3 2 3" xfId="45679"/>
    <cellStyle name="40% - Accent5 116 3 3" xfId="45680"/>
    <cellStyle name="40% - Accent5 116 3 3 2" xfId="45681"/>
    <cellStyle name="40% - Accent5 116 3 4" xfId="45682"/>
    <cellStyle name="40% - Accent5 116 3 5" xfId="45683"/>
    <cellStyle name="40% - Accent5 116 4" xfId="45684"/>
    <cellStyle name="40% - Accent5 116 4 2" xfId="45685"/>
    <cellStyle name="40% - Accent5 116 4 2 2" xfId="45686"/>
    <cellStyle name="40% - Accent5 116 4 3" xfId="45687"/>
    <cellStyle name="40% - Accent5 116 5" xfId="45688"/>
    <cellStyle name="40% - Accent5 116 5 2" xfId="45689"/>
    <cellStyle name="40% - Accent5 116 6" xfId="45690"/>
    <cellStyle name="40% - Accent5 116 7" xfId="45691"/>
    <cellStyle name="40% - Accent5 117" xfId="45692"/>
    <cellStyle name="40% - Accent5 117 2" xfId="45693"/>
    <cellStyle name="40% - Accent5 117 2 2" xfId="45694"/>
    <cellStyle name="40% - Accent5 117 2 2 2" xfId="45695"/>
    <cellStyle name="40% - Accent5 117 2 2 2 2" xfId="45696"/>
    <cellStyle name="40% - Accent5 117 2 2 2 2 2" xfId="45697"/>
    <cellStyle name="40% - Accent5 117 2 2 2 3" xfId="45698"/>
    <cellStyle name="40% - Accent5 117 2 2 3" xfId="45699"/>
    <cellStyle name="40% - Accent5 117 2 2 3 2" xfId="45700"/>
    <cellStyle name="40% - Accent5 117 2 2 4" xfId="45701"/>
    <cellStyle name="40% - Accent5 117 2 2 5" xfId="45702"/>
    <cellStyle name="40% - Accent5 117 2 3" xfId="45703"/>
    <cellStyle name="40% - Accent5 117 2 3 2" xfId="45704"/>
    <cellStyle name="40% - Accent5 117 2 3 2 2" xfId="45705"/>
    <cellStyle name="40% - Accent5 117 2 3 3" xfId="45706"/>
    <cellStyle name="40% - Accent5 117 2 4" xfId="45707"/>
    <cellStyle name="40% - Accent5 117 2 4 2" xfId="45708"/>
    <cellStyle name="40% - Accent5 117 2 5" xfId="45709"/>
    <cellStyle name="40% - Accent5 117 2 6" xfId="45710"/>
    <cellStyle name="40% - Accent5 117 3" xfId="45711"/>
    <cellStyle name="40% - Accent5 117 3 2" xfId="45712"/>
    <cellStyle name="40% - Accent5 117 3 2 2" xfId="45713"/>
    <cellStyle name="40% - Accent5 117 3 2 2 2" xfId="45714"/>
    <cellStyle name="40% - Accent5 117 3 2 3" xfId="45715"/>
    <cellStyle name="40% - Accent5 117 3 3" xfId="45716"/>
    <cellStyle name="40% - Accent5 117 3 3 2" xfId="45717"/>
    <cellStyle name="40% - Accent5 117 3 4" xfId="45718"/>
    <cellStyle name="40% - Accent5 117 3 5" xfId="45719"/>
    <cellStyle name="40% - Accent5 117 4" xfId="45720"/>
    <cellStyle name="40% - Accent5 117 4 2" xfId="45721"/>
    <cellStyle name="40% - Accent5 117 4 2 2" xfId="45722"/>
    <cellStyle name="40% - Accent5 117 4 3" xfId="45723"/>
    <cellStyle name="40% - Accent5 117 5" xfId="45724"/>
    <cellStyle name="40% - Accent5 117 5 2" xfId="45725"/>
    <cellStyle name="40% - Accent5 117 6" xfId="45726"/>
    <cellStyle name="40% - Accent5 117 7" xfId="45727"/>
    <cellStyle name="40% - Accent5 118" xfId="45728"/>
    <cellStyle name="40% - Accent5 118 2" xfId="45729"/>
    <cellStyle name="40% - Accent5 118 2 2" xfId="45730"/>
    <cellStyle name="40% - Accent5 118 2 2 2" xfId="45731"/>
    <cellStyle name="40% - Accent5 118 2 2 2 2" xfId="45732"/>
    <cellStyle name="40% - Accent5 118 2 2 2 2 2" xfId="45733"/>
    <cellStyle name="40% - Accent5 118 2 2 2 3" xfId="45734"/>
    <cellStyle name="40% - Accent5 118 2 2 3" xfId="45735"/>
    <cellStyle name="40% - Accent5 118 2 2 3 2" xfId="45736"/>
    <cellStyle name="40% - Accent5 118 2 2 4" xfId="45737"/>
    <cellStyle name="40% - Accent5 118 2 2 5" xfId="45738"/>
    <cellStyle name="40% - Accent5 118 2 3" xfId="45739"/>
    <cellStyle name="40% - Accent5 118 2 3 2" xfId="45740"/>
    <cellStyle name="40% - Accent5 118 2 3 2 2" xfId="45741"/>
    <cellStyle name="40% - Accent5 118 2 3 3" xfId="45742"/>
    <cellStyle name="40% - Accent5 118 2 4" xfId="45743"/>
    <cellStyle name="40% - Accent5 118 2 4 2" xfId="45744"/>
    <cellStyle name="40% - Accent5 118 2 5" xfId="45745"/>
    <cellStyle name="40% - Accent5 118 2 6" xfId="45746"/>
    <cellStyle name="40% - Accent5 118 3" xfId="45747"/>
    <cellStyle name="40% - Accent5 118 3 2" xfId="45748"/>
    <cellStyle name="40% - Accent5 118 3 2 2" xfId="45749"/>
    <cellStyle name="40% - Accent5 118 3 2 2 2" xfId="45750"/>
    <cellStyle name="40% - Accent5 118 3 2 3" xfId="45751"/>
    <cellStyle name="40% - Accent5 118 3 3" xfId="45752"/>
    <cellStyle name="40% - Accent5 118 3 3 2" xfId="45753"/>
    <cellStyle name="40% - Accent5 118 3 4" xfId="45754"/>
    <cellStyle name="40% - Accent5 118 3 5" xfId="45755"/>
    <cellStyle name="40% - Accent5 118 4" xfId="45756"/>
    <cellStyle name="40% - Accent5 118 4 2" xfId="45757"/>
    <cellStyle name="40% - Accent5 118 4 2 2" xfId="45758"/>
    <cellStyle name="40% - Accent5 118 4 3" xfId="45759"/>
    <cellStyle name="40% - Accent5 118 5" xfId="45760"/>
    <cellStyle name="40% - Accent5 118 5 2" xfId="45761"/>
    <cellStyle name="40% - Accent5 118 6" xfId="45762"/>
    <cellStyle name="40% - Accent5 118 7" xfId="45763"/>
    <cellStyle name="40% - Accent5 119" xfId="45764"/>
    <cellStyle name="40% - Accent5 119 2" xfId="45765"/>
    <cellStyle name="40% - Accent5 119 2 2" xfId="45766"/>
    <cellStyle name="40% - Accent5 119 2 2 2" xfId="45767"/>
    <cellStyle name="40% - Accent5 119 2 2 2 2" xfId="45768"/>
    <cellStyle name="40% - Accent5 119 2 2 2 2 2" xfId="45769"/>
    <cellStyle name="40% - Accent5 119 2 2 2 3" xfId="45770"/>
    <cellStyle name="40% - Accent5 119 2 2 3" xfId="45771"/>
    <cellStyle name="40% - Accent5 119 2 2 3 2" xfId="45772"/>
    <cellStyle name="40% - Accent5 119 2 2 4" xfId="45773"/>
    <cellStyle name="40% - Accent5 119 2 2 5" xfId="45774"/>
    <cellStyle name="40% - Accent5 119 2 3" xfId="45775"/>
    <cellStyle name="40% - Accent5 119 2 3 2" xfId="45776"/>
    <cellStyle name="40% - Accent5 119 2 3 2 2" xfId="45777"/>
    <cellStyle name="40% - Accent5 119 2 3 3" xfId="45778"/>
    <cellStyle name="40% - Accent5 119 2 4" xfId="45779"/>
    <cellStyle name="40% - Accent5 119 2 4 2" xfId="45780"/>
    <cellStyle name="40% - Accent5 119 2 5" xfId="45781"/>
    <cellStyle name="40% - Accent5 119 2 6" xfId="45782"/>
    <cellStyle name="40% - Accent5 119 3" xfId="45783"/>
    <cellStyle name="40% - Accent5 119 3 2" xfId="45784"/>
    <cellStyle name="40% - Accent5 119 3 2 2" xfId="45785"/>
    <cellStyle name="40% - Accent5 119 3 2 2 2" xfId="45786"/>
    <cellStyle name="40% - Accent5 119 3 2 3" xfId="45787"/>
    <cellStyle name="40% - Accent5 119 3 3" xfId="45788"/>
    <cellStyle name="40% - Accent5 119 3 3 2" xfId="45789"/>
    <cellStyle name="40% - Accent5 119 3 4" xfId="45790"/>
    <cellStyle name="40% - Accent5 119 3 5" xfId="45791"/>
    <cellStyle name="40% - Accent5 119 4" xfId="45792"/>
    <cellStyle name="40% - Accent5 119 4 2" xfId="45793"/>
    <cellStyle name="40% - Accent5 119 4 2 2" xfId="45794"/>
    <cellStyle name="40% - Accent5 119 4 3" xfId="45795"/>
    <cellStyle name="40% - Accent5 119 5" xfId="45796"/>
    <cellStyle name="40% - Accent5 119 5 2" xfId="45797"/>
    <cellStyle name="40% - Accent5 119 6" xfId="45798"/>
    <cellStyle name="40% - Accent5 119 7" xfId="45799"/>
    <cellStyle name="40% - Accent5 12" xfId="2230"/>
    <cellStyle name="40% - Accent5 12 2" xfId="2231"/>
    <cellStyle name="40% - Accent5 120" xfId="45800"/>
    <cellStyle name="40% - Accent5 120 2" xfId="45801"/>
    <cellStyle name="40% - Accent5 120 2 2" xfId="45802"/>
    <cellStyle name="40% - Accent5 120 2 2 2" xfId="45803"/>
    <cellStyle name="40% - Accent5 120 2 2 2 2" xfId="45804"/>
    <cellStyle name="40% - Accent5 120 2 2 3" xfId="45805"/>
    <cellStyle name="40% - Accent5 120 2 3" xfId="45806"/>
    <cellStyle name="40% - Accent5 120 2 3 2" xfId="45807"/>
    <cellStyle name="40% - Accent5 120 2 4" xfId="45808"/>
    <cellStyle name="40% - Accent5 120 2 5" xfId="45809"/>
    <cellStyle name="40% - Accent5 120 3" xfId="45810"/>
    <cellStyle name="40% - Accent5 120 3 2" xfId="45811"/>
    <cellStyle name="40% - Accent5 120 3 2 2" xfId="45812"/>
    <cellStyle name="40% - Accent5 120 3 3" xfId="45813"/>
    <cellStyle name="40% - Accent5 120 4" xfId="45814"/>
    <cellStyle name="40% - Accent5 120 4 2" xfId="45815"/>
    <cellStyle name="40% - Accent5 120 5" xfId="45816"/>
    <cellStyle name="40% - Accent5 120 6" xfId="45817"/>
    <cellStyle name="40% - Accent5 121" xfId="45818"/>
    <cellStyle name="40% - Accent5 121 2" xfId="45819"/>
    <cellStyle name="40% - Accent5 121 2 2" xfId="45820"/>
    <cellStyle name="40% - Accent5 121 2 2 2" xfId="45821"/>
    <cellStyle name="40% - Accent5 121 2 2 2 2" xfId="45822"/>
    <cellStyle name="40% - Accent5 121 2 2 3" xfId="45823"/>
    <cellStyle name="40% - Accent5 121 2 3" xfId="45824"/>
    <cellStyle name="40% - Accent5 121 2 3 2" xfId="45825"/>
    <cellStyle name="40% - Accent5 121 2 4" xfId="45826"/>
    <cellStyle name="40% - Accent5 121 2 5" xfId="45827"/>
    <cellStyle name="40% - Accent5 121 3" xfId="45828"/>
    <cellStyle name="40% - Accent5 121 3 2" xfId="45829"/>
    <cellStyle name="40% - Accent5 121 3 2 2" xfId="45830"/>
    <cellStyle name="40% - Accent5 121 3 3" xfId="45831"/>
    <cellStyle name="40% - Accent5 121 4" xfId="45832"/>
    <cellStyle name="40% - Accent5 121 4 2" xfId="45833"/>
    <cellStyle name="40% - Accent5 121 5" xfId="45834"/>
    <cellStyle name="40% - Accent5 121 6" xfId="45835"/>
    <cellStyle name="40% - Accent5 122" xfId="45836"/>
    <cellStyle name="40% - Accent5 122 2" xfId="61215"/>
    <cellStyle name="40% - Accent5 122 2 2" xfId="61216"/>
    <cellStyle name="40% - Accent5 122 3" xfId="61217"/>
    <cellStyle name="40% - Accent5 123" xfId="45837"/>
    <cellStyle name="40% - Accent5 123 2" xfId="61218"/>
    <cellStyle name="40% - Accent5 124" xfId="45838"/>
    <cellStyle name="40% - Accent5 124 2" xfId="61219"/>
    <cellStyle name="40% - Accent5 125" xfId="45839"/>
    <cellStyle name="40% - Accent5 125 2" xfId="61220"/>
    <cellStyle name="40% - Accent5 126" xfId="45840"/>
    <cellStyle name="40% - Accent5 126 2" xfId="61221"/>
    <cellStyle name="40% - Accent5 127" xfId="45841"/>
    <cellStyle name="40% - Accent5 127 2" xfId="61222"/>
    <cellStyle name="40% - Accent5 128" xfId="45842"/>
    <cellStyle name="40% - Accent5 128 2" xfId="61223"/>
    <cellStyle name="40% - Accent5 129" xfId="45843"/>
    <cellStyle name="40% - Accent5 129 2" xfId="61224"/>
    <cellStyle name="40% - Accent5 13" xfId="2232"/>
    <cellStyle name="40% - Accent5 13 2" xfId="2233"/>
    <cellStyle name="40% - Accent5 130" xfId="45844"/>
    <cellStyle name="40% - Accent5 131" xfId="45845"/>
    <cellStyle name="40% - Accent5 132" xfId="45846"/>
    <cellStyle name="40% - Accent5 133" xfId="45847"/>
    <cellStyle name="40% - Accent5 134" xfId="45848"/>
    <cellStyle name="40% - Accent5 135" xfId="45849"/>
    <cellStyle name="40% - Accent5 136" xfId="45850"/>
    <cellStyle name="40% - Accent5 137" xfId="45851"/>
    <cellStyle name="40% - Accent5 138" xfId="45852"/>
    <cellStyle name="40% - Accent5 139" xfId="45853"/>
    <cellStyle name="40% - Accent5 14" xfId="2234"/>
    <cellStyle name="40% - Accent5 14 2" xfId="2235"/>
    <cellStyle name="40% - Accent5 140" xfId="45854"/>
    <cellStyle name="40% - Accent5 141" xfId="45855"/>
    <cellStyle name="40% - Accent5 142" xfId="45856"/>
    <cellStyle name="40% - Accent5 143" xfId="45857"/>
    <cellStyle name="40% - Accent5 144" xfId="45858"/>
    <cellStyle name="40% - Accent5 145" xfId="45859"/>
    <cellStyle name="40% - Accent5 146" xfId="45860"/>
    <cellStyle name="40% - Accent5 147" xfId="45861"/>
    <cellStyle name="40% - Accent5 148" xfId="45862"/>
    <cellStyle name="40% - Accent5 149" xfId="45863"/>
    <cellStyle name="40% - Accent5 15" xfId="2236"/>
    <cellStyle name="40% - Accent5 15 2" xfId="2237"/>
    <cellStyle name="40% - Accent5 150" xfId="45864"/>
    <cellStyle name="40% - Accent5 151" xfId="45865"/>
    <cellStyle name="40% - Accent5 152" xfId="45866"/>
    <cellStyle name="40% - Accent5 153" xfId="45867"/>
    <cellStyle name="40% - Accent5 154" xfId="45868"/>
    <cellStyle name="40% - Accent5 155" xfId="45869"/>
    <cellStyle name="40% - Accent5 156" xfId="45870"/>
    <cellStyle name="40% - Accent5 157" xfId="45871"/>
    <cellStyle name="40% - Accent5 158" xfId="45872"/>
    <cellStyle name="40% - Accent5 159" xfId="45873"/>
    <cellStyle name="40% - Accent5 16" xfId="2238"/>
    <cellStyle name="40% - Accent5 16 2" xfId="2239"/>
    <cellStyle name="40% - Accent5 160" xfId="45874"/>
    <cellStyle name="40% - Accent5 161" xfId="45875"/>
    <cellStyle name="40% - Accent5 162" xfId="45876"/>
    <cellStyle name="40% - Accent5 163" xfId="45877"/>
    <cellStyle name="40% - Accent5 164" xfId="45878"/>
    <cellStyle name="40% - Accent5 165" xfId="45879"/>
    <cellStyle name="40% - Accent5 166" xfId="45880"/>
    <cellStyle name="40% - Accent5 167" xfId="45881"/>
    <cellStyle name="40% - Accent5 168" xfId="45882"/>
    <cellStyle name="40% - Accent5 169" xfId="45883"/>
    <cellStyle name="40% - Accent5 17" xfId="2240"/>
    <cellStyle name="40% - Accent5 17 2" xfId="2241"/>
    <cellStyle name="40% - Accent5 170" xfId="45884"/>
    <cellStyle name="40% - Accent5 171" xfId="45885"/>
    <cellStyle name="40% - Accent5 172" xfId="45886"/>
    <cellStyle name="40% - Accent5 173" xfId="45887"/>
    <cellStyle name="40% - Accent5 174" xfId="45888"/>
    <cellStyle name="40% - Accent5 175" xfId="45889"/>
    <cellStyle name="40% - Accent5 176" xfId="45890"/>
    <cellStyle name="40% - Accent5 177" xfId="45891"/>
    <cellStyle name="40% - Accent5 178" xfId="45892"/>
    <cellStyle name="40% - Accent5 179" xfId="45893"/>
    <cellStyle name="40% - Accent5 18" xfId="2242"/>
    <cellStyle name="40% - Accent5 18 2" xfId="2243"/>
    <cellStyle name="40% - Accent5 180" xfId="45894"/>
    <cellStyle name="40% - Accent5 181" xfId="45895"/>
    <cellStyle name="40% - Accent5 182" xfId="45896"/>
    <cellStyle name="40% - Accent5 19" xfId="2244"/>
    <cellStyle name="40% - Accent5 19 2" xfId="2245"/>
    <cellStyle name="40% - Accent5 2" xfId="48"/>
    <cellStyle name="40% - Accent5 2 2" xfId="2246"/>
    <cellStyle name="40% - Accent5 2 2 2" xfId="61225"/>
    <cellStyle name="40% - Accent5 2 2 3" xfId="61226"/>
    <cellStyle name="40% - Accent5 2 2 4" xfId="61227"/>
    <cellStyle name="40% - Accent5 2 2 5" xfId="61228"/>
    <cellStyle name="40% - Accent5 2 3" xfId="45897"/>
    <cellStyle name="40% - Accent5 2 3 2" xfId="45898"/>
    <cellStyle name="40% - Accent5 2 3 2 2" xfId="45899"/>
    <cellStyle name="40% - Accent5 2 3 2 2 2" xfId="45900"/>
    <cellStyle name="40% - Accent5 2 3 2 3" xfId="45901"/>
    <cellStyle name="40% - Accent5 2 3 3" xfId="45902"/>
    <cellStyle name="40% - Accent5 2 3 3 2" xfId="45903"/>
    <cellStyle name="40% - Accent5 2 3 4" xfId="45904"/>
    <cellStyle name="40% - Accent5 2 3 5" xfId="45905"/>
    <cellStyle name="40% - Accent5 2 4" xfId="45906"/>
    <cellStyle name="40% - Accent5 2 4 2" xfId="45907"/>
    <cellStyle name="40% - Accent5 2 4 2 2" xfId="45908"/>
    <cellStyle name="40% - Accent5 2 4 3" xfId="45909"/>
    <cellStyle name="40% - Accent5 2 4 4" xfId="61229"/>
    <cellStyle name="40% - Accent5 2 5" xfId="45910"/>
    <cellStyle name="40% - Accent5 2 5 2" xfId="45911"/>
    <cellStyle name="40% - Accent5 2 6" xfId="45912"/>
    <cellStyle name="40% - Accent5 2 7" xfId="45913"/>
    <cellStyle name="40% - Accent5 20" xfId="2247"/>
    <cellStyle name="40% - Accent5 20 2" xfId="2248"/>
    <cellStyle name="40% - Accent5 21" xfId="2249"/>
    <cellStyle name="40% - Accent5 21 2" xfId="2250"/>
    <cellStyle name="40% - Accent5 22" xfId="2251"/>
    <cellStyle name="40% - Accent5 22 2" xfId="2252"/>
    <cellStyle name="40% - Accent5 23" xfId="2253"/>
    <cellStyle name="40% - Accent5 23 2" xfId="2254"/>
    <cellStyle name="40% - Accent5 24" xfId="2255"/>
    <cellStyle name="40% - Accent5 24 2" xfId="2256"/>
    <cellStyle name="40% - Accent5 25" xfId="2257"/>
    <cellStyle name="40% - Accent5 25 2" xfId="2258"/>
    <cellStyle name="40% - Accent5 26" xfId="2259"/>
    <cellStyle name="40% - Accent5 26 2" xfId="2260"/>
    <cellStyle name="40% - Accent5 27" xfId="2261"/>
    <cellStyle name="40% - Accent5 27 2" xfId="2262"/>
    <cellStyle name="40% - Accent5 28" xfId="2263"/>
    <cellStyle name="40% - Accent5 28 2" xfId="2264"/>
    <cellStyle name="40% - Accent5 29" xfId="2265"/>
    <cellStyle name="40% - Accent5 29 2" xfId="2266"/>
    <cellStyle name="40% - Accent5 3" xfId="49"/>
    <cellStyle name="40% - Accent5 3 2" xfId="2267"/>
    <cellStyle name="40% - Accent5 3 2 2" xfId="61230"/>
    <cellStyle name="40% - Accent5 3 3" xfId="45914"/>
    <cellStyle name="40% - Accent5 3 3 2" xfId="45915"/>
    <cellStyle name="40% - Accent5 3 3 2 2" xfId="45916"/>
    <cellStyle name="40% - Accent5 3 3 2 2 2" xfId="45917"/>
    <cellStyle name="40% - Accent5 3 3 2 3" xfId="45918"/>
    <cellStyle name="40% - Accent5 3 3 3" xfId="45919"/>
    <cellStyle name="40% - Accent5 3 3 3 2" xfId="45920"/>
    <cellStyle name="40% - Accent5 3 3 4" xfId="45921"/>
    <cellStyle name="40% - Accent5 3 3 5" xfId="45922"/>
    <cellStyle name="40% - Accent5 3 4" xfId="45923"/>
    <cellStyle name="40% - Accent5 3 4 2" xfId="45924"/>
    <cellStyle name="40% - Accent5 3 4 2 2" xfId="45925"/>
    <cellStyle name="40% - Accent5 3 4 3" xfId="45926"/>
    <cellStyle name="40% - Accent5 3 5" xfId="45927"/>
    <cellStyle name="40% - Accent5 3 5 2" xfId="45928"/>
    <cellStyle name="40% - Accent5 3 6" xfId="45929"/>
    <cellStyle name="40% - Accent5 30" xfId="2268"/>
    <cellStyle name="40% - Accent5 30 2" xfId="2269"/>
    <cellStyle name="40% - Accent5 31" xfId="2270"/>
    <cellStyle name="40% - Accent5 31 2" xfId="2271"/>
    <cellStyle name="40% - Accent5 32" xfId="2272"/>
    <cellStyle name="40% - Accent5 32 2" xfId="2273"/>
    <cellStyle name="40% - Accent5 33" xfId="2274"/>
    <cellStyle name="40% - Accent5 33 2" xfId="2275"/>
    <cellStyle name="40% - Accent5 34" xfId="2276"/>
    <cellStyle name="40% - Accent5 34 2" xfId="2277"/>
    <cellStyle name="40% - Accent5 35" xfId="2278"/>
    <cellStyle name="40% - Accent5 35 2" xfId="2279"/>
    <cellStyle name="40% - Accent5 36" xfId="2280"/>
    <cellStyle name="40% - Accent5 36 2" xfId="2281"/>
    <cellStyle name="40% - Accent5 37" xfId="2282"/>
    <cellStyle name="40% - Accent5 37 2" xfId="2283"/>
    <cellStyle name="40% - Accent5 38" xfId="2284"/>
    <cellStyle name="40% - Accent5 38 2" xfId="2285"/>
    <cellStyle name="40% - Accent5 39" xfId="2286"/>
    <cellStyle name="40% - Accent5 39 2" xfId="2287"/>
    <cellStyle name="40% - Accent5 4" xfId="2288"/>
    <cellStyle name="40% - Accent5 4 2" xfId="2289"/>
    <cellStyle name="40% - Accent5 4 2 2" xfId="61231"/>
    <cellStyle name="40% - Accent5 4 3" xfId="45930"/>
    <cellStyle name="40% - Accent5 4 3 2" xfId="45931"/>
    <cellStyle name="40% - Accent5 4 3 2 2" xfId="45932"/>
    <cellStyle name="40% - Accent5 4 3 2 2 2" xfId="45933"/>
    <cellStyle name="40% - Accent5 4 3 2 3" xfId="45934"/>
    <cellStyle name="40% - Accent5 4 3 3" xfId="45935"/>
    <cellStyle name="40% - Accent5 4 3 3 2" xfId="45936"/>
    <cellStyle name="40% - Accent5 4 3 4" xfId="45937"/>
    <cellStyle name="40% - Accent5 4 3 5" xfId="45938"/>
    <cellStyle name="40% - Accent5 4 4" xfId="45939"/>
    <cellStyle name="40% - Accent5 4 4 2" xfId="45940"/>
    <cellStyle name="40% - Accent5 4 4 2 2" xfId="45941"/>
    <cellStyle name="40% - Accent5 4 4 3" xfId="45942"/>
    <cellStyle name="40% - Accent5 4 5" xfId="45943"/>
    <cellStyle name="40% - Accent5 4 5 2" xfId="45944"/>
    <cellStyle name="40% - Accent5 4 6" xfId="45945"/>
    <cellStyle name="40% - Accent5 40" xfId="2290"/>
    <cellStyle name="40% - Accent5 40 2" xfId="2291"/>
    <cellStyle name="40% - Accent5 41" xfId="2292"/>
    <cellStyle name="40% - Accent5 41 2" xfId="2293"/>
    <cellStyle name="40% - Accent5 42" xfId="2294"/>
    <cellStyle name="40% - Accent5 42 2" xfId="2295"/>
    <cellStyle name="40% - Accent5 43" xfId="2296"/>
    <cellStyle name="40% - Accent5 43 2" xfId="2297"/>
    <cellStyle name="40% - Accent5 44" xfId="2298"/>
    <cellStyle name="40% - Accent5 44 2" xfId="2299"/>
    <cellStyle name="40% - Accent5 45" xfId="2300"/>
    <cellStyle name="40% - Accent5 45 2" xfId="2301"/>
    <cellStyle name="40% - Accent5 46" xfId="2302"/>
    <cellStyle name="40% - Accent5 46 2" xfId="2303"/>
    <cellStyle name="40% - Accent5 47" xfId="2304"/>
    <cellStyle name="40% - Accent5 47 2" xfId="2305"/>
    <cellStyle name="40% - Accent5 48" xfId="2306"/>
    <cellStyle name="40% - Accent5 48 2" xfId="2307"/>
    <cellStyle name="40% - Accent5 49" xfId="2308"/>
    <cellStyle name="40% - Accent5 49 2" xfId="2309"/>
    <cellStyle name="40% - Accent5 5" xfId="2310"/>
    <cellStyle name="40% - Accent5 5 2" xfId="2311"/>
    <cellStyle name="40% - Accent5 5 2 2" xfId="61232"/>
    <cellStyle name="40% - Accent5 50" xfId="2312"/>
    <cellStyle name="40% - Accent5 50 2" xfId="2313"/>
    <cellStyle name="40% - Accent5 51" xfId="2314"/>
    <cellStyle name="40% - Accent5 51 2" xfId="2315"/>
    <cellStyle name="40% - Accent5 52" xfId="2316"/>
    <cellStyle name="40% - Accent5 52 2" xfId="2317"/>
    <cellStyle name="40% - Accent5 53" xfId="2318"/>
    <cellStyle name="40% - Accent5 53 2" xfId="2319"/>
    <cellStyle name="40% - Accent5 54" xfId="2320"/>
    <cellStyle name="40% - Accent5 54 2" xfId="2321"/>
    <cellStyle name="40% - Accent5 55" xfId="2322"/>
    <cellStyle name="40% - Accent5 55 2" xfId="2323"/>
    <cellStyle name="40% - Accent5 56" xfId="2324"/>
    <cellStyle name="40% - Accent5 56 2" xfId="2325"/>
    <cellStyle name="40% - Accent5 57" xfId="2326"/>
    <cellStyle name="40% - Accent5 57 2" xfId="45946"/>
    <cellStyle name="40% - Accent5 57 3" xfId="61233"/>
    <cellStyle name="40% - Accent5 58" xfId="2327"/>
    <cellStyle name="40% - Accent5 58 2" xfId="45947"/>
    <cellStyle name="40% - Accent5 58 3" xfId="61234"/>
    <cellStyle name="40% - Accent5 59" xfId="2328"/>
    <cellStyle name="40% - Accent5 59 2" xfId="45948"/>
    <cellStyle name="40% - Accent5 59 3" xfId="61235"/>
    <cellStyle name="40% - Accent5 6" xfId="2329"/>
    <cellStyle name="40% - Accent5 6 2" xfId="2330"/>
    <cellStyle name="40% - Accent5 60" xfId="2331"/>
    <cellStyle name="40% - Accent5 60 2" xfId="45949"/>
    <cellStyle name="40% - Accent5 61" xfId="2332"/>
    <cellStyle name="40% - Accent5 61 2" xfId="45950"/>
    <cellStyle name="40% - Accent5 61 3" xfId="45951"/>
    <cellStyle name="40% - Accent5 61 3 2" xfId="45952"/>
    <cellStyle name="40% - Accent5 61 3 2 2" xfId="45953"/>
    <cellStyle name="40% - Accent5 61 3 2 2 2" xfId="45954"/>
    <cellStyle name="40% - Accent5 61 3 2 3" xfId="45955"/>
    <cellStyle name="40% - Accent5 61 3 3" xfId="45956"/>
    <cellStyle name="40% - Accent5 61 3 3 2" xfId="45957"/>
    <cellStyle name="40% - Accent5 61 3 4" xfId="45958"/>
    <cellStyle name="40% - Accent5 61 3 5" xfId="45959"/>
    <cellStyle name="40% - Accent5 61 4" xfId="45960"/>
    <cellStyle name="40% - Accent5 61 4 2" xfId="45961"/>
    <cellStyle name="40% - Accent5 61 4 2 2" xfId="45962"/>
    <cellStyle name="40% - Accent5 61 4 3" xfId="45963"/>
    <cellStyle name="40% - Accent5 61 5" xfId="45964"/>
    <cellStyle name="40% - Accent5 61 5 2" xfId="45965"/>
    <cellStyle name="40% - Accent5 61 6" xfId="45966"/>
    <cellStyle name="40% - Accent5 62" xfId="2333"/>
    <cellStyle name="40% - Accent5 62 2" xfId="45967"/>
    <cellStyle name="40% - Accent5 62 3" xfId="45968"/>
    <cellStyle name="40% - Accent5 62 3 2" xfId="45969"/>
    <cellStyle name="40% - Accent5 62 3 2 2" xfId="45970"/>
    <cellStyle name="40% - Accent5 62 3 2 2 2" xfId="45971"/>
    <cellStyle name="40% - Accent5 62 3 2 3" xfId="45972"/>
    <cellStyle name="40% - Accent5 62 3 3" xfId="45973"/>
    <cellStyle name="40% - Accent5 62 3 3 2" xfId="45974"/>
    <cellStyle name="40% - Accent5 62 3 4" xfId="45975"/>
    <cellStyle name="40% - Accent5 62 3 5" xfId="45976"/>
    <cellStyle name="40% - Accent5 62 4" xfId="45977"/>
    <cellStyle name="40% - Accent5 62 4 2" xfId="45978"/>
    <cellStyle name="40% - Accent5 62 4 2 2" xfId="45979"/>
    <cellStyle name="40% - Accent5 62 4 3" xfId="45980"/>
    <cellStyle name="40% - Accent5 62 5" xfId="45981"/>
    <cellStyle name="40% - Accent5 62 5 2" xfId="45982"/>
    <cellStyle name="40% - Accent5 62 6" xfId="45983"/>
    <cellStyle name="40% - Accent5 63" xfId="2334"/>
    <cellStyle name="40% - Accent5 63 2" xfId="45984"/>
    <cellStyle name="40% - Accent5 64" xfId="2335"/>
    <cellStyle name="40% - Accent5 64 2" xfId="45985"/>
    <cellStyle name="40% - Accent5 65" xfId="2336"/>
    <cellStyle name="40% - Accent5 65 2" xfId="45986"/>
    <cellStyle name="40% - Accent5 66" xfId="2337"/>
    <cellStyle name="40% - Accent5 66 2" xfId="45987"/>
    <cellStyle name="40% - Accent5 67" xfId="2338"/>
    <cellStyle name="40% - Accent5 67 2" xfId="45988"/>
    <cellStyle name="40% - Accent5 68" xfId="2339"/>
    <cellStyle name="40% - Accent5 68 2" xfId="45989"/>
    <cellStyle name="40% - Accent5 69" xfId="2340"/>
    <cellStyle name="40% - Accent5 69 2" xfId="45990"/>
    <cellStyle name="40% - Accent5 7" xfId="2341"/>
    <cellStyle name="40% - Accent5 7 2" xfId="2342"/>
    <cellStyle name="40% - Accent5 70" xfId="2343"/>
    <cellStyle name="40% - Accent5 70 2" xfId="45991"/>
    <cellStyle name="40% - Accent5 71" xfId="2344"/>
    <cellStyle name="40% - Accent5 71 2" xfId="45992"/>
    <cellStyle name="40% - Accent5 72" xfId="2345"/>
    <cellStyle name="40% - Accent5 72 2" xfId="45993"/>
    <cellStyle name="40% - Accent5 73" xfId="2346"/>
    <cellStyle name="40% - Accent5 73 2" xfId="45994"/>
    <cellStyle name="40% - Accent5 74" xfId="2347"/>
    <cellStyle name="40% - Accent5 74 2" xfId="45995"/>
    <cellStyle name="40% - Accent5 75" xfId="2348"/>
    <cellStyle name="40% - Accent5 75 2" xfId="45996"/>
    <cellStyle name="40% - Accent5 76" xfId="2349"/>
    <cellStyle name="40% - Accent5 76 2" xfId="45997"/>
    <cellStyle name="40% - Accent5 77" xfId="2350"/>
    <cellStyle name="40% - Accent5 77 2" xfId="45998"/>
    <cellStyle name="40% - Accent5 78" xfId="2351"/>
    <cellStyle name="40% - Accent5 78 2" xfId="45999"/>
    <cellStyle name="40% - Accent5 79" xfId="2352"/>
    <cellStyle name="40% - Accent5 8" xfId="2353"/>
    <cellStyle name="40% - Accent5 8 2" xfId="2354"/>
    <cellStyle name="40% - Accent5 80" xfId="2355"/>
    <cellStyle name="40% - Accent5 81" xfId="2356"/>
    <cellStyle name="40% - Accent5 82" xfId="2357"/>
    <cellStyle name="40% - Accent5 83" xfId="2358"/>
    <cellStyle name="40% - Accent5 84" xfId="2359"/>
    <cellStyle name="40% - Accent5 85" xfId="2360"/>
    <cellStyle name="40% - Accent5 86" xfId="2361"/>
    <cellStyle name="40% - Accent5 86 10" xfId="46000"/>
    <cellStyle name="40% - Accent5 86 2" xfId="46001"/>
    <cellStyle name="40% - Accent5 86 2 2" xfId="46002"/>
    <cellStyle name="40% - Accent5 86 2 2 2" xfId="46003"/>
    <cellStyle name="40% - Accent5 86 2 2 2 2" xfId="46004"/>
    <cellStyle name="40% - Accent5 86 2 2 2 2 2" xfId="46005"/>
    <cellStyle name="40% - Accent5 86 2 2 2 2 2 2" xfId="46006"/>
    <cellStyle name="40% - Accent5 86 2 2 2 2 3" xfId="46007"/>
    <cellStyle name="40% - Accent5 86 2 2 2 3" xfId="46008"/>
    <cellStyle name="40% - Accent5 86 2 2 2 3 2" xfId="46009"/>
    <cellStyle name="40% - Accent5 86 2 2 2 4" xfId="46010"/>
    <cellStyle name="40% - Accent5 86 2 2 2 5" xfId="46011"/>
    <cellStyle name="40% - Accent5 86 2 2 3" xfId="46012"/>
    <cellStyle name="40% - Accent5 86 2 2 3 2" xfId="46013"/>
    <cellStyle name="40% - Accent5 86 2 2 3 2 2" xfId="46014"/>
    <cellStyle name="40% - Accent5 86 2 2 3 3" xfId="46015"/>
    <cellStyle name="40% - Accent5 86 2 2 4" xfId="46016"/>
    <cellStyle name="40% - Accent5 86 2 2 4 2" xfId="46017"/>
    <cellStyle name="40% - Accent5 86 2 2 5" xfId="46018"/>
    <cellStyle name="40% - Accent5 86 2 2 6" xfId="46019"/>
    <cellStyle name="40% - Accent5 86 2 3" xfId="46020"/>
    <cellStyle name="40% - Accent5 86 2 3 2" xfId="46021"/>
    <cellStyle name="40% - Accent5 86 2 3 2 2" xfId="46022"/>
    <cellStyle name="40% - Accent5 86 2 3 2 2 2" xfId="46023"/>
    <cellStyle name="40% - Accent5 86 2 3 2 3" xfId="46024"/>
    <cellStyle name="40% - Accent5 86 2 3 3" xfId="46025"/>
    <cellStyle name="40% - Accent5 86 2 3 3 2" xfId="46026"/>
    <cellStyle name="40% - Accent5 86 2 3 4" xfId="46027"/>
    <cellStyle name="40% - Accent5 86 2 3 5" xfId="46028"/>
    <cellStyle name="40% - Accent5 86 2 4" xfId="46029"/>
    <cellStyle name="40% - Accent5 86 2 4 2" xfId="46030"/>
    <cellStyle name="40% - Accent5 86 2 4 2 2" xfId="46031"/>
    <cellStyle name="40% - Accent5 86 2 4 3" xfId="46032"/>
    <cellStyle name="40% - Accent5 86 2 5" xfId="46033"/>
    <cellStyle name="40% - Accent5 86 2 5 2" xfId="46034"/>
    <cellStyle name="40% - Accent5 86 2 6" xfId="46035"/>
    <cellStyle name="40% - Accent5 86 2 7" xfId="46036"/>
    <cellStyle name="40% - Accent5 86 3" xfId="46037"/>
    <cellStyle name="40% - Accent5 86 3 2" xfId="46038"/>
    <cellStyle name="40% - Accent5 86 3 2 2" xfId="46039"/>
    <cellStyle name="40% - Accent5 86 3 2 2 2" xfId="46040"/>
    <cellStyle name="40% - Accent5 86 3 2 2 2 2" xfId="46041"/>
    <cellStyle name="40% - Accent5 86 3 2 2 2 2 2" xfId="46042"/>
    <cellStyle name="40% - Accent5 86 3 2 2 2 3" xfId="46043"/>
    <cellStyle name="40% - Accent5 86 3 2 2 3" xfId="46044"/>
    <cellStyle name="40% - Accent5 86 3 2 2 3 2" xfId="46045"/>
    <cellStyle name="40% - Accent5 86 3 2 2 4" xfId="46046"/>
    <cellStyle name="40% - Accent5 86 3 2 2 5" xfId="46047"/>
    <cellStyle name="40% - Accent5 86 3 2 3" xfId="46048"/>
    <cellStyle name="40% - Accent5 86 3 2 3 2" xfId="46049"/>
    <cellStyle name="40% - Accent5 86 3 2 3 2 2" xfId="46050"/>
    <cellStyle name="40% - Accent5 86 3 2 3 3" xfId="46051"/>
    <cellStyle name="40% - Accent5 86 3 2 4" xfId="46052"/>
    <cellStyle name="40% - Accent5 86 3 2 4 2" xfId="46053"/>
    <cellStyle name="40% - Accent5 86 3 2 5" xfId="46054"/>
    <cellStyle name="40% - Accent5 86 3 2 6" xfId="46055"/>
    <cellStyle name="40% - Accent5 86 3 3" xfId="46056"/>
    <cellStyle name="40% - Accent5 86 3 3 2" xfId="46057"/>
    <cellStyle name="40% - Accent5 86 3 3 2 2" xfId="46058"/>
    <cellStyle name="40% - Accent5 86 3 3 2 2 2" xfId="46059"/>
    <cellStyle name="40% - Accent5 86 3 3 2 3" xfId="46060"/>
    <cellStyle name="40% - Accent5 86 3 3 3" xfId="46061"/>
    <cellStyle name="40% - Accent5 86 3 3 3 2" xfId="46062"/>
    <cellStyle name="40% - Accent5 86 3 3 4" xfId="46063"/>
    <cellStyle name="40% - Accent5 86 3 3 5" xfId="46064"/>
    <cellStyle name="40% - Accent5 86 3 4" xfId="46065"/>
    <cellStyle name="40% - Accent5 86 3 4 2" xfId="46066"/>
    <cellStyle name="40% - Accent5 86 3 4 2 2" xfId="46067"/>
    <cellStyle name="40% - Accent5 86 3 4 3" xfId="46068"/>
    <cellStyle name="40% - Accent5 86 3 5" xfId="46069"/>
    <cellStyle name="40% - Accent5 86 3 5 2" xfId="46070"/>
    <cellStyle name="40% - Accent5 86 3 6" xfId="46071"/>
    <cellStyle name="40% - Accent5 86 3 7" xfId="46072"/>
    <cellStyle name="40% - Accent5 86 4" xfId="46073"/>
    <cellStyle name="40% - Accent5 86 4 2" xfId="46074"/>
    <cellStyle name="40% - Accent5 86 4 2 2" xfId="46075"/>
    <cellStyle name="40% - Accent5 86 4 2 2 2" xfId="46076"/>
    <cellStyle name="40% - Accent5 86 4 2 2 2 2" xfId="46077"/>
    <cellStyle name="40% - Accent5 86 4 2 2 3" xfId="46078"/>
    <cellStyle name="40% - Accent5 86 4 2 3" xfId="46079"/>
    <cellStyle name="40% - Accent5 86 4 2 3 2" xfId="46080"/>
    <cellStyle name="40% - Accent5 86 4 2 4" xfId="46081"/>
    <cellStyle name="40% - Accent5 86 4 2 5" xfId="46082"/>
    <cellStyle name="40% - Accent5 86 4 3" xfId="46083"/>
    <cellStyle name="40% - Accent5 86 4 3 2" xfId="46084"/>
    <cellStyle name="40% - Accent5 86 4 3 2 2" xfId="46085"/>
    <cellStyle name="40% - Accent5 86 4 3 3" xfId="46086"/>
    <cellStyle name="40% - Accent5 86 4 4" xfId="46087"/>
    <cellStyle name="40% - Accent5 86 4 4 2" xfId="46088"/>
    <cellStyle name="40% - Accent5 86 4 5" xfId="46089"/>
    <cellStyle name="40% - Accent5 86 4 6" xfId="46090"/>
    <cellStyle name="40% - Accent5 86 5" xfId="46091"/>
    <cellStyle name="40% - Accent5 86 5 2" xfId="46092"/>
    <cellStyle name="40% - Accent5 86 5 2 2" xfId="46093"/>
    <cellStyle name="40% - Accent5 86 5 2 2 2" xfId="46094"/>
    <cellStyle name="40% - Accent5 86 5 2 2 2 2" xfId="46095"/>
    <cellStyle name="40% - Accent5 86 5 2 2 3" xfId="46096"/>
    <cellStyle name="40% - Accent5 86 5 2 3" xfId="46097"/>
    <cellStyle name="40% - Accent5 86 5 2 3 2" xfId="46098"/>
    <cellStyle name="40% - Accent5 86 5 2 4" xfId="46099"/>
    <cellStyle name="40% - Accent5 86 5 2 5" xfId="46100"/>
    <cellStyle name="40% - Accent5 86 5 3" xfId="46101"/>
    <cellStyle name="40% - Accent5 86 5 3 2" xfId="46102"/>
    <cellStyle name="40% - Accent5 86 5 3 2 2" xfId="46103"/>
    <cellStyle name="40% - Accent5 86 5 3 3" xfId="46104"/>
    <cellStyle name="40% - Accent5 86 5 4" xfId="46105"/>
    <cellStyle name="40% - Accent5 86 5 4 2" xfId="46106"/>
    <cellStyle name="40% - Accent5 86 5 5" xfId="46107"/>
    <cellStyle name="40% - Accent5 86 5 6" xfId="46108"/>
    <cellStyle name="40% - Accent5 86 6" xfId="46109"/>
    <cellStyle name="40% - Accent5 86 6 2" xfId="46110"/>
    <cellStyle name="40% - Accent5 86 6 2 2" xfId="46111"/>
    <cellStyle name="40% - Accent5 86 6 2 2 2" xfId="46112"/>
    <cellStyle name="40% - Accent5 86 6 2 3" xfId="46113"/>
    <cellStyle name="40% - Accent5 86 6 3" xfId="46114"/>
    <cellStyle name="40% - Accent5 86 6 3 2" xfId="46115"/>
    <cellStyle name="40% - Accent5 86 6 4" xfId="46116"/>
    <cellStyle name="40% - Accent5 86 6 5" xfId="46117"/>
    <cellStyle name="40% - Accent5 86 7" xfId="46118"/>
    <cellStyle name="40% - Accent5 86 7 2" xfId="46119"/>
    <cellStyle name="40% - Accent5 86 7 2 2" xfId="46120"/>
    <cellStyle name="40% - Accent5 86 7 3" xfId="46121"/>
    <cellStyle name="40% - Accent5 86 8" xfId="46122"/>
    <cellStyle name="40% - Accent5 86 8 2" xfId="46123"/>
    <cellStyle name="40% - Accent5 86 9" xfId="46124"/>
    <cellStyle name="40% - Accent5 86 9 2" xfId="61236"/>
    <cellStyle name="40% - Accent5 87" xfId="2362"/>
    <cellStyle name="40% - Accent5 87 10" xfId="46125"/>
    <cellStyle name="40% - Accent5 87 2" xfId="46126"/>
    <cellStyle name="40% - Accent5 87 2 2" xfId="46127"/>
    <cellStyle name="40% - Accent5 87 2 2 2" xfId="46128"/>
    <cellStyle name="40% - Accent5 87 2 2 2 2" xfId="46129"/>
    <cellStyle name="40% - Accent5 87 2 2 2 2 2" xfId="46130"/>
    <cellStyle name="40% - Accent5 87 2 2 2 2 2 2" xfId="46131"/>
    <cellStyle name="40% - Accent5 87 2 2 2 2 3" xfId="46132"/>
    <cellStyle name="40% - Accent5 87 2 2 2 3" xfId="46133"/>
    <cellStyle name="40% - Accent5 87 2 2 2 3 2" xfId="46134"/>
    <cellStyle name="40% - Accent5 87 2 2 2 4" xfId="46135"/>
    <cellStyle name="40% - Accent5 87 2 2 2 5" xfId="46136"/>
    <cellStyle name="40% - Accent5 87 2 2 3" xfId="46137"/>
    <cellStyle name="40% - Accent5 87 2 2 3 2" xfId="46138"/>
    <cellStyle name="40% - Accent5 87 2 2 3 2 2" xfId="46139"/>
    <cellStyle name="40% - Accent5 87 2 2 3 3" xfId="46140"/>
    <cellStyle name="40% - Accent5 87 2 2 4" xfId="46141"/>
    <cellStyle name="40% - Accent5 87 2 2 4 2" xfId="46142"/>
    <cellStyle name="40% - Accent5 87 2 2 5" xfId="46143"/>
    <cellStyle name="40% - Accent5 87 2 2 6" xfId="46144"/>
    <cellStyle name="40% - Accent5 87 2 3" xfId="46145"/>
    <cellStyle name="40% - Accent5 87 2 3 2" xfId="46146"/>
    <cellStyle name="40% - Accent5 87 2 3 2 2" xfId="46147"/>
    <cellStyle name="40% - Accent5 87 2 3 2 2 2" xfId="46148"/>
    <cellStyle name="40% - Accent5 87 2 3 2 3" xfId="46149"/>
    <cellStyle name="40% - Accent5 87 2 3 3" xfId="46150"/>
    <cellStyle name="40% - Accent5 87 2 3 3 2" xfId="46151"/>
    <cellStyle name="40% - Accent5 87 2 3 4" xfId="46152"/>
    <cellStyle name="40% - Accent5 87 2 3 5" xfId="46153"/>
    <cellStyle name="40% - Accent5 87 2 4" xfId="46154"/>
    <cellStyle name="40% - Accent5 87 2 4 2" xfId="46155"/>
    <cellStyle name="40% - Accent5 87 2 4 2 2" xfId="46156"/>
    <cellStyle name="40% - Accent5 87 2 4 3" xfId="46157"/>
    <cellStyle name="40% - Accent5 87 2 5" xfId="46158"/>
    <cellStyle name="40% - Accent5 87 2 5 2" xfId="46159"/>
    <cellStyle name="40% - Accent5 87 2 6" xfId="46160"/>
    <cellStyle name="40% - Accent5 87 2 7" xfId="46161"/>
    <cellStyle name="40% - Accent5 87 3" xfId="46162"/>
    <cellStyle name="40% - Accent5 87 3 2" xfId="46163"/>
    <cellStyle name="40% - Accent5 87 3 2 2" xfId="46164"/>
    <cellStyle name="40% - Accent5 87 3 2 2 2" xfId="46165"/>
    <cellStyle name="40% - Accent5 87 3 2 2 2 2" xfId="46166"/>
    <cellStyle name="40% - Accent5 87 3 2 2 2 2 2" xfId="46167"/>
    <cellStyle name="40% - Accent5 87 3 2 2 2 3" xfId="46168"/>
    <cellStyle name="40% - Accent5 87 3 2 2 3" xfId="46169"/>
    <cellStyle name="40% - Accent5 87 3 2 2 3 2" xfId="46170"/>
    <cellStyle name="40% - Accent5 87 3 2 2 4" xfId="46171"/>
    <cellStyle name="40% - Accent5 87 3 2 2 5" xfId="46172"/>
    <cellStyle name="40% - Accent5 87 3 2 3" xfId="46173"/>
    <cellStyle name="40% - Accent5 87 3 2 3 2" xfId="46174"/>
    <cellStyle name="40% - Accent5 87 3 2 3 2 2" xfId="46175"/>
    <cellStyle name="40% - Accent5 87 3 2 3 3" xfId="46176"/>
    <cellStyle name="40% - Accent5 87 3 2 4" xfId="46177"/>
    <cellStyle name="40% - Accent5 87 3 2 4 2" xfId="46178"/>
    <cellStyle name="40% - Accent5 87 3 2 5" xfId="46179"/>
    <cellStyle name="40% - Accent5 87 3 2 6" xfId="46180"/>
    <cellStyle name="40% - Accent5 87 3 3" xfId="46181"/>
    <cellStyle name="40% - Accent5 87 3 3 2" xfId="46182"/>
    <cellStyle name="40% - Accent5 87 3 3 2 2" xfId="46183"/>
    <cellStyle name="40% - Accent5 87 3 3 2 2 2" xfId="46184"/>
    <cellStyle name="40% - Accent5 87 3 3 2 3" xfId="46185"/>
    <cellStyle name="40% - Accent5 87 3 3 3" xfId="46186"/>
    <cellStyle name="40% - Accent5 87 3 3 3 2" xfId="46187"/>
    <cellStyle name="40% - Accent5 87 3 3 4" xfId="46188"/>
    <cellStyle name="40% - Accent5 87 3 3 5" xfId="46189"/>
    <cellStyle name="40% - Accent5 87 3 4" xfId="46190"/>
    <cellStyle name="40% - Accent5 87 3 4 2" xfId="46191"/>
    <cellStyle name="40% - Accent5 87 3 4 2 2" xfId="46192"/>
    <cellStyle name="40% - Accent5 87 3 4 3" xfId="46193"/>
    <cellStyle name="40% - Accent5 87 3 5" xfId="46194"/>
    <cellStyle name="40% - Accent5 87 3 5 2" xfId="46195"/>
    <cellStyle name="40% - Accent5 87 3 6" xfId="46196"/>
    <cellStyle name="40% - Accent5 87 3 7" xfId="46197"/>
    <cellStyle name="40% - Accent5 87 4" xfId="46198"/>
    <cellStyle name="40% - Accent5 87 4 2" xfId="46199"/>
    <cellStyle name="40% - Accent5 87 4 2 2" xfId="46200"/>
    <cellStyle name="40% - Accent5 87 4 2 2 2" xfId="46201"/>
    <cellStyle name="40% - Accent5 87 4 2 2 2 2" xfId="46202"/>
    <cellStyle name="40% - Accent5 87 4 2 2 3" xfId="46203"/>
    <cellStyle name="40% - Accent5 87 4 2 3" xfId="46204"/>
    <cellStyle name="40% - Accent5 87 4 2 3 2" xfId="46205"/>
    <cellStyle name="40% - Accent5 87 4 2 4" xfId="46206"/>
    <cellStyle name="40% - Accent5 87 4 2 5" xfId="46207"/>
    <cellStyle name="40% - Accent5 87 4 3" xfId="46208"/>
    <cellStyle name="40% - Accent5 87 4 3 2" xfId="46209"/>
    <cellStyle name="40% - Accent5 87 4 3 2 2" xfId="46210"/>
    <cellStyle name="40% - Accent5 87 4 3 3" xfId="46211"/>
    <cellStyle name="40% - Accent5 87 4 4" xfId="46212"/>
    <cellStyle name="40% - Accent5 87 4 4 2" xfId="46213"/>
    <cellStyle name="40% - Accent5 87 4 5" xfId="46214"/>
    <cellStyle name="40% - Accent5 87 4 6" xfId="46215"/>
    <cellStyle name="40% - Accent5 87 5" xfId="46216"/>
    <cellStyle name="40% - Accent5 87 5 2" xfId="46217"/>
    <cellStyle name="40% - Accent5 87 5 2 2" xfId="46218"/>
    <cellStyle name="40% - Accent5 87 5 2 2 2" xfId="46219"/>
    <cellStyle name="40% - Accent5 87 5 2 2 2 2" xfId="46220"/>
    <cellStyle name="40% - Accent5 87 5 2 2 3" xfId="46221"/>
    <cellStyle name="40% - Accent5 87 5 2 3" xfId="46222"/>
    <cellStyle name="40% - Accent5 87 5 2 3 2" xfId="46223"/>
    <cellStyle name="40% - Accent5 87 5 2 4" xfId="46224"/>
    <cellStyle name="40% - Accent5 87 5 2 5" xfId="46225"/>
    <cellStyle name="40% - Accent5 87 5 3" xfId="46226"/>
    <cellStyle name="40% - Accent5 87 5 3 2" xfId="46227"/>
    <cellStyle name="40% - Accent5 87 5 3 2 2" xfId="46228"/>
    <cellStyle name="40% - Accent5 87 5 3 3" xfId="46229"/>
    <cellStyle name="40% - Accent5 87 5 4" xfId="46230"/>
    <cellStyle name="40% - Accent5 87 5 4 2" xfId="46231"/>
    <cellStyle name="40% - Accent5 87 5 5" xfId="46232"/>
    <cellStyle name="40% - Accent5 87 5 6" xfId="46233"/>
    <cellStyle name="40% - Accent5 87 6" xfId="46234"/>
    <cellStyle name="40% - Accent5 87 6 2" xfId="46235"/>
    <cellStyle name="40% - Accent5 87 6 2 2" xfId="46236"/>
    <cellStyle name="40% - Accent5 87 6 2 2 2" xfId="46237"/>
    <cellStyle name="40% - Accent5 87 6 2 3" xfId="46238"/>
    <cellStyle name="40% - Accent5 87 6 3" xfId="46239"/>
    <cellStyle name="40% - Accent5 87 6 3 2" xfId="46240"/>
    <cellStyle name="40% - Accent5 87 6 4" xfId="46241"/>
    <cellStyle name="40% - Accent5 87 6 5" xfId="46242"/>
    <cellStyle name="40% - Accent5 87 7" xfId="46243"/>
    <cellStyle name="40% - Accent5 87 7 2" xfId="46244"/>
    <cellStyle name="40% - Accent5 87 7 2 2" xfId="46245"/>
    <cellStyle name="40% - Accent5 87 7 3" xfId="46246"/>
    <cellStyle name="40% - Accent5 87 8" xfId="46247"/>
    <cellStyle name="40% - Accent5 87 8 2" xfId="46248"/>
    <cellStyle name="40% - Accent5 87 9" xfId="46249"/>
    <cellStyle name="40% - Accent5 87 9 2" xfId="61237"/>
    <cellStyle name="40% - Accent5 88" xfId="2363"/>
    <cellStyle name="40% - Accent5 88 10" xfId="46250"/>
    <cellStyle name="40% - Accent5 88 2" xfId="46251"/>
    <cellStyle name="40% - Accent5 88 2 2" xfId="46252"/>
    <cellStyle name="40% - Accent5 88 2 2 2" xfId="46253"/>
    <cellStyle name="40% - Accent5 88 2 2 2 2" xfId="46254"/>
    <cellStyle name="40% - Accent5 88 2 2 2 2 2" xfId="46255"/>
    <cellStyle name="40% - Accent5 88 2 2 2 2 2 2" xfId="46256"/>
    <cellStyle name="40% - Accent5 88 2 2 2 2 3" xfId="46257"/>
    <cellStyle name="40% - Accent5 88 2 2 2 3" xfId="46258"/>
    <cellStyle name="40% - Accent5 88 2 2 2 3 2" xfId="46259"/>
    <cellStyle name="40% - Accent5 88 2 2 2 4" xfId="46260"/>
    <cellStyle name="40% - Accent5 88 2 2 2 5" xfId="46261"/>
    <cellStyle name="40% - Accent5 88 2 2 3" xfId="46262"/>
    <cellStyle name="40% - Accent5 88 2 2 3 2" xfId="46263"/>
    <cellStyle name="40% - Accent5 88 2 2 3 2 2" xfId="46264"/>
    <cellStyle name="40% - Accent5 88 2 2 3 3" xfId="46265"/>
    <cellStyle name="40% - Accent5 88 2 2 4" xfId="46266"/>
    <cellStyle name="40% - Accent5 88 2 2 4 2" xfId="46267"/>
    <cellStyle name="40% - Accent5 88 2 2 5" xfId="46268"/>
    <cellStyle name="40% - Accent5 88 2 2 6" xfId="46269"/>
    <cellStyle name="40% - Accent5 88 2 3" xfId="46270"/>
    <cellStyle name="40% - Accent5 88 2 3 2" xfId="46271"/>
    <cellStyle name="40% - Accent5 88 2 3 2 2" xfId="46272"/>
    <cellStyle name="40% - Accent5 88 2 3 2 2 2" xfId="46273"/>
    <cellStyle name="40% - Accent5 88 2 3 2 3" xfId="46274"/>
    <cellStyle name="40% - Accent5 88 2 3 3" xfId="46275"/>
    <cellStyle name="40% - Accent5 88 2 3 3 2" xfId="46276"/>
    <cellStyle name="40% - Accent5 88 2 3 4" xfId="46277"/>
    <cellStyle name="40% - Accent5 88 2 3 5" xfId="46278"/>
    <cellStyle name="40% - Accent5 88 2 4" xfId="46279"/>
    <cellStyle name="40% - Accent5 88 2 4 2" xfId="46280"/>
    <cellStyle name="40% - Accent5 88 2 4 2 2" xfId="46281"/>
    <cellStyle name="40% - Accent5 88 2 4 3" xfId="46282"/>
    <cellStyle name="40% - Accent5 88 2 5" xfId="46283"/>
    <cellStyle name="40% - Accent5 88 2 5 2" xfId="46284"/>
    <cellStyle name="40% - Accent5 88 2 6" xfId="46285"/>
    <cellStyle name="40% - Accent5 88 2 7" xfId="46286"/>
    <cellStyle name="40% - Accent5 88 3" xfId="46287"/>
    <cellStyle name="40% - Accent5 88 3 2" xfId="46288"/>
    <cellStyle name="40% - Accent5 88 3 2 2" xfId="46289"/>
    <cellStyle name="40% - Accent5 88 3 2 2 2" xfId="46290"/>
    <cellStyle name="40% - Accent5 88 3 2 2 2 2" xfId="46291"/>
    <cellStyle name="40% - Accent5 88 3 2 2 2 2 2" xfId="46292"/>
    <cellStyle name="40% - Accent5 88 3 2 2 2 3" xfId="46293"/>
    <cellStyle name="40% - Accent5 88 3 2 2 3" xfId="46294"/>
    <cellStyle name="40% - Accent5 88 3 2 2 3 2" xfId="46295"/>
    <cellStyle name="40% - Accent5 88 3 2 2 4" xfId="46296"/>
    <cellStyle name="40% - Accent5 88 3 2 2 5" xfId="46297"/>
    <cellStyle name="40% - Accent5 88 3 2 3" xfId="46298"/>
    <cellStyle name="40% - Accent5 88 3 2 3 2" xfId="46299"/>
    <cellStyle name="40% - Accent5 88 3 2 3 2 2" xfId="46300"/>
    <cellStyle name="40% - Accent5 88 3 2 3 3" xfId="46301"/>
    <cellStyle name="40% - Accent5 88 3 2 4" xfId="46302"/>
    <cellStyle name="40% - Accent5 88 3 2 4 2" xfId="46303"/>
    <cellStyle name="40% - Accent5 88 3 2 5" xfId="46304"/>
    <cellStyle name="40% - Accent5 88 3 2 6" xfId="46305"/>
    <cellStyle name="40% - Accent5 88 3 3" xfId="46306"/>
    <cellStyle name="40% - Accent5 88 3 3 2" xfId="46307"/>
    <cellStyle name="40% - Accent5 88 3 3 2 2" xfId="46308"/>
    <cellStyle name="40% - Accent5 88 3 3 2 2 2" xfId="46309"/>
    <cellStyle name="40% - Accent5 88 3 3 2 3" xfId="46310"/>
    <cellStyle name="40% - Accent5 88 3 3 3" xfId="46311"/>
    <cellStyle name="40% - Accent5 88 3 3 3 2" xfId="46312"/>
    <cellStyle name="40% - Accent5 88 3 3 4" xfId="46313"/>
    <cellStyle name="40% - Accent5 88 3 3 5" xfId="46314"/>
    <cellStyle name="40% - Accent5 88 3 4" xfId="46315"/>
    <cellStyle name="40% - Accent5 88 3 4 2" xfId="46316"/>
    <cellStyle name="40% - Accent5 88 3 4 2 2" xfId="46317"/>
    <cellStyle name="40% - Accent5 88 3 4 3" xfId="46318"/>
    <cellStyle name="40% - Accent5 88 3 5" xfId="46319"/>
    <cellStyle name="40% - Accent5 88 3 5 2" xfId="46320"/>
    <cellStyle name="40% - Accent5 88 3 6" xfId="46321"/>
    <cellStyle name="40% - Accent5 88 3 7" xfId="46322"/>
    <cellStyle name="40% - Accent5 88 4" xfId="46323"/>
    <cellStyle name="40% - Accent5 88 4 2" xfId="46324"/>
    <cellStyle name="40% - Accent5 88 4 2 2" xfId="46325"/>
    <cellStyle name="40% - Accent5 88 4 2 2 2" xfId="46326"/>
    <cellStyle name="40% - Accent5 88 4 2 2 2 2" xfId="46327"/>
    <cellStyle name="40% - Accent5 88 4 2 2 3" xfId="46328"/>
    <cellStyle name="40% - Accent5 88 4 2 3" xfId="46329"/>
    <cellStyle name="40% - Accent5 88 4 2 3 2" xfId="46330"/>
    <cellStyle name="40% - Accent5 88 4 2 4" xfId="46331"/>
    <cellStyle name="40% - Accent5 88 4 2 5" xfId="46332"/>
    <cellStyle name="40% - Accent5 88 4 3" xfId="46333"/>
    <cellStyle name="40% - Accent5 88 4 3 2" xfId="46334"/>
    <cellStyle name="40% - Accent5 88 4 3 2 2" xfId="46335"/>
    <cellStyle name="40% - Accent5 88 4 3 3" xfId="46336"/>
    <cellStyle name="40% - Accent5 88 4 4" xfId="46337"/>
    <cellStyle name="40% - Accent5 88 4 4 2" xfId="46338"/>
    <cellStyle name="40% - Accent5 88 4 5" xfId="46339"/>
    <cellStyle name="40% - Accent5 88 4 6" xfId="46340"/>
    <cellStyle name="40% - Accent5 88 5" xfId="46341"/>
    <cellStyle name="40% - Accent5 88 5 2" xfId="46342"/>
    <cellStyle name="40% - Accent5 88 5 2 2" xfId="46343"/>
    <cellStyle name="40% - Accent5 88 5 2 2 2" xfId="46344"/>
    <cellStyle name="40% - Accent5 88 5 2 2 2 2" xfId="46345"/>
    <cellStyle name="40% - Accent5 88 5 2 2 3" xfId="46346"/>
    <cellStyle name="40% - Accent5 88 5 2 3" xfId="46347"/>
    <cellStyle name="40% - Accent5 88 5 2 3 2" xfId="46348"/>
    <cellStyle name="40% - Accent5 88 5 2 4" xfId="46349"/>
    <cellStyle name="40% - Accent5 88 5 2 5" xfId="46350"/>
    <cellStyle name="40% - Accent5 88 5 3" xfId="46351"/>
    <cellStyle name="40% - Accent5 88 5 3 2" xfId="46352"/>
    <cellStyle name="40% - Accent5 88 5 3 2 2" xfId="46353"/>
    <cellStyle name="40% - Accent5 88 5 3 3" xfId="46354"/>
    <cellStyle name="40% - Accent5 88 5 4" xfId="46355"/>
    <cellStyle name="40% - Accent5 88 5 4 2" xfId="46356"/>
    <cellStyle name="40% - Accent5 88 5 5" xfId="46357"/>
    <cellStyle name="40% - Accent5 88 5 6" xfId="46358"/>
    <cellStyle name="40% - Accent5 88 6" xfId="46359"/>
    <cellStyle name="40% - Accent5 88 6 2" xfId="46360"/>
    <cellStyle name="40% - Accent5 88 6 2 2" xfId="46361"/>
    <cellStyle name="40% - Accent5 88 6 2 2 2" xfId="46362"/>
    <cellStyle name="40% - Accent5 88 6 2 3" xfId="46363"/>
    <cellStyle name="40% - Accent5 88 6 3" xfId="46364"/>
    <cellStyle name="40% - Accent5 88 6 3 2" xfId="46365"/>
    <cellStyle name="40% - Accent5 88 6 4" xfId="46366"/>
    <cellStyle name="40% - Accent5 88 6 5" xfId="46367"/>
    <cellStyle name="40% - Accent5 88 7" xfId="46368"/>
    <cellStyle name="40% - Accent5 88 7 2" xfId="46369"/>
    <cellStyle name="40% - Accent5 88 7 2 2" xfId="46370"/>
    <cellStyle name="40% - Accent5 88 7 3" xfId="46371"/>
    <cellStyle name="40% - Accent5 88 8" xfId="46372"/>
    <cellStyle name="40% - Accent5 88 8 2" xfId="46373"/>
    <cellStyle name="40% - Accent5 88 9" xfId="46374"/>
    <cellStyle name="40% - Accent5 88 9 2" xfId="61238"/>
    <cellStyle name="40% - Accent5 89" xfId="2364"/>
    <cellStyle name="40% - Accent5 89 10" xfId="46375"/>
    <cellStyle name="40% - Accent5 89 2" xfId="46376"/>
    <cellStyle name="40% - Accent5 89 2 2" xfId="46377"/>
    <cellStyle name="40% - Accent5 89 2 2 2" xfId="46378"/>
    <cellStyle name="40% - Accent5 89 2 2 2 2" xfId="46379"/>
    <cellStyle name="40% - Accent5 89 2 2 2 2 2" xfId="46380"/>
    <cellStyle name="40% - Accent5 89 2 2 2 2 2 2" xfId="46381"/>
    <cellStyle name="40% - Accent5 89 2 2 2 2 3" xfId="46382"/>
    <cellStyle name="40% - Accent5 89 2 2 2 3" xfId="46383"/>
    <cellStyle name="40% - Accent5 89 2 2 2 3 2" xfId="46384"/>
    <cellStyle name="40% - Accent5 89 2 2 2 4" xfId="46385"/>
    <cellStyle name="40% - Accent5 89 2 2 2 5" xfId="46386"/>
    <cellStyle name="40% - Accent5 89 2 2 3" xfId="46387"/>
    <cellStyle name="40% - Accent5 89 2 2 3 2" xfId="46388"/>
    <cellStyle name="40% - Accent5 89 2 2 3 2 2" xfId="46389"/>
    <cellStyle name="40% - Accent5 89 2 2 3 3" xfId="46390"/>
    <cellStyle name="40% - Accent5 89 2 2 4" xfId="46391"/>
    <cellStyle name="40% - Accent5 89 2 2 4 2" xfId="46392"/>
    <cellStyle name="40% - Accent5 89 2 2 5" xfId="46393"/>
    <cellStyle name="40% - Accent5 89 2 2 6" xfId="46394"/>
    <cellStyle name="40% - Accent5 89 2 3" xfId="46395"/>
    <cellStyle name="40% - Accent5 89 2 3 2" xfId="46396"/>
    <cellStyle name="40% - Accent5 89 2 3 2 2" xfId="46397"/>
    <cellStyle name="40% - Accent5 89 2 3 2 2 2" xfId="46398"/>
    <cellStyle name="40% - Accent5 89 2 3 2 3" xfId="46399"/>
    <cellStyle name="40% - Accent5 89 2 3 3" xfId="46400"/>
    <cellStyle name="40% - Accent5 89 2 3 3 2" xfId="46401"/>
    <cellStyle name="40% - Accent5 89 2 3 4" xfId="46402"/>
    <cellStyle name="40% - Accent5 89 2 3 5" xfId="46403"/>
    <cellStyle name="40% - Accent5 89 2 4" xfId="46404"/>
    <cellStyle name="40% - Accent5 89 2 4 2" xfId="46405"/>
    <cellStyle name="40% - Accent5 89 2 4 2 2" xfId="46406"/>
    <cellStyle name="40% - Accent5 89 2 4 3" xfId="46407"/>
    <cellStyle name="40% - Accent5 89 2 5" xfId="46408"/>
    <cellStyle name="40% - Accent5 89 2 5 2" xfId="46409"/>
    <cellStyle name="40% - Accent5 89 2 6" xfId="46410"/>
    <cellStyle name="40% - Accent5 89 2 7" xfId="46411"/>
    <cellStyle name="40% - Accent5 89 3" xfId="46412"/>
    <cellStyle name="40% - Accent5 89 3 2" xfId="46413"/>
    <cellStyle name="40% - Accent5 89 3 2 2" xfId="46414"/>
    <cellStyle name="40% - Accent5 89 3 2 2 2" xfId="46415"/>
    <cellStyle name="40% - Accent5 89 3 2 2 2 2" xfId="46416"/>
    <cellStyle name="40% - Accent5 89 3 2 2 2 2 2" xfId="46417"/>
    <cellStyle name="40% - Accent5 89 3 2 2 2 3" xfId="46418"/>
    <cellStyle name="40% - Accent5 89 3 2 2 3" xfId="46419"/>
    <cellStyle name="40% - Accent5 89 3 2 2 3 2" xfId="46420"/>
    <cellStyle name="40% - Accent5 89 3 2 2 4" xfId="46421"/>
    <cellStyle name="40% - Accent5 89 3 2 2 5" xfId="46422"/>
    <cellStyle name="40% - Accent5 89 3 2 3" xfId="46423"/>
    <cellStyle name="40% - Accent5 89 3 2 3 2" xfId="46424"/>
    <cellStyle name="40% - Accent5 89 3 2 3 2 2" xfId="46425"/>
    <cellStyle name="40% - Accent5 89 3 2 3 3" xfId="46426"/>
    <cellStyle name="40% - Accent5 89 3 2 4" xfId="46427"/>
    <cellStyle name="40% - Accent5 89 3 2 4 2" xfId="46428"/>
    <cellStyle name="40% - Accent5 89 3 2 5" xfId="46429"/>
    <cellStyle name="40% - Accent5 89 3 2 6" xfId="46430"/>
    <cellStyle name="40% - Accent5 89 3 3" xfId="46431"/>
    <cellStyle name="40% - Accent5 89 3 3 2" xfId="46432"/>
    <cellStyle name="40% - Accent5 89 3 3 2 2" xfId="46433"/>
    <cellStyle name="40% - Accent5 89 3 3 2 2 2" xfId="46434"/>
    <cellStyle name="40% - Accent5 89 3 3 2 3" xfId="46435"/>
    <cellStyle name="40% - Accent5 89 3 3 3" xfId="46436"/>
    <cellStyle name="40% - Accent5 89 3 3 3 2" xfId="46437"/>
    <cellStyle name="40% - Accent5 89 3 3 4" xfId="46438"/>
    <cellStyle name="40% - Accent5 89 3 3 5" xfId="46439"/>
    <cellStyle name="40% - Accent5 89 3 4" xfId="46440"/>
    <cellStyle name="40% - Accent5 89 3 4 2" xfId="46441"/>
    <cellStyle name="40% - Accent5 89 3 4 2 2" xfId="46442"/>
    <cellStyle name="40% - Accent5 89 3 4 3" xfId="46443"/>
    <cellStyle name="40% - Accent5 89 3 5" xfId="46444"/>
    <cellStyle name="40% - Accent5 89 3 5 2" xfId="46445"/>
    <cellStyle name="40% - Accent5 89 3 6" xfId="46446"/>
    <cellStyle name="40% - Accent5 89 3 7" xfId="46447"/>
    <cellStyle name="40% - Accent5 89 4" xfId="46448"/>
    <cellStyle name="40% - Accent5 89 4 2" xfId="46449"/>
    <cellStyle name="40% - Accent5 89 4 2 2" xfId="46450"/>
    <cellStyle name="40% - Accent5 89 4 2 2 2" xfId="46451"/>
    <cellStyle name="40% - Accent5 89 4 2 2 2 2" xfId="46452"/>
    <cellStyle name="40% - Accent5 89 4 2 2 3" xfId="46453"/>
    <cellStyle name="40% - Accent5 89 4 2 3" xfId="46454"/>
    <cellStyle name="40% - Accent5 89 4 2 3 2" xfId="46455"/>
    <cellStyle name="40% - Accent5 89 4 2 4" xfId="46456"/>
    <cellStyle name="40% - Accent5 89 4 2 5" xfId="46457"/>
    <cellStyle name="40% - Accent5 89 4 3" xfId="46458"/>
    <cellStyle name="40% - Accent5 89 4 3 2" xfId="46459"/>
    <cellStyle name="40% - Accent5 89 4 3 2 2" xfId="46460"/>
    <cellStyle name="40% - Accent5 89 4 3 3" xfId="46461"/>
    <cellStyle name="40% - Accent5 89 4 4" xfId="46462"/>
    <cellStyle name="40% - Accent5 89 4 4 2" xfId="46463"/>
    <cellStyle name="40% - Accent5 89 4 5" xfId="46464"/>
    <cellStyle name="40% - Accent5 89 4 6" xfId="46465"/>
    <cellStyle name="40% - Accent5 89 5" xfId="46466"/>
    <cellStyle name="40% - Accent5 89 5 2" xfId="46467"/>
    <cellStyle name="40% - Accent5 89 5 2 2" xfId="46468"/>
    <cellStyle name="40% - Accent5 89 5 2 2 2" xfId="46469"/>
    <cellStyle name="40% - Accent5 89 5 2 2 2 2" xfId="46470"/>
    <cellStyle name="40% - Accent5 89 5 2 2 3" xfId="46471"/>
    <cellStyle name="40% - Accent5 89 5 2 3" xfId="46472"/>
    <cellStyle name="40% - Accent5 89 5 2 3 2" xfId="46473"/>
    <cellStyle name="40% - Accent5 89 5 2 4" xfId="46474"/>
    <cellStyle name="40% - Accent5 89 5 2 5" xfId="46475"/>
    <cellStyle name="40% - Accent5 89 5 3" xfId="46476"/>
    <cellStyle name="40% - Accent5 89 5 3 2" xfId="46477"/>
    <cellStyle name="40% - Accent5 89 5 3 2 2" xfId="46478"/>
    <cellStyle name="40% - Accent5 89 5 3 3" xfId="46479"/>
    <cellStyle name="40% - Accent5 89 5 4" xfId="46480"/>
    <cellStyle name="40% - Accent5 89 5 4 2" xfId="46481"/>
    <cellStyle name="40% - Accent5 89 5 5" xfId="46482"/>
    <cellStyle name="40% - Accent5 89 5 6" xfId="46483"/>
    <cellStyle name="40% - Accent5 89 6" xfId="46484"/>
    <cellStyle name="40% - Accent5 89 6 2" xfId="46485"/>
    <cellStyle name="40% - Accent5 89 6 2 2" xfId="46486"/>
    <cellStyle name="40% - Accent5 89 6 2 2 2" xfId="46487"/>
    <cellStyle name="40% - Accent5 89 6 2 3" xfId="46488"/>
    <cellStyle name="40% - Accent5 89 6 3" xfId="46489"/>
    <cellStyle name="40% - Accent5 89 6 3 2" xfId="46490"/>
    <cellStyle name="40% - Accent5 89 6 4" xfId="46491"/>
    <cellStyle name="40% - Accent5 89 6 5" xfId="46492"/>
    <cellStyle name="40% - Accent5 89 7" xfId="46493"/>
    <cellStyle name="40% - Accent5 89 7 2" xfId="46494"/>
    <cellStyle name="40% - Accent5 89 7 2 2" xfId="46495"/>
    <cellStyle name="40% - Accent5 89 7 3" xfId="46496"/>
    <cellStyle name="40% - Accent5 89 8" xfId="46497"/>
    <cellStyle name="40% - Accent5 89 8 2" xfId="46498"/>
    <cellStyle name="40% - Accent5 89 9" xfId="46499"/>
    <cellStyle name="40% - Accent5 89 9 2" xfId="61239"/>
    <cellStyle name="40% - Accent5 9" xfId="2365"/>
    <cellStyle name="40% - Accent5 9 2" xfId="2366"/>
    <cellStyle name="40% - Accent5 90" xfId="2367"/>
    <cellStyle name="40% - Accent5 90 10" xfId="46500"/>
    <cellStyle name="40% - Accent5 90 2" xfId="46501"/>
    <cellStyle name="40% - Accent5 90 2 2" xfId="46502"/>
    <cellStyle name="40% - Accent5 90 2 2 2" xfId="46503"/>
    <cellStyle name="40% - Accent5 90 2 2 2 2" xfId="46504"/>
    <cellStyle name="40% - Accent5 90 2 2 2 2 2" xfId="46505"/>
    <cellStyle name="40% - Accent5 90 2 2 2 2 2 2" xfId="46506"/>
    <cellStyle name="40% - Accent5 90 2 2 2 2 3" xfId="46507"/>
    <cellStyle name="40% - Accent5 90 2 2 2 3" xfId="46508"/>
    <cellStyle name="40% - Accent5 90 2 2 2 3 2" xfId="46509"/>
    <cellStyle name="40% - Accent5 90 2 2 2 4" xfId="46510"/>
    <cellStyle name="40% - Accent5 90 2 2 2 5" xfId="46511"/>
    <cellStyle name="40% - Accent5 90 2 2 3" xfId="46512"/>
    <cellStyle name="40% - Accent5 90 2 2 3 2" xfId="46513"/>
    <cellStyle name="40% - Accent5 90 2 2 3 2 2" xfId="46514"/>
    <cellStyle name="40% - Accent5 90 2 2 3 3" xfId="46515"/>
    <cellStyle name="40% - Accent5 90 2 2 4" xfId="46516"/>
    <cellStyle name="40% - Accent5 90 2 2 4 2" xfId="46517"/>
    <cellStyle name="40% - Accent5 90 2 2 5" xfId="46518"/>
    <cellStyle name="40% - Accent5 90 2 2 6" xfId="46519"/>
    <cellStyle name="40% - Accent5 90 2 3" xfId="46520"/>
    <cellStyle name="40% - Accent5 90 2 3 2" xfId="46521"/>
    <cellStyle name="40% - Accent5 90 2 3 2 2" xfId="46522"/>
    <cellStyle name="40% - Accent5 90 2 3 2 2 2" xfId="46523"/>
    <cellStyle name="40% - Accent5 90 2 3 2 3" xfId="46524"/>
    <cellStyle name="40% - Accent5 90 2 3 3" xfId="46525"/>
    <cellStyle name="40% - Accent5 90 2 3 3 2" xfId="46526"/>
    <cellStyle name="40% - Accent5 90 2 3 4" xfId="46527"/>
    <cellStyle name="40% - Accent5 90 2 3 5" xfId="46528"/>
    <cellStyle name="40% - Accent5 90 2 4" xfId="46529"/>
    <cellStyle name="40% - Accent5 90 2 4 2" xfId="46530"/>
    <cellStyle name="40% - Accent5 90 2 4 2 2" xfId="46531"/>
    <cellStyle name="40% - Accent5 90 2 4 3" xfId="46532"/>
    <cellStyle name="40% - Accent5 90 2 5" xfId="46533"/>
    <cellStyle name="40% - Accent5 90 2 5 2" xfId="46534"/>
    <cellStyle name="40% - Accent5 90 2 6" xfId="46535"/>
    <cellStyle name="40% - Accent5 90 2 7" xfId="46536"/>
    <cellStyle name="40% - Accent5 90 3" xfId="46537"/>
    <cellStyle name="40% - Accent5 90 3 2" xfId="46538"/>
    <cellStyle name="40% - Accent5 90 3 2 2" xfId="46539"/>
    <cellStyle name="40% - Accent5 90 3 2 2 2" xfId="46540"/>
    <cellStyle name="40% - Accent5 90 3 2 2 2 2" xfId="46541"/>
    <cellStyle name="40% - Accent5 90 3 2 2 2 2 2" xfId="46542"/>
    <cellStyle name="40% - Accent5 90 3 2 2 2 3" xfId="46543"/>
    <cellStyle name="40% - Accent5 90 3 2 2 3" xfId="46544"/>
    <cellStyle name="40% - Accent5 90 3 2 2 3 2" xfId="46545"/>
    <cellStyle name="40% - Accent5 90 3 2 2 4" xfId="46546"/>
    <cellStyle name="40% - Accent5 90 3 2 2 5" xfId="46547"/>
    <cellStyle name="40% - Accent5 90 3 2 3" xfId="46548"/>
    <cellStyle name="40% - Accent5 90 3 2 3 2" xfId="46549"/>
    <cellStyle name="40% - Accent5 90 3 2 3 2 2" xfId="46550"/>
    <cellStyle name="40% - Accent5 90 3 2 3 3" xfId="46551"/>
    <cellStyle name="40% - Accent5 90 3 2 4" xfId="46552"/>
    <cellStyle name="40% - Accent5 90 3 2 4 2" xfId="46553"/>
    <cellStyle name="40% - Accent5 90 3 2 5" xfId="46554"/>
    <cellStyle name="40% - Accent5 90 3 2 6" xfId="46555"/>
    <cellStyle name="40% - Accent5 90 3 3" xfId="46556"/>
    <cellStyle name="40% - Accent5 90 3 3 2" xfId="46557"/>
    <cellStyle name="40% - Accent5 90 3 3 2 2" xfId="46558"/>
    <cellStyle name="40% - Accent5 90 3 3 2 2 2" xfId="46559"/>
    <cellStyle name="40% - Accent5 90 3 3 2 3" xfId="46560"/>
    <cellStyle name="40% - Accent5 90 3 3 3" xfId="46561"/>
    <cellStyle name="40% - Accent5 90 3 3 3 2" xfId="46562"/>
    <cellStyle name="40% - Accent5 90 3 3 4" xfId="46563"/>
    <cellStyle name="40% - Accent5 90 3 3 5" xfId="46564"/>
    <cellStyle name="40% - Accent5 90 3 4" xfId="46565"/>
    <cellStyle name="40% - Accent5 90 3 4 2" xfId="46566"/>
    <cellStyle name="40% - Accent5 90 3 4 2 2" xfId="46567"/>
    <cellStyle name="40% - Accent5 90 3 4 3" xfId="46568"/>
    <cellStyle name="40% - Accent5 90 3 5" xfId="46569"/>
    <cellStyle name="40% - Accent5 90 3 5 2" xfId="46570"/>
    <cellStyle name="40% - Accent5 90 3 6" xfId="46571"/>
    <cellStyle name="40% - Accent5 90 3 7" xfId="46572"/>
    <cellStyle name="40% - Accent5 90 4" xfId="46573"/>
    <cellStyle name="40% - Accent5 90 4 2" xfId="46574"/>
    <cellStyle name="40% - Accent5 90 4 2 2" xfId="46575"/>
    <cellStyle name="40% - Accent5 90 4 2 2 2" xfId="46576"/>
    <cellStyle name="40% - Accent5 90 4 2 2 2 2" xfId="46577"/>
    <cellStyle name="40% - Accent5 90 4 2 2 3" xfId="46578"/>
    <cellStyle name="40% - Accent5 90 4 2 3" xfId="46579"/>
    <cellStyle name="40% - Accent5 90 4 2 3 2" xfId="46580"/>
    <cellStyle name="40% - Accent5 90 4 2 4" xfId="46581"/>
    <cellStyle name="40% - Accent5 90 4 2 5" xfId="46582"/>
    <cellStyle name="40% - Accent5 90 4 3" xfId="46583"/>
    <cellStyle name="40% - Accent5 90 4 3 2" xfId="46584"/>
    <cellStyle name="40% - Accent5 90 4 3 2 2" xfId="46585"/>
    <cellStyle name="40% - Accent5 90 4 3 3" xfId="46586"/>
    <cellStyle name="40% - Accent5 90 4 4" xfId="46587"/>
    <cellStyle name="40% - Accent5 90 4 4 2" xfId="46588"/>
    <cellStyle name="40% - Accent5 90 4 5" xfId="46589"/>
    <cellStyle name="40% - Accent5 90 4 6" xfId="46590"/>
    <cellStyle name="40% - Accent5 90 5" xfId="46591"/>
    <cellStyle name="40% - Accent5 90 5 2" xfId="46592"/>
    <cellStyle name="40% - Accent5 90 5 2 2" xfId="46593"/>
    <cellStyle name="40% - Accent5 90 5 2 2 2" xfId="46594"/>
    <cellStyle name="40% - Accent5 90 5 2 2 2 2" xfId="46595"/>
    <cellStyle name="40% - Accent5 90 5 2 2 3" xfId="46596"/>
    <cellStyle name="40% - Accent5 90 5 2 3" xfId="46597"/>
    <cellStyle name="40% - Accent5 90 5 2 3 2" xfId="46598"/>
    <cellStyle name="40% - Accent5 90 5 2 4" xfId="46599"/>
    <cellStyle name="40% - Accent5 90 5 2 5" xfId="46600"/>
    <cellStyle name="40% - Accent5 90 5 3" xfId="46601"/>
    <cellStyle name="40% - Accent5 90 5 3 2" xfId="46602"/>
    <cellStyle name="40% - Accent5 90 5 3 2 2" xfId="46603"/>
    <cellStyle name="40% - Accent5 90 5 3 3" xfId="46604"/>
    <cellStyle name="40% - Accent5 90 5 4" xfId="46605"/>
    <cellStyle name="40% - Accent5 90 5 4 2" xfId="46606"/>
    <cellStyle name="40% - Accent5 90 5 5" xfId="46607"/>
    <cellStyle name="40% - Accent5 90 5 6" xfId="46608"/>
    <cellStyle name="40% - Accent5 90 6" xfId="46609"/>
    <cellStyle name="40% - Accent5 90 6 2" xfId="46610"/>
    <cellStyle name="40% - Accent5 90 6 2 2" xfId="46611"/>
    <cellStyle name="40% - Accent5 90 6 2 2 2" xfId="46612"/>
    <cellStyle name="40% - Accent5 90 6 2 3" xfId="46613"/>
    <cellStyle name="40% - Accent5 90 6 3" xfId="46614"/>
    <cellStyle name="40% - Accent5 90 6 3 2" xfId="46615"/>
    <cellStyle name="40% - Accent5 90 6 4" xfId="46616"/>
    <cellStyle name="40% - Accent5 90 6 5" xfId="46617"/>
    <cellStyle name="40% - Accent5 90 7" xfId="46618"/>
    <cellStyle name="40% - Accent5 90 7 2" xfId="46619"/>
    <cellStyle name="40% - Accent5 90 7 2 2" xfId="46620"/>
    <cellStyle name="40% - Accent5 90 7 3" xfId="46621"/>
    <cellStyle name="40% - Accent5 90 8" xfId="46622"/>
    <cellStyle name="40% - Accent5 90 8 2" xfId="46623"/>
    <cellStyle name="40% - Accent5 90 9" xfId="46624"/>
    <cellStyle name="40% - Accent5 90 9 2" xfId="61240"/>
    <cellStyle name="40% - Accent5 91" xfId="2368"/>
    <cellStyle name="40% - Accent5 91 10" xfId="46625"/>
    <cellStyle name="40% - Accent5 91 2" xfId="46626"/>
    <cellStyle name="40% - Accent5 91 2 2" xfId="46627"/>
    <cellStyle name="40% - Accent5 91 2 2 2" xfId="46628"/>
    <cellStyle name="40% - Accent5 91 2 2 2 2" xfId="46629"/>
    <cellStyle name="40% - Accent5 91 2 2 2 2 2" xfId="46630"/>
    <cellStyle name="40% - Accent5 91 2 2 2 2 2 2" xfId="46631"/>
    <cellStyle name="40% - Accent5 91 2 2 2 2 3" xfId="46632"/>
    <cellStyle name="40% - Accent5 91 2 2 2 3" xfId="46633"/>
    <cellStyle name="40% - Accent5 91 2 2 2 3 2" xfId="46634"/>
    <cellStyle name="40% - Accent5 91 2 2 2 4" xfId="46635"/>
    <cellStyle name="40% - Accent5 91 2 2 2 5" xfId="46636"/>
    <cellStyle name="40% - Accent5 91 2 2 3" xfId="46637"/>
    <cellStyle name="40% - Accent5 91 2 2 3 2" xfId="46638"/>
    <cellStyle name="40% - Accent5 91 2 2 3 2 2" xfId="46639"/>
    <cellStyle name="40% - Accent5 91 2 2 3 3" xfId="46640"/>
    <cellStyle name="40% - Accent5 91 2 2 4" xfId="46641"/>
    <cellStyle name="40% - Accent5 91 2 2 4 2" xfId="46642"/>
    <cellStyle name="40% - Accent5 91 2 2 5" xfId="46643"/>
    <cellStyle name="40% - Accent5 91 2 2 6" xfId="46644"/>
    <cellStyle name="40% - Accent5 91 2 3" xfId="46645"/>
    <cellStyle name="40% - Accent5 91 2 3 2" xfId="46646"/>
    <cellStyle name="40% - Accent5 91 2 3 2 2" xfId="46647"/>
    <cellStyle name="40% - Accent5 91 2 3 2 2 2" xfId="46648"/>
    <cellStyle name="40% - Accent5 91 2 3 2 3" xfId="46649"/>
    <cellStyle name="40% - Accent5 91 2 3 3" xfId="46650"/>
    <cellStyle name="40% - Accent5 91 2 3 3 2" xfId="46651"/>
    <cellStyle name="40% - Accent5 91 2 3 4" xfId="46652"/>
    <cellStyle name="40% - Accent5 91 2 3 5" xfId="46653"/>
    <cellStyle name="40% - Accent5 91 2 4" xfId="46654"/>
    <cellStyle name="40% - Accent5 91 2 4 2" xfId="46655"/>
    <cellStyle name="40% - Accent5 91 2 4 2 2" xfId="46656"/>
    <cellStyle name="40% - Accent5 91 2 4 3" xfId="46657"/>
    <cellStyle name="40% - Accent5 91 2 5" xfId="46658"/>
    <cellStyle name="40% - Accent5 91 2 5 2" xfId="46659"/>
    <cellStyle name="40% - Accent5 91 2 6" xfId="46660"/>
    <cellStyle name="40% - Accent5 91 2 7" xfId="46661"/>
    <cellStyle name="40% - Accent5 91 3" xfId="46662"/>
    <cellStyle name="40% - Accent5 91 3 2" xfId="46663"/>
    <cellStyle name="40% - Accent5 91 3 2 2" xfId="46664"/>
    <cellStyle name="40% - Accent5 91 3 2 2 2" xfId="46665"/>
    <cellStyle name="40% - Accent5 91 3 2 2 2 2" xfId="46666"/>
    <cellStyle name="40% - Accent5 91 3 2 2 2 2 2" xfId="46667"/>
    <cellStyle name="40% - Accent5 91 3 2 2 2 3" xfId="46668"/>
    <cellStyle name="40% - Accent5 91 3 2 2 3" xfId="46669"/>
    <cellStyle name="40% - Accent5 91 3 2 2 3 2" xfId="46670"/>
    <cellStyle name="40% - Accent5 91 3 2 2 4" xfId="46671"/>
    <cellStyle name="40% - Accent5 91 3 2 2 5" xfId="46672"/>
    <cellStyle name="40% - Accent5 91 3 2 3" xfId="46673"/>
    <cellStyle name="40% - Accent5 91 3 2 3 2" xfId="46674"/>
    <cellStyle name="40% - Accent5 91 3 2 3 2 2" xfId="46675"/>
    <cellStyle name="40% - Accent5 91 3 2 3 3" xfId="46676"/>
    <cellStyle name="40% - Accent5 91 3 2 4" xfId="46677"/>
    <cellStyle name="40% - Accent5 91 3 2 4 2" xfId="46678"/>
    <cellStyle name="40% - Accent5 91 3 2 5" xfId="46679"/>
    <cellStyle name="40% - Accent5 91 3 2 6" xfId="46680"/>
    <cellStyle name="40% - Accent5 91 3 3" xfId="46681"/>
    <cellStyle name="40% - Accent5 91 3 3 2" xfId="46682"/>
    <cellStyle name="40% - Accent5 91 3 3 2 2" xfId="46683"/>
    <cellStyle name="40% - Accent5 91 3 3 2 2 2" xfId="46684"/>
    <cellStyle name="40% - Accent5 91 3 3 2 3" xfId="46685"/>
    <cellStyle name="40% - Accent5 91 3 3 3" xfId="46686"/>
    <cellStyle name="40% - Accent5 91 3 3 3 2" xfId="46687"/>
    <cellStyle name="40% - Accent5 91 3 3 4" xfId="46688"/>
    <cellStyle name="40% - Accent5 91 3 3 5" xfId="46689"/>
    <cellStyle name="40% - Accent5 91 3 4" xfId="46690"/>
    <cellStyle name="40% - Accent5 91 3 4 2" xfId="46691"/>
    <cellStyle name="40% - Accent5 91 3 4 2 2" xfId="46692"/>
    <cellStyle name="40% - Accent5 91 3 4 3" xfId="46693"/>
    <cellStyle name="40% - Accent5 91 3 5" xfId="46694"/>
    <cellStyle name="40% - Accent5 91 3 5 2" xfId="46695"/>
    <cellStyle name="40% - Accent5 91 3 6" xfId="46696"/>
    <cellStyle name="40% - Accent5 91 3 7" xfId="46697"/>
    <cellStyle name="40% - Accent5 91 4" xfId="46698"/>
    <cellStyle name="40% - Accent5 91 4 2" xfId="46699"/>
    <cellStyle name="40% - Accent5 91 4 2 2" xfId="46700"/>
    <cellStyle name="40% - Accent5 91 4 2 2 2" xfId="46701"/>
    <cellStyle name="40% - Accent5 91 4 2 2 2 2" xfId="46702"/>
    <cellStyle name="40% - Accent5 91 4 2 2 3" xfId="46703"/>
    <cellStyle name="40% - Accent5 91 4 2 3" xfId="46704"/>
    <cellStyle name="40% - Accent5 91 4 2 3 2" xfId="46705"/>
    <cellStyle name="40% - Accent5 91 4 2 4" xfId="46706"/>
    <cellStyle name="40% - Accent5 91 4 2 5" xfId="46707"/>
    <cellStyle name="40% - Accent5 91 4 3" xfId="46708"/>
    <cellStyle name="40% - Accent5 91 4 3 2" xfId="46709"/>
    <cellStyle name="40% - Accent5 91 4 3 2 2" xfId="46710"/>
    <cellStyle name="40% - Accent5 91 4 3 3" xfId="46711"/>
    <cellStyle name="40% - Accent5 91 4 4" xfId="46712"/>
    <cellStyle name="40% - Accent5 91 4 4 2" xfId="46713"/>
    <cellStyle name="40% - Accent5 91 4 5" xfId="46714"/>
    <cellStyle name="40% - Accent5 91 4 6" xfId="46715"/>
    <cellStyle name="40% - Accent5 91 5" xfId="46716"/>
    <cellStyle name="40% - Accent5 91 5 2" xfId="46717"/>
    <cellStyle name="40% - Accent5 91 5 2 2" xfId="46718"/>
    <cellStyle name="40% - Accent5 91 5 2 2 2" xfId="46719"/>
    <cellStyle name="40% - Accent5 91 5 2 2 2 2" xfId="46720"/>
    <cellStyle name="40% - Accent5 91 5 2 2 3" xfId="46721"/>
    <cellStyle name="40% - Accent5 91 5 2 3" xfId="46722"/>
    <cellStyle name="40% - Accent5 91 5 2 3 2" xfId="46723"/>
    <cellStyle name="40% - Accent5 91 5 2 4" xfId="46724"/>
    <cellStyle name="40% - Accent5 91 5 2 5" xfId="46725"/>
    <cellStyle name="40% - Accent5 91 5 3" xfId="46726"/>
    <cellStyle name="40% - Accent5 91 5 3 2" xfId="46727"/>
    <cellStyle name="40% - Accent5 91 5 3 2 2" xfId="46728"/>
    <cellStyle name="40% - Accent5 91 5 3 3" xfId="46729"/>
    <cellStyle name="40% - Accent5 91 5 4" xfId="46730"/>
    <cellStyle name="40% - Accent5 91 5 4 2" xfId="46731"/>
    <cellStyle name="40% - Accent5 91 5 5" xfId="46732"/>
    <cellStyle name="40% - Accent5 91 5 6" xfId="46733"/>
    <cellStyle name="40% - Accent5 91 6" xfId="46734"/>
    <cellStyle name="40% - Accent5 91 6 2" xfId="46735"/>
    <cellStyle name="40% - Accent5 91 6 2 2" xfId="46736"/>
    <cellStyle name="40% - Accent5 91 6 2 2 2" xfId="46737"/>
    <cellStyle name="40% - Accent5 91 6 2 3" xfId="46738"/>
    <cellStyle name="40% - Accent5 91 6 3" xfId="46739"/>
    <cellStyle name="40% - Accent5 91 6 3 2" xfId="46740"/>
    <cellStyle name="40% - Accent5 91 6 4" xfId="46741"/>
    <cellStyle name="40% - Accent5 91 6 5" xfId="46742"/>
    <cellStyle name="40% - Accent5 91 7" xfId="46743"/>
    <cellStyle name="40% - Accent5 91 7 2" xfId="46744"/>
    <cellStyle name="40% - Accent5 91 7 2 2" xfId="46745"/>
    <cellStyle name="40% - Accent5 91 7 3" xfId="46746"/>
    <cellStyle name="40% - Accent5 91 8" xfId="46747"/>
    <cellStyle name="40% - Accent5 91 8 2" xfId="46748"/>
    <cellStyle name="40% - Accent5 91 9" xfId="46749"/>
    <cellStyle name="40% - Accent5 91 9 2" xfId="61241"/>
    <cellStyle name="40% - Accent5 92" xfId="2369"/>
    <cellStyle name="40% - Accent5 92 10" xfId="46750"/>
    <cellStyle name="40% - Accent5 92 2" xfId="46751"/>
    <cellStyle name="40% - Accent5 92 2 2" xfId="46752"/>
    <cellStyle name="40% - Accent5 92 2 2 2" xfId="46753"/>
    <cellStyle name="40% - Accent5 92 2 2 2 2" xfId="46754"/>
    <cellStyle name="40% - Accent5 92 2 2 2 2 2" xfId="46755"/>
    <cellStyle name="40% - Accent5 92 2 2 2 2 2 2" xfId="46756"/>
    <cellStyle name="40% - Accent5 92 2 2 2 2 3" xfId="46757"/>
    <cellStyle name="40% - Accent5 92 2 2 2 3" xfId="46758"/>
    <cellStyle name="40% - Accent5 92 2 2 2 3 2" xfId="46759"/>
    <cellStyle name="40% - Accent5 92 2 2 2 4" xfId="46760"/>
    <cellStyle name="40% - Accent5 92 2 2 2 5" xfId="46761"/>
    <cellStyle name="40% - Accent5 92 2 2 3" xfId="46762"/>
    <cellStyle name="40% - Accent5 92 2 2 3 2" xfId="46763"/>
    <cellStyle name="40% - Accent5 92 2 2 3 2 2" xfId="46764"/>
    <cellStyle name="40% - Accent5 92 2 2 3 3" xfId="46765"/>
    <cellStyle name="40% - Accent5 92 2 2 4" xfId="46766"/>
    <cellStyle name="40% - Accent5 92 2 2 4 2" xfId="46767"/>
    <cellStyle name="40% - Accent5 92 2 2 5" xfId="46768"/>
    <cellStyle name="40% - Accent5 92 2 2 6" xfId="46769"/>
    <cellStyle name="40% - Accent5 92 2 3" xfId="46770"/>
    <cellStyle name="40% - Accent5 92 2 3 2" xfId="46771"/>
    <cellStyle name="40% - Accent5 92 2 3 2 2" xfId="46772"/>
    <cellStyle name="40% - Accent5 92 2 3 2 2 2" xfId="46773"/>
    <cellStyle name="40% - Accent5 92 2 3 2 3" xfId="46774"/>
    <cellStyle name="40% - Accent5 92 2 3 3" xfId="46775"/>
    <cellStyle name="40% - Accent5 92 2 3 3 2" xfId="46776"/>
    <cellStyle name="40% - Accent5 92 2 3 4" xfId="46777"/>
    <cellStyle name="40% - Accent5 92 2 3 5" xfId="46778"/>
    <cellStyle name="40% - Accent5 92 2 4" xfId="46779"/>
    <cellStyle name="40% - Accent5 92 2 4 2" xfId="46780"/>
    <cellStyle name="40% - Accent5 92 2 4 2 2" xfId="46781"/>
    <cellStyle name="40% - Accent5 92 2 4 3" xfId="46782"/>
    <cellStyle name="40% - Accent5 92 2 5" xfId="46783"/>
    <cellStyle name="40% - Accent5 92 2 5 2" xfId="46784"/>
    <cellStyle name="40% - Accent5 92 2 6" xfId="46785"/>
    <cellStyle name="40% - Accent5 92 2 7" xfId="46786"/>
    <cellStyle name="40% - Accent5 92 3" xfId="46787"/>
    <cellStyle name="40% - Accent5 92 3 2" xfId="46788"/>
    <cellStyle name="40% - Accent5 92 3 2 2" xfId="46789"/>
    <cellStyle name="40% - Accent5 92 3 2 2 2" xfId="46790"/>
    <cellStyle name="40% - Accent5 92 3 2 2 2 2" xfId="46791"/>
    <cellStyle name="40% - Accent5 92 3 2 2 2 2 2" xfId="46792"/>
    <cellStyle name="40% - Accent5 92 3 2 2 2 3" xfId="46793"/>
    <cellStyle name="40% - Accent5 92 3 2 2 3" xfId="46794"/>
    <cellStyle name="40% - Accent5 92 3 2 2 3 2" xfId="46795"/>
    <cellStyle name="40% - Accent5 92 3 2 2 4" xfId="46796"/>
    <cellStyle name="40% - Accent5 92 3 2 2 5" xfId="46797"/>
    <cellStyle name="40% - Accent5 92 3 2 3" xfId="46798"/>
    <cellStyle name="40% - Accent5 92 3 2 3 2" xfId="46799"/>
    <cellStyle name="40% - Accent5 92 3 2 3 2 2" xfId="46800"/>
    <cellStyle name="40% - Accent5 92 3 2 3 3" xfId="46801"/>
    <cellStyle name="40% - Accent5 92 3 2 4" xfId="46802"/>
    <cellStyle name="40% - Accent5 92 3 2 4 2" xfId="46803"/>
    <cellStyle name="40% - Accent5 92 3 2 5" xfId="46804"/>
    <cellStyle name="40% - Accent5 92 3 2 6" xfId="46805"/>
    <cellStyle name="40% - Accent5 92 3 3" xfId="46806"/>
    <cellStyle name="40% - Accent5 92 3 3 2" xfId="46807"/>
    <cellStyle name="40% - Accent5 92 3 3 2 2" xfId="46808"/>
    <cellStyle name="40% - Accent5 92 3 3 2 2 2" xfId="46809"/>
    <cellStyle name="40% - Accent5 92 3 3 2 3" xfId="46810"/>
    <cellStyle name="40% - Accent5 92 3 3 3" xfId="46811"/>
    <cellStyle name="40% - Accent5 92 3 3 3 2" xfId="46812"/>
    <cellStyle name="40% - Accent5 92 3 3 4" xfId="46813"/>
    <cellStyle name="40% - Accent5 92 3 3 5" xfId="46814"/>
    <cellStyle name="40% - Accent5 92 3 4" xfId="46815"/>
    <cellStyle name="40% - Accent5 92 3 4 2" xfId="46816"/>
    <cellStyle name="40% - Accent5 92 3 4 2 2" xfId="46817"/>
    <cellStyle name="40% - Accent5 92 3 4 3" xfId="46818"/>
    <cellStyle name="40% - Accent5 92 3 5" xfId="46819"/>
    <cellStyle name="40% - Accent5 92 3 5 2" xfId="46820"/>
    <cellStyle name="40% - Accent5 92 3 6" xfId="46821"/>
    <cellStyle name="40% - Accent5 92 3 7" xfId="46822"/>
    <cellStyle name="40% - Accent5 92 4" xfId="46823"/>
    <cellStyle name="40% - Accent5 92 4 2" xfId="46824"/>
    <cellStyle name="40% - Accent5 92 4 2 2" xfId="46825"/>
    <cellStyle name="40% - Accent5 92 4 2 2 2" xfId="46826"/>
    <cellStyle name="40% - Accent5 92 4 2 2 2 2" xfId="46827"/>
    <cellStyle name="40% - Accent5 92 4 2 2 3" xfId="46828"/>
    <cellStyle name="40% - Accent5 92 4 2 3" xfId="46829"/>
    <cellStyle name="40% - Accent5 92 4 2 3 2" xfId="46830"/>
    <cellStyle name="40% - Accent5 92 4 2 4" xfId="46831"/>
    <cellStyle name="40% - Accent5 92 4 2 5" xfId="46832"/>
    <cellStyle name="40% - Accent5 92 4 3" xfId="46833"/>
    <cellStyle name="40% - Accent5 92 4 3 2" xfId="46834"/>
    <cellStyle name="40% - Accent5 92 4 3 2 2" xfId="46835"/>
    <cellStyle name="40% - Accent5 92 4 3 3" xfId="46836"/>
    <cellStyle name="40% - Accent5 92 4 4" xfId="46837"/>
    <cellStyle name="40% - Accent5 92 4 4 2" xfId="46838"/>
    <cellStyle name="40% - Accent5 92 4 5" xfId="46839"/>
    <cellStyle name="40% - Accent5 92 4 6" xfId="46840"/>
    <cellStyle name="40% - Accent5 92 5" xfId="46841"/>
    <cellStyle name="40% - Accent5 92 5 2" xfId="46842"/>
    <cellStyle name="40% - Accent5 92 5 2 2" xfId="46843"/>
    <cellStyle name="40% - Accent5 92 5 2 2 2" xfId="46844"/>
    <cellStyle name="40% - Accent5 92 5 2 2 2 2" xfId="46845"/>
    <cellStyle name="40% - Accent5 92 5 2 2 3" xfId="46846"/>
    <cellStyle name="40% - Accent5 92 5 2 3" xfId="46847"/>
    <cellStyle name="40% - Accent5 92 5 2 3 2" xfId="46848"/>
    <cellStyle name="40% - Accent5 92 5 2 4" xfId="46849"/>
    <cellStyle name="40% - Accent5 92 5 2 5" xfId="46850"/>
    <cellStyle name="40% - Accent5 92 5 3" xfId="46851"/>
    <cellStyle name="40% - Accent5 92 5 3 2" xfId="46852"/>
    <cellStyle name="40% - Accent5 92 5 3 2 2" xfId="46853"/>
    <cellStyle name="40% - Accent5 92 5 3 3" xfId="46854"/>
    <cellStyle name="40% - Accent5 92 5 4" xfId="46855"/>
    <cellStyle name="40% - Accent5 92 5 4 2" xfId="46856"/>
    <cellStyle name="40% - Accent5 92 5 5" xfId="46857"/>
    <cellStyle name="40% - Accent5 92 5 6" xfId="46858"/>
    <cellStyle name="40% - Accent5 92 6" xfId="46859"/>
    <cellStyle name="40% - Accent5 92 6 2" xfId="46860"/>
    <cellStyle name="40% - Accent5 92 6 2 2" xfId="46861"/>
    <cellStyle name="40% - Accent5 92 6 2 2 2" xfId="46862"/>
    <cellStyle name="40% - Accent5 92 6 2 3" xfId="46863"/>
    <cellStyle name="40% - Accent5 92 6 3" xfId="46864"/>
    <cellStyle name="40% - Accent5 92 6 3 2" xfId="46865"/>
    <cellStyle name="40% - Accent5 92 6 4" xfId="46866"/>
    <cellStyle name="40% - Accent5 92 6 5" xfId="46867"/>
    <cellStyle name="40% - Accent5 92 7" xfId="46868"/>
    <cellStyle name="40% - Accent5 92 7 2" xfId="46869"/>
    <cellStyle name="40% - Accent5 92 7 2 2" xfId="46870"/>
    <cellStyle name="40% - Accent5 92 7 3" xfId="46871"/>
    <cellStyle name="40% - Accent5 92 8" xfId="46872"/>
    <cellStyle name="40% - Accent5 92 8 2" xfId="46873"/>
    <cellStyle name="40% - Accent5 92 9" xfId="46874"/>
    <cellStyle name="40% - Accent5 92 9 2" xfId="61242"/>
    <cellStyle name="40% - Accent5 93" xfId="2370"/>
    <cellStyle name="40% - Accent5 93 10" xfId="46875"/>
    <cellStyle name="40% - Accent5 93 2" xfId="46876"/>
    <cellStyle name="40% - Accent5 93 2 2" xfId="46877"/>
    <cellStyle name="40% - Accent5 93 2 2 2" xfId="46878"/>
    <cellStyle name="40% - Accent5 93 2 2 2 2" xfId="46879"/>
    <cellStyle name="40% - Accent5 93 2 2 2 2 2" xfId="46880"/>
    <cellStyle name="40% - Accent5 93 2 2 2 2 2 2" xfId="46881"/>
    <cellStyle name="40% - Accent5 93 2 2 2 2 3" xfId="46882"/>
    <cellStyle name="40% - Accent5 93 2 2 2 3" xfId="46883"/>
    <cellStyle name="40% - Accent5 93 2 2 2 3 2" xfId="46884"/>
    <cellStyle name="40% - Accent5 93 2 2 2 4" xfId="46885"/>
    <cellStyle name="40% - Accent5 93 2 2 2 5" xfId="46886"/>
    <cellStyle name="40% - Accent5 93 2 2 3" xfId="46887"/>
    <cellStyle name="40% - Accent5 93 2 2 3 2" xfId="46888"/>
    <cellStyle name="40% - Accent5 93 2 2 3 2 2" xfId="46889"/>
    <cellStyle name="40% - Accent5 93 2 2 3 3" xfId="46890"/>
    <cellStyle name="40% - Accent5 93 2 2 4" xfId="46891"/>
    <cellStyle name="40% - Accent5 93 2 2 4 2" xfId="46892"/>
    <cellStyle name="40% - Accent5 93 2 2 5" xfId="46893"/>
    <cellStyle name="40% - Accent5 93 2 2 6" xfId="46894"/>
    <cellStyle name="40% - Accent5 93 2 3" xfId="46895"/>
    <cellStyle name="40% - Accent5 93 2 3 2" xfId="46896"/>
    <cellStyle name="40% - Accent5 93 2 3 2 2" xfId="46897"/>
    <cellStyle name="40% - Accent5 93 2 3 2 2 2" xfId="46898"/>
    <cellStyle name="40% - Accent5 93 2 3 2 3" xfId="46899"/>
    <cellStyle name="40% - Accent5 93 2 3 3" xfId="46900"/>
    <cellStyle name="40% - Accent5 93 2 3 3 2" xfId="46901"/>
    <cellStyle name="40% - Accent5 93 2 3 4" xfId="46902"/>
    <cellStyle name="40% - Accent5 93 2 3 5" xfId="46903"/>
    <cellStyle name="40% - Accent5 93 2 4" xfId="46904"/>
    <cellStyle name="40% - Accent5 93 2 4 2" xfId="46905"/>
    <cellStyle name="40% - Accent5 93 2 4 2 2" xfId="46906"/>
    <cellStyle name="40% - Accent5 93 2 4 3" xfId="46907"/>
    <cellStyle name="40% - Accent5 93 2 5" xfId="46908"/>
    <cellStyle name="40% - Accent5 93 2 5 2" xfId="46909"/>
    <cellStyle name="40% - Accent5 93 2 6" xfId="46910"/>
    <cellStyle name="40% - Accent5 93 2 7" xfId="46911"/>
    <cellStyle name="40% - Accent5 93 3" xfId="46912"/>
    <cellStyle name="40% - Accent5 93 3 2" xfId="46913"/>
    <cellStyle name="40% - Accent5 93 3 2 2" xfId="46914"/>
    <cellStyle name="40% - Accent5 93 3 2 2 2" xfId="46915"/>
    <cellStyle name="40% - Accent5 93 3 2 2 2 2" xfId="46916"/>
    <cellStyle name="40% - Accent5 93 3 2 2 2 2 2" xfId="46917"/>
    <cellStyle name="40% - Accent5 93 3 2 2 2 3" xfId="46918"/>
    <cellStyle name="40% - Accent5 93 3 2 2 3" xfId="46919"/>
    <cellStyle name="40% - Accent5 93 3 2 2 3 2" xfId="46920"/>
    <cellStyle name="40% - Accent5 93 3 2 2 4" xfId="46921"/>
    <cellStyle name="40% - Accent5 93 3 2 2 5" xfId="46922"/>
    <cellStyle name="40% - Accent5 93 3 2 3" xfId="46923"/>
    <cellStyle name="40% - Accent5 93 3 2 3 2" xfId="46924"/>
    <cellStyle name="40% - Accent5 93 3 2 3 2 2" xfId="46925"/>
    <cellStyle name="40% - Accent5 93 3 2 3 3" xfId="46926"/>
    <cellStyle name="40% - Accent5 93 3 2 4" xfId="46927"/>
    <cellStyle name="40% - Accent5 93 3 2 4 2" xfId="46928"/>
    <cellStyle name="40% - Accent5 93 3 2 5" xfId="46929"/>
    <cellStyle name="40% - Accent5 93 3 2 6" xfId="46930"/>
    <cellStyle name="40% - Accent5 93 3 3" xfId="46931"/>
    <cellStyle name="40% - Accent5 93 3 3 2" xfId="46932"/>
    <cellStyle name="40% - Accent5 93 3 3 2 2" xfId="46933"/>
    <cellStyle name="40% - Accent5 93 3 3 2 2 2" xfId="46934"/>
    <cellStyle name="40% - Accent5 93 3 3 2 3" xfId="46935"/>
    <cellStyle name="40% - Accent5 93 3 3 3" xfId="46936"/>
    <cellStyle name="40% - Accent5 93 3 3 3 2" xfId="46937"/>
    <cellStyle name="40% - Accent5 93 3 3 4" xfId="46938"/>
    <cellStyle name="40% - Accent5 93 3 3 5" xfId="46939"/>
    <cellStyle name="40% - Accent5 93 3 4" xfId="46940"/>
    <cellStyle name="40% - Accent5 93 3 4 2" xfId="46941"/>
    <cellStyle name="40% - Accent5 93 3 4 2 2" xfId="46942"/>
    <cellStyle name="40% - Accent5 93 3 4 3" xfId="46943"/>
    <cellStyle name="40% - Accent5 93 3 5" xfId="46944"/>
    <cellStyle name="40% - Accent5 93 3 5 2" xfId="46945"/>
    <cellStyle name="40% - Accent5 93 3 6" xfId="46946"/>
    <cellStyle name="40% - Accent5 93 3 7" xfId="46947"/>
    <cellStyle name="40% - Accent5 93 4" xfId="46948"/>
    <cellStyle name="40% - Accent5 93 4 2" xfId="46949"/>
    <cellStyle name="40% - Accent5 93 4 2 2" xfId="46950"/>
    <cellStyle name="40% - Accent5 93 4 2 2 2" xfId="46951"/>
    <cellStyle name="40% - Accent5 93 4 2 2 2 2" xfId="46952"/>
    <cellStyle name="40% - Accent5 93 4 2 2 3" xfId="46953"/>
    <cellStyle name="40% - Accent5 93 4 2 3" xfId="46954"/>
    <cellStyle name="40% - Accent5 93 4 2 3 2" xfId="46955"/>
    <cellStyle name="40% - Accent5 93 4 2 4" xfId="46956"/>
    <cellStyle name="40% - Accent5 93 4 2 5" xfId="46957"/>
    <cellStyle name="40% - Accent5 93 4 3" xfId="46958"/>
    <cellStyle name="40% - Accent5 93 4 3 2" xfId="46959"/>
    <cellStyle name="40% - Accent5 93 4 3 2 2" xfId="46960"/>
    <cellStyle name="40% - Accent5 93 4 3 3" xfId="46961"/>
    <cellStyle name="40% - Accent5 93 4 4" xfId="46962"/>
    <cellStyle name="40% - Accent5 93 4 4 2" xfId="46963"/>
    <cellStyle name="40% - Accent5 93 4 5" xfId="46964"/>
    <cellStyle name="40% - Accent5 93 4 6" xfId="46965"/>
    <cellStyle name="40% - Accent5 93 5" xfId="46966"/>
    <cellStyle name="40% - Accent5 93 5 2" xfId="46967"/>
    <cellStyle name="40% - Accent5 93 5 2 2" xfId="46968"/>
    <cellStyle name="40% - Accent5 93 5 2 2 2" xfId="46969"/>
    <cellStyle name="40% - Accent5 93 5 2 2 2 2" xfId="46970"/>
    <cellStyle name="40% - Accent5 93 5 2 2 3" xfId="46971"/>
    <cellStyle name="40% - Accent5 93 5 2 3" xfId="46972"/>
    <cellStyle name="40% - Accent5 93 5 2 3 2" xfId="46973"/>
    <cellStyle name="40% - Accent5 93 5 2 4" xfId="46974"/>
    <cellStyle name="40% - Accent5 93 5 2 5" xfId="46975"/>
    <cellStyle name="40% - Accent5 93 5 3" xfId="46976"/>
    <cellStyle name="40% - Accent5 93 5 3 2" xfId="46977"/>
    <cellStyle name="40% - Accent5 93 5 3 2 2" xfId="46978"/>
    <cellStyle name="40% - Accent5 93 5 3 3" xfId="46979"/>
    <cellStyle name="40% - Accent5 93 5 4" xfId="46980"/>
    <cellStyle name="40% - Accent5 93 5 4 2" xfId="46981"/>
    <cellStyle name="40% - Accent5 93 5 5" xfId="46982"/>
    <cellStyle name="40% - Accent5 93 5 6" xfId="46983"/>
    <cellStyle name="40% - Accent5 93 6" xfId="46984"/>
    <cellStyle name="40% - Accent5 93 6 2" xfId="46985"/>
    <cellStyle name="40% - Accent5 93 6 2 2" xfId="46986"/>
    <cellStyle name="40% - Accent5 93 6 2 2 2" xfId="46987"/>
    <cellStyle name="40% - Accent5 93 6 2 3" xfId="46988"/>
    <cellStyle name="40% - Accent5 93 6 3" xfId="46989"/>
    <cellStyle name="40% - Accent5 93 6 3 2" xfId="46990"/>
    <cellStyle name="40% - Accent5 93 6 4" xfId="46991"/>
    <cellStyle name="40% - Accent5 93 6 5" xfId="46992"/>
    <cellStyle name="40% - Accent5 93 7" xfId="46993"/>
    <cellStyle name="40% - Accent5 93 7 2" xfId="46994"/>
    <cellStyle name="40% - Accent5 93 7 2 2" xfId="46995"/>
    <cellStyle name="40% - Accent5 93 7 3" xfId="46996"/>
    <cellStyle name="40% - Accent5 93 8" xfId="46997"/>
    <cellStyle name="40% - Accent5 93 8 2" xfId="46998"/>
    <cellStyle name="40% - Accent5 93 9" xfId="46999"/>
    <cellStyle name="40% - Accent5 93 9 2" xfId="61243"/>
    <cellStyle name="40% - Accent5 94" xfId="2371"/>
    <cellStyle name="40% - Accent5 94 10" xfId="47000"/>
    <cellStyle name="40% - Accent5 94 2" xfId="47001"/>
    <cellStyle name="40% - Accent5 94 2 2" xfId="47002"/>
    <cellStyle name="40% - Accent5 94 2 2 2" xfId="47003"/>
    <cellStyle name="40% - Accent5 94 2 2 2 2" xfId="47004"/>
    <cellStyle name="40% - Accent5 94 2 2 2 2 2" xfId="47005"/>
    <cellStyle name="40% - Accent5 94 2 2 2 2 2 2" xfId="47006"/>
    <cellStyle name="40% - Accent5 94 2 2 2 2 3" xfId="47007"/>
    <cellStyle name="40% - Accent5 94 2 2 2 3" xfId="47008"/>
    <cellStyle name="40% - Accent5 94 2 2 2 3 2" xfId="47009"/>
    <cellStyle name="40% - Accent5 94 2 2 2 4" xfId="47010"/>
    <cellStyle name="40% - Accent5 94 2 2 2 5" xfId="47011"/>
    <cellStyle name="40% - Accent5 94 2 2 3" xfId="47012"/>
    <cellStyle name="40% - Accent5 94 2 2 3 2" xfId="47013"/>
    <cellStyle name="40% - Accent5 94 2 2 3 2 2" xfId="47014"/>
    <cellStyle name="40% - Accent5 94 2 2 3 3" xfId="47015"/>
    <cellStyle name="40% - Accent5 94 2 2 4" xfId="47016"/>
    <cellStyle name="40% - Accent5 94 2 2 4 2" xfId="47017"/>
    <cellStyle name="40% - Accent5 94 2 2 5" xfId="47018"/>
    <cellStyle name="40% - Accent5 94 2 2 6" xfId="47019"/>
    <cellStyle name="40% - Accent5 94 2 3" xfId="47020"/>
    <cellStyle name="40% - Accent5 94 2 3 2" xfId="47021"/>
    <cellStyle name="40% - Accent5 94 2 3 2 2" xfId="47022"/>
    <cellStyle name="40% - Accent5 94 2 3 2 2 2" xfId="47023"/>
    <cellStyle name="40% - Accent5 94 2 3 2 3" xfId="47024"/>
    <cellStyle name="40% - Accent5 94 2 3 3" xfId="47025"/>
    <cellStyle name="40% - Accent5 94 2 3 3 2" xfId="47026"/>
    <cellStyle name="40% - Accent5 94 2 3 4" xfId="47027"/>
    <cellStyle name="40% - Accent5 94 2 3 5" xfId="47028"/>
    <cellStyle name="40% - Accent5 94 2 4" xfId="47029"/>
    <cellStyle name="40% - Accent5 94 2 4 2" xfId="47030"/>
    <cellStyle name="40% - Accent5 94 2 4 2 2" xfId="47031"/>
    <cellStyle name="40% - Accent5 94 2 4 3" xfId="47032"/>
    <cellStyle name="40% - Accent5 94 2 5" xfId="47033"/>
    <cellStyle name="40% - Accent5 94 2 5 2" xfId="47034"/>
    <cellStyle name="40% - Accent5 94 2 6" xfId="47035"/>
    <cellStyle name="40% - Accent5 94 2 7" xfId="47036"/>
    <cellStyle name="40% - Accent5 94 3" xfId="47037"/>
    <cellStyle name="40% - Accent5 94 3 2" xfId="47038"/>
    <cellStyle name="40% - Accent5 94 3 2 2" xfId="47039"/>
    <cellStyle name="40% - Accent5 94 3 2 2 2" xfId="47040"/>
    <cellStyle name="40% - Accent5 94 3 2 2 2 2" xfId="47041"/>
    <cellStyle name="40% - Accent5 94 3 2 2 2 2 2" xfId="47042"/>
    <cellStyle name="40% - Accent5 94 3 2 2 2 3" xfId="47043"/>
    <cellStyle name="40% - Accent5 94 3 2 2 3" xfId="47044"/>
    <cellStyle name="40% - Accent5 94 3 2 2 3 2" xfId="47045"/>
    <cellStyle name="40% - Accent5 94 3 2 2 4" xfId="47046"/>
    <cellStyle name="40% - Accent5 94 3 2 2 5" xfId="47047"/>
    <cellStyle name="40% - Accent5 94 3 2 3" xfId="47048"/>
    <cellStyle name="40% - Accent5 94 3 2 3 2" xfId="47049"/>
    <cellStyle name="40% - Accent5 94 3 2 3 2 2" xfId="47050"/>
    <cellStyle name="40% - Accent5 94 3 2 3 3" xfId="47051"/>
    <cellStyle name="40% - Accent5 94 3 2 4" xfId="47052"/>
    <cellStyle name="40% - Accent5 94 3 2 4 2" xfId="47053"/>
    <cellStyle name="40% - Accent5 94 3 2 5" xfId="47054"/>
    <cellStyle name="40% - Accent5 94 3 2 6" xfId="47055"/>
    <cellStyle name="40% - Accent5 94 3 3" xfId="47056"/>
    <cellStyle name="40% - Accent5 94 3 3 2" xfId="47057"/>
    <cellStyle name="40% - Accent5 94 3 3 2 2" xfId="47058"/>
    <cellStyle name="40% - Accent5 94 3 3 2 2 2" xfId="47059"/>
    <cellStyle name="40% - Accent5 94 3 3 2 3" xfId="47060"/>
    <cellStyle name="40% - Accent5 94 3 3 3" xfId="47061"/>
    <cellStyle name="40% - Accent5 94 3 3 3 2" xfId="47062"/>
    <cellStyle name="40% - Accent5 94 3 3 4" xfId="47063"/>
    <cellStyle name="40% - Accent5 94 3 3 5" xfId="47064"/>
    <cellStyle name="40% - Accent5 94 3 4" xfId="47065"/>
    <cellStyle name="40% - Accent5 94 3 4 2" xfId="47066"/>
    <cellStyle name="40% - Accent5 94 3 4 2 2" xfId="47067"/>
    <cellStyle name="40% - Accent5 94 3 4 3" xfId="47068"/>
    <cellStyle name="40% - Accent5 94 3 5" xfId="47069"/>
    <cellStyle name="40% - Accent5 94 3 5 2" xfId="47070"/>
    <cellStyle name="40% - Accent5 94 3 6" xfId="47071"/>
    <cellStyle name="40% - Accent5 94 3 7" xfId="47072"/>
    <cellStyle name="40% - Accent5 94 4" xfId="47073"/>
    <cellStyle name="40% - Accent5 94 4 2" xfId="47074"/>
    <cellStyle name="40% - Accent5 94 4 2 2" xfId="47075"/>
    <cellStyle name="40% - Accent5 94 4 2 2 2" xfId="47076"/>
    <cellStyle name="40% - Accent5 94 4 2 2 2 2" xfId="47077"/>
    <cellStyle name="40% - Accent5 94 4 2 2 3" xfId="47078"/>
    <cellStyle name="40% - Accent5 94 4 2 3" xfId="47079"/>
    <cellStyle name="40% - Accent5 94 4 2 3 2" xfId="47080"/>
    <cellStyle name="40% - Accent5 94 4 2 4" xfId="47081"/>
    <cellStyle name="40% - Accent5 94 4 2 5" xfId="47082"/>
    <cellStyle name="40% - Accent5 94 4 3" xfId="47083"/>
    <cellStyle name="40% - Accent5 94 4 3 2" xfId="47084"/>
    <cellStyle name="40% - Accent5 94 4 3 2 2" xfId="47085"/>
    <cellStyle name="40% - Accent5 94 4 3 3" xfId="47086"/>
    <cellStyle name="40% - Accent5 94 4 4" xfId="47087"/>
    <cellStyle name="40% - Accent5 94 4 4 2" xfId="47088"/>
    <cellStyle name="40% - Accent5 94 4 5" xfId="47089"/>
    <cellStyle name="40% - Accent5 94 4 6" xfId="47090"/>
    <cellStyle name="40% - Accent5 94 5" xfId="47091"/>
    <cellStyle name="40% - Accent5 94 5 2" xfId="47092"/>
    <cellStyle name="40% - Accent5 94 5 2 2" xfId="47093"/>
    <cellStyle name="40% - Accent5 94 5 2 2 2" xfId="47094"/>
    <cellStyle name="40% - Accent5 94 5 2 2 2 2" xfId="47095"/>
    <cellStyle name="40% - Accent5 94 5 2 2 3" xfId="47096"/>
    <cellStyle name="40% - Accent5 94 5 2 3" xfId="47097"/>
    <cellStyle name="40% - Accent5 94 5 2 3 2" xfId="47098"/>
    <cellStyle name="40% - Accent5 94 5 2 4" xfId="47099"/>
    <cellStyle name="40% - Accent5 94 5 2 5" xfId="47100"/>
    <cellStyle name="40% - Accent5 94 5 3" xfId="47101"/>
    <cellStyle name="40% - Accent5 94 5 3 2" xfId="47102"/>
    <cellStyle name="40% - Accent5 94 5 3 2 2" xfId="47103"/>
    <cellStyle name="40% - Accent5 94 5 3 3" xfId="47104"/>
    <cellStyle name="40% - Accent5 94 5 4" xfId="47105"/>
    <cellStyle name="40% - Accent5 94 5 4 2" xfId="47106"/>
    <cellStyle name="40% - Accent5 94 5 5" xfId="47107"/>
    <cellStyle name="40% - Accent5 94 5 6" xfId="47108"/>
    <cellStyle name="40% - Accent5 94 6" xfId="47109"/>
    <cellStyle name="40% - Accent5 94 6 2" xfId="47110"/>
    <cellStyle name="40% - Accent5 94 6 2 2" xfId="47111"/>
    <cellStyle name="40% - Accent5 94 6 2 2 2" xfId="47112"/>
    <cellStyle name="40% - Accent5 94 6 2 3" xfId="47113"/>
    <cellStyle name="40% - Accent5 94 6 3" xfId="47114"/>
    <cellStyle name="40% - Accent5 94 6 3 2" xfId="47115"/>
    <cellStyle name="40% - Accent5 94 6 4" xfId="47116"/>
    <cellStyle name="40% - Accent5 94 6 5" xfId="47117"/>
    <cellStyle name="40% - Accent5 94 7" xfId="47118"/>
    <cellStyle name="40% - Accent5 94 7 2" xfId="47119"/>
    <cellStyle name="40% - Accent5 94 7 2 2" xfId="47120"/>
    <cellStyle name="40% - Accent5 94 7 3" xfId="47121"/>
    <cellStyle name="40% - Accent5 94 8" xfId="47122"/>
    <cellStyle name="40% - Accent5 94 8 2" xfId="47123"/>
    <cellStyle name="40% - Accent5 94 9" xfId="47124"/>
    <cellStyle name="40% - Accent5 94 9 2" xfId="61244"/>
    <cellStyle name="40% - Accent5 95" xfId="2372"/>
    <cellStyle name="40% - Accent5 95 10" xfId="47125"/>
    <cellStyle name="40% - Accent5 95 2" xfId="47126"/>
    <cellStyle name="40% - Accent5 95 2 2" xfId="47127"/>
    <cellStyle name="40% - Accent5 95 2 2 2" xfId="47128"/>
    <cellStyle name="40% - Accent5 95 2 2 2 2" xfId="47129"/>
    <cellStyle name="40% - Accent5 95 2 2 2 2 2" xfId="47130"/>
    <cellStyle name="40% - Accent5 95 2 2 2 2 2 2" xfId="47131"/>
    <cellStyle name="40% - Accent5 95 2 2 2 2 3" xfId="47132"/>
    <cellStyle name="40% - Accent5 95 2 2 2 3" xfId="47133"/>
    <cellStyle name="40% - Accent5 95 2 2 2 3 2" xfId="47134"/>
    <cellStyle name="40% - Accent5 95 2 2 2 4" xfId="47135"/>
    <cellStyle name="40% - Accent5 95 2 2 2 5" xfId="47136"/>
    <cellStyle name="40% - Accent5 95 2 2 3" xfId="47137"/>
    <cellStyle name="40% - Accent5 95 2 2 3 2" xfId="47138"/>
    <cellStyle name="40% - Accent5 95 2 2 3 2 2" xfId="47139"/>
    <cellStyle name="40% - Accent5 95 2 2 3 3" xfId="47140"/>
    <cellStyle name="40% - Accent5 95 2 2 4" xfId="47141"/>
    <cellStyle name="40% - Accent5 95 2 2 4 2" xfId="47142"/>
    <cellStyle name="40% - Accent5 95 2 2 5" xfId="47143"/>
    <cellStyle name="40% - Accent5 95 2 2 6" xfId="47144"/>
    <cellStyle name="40% - Accent5 95 2 3" xfId="47145"/>
    <cellStyle name="40% - Accent5 95 2 3 2" xfId="47146"/>
    <cellStyle name="40% - Accent5 95 2 3 2 2" xfId="47147"/>
    <cellStyle name="40% - Accent5 95 2 3 2 2 2" xfId="47148"/>
    <cellStyle name="40% - Accent5 95 2 3 2 3" xfId="47149"/>
    <cellStyle name="40% - Accent5 95 2 3 3" xfId="47150"/>
    <cellStyle name="40% - Accent5 95 2 3 3 2" xfId="47151"/>
    <cellStyle name="40% - Accent5 95 2 3 4" xfId="47152"/>
    <cellStyle name="40% - Accent5 95 2 3 5" xfId="47153"/>
    <cellStyle name="40% - Accent5 95 2 4" xfId="47154"/>
    <cellStyle name="40% - Accent5 95 2 4 2" xfId="47155"/>
    <cellStyle name="40% - Accent5 95 2 4 2 2" xfId="47156"/>
    <cellStyle name="40% - Accent5 95 2 4 3" xfId="47157"/>
    <cellStyle name="40% - Accent5 95 2 5" xfId="47158"/>
    <cellStyle name="40% - Accent5 95 2 5 2" xfId="47159"/>
    <cellStyle name="40% - Accent5 95 2 6" xfId="47160"/>
    <cellStyle name="40% - Accent5 95 2 7" xfId="47161"/>
    <cellStyle name="40% - Accent5 95 3" xfId="47162"/>
    <cellStyle name="40% - Accent5 95 3 2" xfId="47163"/>
    <cellStyle name="40% - Accent5 95 3 2 2" xfId="47164"/>
    <cellStyle name="40% - Accent5 95 3 2 2 2" xfId="47165"/>
    <cellStyle name="40% - Accent5 95 3 2 2 2 2" xfId="47166"/>
    <cellStyle name="40% - Accent5 95 3 2 2 2 2 2" xfId="47167"/>
    <cellStyle name="40% - Accent5 95 3 2 2 2 3" xfId="47168"/>
    <cellStyle name="40% - Accent5 95 3 2 2 3" xfId="47169"/>
    <cellStyle name="40% - Accent5 95 3 2 2 3 2" xfId="47170"/>
    <cellStyle name="40% - Accent5 95 3 2 2 4" xfId="47171"/>
    <cellStyle name="40% - Accent5 95 3 2 2 5" xfId="47172"/>
    <cellStyle name="40% - Accent5 95 3 2 3" xfId="47173"/>
    <cellStyle name="40% - Accent5 95 3 2 3 2" xfId="47174"/>
    <cellStyle name="40% - Accent5 95 3 2 3 2 2" xfId="47175"/>
    <cellStyle name="40% - Accent5 95 3 2 3 3" xfId="47176"/>
    <cellStyle name="40% - Accent5 95 3 2 4" xfId="47177"/>
    <cellStyle name="40% - Accent5 95 3 2 4 2" xfId="47178"/>
    <cellStyle name="40% - Accent5 95 3 2 5" xfId="47179"/>
    <cellStyle name="40% - Accent5 95 3 2 6" xfId="47180"/>
    <cellStyle name="40% - Accent5 95 3 3" xfId="47181"/>
    <cellStyle name="40% - Accent5 95 3 3 2" xfId="47182"/>
    <cellStyle name="40% - Accent5 95 3 3 2 2" xfId="47183"/>
    <cellStyle name="40% - Accent5 95 3 3 2 2 2" xfId="47184"/>
    <cellStyle name="40% - Accent5 95 3 3 2 3" xfId="47185"/>
    <cellStyle name="40% - Accent5 95 3 3 3" xfId="47186"/>
    <cellStyle name="40% - Accent5 95 3 3 3 2" xfId="47187"/>
    <cellStyle name="40% - Accent5 95 3 3 4" xfId="47188"/>
    <cellStyle name="40% - Accent5 95 3 3 5" xfId="47189"/>
    <cellStyle name="40% - Accent5 95 3 4" xfId="47190"/>
    <cellStyle name="40% - Accent5 95 3 4 2" xfId="47191"/>
    <cellStyle name="40% - Accent5 95 3 4 2 2" xfId="47192"/>
    <cellStyle name="40% - Accent5 95 3 4 3" xfId="47193"/>
    <cellStyle name="40% - Accent5 95 3 5" xfId="47194"/>
    <cellStyle name="40% - Accent5 95 3 5 2" xfId="47195"/>
    <cellStyle name="40% - Accent5 95 3 6" xfId="47196"/>
    <cellStyle name="40% - Accent5 95 3 7" xfId="47197"/>
    <cellStyle name="40% - Accent5 95 4" xfId="47198"/>
    <cellStyle name="40% - Accent5 95 4 2" xfId="47199"/>
    <cellStyle name="40% - Accent5 95 4 2 2" xfId="47200"/>
    <cellStyle name="40% - Accent5 95 4 2 2 2" xfId="47201"/>
    <cellStyle name="40% - Accent5 95 4 2 2 2 2" xfId="47202"/>
    <cellStyle name="40% - Accent5 95 4 2 2 3" xfId="47203"/>
    <cellStyle name="40% - Accent5 95 4 2 3" xfId="47204"/>
    <cellStyle name="40% - Accent5 95 4 2 3 2" xfId="47205"/>
    <cellStyle name="40% - Accent5 95 4 2 4" xfId="47206"/>
    <cellStyle name="40% - Accent5 95 4 2 5" xfId="47207"/>
    <cellStyle name="40% - Accent5 95 4 3" xfId="47208"/>
    <cellStyle name="40% - Accent5 95 4 3 2" xfId="47209"/>
    <cellStyle name="40% - Accent5 95 4 3 2 2" xfId="47210"/>
    <cellStyle name="40% - Accent5 95 4 3 3" xfId="47211"/>
    <cellStyle name="40% - Accent5 95 4 4" xfId="47212"/>
    <cellStyle name="40% - Accent5 95 4 4 2" xfId="47213"/>
    <cellStyle name="40% - Accent5 95 4 5" xfId="47214"/>
    <cellStyle name="40% - Accent5 95 4 6" xfId="47215"/>
    <cellStyle name="40% - Accent5 95 5" xfId="47216"/>
    <cellStyle name="40% - Accent5 95 5 2" xfId="47217"/>
    <cellStyle name="40% - Accent5 95 5 2 2" xfId="47218"/>
    <cellStyle name="40% - Accent5 95 5 2 2 2" xfId="47219"/>
    <cellStyle name="40% - Accent5 95 5 2 2 2 2" xfId="47220"/>
    <cellStyle name="40% - Accent5 95 5 2 2 3" xfId="47221"/>
    <cellStyle name="40% - Accent5 95 5 2 3" xfId="47222"/>
    <cellStyle name="40% - Accent5 95 5 2 3 2" xfId="47223"/>
    <cellStyle name="40% - Accent5 95 5 2 4" xfId="47224"/>
    <cellStyle name="40% - Accent5 95 5 2 5" xfId="47225"/>
    <cellStyle name="40% - Accent5 95 5 3" xfId="47226"/>
    <cellStyle name="40% - Accent5 95 5 3 2" xfId="47227"/>
    <cellStyle name="40% - Accent5 95 5 3 2 2" xfId="47228"/>
    <cellStyle name="40% - Accent5 95 5 3 3" xfId="47229"/>
    <cellStyle name="40% - Accent5 95 5 4" xfId="47230"/>
    <cellStyle name="40% - Accent5 95 5 4 2" xfId="47231"/>
    <cellStyle name="40% - Accent5 95 5 5" xfId="47232"/>
    <cellStyle name="40% - Accent5 95 5 6" xfId="47233"/>
    <cellStyle name="40% - Accent5 95 6" xfId="47234"/>
    <cellStyle name="40% - Accent5 95 6 2" xfId="47235"/>
    <cellStyle name="40% - Accent5 95 6 2 2" xfId="47236"/>
    <cellStyle name="40% - Accent5 95 6 2 2 2" xfId="47237"/>
    <cellStyle name="40% - Accent5 95 6 2 3" xfId="47238"/>
    <cellStyle name="40% - Accent5 95 6 3" xfId="47239"/>
    <cellStyle name="40% - Accent5 95 6 3 2" xfId="47240"/>
    <cellStyle name="40% - Accent5 95 6 4" xfId="47241"/>
    <cellStyle name="40% - Accent5 95 6 5" xfId="47242"/>
    <cellStyle name="40% - Accent5 95 7" xfId="47243"/>
    <cellStyle name="40% - Accent5 95 7 2" xfId="47244"/>
    <cellStyle name="40% - Accent5 95 7 2 2" xfId="47245"/>
    <cellStyle name="40% - Accent5 95 7 3" xfId="47246"/>
    <cellStyle name="40% - Accent5 95 8" xfId="47247"/>
    <cellStyle name="40% - Accent5 95 8 2" xfId="47248"/>
    <cellStyle name="40% - Accent5 95 9" xfId="47249"/>
    <cellStyle name="40% - Accent5 95 9 2" xfId="61245"/>
    <cellStyle name="40% - Accent5 96" xfId="2373"/>
    <cellStyle name="40% - Accent5 96 10" xfId="47250"/>
    <cellStyle name="40% - Accent5 96 2" xfId="47251"/>
    <cellStyle name="40% - Accent5 96 2 2" xfId="47252"/>
    <cellStyle name="40% - Accent5 96 2 2 2" xfId="47253"/>
    <cellStyle name="40% - Accent5 96 2 2 2 2" xfId="47254"/>
    <cellStyle name="40% - Accent5 96 2 2 2 2 2" xfId="47255"/>
    <cellStyle name="40% - Accent5 96 2 2 2 2 2 2" xfId="47256"/>
    <cellStyle name="40% - Accent5 96 2 2 2 2 3" xfId="47257"/>
    <cellStyle name="40% - Accent5 96 2 2 2 3" xfId="47258"/>
    <cellStyle name="40% - Accent5 96 2 2 2 3 2" xfId="47259"/>
    <cellStyle name="40% - Accent5 96 2 2 2 4" xfId="47260"/>
    <cellStyle name="40% - Accent5 96 2 2 2 5" xfId="47261"/>
    <cellStyle name="40% - Accent5 96 2 2 3" xfId="47262"/>
    <cellStyle name="40% - Accent5 96 2 2 3 2" xfId="47263"/>
    <cellStyle name="40% - Accent5 96 2 2 3 2 2" xfId="47264"/>
    <cellStyle name="40% - Accent5 96 2 2 3 3" xfId="47265"/>
    <cellStyle name="40% - Accent5 96 2 2 4" xfId="47266"/>
    <cellStyle name="40% - Accent5 96 2 2 4 2" xfId="47267"/>
    <cellStyle name="40% - Accent5 96 2 2 5" xfId="47268"/>
    <cellStyle name="40% - Accent5 96 2 2 6" xfId="47269"/>
    <cellStyle name="40% - Accent5 96 2 3" xfId="47270"/>
    <cellStyle name="40% - Accent5 96 2 3 2" xfId="47271"/>
    <cellStyle name="40% - Accent5 96 2 3 2 2" xfId="47272"/>
    <cellStyle name="40% - Accent5 96 2 3 2 2 2" xfId="47273"/>
    <cellStyle name="40% - Accent5 96 2 3 2 3" xfId="47274"/>
    <cellStyle name="40% - Accent5 96 2 3 3" xfId="47275"/>
    <cellStyle name="40% - Accent5 96 2 3 3 2" xfId="47276"/>
    <cellStyle name="40% - Accent5 96 2 3 4" xfId="47277"/>
    <cellStyle name="40% - Accent5 96 2 3 5" xfId="47278"/>
    <cellStyle name="40% - Accent5 96 2 4" xfId="47279"/>
    <cellStyle name="40% - Accent5 96 2 4 2" xfId="47280"/>
    <cellStyle name="40% - Accent5 96 2 4 2 2" xfId="47281"/>
    <cellStyle name="40% - Accent5 96 2 4 3" xfId="47282"/>
    <cellStyle name="40% - Accent5 96 2 5" xfId="47283"/>
    <cellStyle name="40% - Accent5 96 2 5 2" xfId="47284"/>
    <cellStyle name="40% - Accent5 96 2 6" xfId="47285"/>
    <cellStyle name="40% - Accent5 96 2 7" xfId="47286"/>
    <cellStyle name="40% - Accent5 96 3" xfId="47287"/>
    <cellStyle name="40% - Accent5 96 3 2" xfId="47288"/>
    <cellStyle name="40% - Accent5 96 3 2 2" xfId="47289"/>
    <cellStyle name="40% - Accent5 96 3 2 2 2" xfId="47290"/>
    <cellStyle name="40% - Accent5 96 3 2 2 2 2" xfId="47291"/>
    <cellStyle name="40% - Accent5 96 3 2 2 2 2 2" xfId="47292"/>
    <cellStyle name="40% - Accent5 96 3 2 2 2 3" xfId="47293"/>
    <cellStyle name="40% - Accent5 96 3 2 2 3" xfId="47294"/>
    <cellStyle name="40% - Accent5 96 3 2 2 3 2" xfId="47295"/>
    <cellStyle name="40% - Accent5 96 3 2 2 4" xfId="47296"/>
    <cellStyle name="40% - Accent5 96 3 2 2 5" xfId="47297"/>
    <cellStyle name="40% - Accent5 96 3 2 3" xfId="47298"/>
    <cellStyle name="40% - Accent5 96 3 2 3 2" xfId="47299"/>
    <cellStyle name="40% - Accent5 96 3 2 3 2 2" xfId="47300"/>
    <cellStyle name="40% - Accent5 96 3 2 3 3" xfId="47301"/>
    <cellStyle name="40% - Accent5 96 3 2 4" xfId="47302"/>
    <cellStyle name="40% - Accent5 96 3 2 4 2" xfId="47303"/>
    <cellStyle name="40% - Accent5 96 3 2 5" xfId="47304"/>
    <cellStyle name="40% - Accent5 96 3 2 6" xfId="47305"/>
    <cellStyle name="40% - Accent5 96 3 3" xfId="47306"/>
    <cellStyle name="40% - Accent5 96 3 3 2" xfId="47307"/>
    <cellStyle name="40% - Accent5 96 3 3 2 2" xfId="47308"/>
    <cellStyle name="40% - Accent5 96 3 3 2 2 2" xfId="47309"/>
    <cellStyle name="40% - Accent5 96 3 3 2 3" xfId="47310"/>
    <cellStyle name="40% - Accent5 96 3 3 3" xfId="47311"/>
    <cellStyle name="40% - Accent5 96 3 3 3 2" xfId="47312"/>
    <cellStyle name="40% - Accent5 96 3 3 4" xfId="47313"/>
    <cellStyle name="40% - Accent5 96 3 3 5" xfId="47314"/>
    <cellStyle name="40% - Accent5 96 3 4" xfId="47315"/>
    <cellStyle name="40% - Accent5 96 3 4 2" xfId="47316"/>
    <cellStyle name="40% - Accent5 96 3 4 2 2" xfId="47317"/>
    <cellStyle name="40% - Accent5 96 3 4 3" xfId="47318"/>
    <cellStyle name="40% - Accent5 96 3 5" xfId="47319"/>
    <cellStyle name="40% - Accent5 96 3 5 2" xfId="47320"/>
    <cellStyle name="40% - Accent5 96 3 6" xfId="47321"/>
    <cellStyle name="40% - Accent5 96 3 7" xfId="47322"/>
    <cellStyle name="40% - Accent5 96 4" xfId="47323"/>
    <cellStyle name="40% - Accent5 96 4 2" xfId="47324"/>
    <cellStyle name="40% - Accent5 96 4 2 2" xfId="47325"/>
    <cellStyle name="40% - Accent5 96 4 2 2 2" xfId="47326"/>
    <cellStyle name="40% - Accent5 96 4 2 2 2 2" xfId="47327"/>
    <cellStyle name="40% - Accent5 96 4 2 2 3" xfId="47328"/>
    <cellStyle name="40% - Accent5 96 4 2 3" xfId="47329"/>
    <cellStyle name="40% - Accent5 96 4 2 3 2" xfId="47330"/>
    <cellStyle name="40% - Accent5 96 4 2 4" xfId="47331"/>
    <cellStyle name="40% - Accent5 96 4 2 5" xfId="47332"/>
    <cellStyle name="40% - Accent5 96 4 3" xfId="47333"/>
    <cellStyle name="40% - Accent5 96 4 3 2" xfId="47334"/>
    <cellStyle name="40% - Accent5 96 4 3 2 2" xfId="47335"/>
    <cellStyle name="40% - Accent5 96 4 3 3" xfId="47336"/>
    <cellStyle name="40% - Accent5 96 4 4" xfId="47337"/>
    <cellStyle name="40% - Accent5 96 4 4 2" xfId="47338"/>
    <cellStyle name="40% - Accent5 96 4 5" xfId="47339"/>
    <cellStyle name="40% - Accent5 96 4 6" xfId="47340"/>
    <cellStyle name="40% - Accent5 96 5" xfId="47341"/>
    <cellStyle name="40% - Accent5 96 5 2" xfId="47342"/>
    <cellStyle name="40% - Accent5 96 5 2 2" xfId="47343"/>
    <cellStyle name="40% - Accent5 96 5 2 2 2" xfId="47344"/>
    <cellStyle name="40% - Accent5 96 5 2 2 2 2" xfId="47345"/>
    <cellStyle name="40% - Accent5 96 5 2 2 3" xfId="47346"/>
    <cellStyle name="40% - Accent5 96 5 2 3" xfId="47347"/>
    <cellStyle name="40% - Accent5 96 5 2 3 2" xfId="47348"/>
    <cellStyle name="40% - Accent5 96 5 2 4" xfId="47349"/>
    <cellStyle name="40% - Accent5 96 5 2 5" xfId="47350"/>
    <cellStyle name="40% - Accent5 96 5 3" xfId="47351"/>
    <cellStyle name="40% - Accent5 96 5 3 2" xfId="47352"/>
    <cellStyle name="40% - Accent5 96 5 3 2 2" xfId="47353"/>
    <cellStyle name="40% - Accent5 96 5 3 3" xfId="47354"/>
    <cellStyle name="40% - Accent5 96 5 4" xfId="47355"/>
    <cellStyle name="40% - Accent5 96 5 4 2" xfId="47356"/>
    <cellStyle name="40% - Accent5 96 5 5" xfId="47357"/>
    <cellStyle name="40% - Accent5 96 5 6" xfId="47358"/>
    <cellStyle name="40% - Accent5 96 6" xfId="47359"/>
    <cellStyle name="40% - Accent5 96 6 2" xfId="47360"/>
    <cellStyle name="40% - Accent5 96 6 2 2" xfId="47361"/>
    <cellStyle name="40% - Accent5 96 6 2 2 2" xfId="47362"/>
    <cellStyle name="40% - Accent5 96 6 2 3" xfId="47363"/>
    <cellStyle name="40% - Accent5 96 6 3" xfId="47364"/>
    <cellStyle name="40% - Accent5 96 6 3 2" xfId="47365"/>
    <cellStyle name="40% - Accent5 96 6 4" xfId="47366"/>
    <cellStyle name="40% - Accent5 96 6 5" xfId="47367"/>
    <cellStyle name="40% - Accent5 96 7" xfId="47368"/>
    <cellStyle name="40% - Accent5 96 7 2" xfId="47369"/>
    <cellStyle name="40% - Accent5 96 7 2 2" xfId="47370"/>
    <cellStyle name="40% - Accent5 96 7 3" xfId="47371"/>
    <cellStyle name="40% - Accent5 96 8" xfId="47372"/>
    <cellStyle name="40% - Accent5 96 8 2" xfId="47373"/>
    <cellStyle name="40% - Accent5 96 9" xfId="47374"/>
    <cellStyle name="40% - Accent5 96 9 2" xfId="61246"/>
    <cellStyle name="40% - Accent5 97" xfId="2374"/>
    <cellStyle name="40% - Accent5 97 10" xfId="47375"/>
    <cellStyle name="40% - Accent5 97 2" xfId="47376"/>
    <cellStyle name="40% - Accent5 97 2 2" xfId="47377"/>
    <cellStyle name="40% - Accent5 97 2 2 2" xfId="47378"/>
    <cellStyle name="40% - Accent5 97 2 2 2 2" xfId="47379"/>
    <cellStyle name="40% - Accent5 97 2 2 2 2 2" xfId="47380"/>
    <cellStyle name="40% - Accent5 97 2 2 2 2 2 2" xfId="47381"/>
    <cellStyle name="40% - Accent5 97 2 2 2 2 3" xfId="47382"/>
    <cellStyle name="40% - Accent5 97 2 2 2 3" xfId="47383"/>
    <cellStyle name="40% - Accent5 97 2 2 2 3 2" xfId="47384"/>
    <cellStyle name="40% - Accent5 97 2 2 2 4" xfId="47385"/>
    <cellStyle name="40% - Accent5 97 2 2 2 5" xfId="47386"/>
    <cellStyle name="40% - Accent5 97 2 2 3" xfId="47387"/>
    <cellStyle name="40% - Accent5 97 2 2 3 2" xfId="47388"/>
    <cellStyle name="40% - Accent5 97 2 2 3 2 2" xfId="47389"/>
    <cellStyle name="40% - Accent5 97 2 2 3 3" xfId="47390"/>
    <cellStyle name="40% - Accent5 97 2 2 4" xfId="47391"/>
    <cellStyle name="40% - Accent5 97 2 2 4 2" xfId="47392"/>
    <cellStyle name="40% - Accent5 97 2 2 5" xfId="47393"/>
    <cellStyle name="40% - Accent5 97 2 2 6" xfId="47394"/>
    <cellStyle name="40% - Accent5 97 2 3" xfId="47395"/>
    <cellStyle name="40% - Accent5 97 2 3 2" xfId="47396"/>
    <cellStyle name="40% - Accent5 97 2 3 2 2" xfId="47397"/>
    <cellStyle name="40% - Accent5 97 2 3 2 2 2" xfId="47398"/>
    <cellStyle name="40% - Accent5 97 2 3 2 3" xfId="47399"/>
    <cellStyle name="40% - Accent5 97 2 3 3" xfId="47400"/>
    <cellStyle name="40% - Accent5 97 2 3 3 2" xfId="47401"/>
    <cellStyle name="40% - Accent5 97 2 3 4" xfId="47402"/>
    <cellStyle name="40% - Accent5 97 2 3 5" xfId="47403"/>
    <cellStyle name="40% - Accent5 97 2 4" xfId="47404"/>
    <cellStyle name="40% - Accent5 97 2 4 2" xfId="47405"/>
    <cellStyle name="40% - Accent5 97 2 4 2 2" xfId="47406"/>
    <cellStyle name="40% - Accent5 97 2 4 3" xfId="47407"/>
    <cellStyle name="40% - Accent5 97 2 5" xfId="47408"/>
    <cellStyle name="40% - Accent5 97 2 5 2" xfId="47409"/>
    <cellStyle name="40% - Accent5 97 2 6" xfId="47410"/>
    <cellStyle name="40% - Accent5 97 2 7" xfId="47411"/>
    <cellStyle name="40% - Accent5 97 3" xfId="47412"/>
    <cellStyle name="40% - Accent5 97 3 2" xfId="47413"/>
    <cellStyle name="40% - Accent5 97 3 2 2" xfId="47414"/>
    <cellStyle name="40% - Accent5 97 3 2 2 2" xfId="47415"/>
    <cellStyle name="40% - Accent5 97 3 2 2 2 2" xfId="47416"/>
    <cellStyle name="40% - Accent5 97 3 2 2 2 2 2" xfId="47417"/>
    <cellStyle name="40% - Accent5 97 3 2 2 2 3" xfId="47418"/>
    <cellStyle name="40% - Accent5 97 3 2 2 3" xfId="47419"/>
    <cellStyle name="40% - Accent5 97 3 2 2 3 2" xfId="47420"/>
    <cellStyle name="40% - Accent5 97 3 2 2 4" xfId="47421"/>
    <cellStyle name="40% - Accent5 97 3 2 2 5" xfId="47422"/>
    <cellStyle name="40% - Accent5 97 3 2 3" xfId="47423"/>
    <cellStyle name="40% - Accent5 97 3 2 3 2" xfId="47424"/>
    <cellStyle name="40% - Accent5 97 3 2 3 2 2" xfId="47425"/>
    <cellStyle name="40% - Accent5 97 3 2 3 3" xfId="47426"/>
    <cellStyle name="40% - Accent5 97 3 2 4" xfId="47427"/>
    <cellStyle name="40% - Accent5 97 3 2 4 2" xfId="47428"/>
    <cellStyle name="40% - Accent5 97 3 2 5" xfId="47429"/>
    <cellStyle name="40% - Accent5 97 3 2 6" xfId="47430"/>
    <cellStyle name="40% - Accent5 97 3 3" xfId="47431"/>
    <cellStyle name="40% - Accent5 97 3 3 2" xfId="47432"/>
    <cellStyle name="40% - Accent5 97 3 3 2 2" xfId="47433"/>
    <cellStyle name="40% - Accent5 97 3 3 2 2 2" xfId="47434"/>
    <cellStyle name="40% - Accent5 97 3 3 2 3" xfId="47435"/>
    <cellStyle name="40% - Accent5 97 3 3 3" xfId="47436"/>
    <cellStyle name="40% - Accent5 97 3 3 3 2" xfId="47437"/>
    <cellStyle name="40% - Accent5 97 3 3 4" xfId="47438"/>
    <cellStyle name="40% - Accent5 97 3 3 5" xfId="47439"/>
    <cellStyle name="40% - Accent5 97 3 4" xfId="47440"/>
    <cellStyle name="40% - Accent5 97 3 4 2" xfId="47441"/>
    <cellStyle name="40% - Accent5 97 3 4 2 2" xfId="47442"/>
    <cellStyle name="40% - Accent5 97 3 4 3" xfId="47443"/>
    <cellStyle name="40% - Accent5 97 3 5" xfId="47444"/>
    <cellStyle name="40% - Accent5 97 3 5 2" xfId="47445"/>
    <cellStyle name="40% - Accent5 97 3 6" xfId="47446"/>
    <cellStyle name="40% - Accent5 97 3 7" xfId="47447"/>
    <cellStyle name="40% - Accent5 97 4" xfId="47448"/>
    <cellStyle name="40% - Accent5 97 4 2" xfId="47449"/>
    <cellStyle name="40% - Accent5 97 4 2 2" xfId="47450"/>
    <cellStyle name="40% - Accent5 97 4 2 2 2" xfId="47451"/>
    <cellStyle name="40% - Accent5 97 4 2 2 2 2" xfId="47452"/>
    <cellStyle name="40% - Accent5 97 4 2 2 3" xfId="47453"/>
    <cellStyle name="40% - Accent5 97 4 2 3" xfId="47454"/>
    <cellStyle name="40% - Accent5 97 4 2 3 2" xfId="47455"/>
    <cellStyle name="40% - Accent5 97 4 2 4" xfId="47456"/>
    <cellStyle name="40% - Accent5 97 4 2 5" xfId="47457"/>
    <cellStyle name="40% - Accent5 97 4 3" xfId="47458"/>
    <cellStyle name="40% - Accent5 97 4 3 2" xfId="47459"/>
    <cellStyle name="40% - Accent5 97 4 3 2 2" xfId="47460"/>
    <cellStyle name="40% - Accent5 97 4 3 3" xfId="47461"/>
    <cellStyle name="40% - Accent5 97 4 4" xfId="47462"/>
    <cellStyle name="40% - Accent5 97 4 4 2" xfId="47463"/>
    <cellStyle name="40% - Accent5 97 4 5" xfId="47464"/>
    <cellStyle name="40% - Accent5 97 4 6" xfId="47465"/>
    <cellStyle name="40% - Accent5 97 5" xfId="47466"/>
    <cellStyle name="40% - Accent5 97 5 2" xfId="47467"/>
    <cellStyle name="40% - Accent5 97 5 2 2" xfId="47468"/>
    <cellStyle name="40% - Accent5 97 5 2 2 2" xfId="47469"/>
    <cellStyle name="40% - Accent5 97 5 2 2 2 2" xfId="47470"/>
    <cellStyle name="40% - Accent5 97 5 2 2 3" xfId="47471"/>
    <cellStyle name="40% - Accent5 97 5 2 3" xfId="47472"/>
    <cellStyle name="40% - Accent5 97 5 2 3 2" xfId="47473"/>
    <cellStyle name="40% - Accent5 97 5 2 4" xfId="47474"/>
    <cellStyle name="40% - Accent5 97 5 2 5" xfId="47475"/>
    <cellStyle name="40% - Accent5 97 5 3" xfId="47476"/>
    <cellStyle name="40% - Accent5 97 5 3 2" xfId="47477"/>
    <cellStyle name="40% - Accent5 97 5 3 2 2" xfId="47478"/>
    <cellStyle name="40% - Accent5 97 5 3 3" xfId="47479"/>
    <cellStyle name="40% - Accent5 97 5 4" xfId="47480"/>
    <cellStyle name="40% - Accent5 97 5 4 2" xfId="47481"/>
    <cellStyle name="40% - Accent5 97 5 5" xfId="47482"/>
    <cellStyle name="40% - Accent5 97 5 6" xfId="47483"/>
    <cellStyle name="40% - Accent5 97 6" xfId="47484"/>
    <cellStyle name="40% - Accent5 97 6 2" xfId="47485"/>
    <cellStyle name="40% - Accent5 97 6 2 2" xfId="47486"/>
    <cellStyle name="40% - Accent5 97 6 2 2 2" xfId="47487"/>
    <cellStyle name="40% - Accent5 97 6 2 3" xfId="47488"/>
    <cellStyle name="40% - Accent5 97 6 3" xfId="47489"/>
    <cellStyle name="40% - Accent5 97 6 3 2" xfId="47490"/>
    <cellStyle name="40% - Accent5 97 6 4" xfId="47491"/>
    <cellStyle name="40% - Accent5 97 6 5" xfId="47492"/>
    <cellStyle name="40% - Accent5 97 7" xfId="47493"/>
    <cellStyle name="40% - Accent5 97 7 2" xfId="47494"/>
    <cellStyle name="40% - Accent5 97 7 2 2" xfId="47495"/>
    <cellStyle name="40% - Accent5 97 7 3" xfId="47496"/>
    <cellStyle name="40% - Accent5 97 8" xfId="47497"/>
    <cellStyle name="40% - Accent5 97 8 2" xfId="47498"/>
    <cellStyle name="40% - Accent5 97 9" xfId="47499"/>
    <cellStyle name="40% - Accent5 97 9 2" xfId="61247"/>
    <cellStyle name="40% - Accent5 98" xfId="2375"/>
    <cellStyle name="40% - Accent5 98 10" xfId="47500"/>
    <cellStyle name="40% - Accent5 98 2" xfId="47501"/>
    <cellStyle name="40% - Accent5 98 2 2" xfId="47502"/>
    <cellStyle name="40% - Accent5 98 2 2 2" xfId="47503"/>
    <cellStyle name="40% - Accent5 98 2 2 2 2" xfId="47504"/>
    <cellStyle name="40% - Accent5 98 2 2 2 2 2" xfId="47505"/>
    <cellStyle name="40% - Accent5 98 2 2 2 2 2 2" xfId="47506"/>
    <cellStyle name="40% - Accent5 98 2 2 2 2 3" xfId="47507"/>
    <cellStyle name="40% - Accent5 98 2 2 2 3" xfId="47508"/>
    <cellStyle name="40% - Accent5 98 2 2 2 3 2" xfId="47509"/>
    <cellStyle name="40% - Accent5 98 2 2 2 4" xfId="47510"/>
    <cellStyle name="40% - Accent5 98 2 2 2 5" xfId="47511"/>
    <cellStyle name="40% - Accent5 98 2 2 3" xfId="47512"/>
    <cellStyle name="40% - Accent5 98 2 2 3 2" xfId="47513"/>
    <cellStyle name="40% - Accent5 98 2 2 3 2 2" xfId="47514"/>
    <cellStyle name="40% - Accent5 98 2 2 3 3" xfId="47515"/>
    <cellStyle name="40% - Accent5 98 2 2 4" xfId="47516"/>
    <cellStyle name="40% - Accent5 98 2 2 4 2" xfId="47517"/>
    <cellStyle name="40% - Accent5 98 2 2 5" xfId="47518"/>
    <cellStyle name="40% - Accent5 98 2 2 6" xfId="47519"/>
    <cellStyle name="40% - Accent5 98 2 3" xfId="47520"/>
    <cellStyle name="40% - Accent5 98 2 3 2" xfId="47521"/>
    <cellStyle name="40% - Accent5 98 2 3 2 2" xfId="47522"/>
    <cellStyle name="40% - Accent5 98 2 3 2 2 2" xfId="47523"/>
    <cellStyle name="40% - Accent5 98 2 3 2 3" xfId="47524"/>
    <cellStyle name="40% - Accent5 98 2 3 3" xfId="47525"/>
    <cellStyle name="40% - Accent5 98 2 3 3 2" xfId="47526"/>
    <cellStyle name="40% - Accent5 98 2 3 4" xfId="47527"/>
    <cellStyle name="40% - Accent5 98 2 3 5" xfId="47528"/>
    <cellStyle name="40% - Accent5 98 2 4" xfId="47529"/>
    <cellStyle name="40% - Accent5 98 2 4 2" xfId="47530"/>
    <cellStyle name="40% - Accent5 98 2 4 2 2" xfId="47531"/>
    <cellStyle name="40% - Accent5 98 2 4 3" xfId="47532"/>
    <cellStyle name="40% - Accent5 98 2 5" xfId="47533"/>
    <cellStyle name="40% - Accent5 98 2 5 2" xfId="47534"/>
    <cellStyle name="40% - Accent5 98 2 6" xfId="47535"/>
    <cellStyle name="40% - Accent5 98 2 7" xfId="47536"/>
    <cellStyle name="40% - Accent5 98 3" xfId="47537"/>
    <cellStyle name="40% - Accent5 98 3 2" xfId="47538"/>
    <cellStyle name="40% - Accent5 98 3 2 2" xfId="47539"/>
    <cellStyle name="40% - Accent5 98 3 2 2 2" xfId="47540"/>
    <cellStyle name="40% - Accent5 98 3 2 2 2 2" xfId="47541"/>
    <cellStyle name="40% - Accent5 98 3 2 2 2 2 2" xfId="47542"/>
    <cellStyle name="40% - Accent5 98 3 2 2 2 3" xfId="47543"/>
    <cellStyle name="40% - Accent5 98 3 2 2 3" xfId="47544"/>
    <cellStyle name="40% - Accent5 98 3 2 2 3 2" xfId="47545"/>
    <cellStyle name="40% - Accent5 98 3 2 2 4" xfId="47546"/>
    <cellStyle name="40% - Accent5 98 3 2 2 5" xfId="47547"/>
    <cellStyle name="40% - Accent5 98 3 2 3" xfId="47548"/>
    <cellStyle name="40% - Accent5 98 3 2 3 2" xfId="47549"/>
    <cellStyle name="40% - Accent5 98 3 2 3 2 2" xfId="47550"/>
    <cellStyle name="40% - Accent5 98 3 2 3 3" xfId="47551"/>
    <cellStyle name="40% - Accent5 98 3 2 4" xfId="47552"/>
    <cellStyle name="40% - Accent5 98 3 2 4 2" xfId="47553"/>
    <cellStyle name="40% - Accent5 98 3 2 5" xfId="47554"/>
    <cellStyle name="40% - Accent5 98 3 2 6" xfId="47555"/>
    <cellStyle name="40% - Accent5 98 3 3" xfId="47556"/>
    <cellStyle name="40% - Accent5 98 3 3 2" xfId="47557"/>
    <cellStyle name="40% - Accent5 98 3 3 2 2" xfId="47558"/>
    <cellStyle name="40% - Accent5 98 3 3 2 2 2" xfId="47559"/>
    <cellStyle name="40% - Accent5 98 3 3 2 3" xfId="47560"/>
    <cellStyle name="40% - Accent5 98 3 3 3" xfId="47561"/>
    <cellStyle name="40% - Accent5 98 3 3 3 2" xfId="47562"/>
    <cellStyle name="40% - Accent5 98 3 3 4" xfId="47563"/>
    <cellStyle name="40% - Accent5 98 3 3 5" xfId="47564"/>
    <cellStyle name="40% - Accent5 98 3 4" xfId="47565"/>
    <cellStyle name="40% - Accent5 98 3 4 2" xfId="47566"/>
    <cellStyle name="40% - Accent5 98 3 4 2 2" xfId="47567"/>
    <cellStyle name="40% - Accent5 98 3 4 3" xfId="47568"/>
    <cellStyle name="40% - Accent5 98 3 5" xfId="47569"/>
    <cellStyle name="40% - Accent5 98 3 5 2" xfId="47570"/>
    <cellStyle name="40% - Accent5 98 3 6" xfId="47571"/>
    <cellStyle name="40% - Accent5 98 3 7" xfId="47572"/>
    <cellStyle name="40% - Accent5 98 4" xfId="47573"/>
    <cellStyle name="40% - Accent5 98 4 2" xfId="47574"/>
    <cellStyle name="40% - Accent5 98 4 2 2" xfId="47575"/>
    <cellStyle name="40% - Accent5 98 4 2 2 2" xfId="47576"/>
    <cellStyle name="40% - Accent5 98 4 2 2 2 2" xfId="47577"/>
    <cellStyle name="40% - Accent5 98 4 2 2 3" xfId="47578"/>
    <cellStyle name="40% - Accent5 98 4 2 3" xfId="47579"/>
    <cellStyle name="40% - Accent5 98 4 2 3 2" xfId="47580"/>
    <cellStyle name="40% - Accent5 98 4 2 4" xfId="47581"/>
    <cellStyle name="40% - Accent5 98 4 2 5" xfId="47582"/>
    <cellStyle name="40% - Accent5 98 4 3" xfId="47583"/>
    <cellStyle name="40% - Accent5 98 4 3 2" xfId="47584"/>
    <cellStyle name="40% - Accent5 98 4 3 2 2" xfId="47585"/>
    <cellStyle name="40% - Accent5 98 4 3 3" xfId="47586"/>
    <cellStyle name="40% - Accent5 98 4 4" xfId="47587"/>
    <cellStyle name="40% - Accent5 98 4 4 2" xfId="47588"/>
    <cellStyle name="40% - Accent5 98 4 5" xfId="47589"/>
    <cellStyle name="40% - Accent5 98 4 6" xfId="47590"/>
    <cellStyle name="40% - Accent5 98 5" xfId="47591"/>
    <cellStyle name="40% - Accent5 98 5 2" xfId="47592"/>
    <cellStyle name="40% - Accent5 98 5 2 2" xfId="47593"/>
    <cellStyle name="40% - Accent5 98 5 2 2 2" xfId="47594"/>
    <cellStyle name="40% - Accent5 98 5 2 2 2 2" xfId="47595"/>
    <cellStyle name="40% - Accent5 98 5 2 2 3" xfId="47596"/>
    <cellStyle name="40% - Accent5 98 5 2 3" xfId="47597"/>
    <cellStyle name="40% - Accent5 98 5 2 3 2" xfId="47598"/>
    <cellStyle name="40% - Accent5 98 5 2 4" xfId="47599"/>
    <cellStyle name="40% - Accent5 98 5 2 5" xfId="47600"/>
    <cellStyle name="40% - Accent5 98 5 3" xfId="47601"/>
    <cellStyle name="40% - Accent5 98 5 3 2" xfId="47602"/>
    <cellStyle name="40% - Accent5 98 5 3 2 2" xfId="47603"/>
    <cellStyle name="40% - Accent5 98 5 3 3" xfId="47604"/>
    <cellStyle name="40% - Accent5 98 5 4" xfId="47605"/>
    <cellStyle name="40% - Accent5 98 5 4 2" xfId="47606"/>
    <cellStyle name="40% - Accent5 98 5 5" xfId="47607"/>
    <cellStyle name="40% - Accent5 98 5 6" xfId="47608"/>
    <cellStyle name="40% - Accent5 98 6" xfId="47609"/>
    <cellStyle name="40% - Accent5 98 6 2" xfId="47610"/>
    <cellStyle name="40% - Accent5 98 6 2 2" xfId="47611"/>
    <cellStyle name="40% - Accent5 98 6 2 2 2" xfId="47612"/>
    <cellStyle name="40% - Accent5 98 6 2 3" xfId="47613"/>
    <cellStyle name="40% - Accent5 98 6 3" xfId="47614"/>
    <cellStyle name="40% - Accent5 98 6 3 2" xfId="47615"/>
    <cellStyle name="40% - Accent5 98 6 4" xfId="47616"/>
    <cellStyle name="40% - Accent5 98 6 5" xfId="47617"/>
    <cellStyle name="40% - Accent5 98 7" xfId="47618"/>
    <cellStyle name="40% - Accent5 98 7 2" xfId="47619"/>
    <cellStyle name="40% - Accent5 98 7 2 2" xfId="47620"/>
    <cellStyle name="40% - Accent5 98 7 3" xfId="47621"/>
    <cellStyle name="40% - Accent5 98 8" xfId="47622"/>
    <cellStyle name="40% - Accent5 98 8 2" xfId="47623"/>
    <cellStyle name="40% - Accent5 98 9" xfId="47624"/>
    <cellStyle name="40% - Accent5 98 9 2" xfId="61248"/>
    <cellStyle name="40% - Accent5 99" xfId="2376"/>
    <cellStyle name="40% - Accent5 99 10" xfId="47625"/>
    <cellStyle name="40% - Accent5 99 2" xfId="47626"/>
    <cellStyle name="40% - Accent5 99 2 2" xfId="47627"/>
    <cellStyle name="40% - Accent5 99 2 2 2" xfId="47628"/>
    <cellStyle name="40% - Accent5 99 2 2 2 2" xfId="47629"/>
    <cellStyle name="40% - Accent5 99 2 2 2 2 2" xfId="47630"/>
    <cellStyle name="40% - Accent5 99 2 2 2 2 2 2" xfId="47631"/>
    <cellStyle name="40% - Accent5 99 2 2 2 2 3" xfId="47632"/>
    <cellStyle name="40% - Accent5 99 2 2 2 3" xfId="47633"/>
    <cellStyle name="40% - Accent5 99 2 2 2 3 2" xfId="47634"/>
    <cellStyle name="40% - Accent5 99 2 2 2 4" xfId="47635"/>
    <cellStyle name="40% - Accent5 99 2 2 2 5" xfId="47636"/>
    <cellStyle name="40% - Accent5 99 2 2 3" xfId="47637"/>
    <cellStyle name="40% - Accent5 99 2 2 3 2" xfId="47638"/>
    <cellStyle name="40% - Accent5 99 2 2 3 2 2" xfId="47639"/>
    <cellStyle name="40% - Accent5 99 2 2 3 3" xfId="47640"/>
    <cellStyle name="40% - Accent5 99 2 2 4" xfId="47641"/>
    <cellStyle name="40% - Accent5 99 2 2 4 2" xfId="47642"/>
    <cellStyle name="40% - Accent5 99 2 2 5" xfId="47643"/>
    <cellStyle name="40% - Accent5 99 2 2 6" xfId="47644"/>
    <cellStyle name="40% - Accent5 99 2 3" xfId="47645"/>
    <cellStyle name="40% - Accent5 99 2 3 2" xfId="47646"/>
    <cellStyle name="40% - Accent5 99 2 3 2 2" xfId="47647"/>
    <cellStyle name="40% - Accent5 99 2 3 2 2 2" xfId="47648"/>
    <cellStyle name="40% - Accent5 99 2 3 2 3" xfId="47649"/>
    <cellStyle name="40% - Accent5 99 2 3 3" xfId="47650"/>
    <cellStyle name="40% - Accent5 99 2 3 3 2" xfId="47651"/>
    <cellStyle name="40% - Accent5 99 2 3 4" xfId="47652"/>
    <cellStyle name="40% - Accent5 99 2 3 5" xfId="47653"/>
    <cellStyle name="40% - Accent5 99 2 4" xfId="47654"/>
    <cellStyle name="40% - Accent5 99 2 4 2" xfId="47655"/>
    <cellStyle name="40% - Accent5 99 2 4 2 2" xfId="47656"/>
    <cellStyle name="40% - Accent5 99 2 4 3" xfId="47657"/>
    <cellStyle name="40% - Accent5 99 2 5" xfId="47658"/>
    <cellStyle name="40% - Accent5 99 2 5 2" xfId="47659"/>
    <cellStyle name="40% - Accent5 99 2 6" xfId="47660"/>
    <cellStyle name="40% - Accent5 99 2 7" xfId="47661"/>
    <cellStyle name="40% - Accent5 99 3" xfId="47662"/>
    <cellStyle name="40% - Accent5 99 3 2" xfId="47663"/>
    <cellStyle name="40% - Accent5 99 3 2 2" xfId="47664"/>
    <cellStyle name="40% - Accent5 99 3 2 2 2" xfId="47665"/>
    <cellStyle name="40% - Accent5 99 3 2 2 2 2" xfId="47666"/>
    <cellStyle name="40% - Accent5 99 3 2 2 2 2 2" xfId="47667"/>
    <cellStyle name="40% - Accent5 99 3 2 2 2 3" xfId="47668"/>
    <cellStyle name="40% - Accent5 99 3 2 2 3" xfId="47669"/>
    <cellStyle name="40% - Accent5 99 3 2 2 3 2" xfId="47670"/>
    <cellStyle name="40% - Accent5 99 3 2 2 4" xfId="47671"/>
    <cellStyle name="40% - Accent5 99 3 2 2 5" xfId="47672"/>
    <cellStyle name="40% - Accent5 99 3 2 3" xfId="47673"/>
    <cellStyle name="40% - Accent5 99 3 2 3 2" xfId="47674"/>
    <cellStyle name="40% - Accent5 99 3 2 3 2 2" xfId="47675"/>
    <cellStyle name="40% - Accent5 99 3 2 3 3" xfId="47676"/>
    <cellStyle name="40% - Accent5 99 3 2 4" xfId="47677"/>
    <cellStyle name="40% - Accent5 99 3 2 4 2" xfId="47678"/>
    <cellStyle name="40% - Accent5 99 3 2 5" xfId="47679"/>
    <cellStyle name="40% - Accent5 99 3 2 6" xfId="47680"/>
    <cellStyle name="40% - Accent5 99 3 3" xfId="47681"/>
    <cellStyle name="40% - Accent5 99 3 3 2" xfId="47682"/>
    <cellStyle name="40% - Accent5 99 3 3 2 2" xfId="47683"/>
    <cellStyle name="40% - Accent5 99 3 3 2 2 2" xfId="47684"/>
    <cellStyle name="40% - Accent5 99 3 3 2 3" xfId="47685"/>
    <cellStyle name="40% - Accent5 99 3 3 3" xfId="47686"/>
    <cellStyle name="40% - Accent5 99 3 3 3 2" xfId="47687"/>
    <cellStyle name="40% - Accent5 99 3 3 4" xfId="47688"/>
    <cellStyle name="40% - Accent5 99 3 3 5" xfId="47689"/>
    <cellStyle name="40% - Accent5 99 3 4" xfId="47690"/>
    <cellStyle name="40% - Accent5 99 3 4 2" xfId="47691"/>
    <cellStyle name="40% - Accent5 99 3 4 2 2" xfId="47692"/>
    <cellStyle name="40% - Accent5 99 3 4 3" xfId="47693"/>
    <cellStyle name="40% - Accent5 99 3 5" xfId="47694"/>
    <cellStyle name="40% - Accent5 99 3 5 2" xfId="47695"/>
    <cellStyle name="40% - Accent5 99 3 6" xfId="47696"/>
    <cellStyle name="40% - Accent5 99 3 7" xfId="47697"/>
    <cellStyle name="40% - Accent5 99 4" xfId="47698"/>
    <cellStyle name="40% - Accent5 99 4 2" xfId="47699"/>
    <cellStyle name="40% - Accent5 99 4 2 2" xfId="47700"/>
    <cellStyle name="40% - Accent5 99 4 2 2 2" xfId="47701"/>
    <cellStyle name="40% - Accent5 99 4 2 2 2 2" xfId="47702"/>
    <cellStyle name="40% - Accent5 99 4 2 2 3" xfId="47703"/>
    <cellStyle name="40% - Accent5 99 4 2 3" xfId="47704"/>
    <cellStyle name="40% - Accent5 99 4 2 3 2" xfId="47705"/>
    <cellStyle name="40% - Accent5 99 4 2 4" xfId="47706"/>
    <cellStyle name="40% - Accent5 99 4 2 5" xfId="47707"/>
    <cellStyle name="40% - Accent5 99 4 3" xfId="47708"/>
    <cellStyle name="40% - Accent5 99 4 3 2" xfId="47709"/>
    <cellStyle name="40% - Accent5 99 4 3 2 2" xfId="47710"/>
    <cellStyle name="40% - Accent5 99 4 3 3" xfId="47711"/>
    <cellStyle name="40% - Accent5 99 4 4" xfId="47712"/>
    <cellStyle name="40% - Accent5 99 4 4 2" xfId="47713"/>
    <cellStyle name="40% - Accent5 99 4 5" xfId="47714"/>
    <cellStyle name="40% - Accent5 99 4 6" xfId="47715"/>
    <cellStyle name="40% - Accent5 99 5" xfId="47716"/>
    <cellStyle name="40% - Accent5 99 5 2" xfId="47717"/>
    <cellStyle name="40% - Accent5 99 5 2 2" xfId="47718"/>
    <cellStyle name="40% - Accent5 99 5 2 2 2" xfId="47719"/>
    <cellStyle name="40% - Accent5 99 5 2 2 2 2" xfId="47720"/>
    <cellStyle name="40% - Accent5 99 5 2 2 3" xfId="47721"/>
    <cellStyle name="40% - Accent5 99 5 2 3" xfId="47722"/>
    <cellStyle name="40% - Accent5 99 5 2 3 2" xfId="47723"/>
    <cellStyle name="40% - Accent5 99 5 2 4" xfId="47724"/>
    <cellStyle name="40% - Accent5 99 5 2 5" xfId="47725"/>
    <cellStyle name="40% - Accent5 99 5 3" xfId="47726"/>
    <cellStyle name="40% - Accent5 99 5 3 2" xfId="47727"/>
    <cellStyle name="40% - Accent5 99 5 3 2 2" xfId="47728"/>
    <cellStyle name="40% - Accent5 99 5 3 3" xfId="47729"/>
    <cellStyle name="40% - Accent5 99 5 4" xfId="47730"/>
    <cellStyle name="40% - Accent5 99 5 4 2" xfId="47731"/>
    <cellStyle name="40% - Accent5 99 5 5" xfId="47732"/>
    <cellStyle name="40% - Accent5 99 5 6" xfId="47733"/>
    <cellStyle name="40% - Accent5 99 6" xfId="47734"/>
    <cellStyle name="40% - Accent5 99 6 2" xfId="47735"/>
    <cellStyle name="40% - Accent5 99 6 2 2" xfId="47736"/>
    <cellStyle name="40% - Accent5 99 6 2 2 2" xfId="47737"/>
    <cellStyle name="40% - Accent5 99 6 2 3" xfId="47738"/>
    <cellStyle name="40% - Accent5 99 6 3" xfId="47739"/>
    <cellStyle name="40% - Accent5 99 6 3 2" xfId="47740"/>
    <cellStyle name="40% - Accent5 99 6 4" xfId="47741"/>
    <cellStyle name="40% - Accent5 99 6 5" xfId="47742"/>
    <cellStyle name="40% - Accent5 99 7" xfId="47743"/>
    <cellStyle name="40% - Accent5 99 7 2" xfId="47744"/>
    <cellStyle name="40% - Accent5 99 7 2 2" xfId="47745"/>
    <cellStyle name="40% - Accent5 99 7 3" xfId="47746"/>
    <cellStyle name="40% - Accent5 99 8" xfId="47747"/>
    <cellStyle name="40% - Accent5 99 8 2" xfId="47748"/>
    <cellStyle name="40% - Accent5 99 9" xfId="47749"/>
    <cellStyle name="40% - Accent5 99 9 2" xfId="61249"/>
    <cellStyle name="40% - Accent6 10" xfId="2377"/>
    <cellStyle name="40% - Accent6 10 2" xfId="2378"/>
    <cellStyle name="40% - Accent6 100" xfId="2379"/>
    <cellStyle name="40% - Accent6 100 10" xfId="47750"/>
    <cellStyle name="40% - Accent6 100 2" xfId="47751"/>
    <cellStyle name="40% - Accent6 100 2 2" xfId="47752"/>
    <cellStyle name="40% - Accent6 100 2 2 2" xfId="47753"/>
    <cellStyle name="40% - Accent6 100 2 2 2 2" xfId="47754"/>
    <cellStyle name="40% - Accent6 100 2 2 2 2 2" xfId="47755"/>
    <cellStyle name="40% - Accent6 100 2 2 2 2 2 2" xfId="47756"/>
    <cellStyle name="40% - Accent6 100 2 2 2 2 3" xfId="47757"/>
    <cellStyle name="40% - Accent6 100 2 2 2 3" xfId="47758"/>
    <cellStyle name="40% - Accent6 100 2 2 2 3 2" xfId="47759"/>
    <cellStyle name="40% - Accent6 100 2 2 2 4" xfId="47760"/>
    <cellStyle name="40% - Accent6 100 2 2 2 5" xfId="47761"/>
    <cellStyle name="40% - Accent6 100 2 2 3" xfId="47762"/>
    <cellStyle name="40% - Accent6 100 2 2 3 2" xfId="47763"/>
    <cellStyle name="40% - Accent6 100 2 2 3 2 2" xfId="47764"/>
    <cellStyle name="40% - Accent6 100 2 2 3 3" xfId="47765"/>
    <cellStyle name="40% - Accent6 100 2 2 4" xfId="47766"/>
    <cellStyle name="40% - Accent6 100 2 2 4 2" xfId="47767"/>
    <cellStyle name="40% - Accent6 100 2 2 5" xfId="47768"/>
    <cellStyle name="40% - Accent6 100 2 2 6" xfId="47769"/>
    <cellStyle name="40% - Accent6 100 2 3" xfId="47770"/>
    <cellStyle name="40% - Accent6 100 2 3 2" xfId="47771"/>
    <cellStyle name="40% - Accent6 100 2 3 2 2" xfId="47772"/>
    <cellStyle name="40% - Accent6 100 2 3 2 2 2" xfId="47773"/>
    <cellStyle name="40% - Accent6 100 2 3 2 3" xfId="47774"/>
    <cellStyle name="40% - Accent6 100 2 3 3" xfId="47775"/>
    <cellStyle name="40% - Accent6 100 2 3 3 2" xfId="47776"/>
    <cellStyle name="40% - Accent6 100 2 3 4" xfId="47777"/>
    <cellStyle name="40% - Accent6 100 2 3 5" xfId="47778"/>
    <cellStyle name="40% - Accent6 100 2 4" xfId="47779"/>
    <cellStyle name="40% - Accent6 100 2 4 2" xfId="47780"/>
    <cellStyle name="40% - Accent6 100 2 4 2 2" xfId="47781"/>
    <cellStyle name="40% - Accent6 100 2 4 3" xfId="47782"/>
    <cellStyle name="40% - Accent6 100 2 5" xfId="47783"/>
    <cellStyle name="40% - Accent6 100 2 5 2" xfId="47784"/>
    <cellStyle name="40% - Accent6 100 2 6" xfId="47785"/>
    <cellStyle name="40% - Accent6 100 2 7" xfId="47786"/>
    <cellStyle name="40% - Accent6 100 3" xfId="47787"/>
    <cellStyle name="40% - Accent6 100 3 2" xfId="47788"/>
    <cellStyle name="40% - Accent6 100 3 2 2" xfId="47789"/>
    <cellStyle name="40% - Accent6 100 3 2 2 2" xfId="47790"/>
    <cellStyle name="40% - Accent6 100 3 2 2 2 2" xfId="47791"/>
    <cellStyle name="40% - Accent6 100 3 2 2 2 2 2" xfId="47792"/>
    <cellStyle name="40% - Accent6 100 3 2 2 2 3" xfId="47793"/>
    <cellStyle name="40% - Accent6 100 3 2 2 3" xfId="47794"/>
    <cellStyle name="40% - Accent6 100 3 2 2 3 2" xfId="47795"/>
    <cellStyle name="40% - Accent6 100 3 2 2 4" xfId="47796"/>
    <cellStyle name="40% - Accent6 100 3 2 2 5" xfId="47797"/>
    <cellStyle name="40% - Accent6 100 3 2 3" xfId="47798"/>
    <cellStyle name="40% - Accent6 100 3 2 3 2" xfId="47799"/>
    <cellStyle name="40% - Accent6 100 3 2 3 2 2" xfId="47800"/>
    <cellStyle name="40% - Accent6 100 3 2 3 3" xfId="47801"/>
    <cellStyle name="40% - Accent6 100 3 2 4" xfId="47802"/>
    <cellStyle name="40% - Accent6 100 3 2 4 2" xfId="47803"/>
    <cellStyle name="40% - Accent6 100 3 2 5" xfId="47804"/>
    <cellStyle name="40% - Accent6 100 3 2 6" xfId="47805"/>
    <cellStyle name="40% - Accent6 100 3 3" xfId="47806"/>
    <cellStyle name="40% - Accent6 100 3 3 2" xfId="47807"/>
    <cellStyle name="40% - Accent6 100 3 3 2 2" xfId="47808"/>
    <cellStyle name="40% - Accent6 100 3 3 2 2 2" xfId="47809"/>
    <cellStyle name="40% - Accent6 100 3 3 2 3" xfId="47810"/>
    <cellStyle name="40% - Accent6 100 3 3 3" xfId="47811"/>
    <cellStyle name="40% - Accent6 100 3 3 3 2" xfId="47812"/>
    <cellStyle name="40% - Accent6 100 3 3 4" xfId="47813"/>
    <cellStyle name="40% - Accent6 100 3 3 5" xfId="47814"/>
    <cellStyle name="40% - Accent6 100 3 4" xfId="47815"/>
    <cellStyle name="40% - Accent6 100 3 4 2" xfId="47816"/>
    <cellStyle name="40% - Accent6 100 3 4 2 2" xfId="47817"/>
    <cellStyle name="40% - Accent6 100 3 4 3" xfId="47818"/>
    <cellStyle name="40% - Accent6 100 3 5" xfId="47819"/>
    <cellStyle name="40% - Accent6 100 3 5 2" xfId="47820"/>
    <cellStyle name="40% - Accent6 100 3 6" xfId="47821"/>
    <cellStyle name="40% - Accent6 100 3 7" xfId="47822"/>
    <cellStyle name="40% - Accent6 100 4" xfId="47823"/>
    <cellStyle name="40% - Accent6 100 4 2" xfId="47824"/>
    <cellStyle name="40% - Accent6 100 4 2 2" xfId="47825"/>
    <cellStyle name="40% - Accent6 100 4 2 2 2" xfId="47826"/>
    <cellStyle name="40% - Accent6 100 4 2 2 2 2" xfId="47827"/>
    <cellStyle name="40% - Accent6 100 4 2 2 3" xfId="47828"/>
    <cellStyle name="40% - Accent6 100 4 2 3" xfId="47829"/>
    <cellStyle name="40% - Accent6 100 4 2 3 2" xfId="47830"/>
    <cellStyle name="40% - Accent6 100 4 2 4" xfId="47831"/>
    <cellStyle name="40% - Accent6 100 4 2 5" xfId="47832"/>
    <cellStyle name="40% - Accent6 100 4 3" xfId="47833"/>
    <cellStyle name="40% - Accent6 100 4 3 2" xfId="47834"/>
    <cellStyle name="40% - Accent6 100 4 3 2 2" xfId="47835"/>
    <cellStyle name="40% - Accent6 100 4 3 3" xfId="47836"/>
    <cellStyle name="40% - Accent6 100 4 4" xfId="47837"/>
    <cellStyle name="40% - Accent6 100 4 4 2" xfId="47838"/>
    <cellStyle name="40% - Accent6 100 4 5" xfId="47839"/>
    <cellStyle name="40% - Accent6 100 4 6" xfId="47840"/>
    <cellStyle name="40% - Accent6 100 5" xfId="47841"/>
    <cellStyle name="40% - Accent6 100 5 2" xfId="47842"/>
    <cellStyle name="40% - Accent6 100 5 2 2" xfId="47843"/>
    <cellStyle name="40% - Accent6 100 5 2 2 2" xfId="47844"/>
    <cellStyle name="40% - Accent6 100 5 2 2 2 2" xfId="47845"/>
    <cellStyle name="40% - Accent6 100 5 2 2 3" xfId="47846"/>
    <cellStyle name="40% - Accent6 100 5 2 3" xfId="47847"/>
    <cellStyle name="40% - Accent6 100 5 2 3 2" xfId="47848"/>
    <cellStyle name="40% - Accent6 100 5 2 4" xfId="47849"/>
    <cellStyle name="40% - Accent6 100 5 2 5" xfId="47850"/>
    <cellStyle name="40% - Accent6 100 5 3" xfId="47851"/>
    <cellStyle name="40% - Accent6 100 5 3 2" xfId="47852"/>
    <cellStyle name="40% - Accent6 100 5 3 2 2" xfId="47853"/>
    <cellStyle name="40% - Accent6 100 5 3 3" xfId="47854"/>
    <cellStyle name="40% - Accent6 100 5 4" xfId="47855"/>
    <cellStyle name="40% - Accent6 100 5 4 2" xfId="47856"/>
    <cellStyle name="40% - Accent6 100 5 5" xfId="47857"/>
    <cellStyle name="40% - Accent6 100 5 6" xfId="47858"/>
    <cellStyle name="40% - Accent6 100 6" xfId="47859"/>
    <cellStyle name="40% - Accent6 100 6 2" xfId="47860"/>
    <cellStyle name="40% - Accent6 100 6 2 2" xfId="47861"/>
    <cellStyle name="40% - Accent6 100 6 2 2 2" xfId="47862"/>
    <cellStyle name="40% - Accent6 100 6 2 3" xfId="47863"/>
    <cellStyle name="40% - Accent6 100 6 3" xfId="47864"/>
    <cellStyle name="40% - Accent6 100 6 3 2" xfId="47865"/>
    <cellStyle name="40% - Accent6 100 6 4" xfId="47866"/>
    <cellStyle name="40% - Accent6 100 6 5" xfId="47867"/>
    <cellStyle name="40% - Accent6 100 7" xfId="47868"/>
    <cellStyle name="40% - Accent6 100 7 2" xfId="47869"/>
    <cellStyle name="40% - Accent6 100 7 2 2" xfId="47870"/>
    <cellStyle name="40% - Accent6 100 7 3" xfId="47871"/>
    <cellStyle name="40% - Accent6 100 8" xfId="47872"/>
    <cellStyle name="40% - Accent6 100 8 2" xfId="47873"/>
    <cellStyle name="40% - Accent6 100 9" xfId="47874"/>
    <cellStyle name="40% - Accent6 100 9 2" xfId="61250"/>
    <cellStyle name="40% - Accent6 101" xfId="2380"/>
    <cellStyle name="40% - Accent6 101 10" xfId="47875"/>
    <cellStyle name="40% - Accent6 101 2" xfId="47876"/>
    <cellStyle name="40% - Accent6 101 2 2" xfId="47877"/>
    <cellStyle name="40% - Accent6 101 2 2 2" xfId="47878"/>
    <cellStyle name="40% - Accent6 101 2 2 2 2" xfId="47879"/>
    <cellStyle name="40% - Accent6 101 2 2 2 2 2" xfId="47880"/>
    <cellStyle name="40% - Accent6 101 2 2 2 2 2 2" xfId="47881"/>
    <cellStyle name="40% - Accent6 101 2 2 2 2 3" xfId="47882"/>
    <cellStyle name="40% - Accent6 101 2 2 2 3" xfId="47883"/>
    <cellStyle name="40% - Accent6 101 2 2 2 3 2" xfId="47884"/>
    <cellStyle name="40% - Accent6 101 2 2 2 4" xfId="47885"/>
    <cellStyle name="40% - Accent6 101 2 2 2 5" xfId="47886"/>
    <cellStyle name="40% - Accent6 101 2 2 3" xfId="47887"/>
    <cellStyle name="40% - Accent6 101 2 2 3 2" xfId="47888"/>
    <cellStyle name="40% - Accent6 101 2 2 3 2 2" xfId="47889"/>
    <cellStyle name="40% - Accent6 101 2 2 3 3" xfId="47890"/>
    <cellStyle name="40% - Accent6 101 2 2 4" xfId="47891"/>
    <cellStyle name="40% - Accent6 101 2 2 4 2" xfId="47892"/>
    <cellStyle name="40% - Accent6 101 2 2 5" xfId="47893"/>
    <cellStyle name="40% - Accent6 101 2 2 6" xfId="47894"/>
    <cellStyle name="40% - Accent6 101 2 3" xfId="47895"/>
    <cellStyle name="40% - Accent6 101 2 3 2" xfId="47896"/>
    <cellStyle name="40% - Accent6 101 2 3 2 2" xfId="47897"/>
    <cellStyle name="40% - Accent6 101 2 3 2 2 2" xfId="47898"/>
    <cellStyle name="40% - Accent6 101 2 3 2 3" xfId="47899"/>
    <cellStyle name="40% - Accent6 101 2 3 3" xfId="47900"/>
    <cellStyle name="40% - Accent6 101 2 3 3 2" xfId="47901"/>
    <cellStyle name="40% - Accent6 101 2 3 4" xfId="47902"/>
    <cellStyle name="40% - Accent6 101 2 3 5" xfId="47903"/>
    <cellStyle name="40% - Accent6 101 2 4" xfId="47904"/>
    <cellStyle name="40% - Accent6 101 2 4 2" xfId="47905"/>
    <cellStyle name="40% - Accent6 101 2 4 2 2" xfId="47906"/>
    <cellStyle name="40% - Accent6 101 2 4 3" xfId="47907"/>
    <cellStyle name="40% - Accent6 101 2 5" xfId="47908"/>
    <cellStyle name="40% - Accent6 101 2 5 2" xfId="47909"/>
    <cellStyle name="40% - Accent6 101 2 6" xfId="47910"/>
    <cellStyle name="40% - Accent6 101 2 7" xfId="47911"/>
    <cellStyle name="40% - Accent6 101 3" xfId="47912"/>
    <cellStyle name="40% - Accent6 101 3 2" xfId="47913"/>
    <cellStyle name="40% - Accent6 101 3 2 2" xfId="47914"/>
    <cellStyle name="40% - Accent6 101 3 2 2 2" xfId="47915"/>
    <cellStyle name="40% - Accent6 101 3 2 2 2 2" xfId="47916"/>
    <cellStyle name="40% - Accent6 101 3 2 2 2 2 2" xfId="47917"/>
    <cellStyle name="40% - Accent6 101 3 2 2 2 3" xfId="47918"/>
    <cellStyle name="40% - Accent6 101 3 2 2 3" xfId="47919"/>
    <cellStyle name="40% - Accent6 101 3 2 2 3 2" xfId="47920"/>
    <cellStyle name="40% - Accent6 101 3 2 2 4" xfId="47921"/>
    <cellStyle name="40% - Accent6 101 3 2 2 5" xfId="47922"/>
    <cellStyle name="40% - Accent6 101 3 2 3" xfId="47923"/>
    <cellStyle name="40% - Accent6 101 3 2 3 2" xfId="47924"/>
    <cellStyle name="40% - Accent6 101 3 2 3 2 2" xfId="47925"/>
    <cellStyle name="40% - Accent6 101 3 2 3 3" xfId="47926"/>
    <cellStyle name="40% - Accent6 101 3 2 4" xfId="47927"/>
    <cellStyle name="40% - Accent6 101 3 2 4 2" xfId="47928"/>
    <cellStyle name="40% - Accent6 101 3 2 5" xfId="47929"/>
    <cellStyle name="40% - Accent6 101 3 2 6" xfId="47930"/>
    <cellStyle name="40% - Accent6 101 3 3" xfId="47931"/>
    <cellStyle name="40% - Accent6 101 3 3 2" xfId="47932"/>
    <cellStyle name="40% - Accent6 101 3 3 2 2" xfId="47933"/>
    <cellStyle name="40% - Accent6 101 3 3 2 2 2" xfId="47934"/>
    <cellStyle name="40% - Accent6 101 3 3 2 3" xfId="47935"/>
    <cellStyle name="40% - Accent6 101 3 3 3" xfId="47936"/>
    <cellStyle name="40% - Accent6 101 3 3 3 2" xfId="47937"/>
    <cellStyle name="40% - Accent6 101 3 3 4" xfId="47938"/>
    <cellStyle name="40% - Accent6 101 3 3 5" xfId="47939"/>
    <cellStyle name="40% - Accent6 101 3 4" xfId="47940"/>
    <cellStyle name="40% - Accent6 101 3 4 2" xfId="47941"/>
    <cellStyle name="40% - Accent6 101 3 4 2 2" xfId="47942"/>
    <cellStyle name="40% - Accent6 101 3 4 3" xfId="47943"/>
    <cellStyle name="40% - Accent6 101 3 5" xfId="47944"/>
    <cellStyle name="40% - Accent6 101 3 5 2" xfId="47945"/>
    <cellStyle name="40% - Accent6 101 3 6" xfId="47946"/>
    <cellStyle name="40% - Accent6 101 3 7" xfId="47947"/>
    <cellStyle name="40% - Accent6 101 4" xfId="47948"/>
    <cellStyle name="40% - Accent6 101 4 2" xfId="47949"/>
    <cellStyle name="40% - Accent6 101 4 2 2" xfId="47950"/>
    <cellStyle name="40% - Accent6 101 4 2 2 2" xfId="47951"/>
    <cellStyle name="40% - Accent6 101 4 2 2 2 2" xfId="47952"/>
    <cellStyle name="40% - Accent6 101 4 2 2 3" xfId="47953"/>
    <cellStyle name="40% - Accent6 101 4 2 3" xfId="47954"/>
    <cellStyle name="40% - Accent6 101 4 2 3 2" xfId="47955"/>
    <cellStyle name="40% - Accent6 101 4 2 4" xfId="47956"/>
    <cellStyle name="40% - Accent6 101 4 2 5" xfId="47957"/>
    <cellStyle name="40% - Accent6 101 4 3" xfId="47958"/>
    <cellStyle name="40% - Accent6 101 4 3 2" xfId="47959"/>
    <cellStyle name="40% - Accent6 101 4 3 2 2" xfId="47960"/>
    <cellStyle name="40% - Accent6 101 4 3 3" xfId="47961"/>
    <cellStyle name="40% - Accent6 101 4 4" xfId="47962"/>
    <cellStyle name="40% - Accent6 101 4 4 2" xfId="47963"/>
    <cellStyle name="40% - Accent6 101 4 5" xfId="47964"/>
    <cellStyle name="40% - Accent6 101 4 6" xfId="47965"/>
    <cellStyle name="40% - Accent6 101 5" xfId="47966"/>
    <cellStyle name="40% - Accent6 101 5 2" xfId="47967"/>
    <cellStyle name="40% - Accent6 101 5 2 2" xfId="47968"/>
    <cellStyle name="40% - Accent6 101 5 2 2 2" xfId="47969"/>
    <cellStyle name="40% - Accent6 101 5 2 2 2 2" xfId="47970"/>
    <cellStyle name="40% - Accent6 101 5 2 2 3" xfId="47971"/>
    <cellStyle name="40% - Accent6 101 5 2 3" xfId="47972"/>
    <cellStyle name="40% - Accent6 101 5 2 3 2" xfId="47973"/>
    <cellStyle name="40% - Accent6 101 5 2 4" xfId="47974"/>
    <cellStyle name="40% - Accent6 101 5 2 5" xfId="47975"/>
    <cellStyle name="40% - Accent6 101 5 3" xfId="47976"/>
    <cellStyle name="40% - Accent6 101 5 3 2" xfId="47977"/>
    <cellStyle name="40% - Accent6 101 5 3 2 2" xfId="47978"/>
    <cellStyle name="40% - Accent6 101 5 3 3" xfId="47979"/>
    <cellStyle name="40% - Accent6 101 5 4" xfId="47980"/>
    <cellStyle name="40% - Accent6 101 5 4 2" xfId="47981"/>
    <cellStyle name="40% - Accent6 101 5 5" xfId="47982"/>
    <cellStyle name="40% - Accent6 101 5 6" xfId="47983"/>
    <cellStyle name="40% - Accent6 101 6" xfId="47984"/>
    <cellStyle name="40% - Accent6 101 6 2" xfId="47985"/>
    <cellStyle name="40% - Accent6 101 6 2 2" xfId="47986"/>
    <cellStyle name="40% - Accent6 101 6 2 2 2" xfId="47987"/>
    <cellStyle name="40% - Accent6 101 6 2 3" xfId="47988"/>
    <cellStyle name="40% - Accent6 101 6 3" xfId="47989"/>
    <cellStyle name="40% - Accent6 101 6 3 2" xfId="47990"/>
    <cellStyle name="40% - Accent6 101 6 4" xfId="47991"/>
    <cellStyle name="40% - Accent6 101 6 5" xfId="47992"/>
    <cellStyle name="40% - Accent6 101 7" xfId="47993"/>
    <cellStyle name="40% - Accent6 101 7 2" xfId="47994"/>
    <cellStyle name="40% - Accent6 101 7 2 2" xfId="47995"/>
    <cellStyle name="40% - Accent6 101 7 3" xfId="47996"/>
    <cellStyle name="40% - Accent6 101 8" xfId="47997"/>
    <cellStyle name="40% - Accent6 101 8 2" xfId="47998"/>
    <cellStyle name="40% - Accent6 101 9" xfId="47999"/>
    <cellStyle name="40% - Accent6 101 9 2" xfId="61251"/>
    <cellStyle name="40% - Accent6 102" xfId="2381"/>
    <cellStyle name="40% - Accent6 102 10" xfId="48000"/>
    <cellStyle name="40% - Accent6 102 2" xfId="48001"/>
    <cellStyle name="40% - Accent6 102 2 2" xfId="48002"/>
    <cellStyle name="40% - Accent6 102 2 2 2" xfId="48003"/>
    <cellStyle name="40% - Accent6 102 2 2 2 2" xfId="48004"/>
    <cellStyle name="40% - Accent6 102 2 2 2 2 2" xfId="48005"/>
    <cellStyle name="40% - Accent6 102 2 2 2 2 2 2" xfId="48006"/>
    <cellStyle name="40% - Accent6 102 2 2 2 2 3" xfId="48007"/>
    <cellStyle name="40% - Accent6 102 2 2 2 3" xfId="48008"/>
    <cellStyle name="40% - Accent6 102 2 2 2 3 2" xfId="48009"/>
    <cellStyle name="40% - Accent6 102 2 2 2 4" xfId="48010"/>
    <cellStyle name="40% - Accent6 102 2 2 2 5" xfId="48011"/>
    <cellStyle name="40% - Accent6 102 2 2 3" xfId="48012"/>
    <cellStyle name="40% - Accent6 102 2 2 3 2" xfId="48013"/>
    <cellStyle name="40% - Accent6 102 2 2 3 2 2" xfId="48014"/>
    <cellStyle name="40% - Accent6 102 2 2 3 3" xfId="48015"/>
    <cellStyle name="40% - Accent6 102 2 2 4" xfId="48016"/>
    <cellStyle name="40% - Accent6 102 2 2 4 2" xfId="48017"/>
    <cellStyle name="40% - Accent6 102 2 2 5" xfId="48018"/>
    <cellStyle name="40% - Accent6 102 2 2 6" xfId="48019"/>
    <cellStyle name="40% - Accent6 102 2 3" xfId="48020"/>
    <cellStyle name="40% - Accent6 102 2 3 2" xfId="48021"/>
    <cellStyle name="40% - Accent6 102 2 3 2 2" xfId="48022"/>
    <cellStyle name="40% - Accent6 102 2 3 2 2 2" xfId="48023"/>
    <cellStyle name="40% - Accent6 102 2 3 2 3" xfId="48024"/>
    <cellStyle name="40% - Accent6 102 2 3 3" xfId="48025"/>
    <cellStyle name="40% - Accent6 102 2 3 3 2" xfId="48026"/>
    <cellStyle name="40% - Accent6 102 2 3 4" xfId="48027"/>
    <cellStyle name="40% - Accent6 102 2 3 5" xfId="48028"/>
    <cellStyle name="40% - Accent6 102 2 4" xfId="48029"/>
    <cellStyle name="40% - Accent6 102 2 4 2" xfId="48030"/>
    <cellStyle name="40% - Accent6 102 2 4 2 2" xfId="48031"/>
    <cellStyle name="40% - Accent6 102 2 4 3" xfId="48032"/>
    <cellStyle name="40% - Accent6 102 2 5" xfId="48033"/>
    <cellStyle name="40% - Accent6 102 2 5 2" xfId="48034"/>
    <cellStyle name="40% - Accent6 102 2 6" xfId="48035"/>
    <cellStyle name="40% - Accent6 102 2 7" xfId="48036"/>
    <cellStyle name="40% - Accent6 102 3" xfId="48037"/>
    <cellStyle name="40% - Accent6 102 3 2" xfId="48038"/>
    <cellStyle name="40% - Accent6 102 3 2 2" xfId="48039"/>
    <cellStyle name="40% - Accent6 102 3 2 2 2" xfId="48040"/>
    <cellStyle name="40% - Accent6 102 3 2 2 2 2" xfId="48041"/>
    <cellStyle name="40% - Accent6 102 3 2 2 2 2 2" xfId="48042"/>
    <cellStyle name="40% - Accent6 102 3 2 2 2 3" xfId="48043"/>
    <cellStyle name="40% - Accent6 102 3 2 2 3" xfId="48044"/>
    <cellStyle name="40% - Accent6 102 3 2 2 3 2" xfId="48045"/>
    <cellStyle name="40% - Accent6 102 3 2 2 4" xfId="48046"/>
    <cellStyle name="40% - Accent6 102 3 2 2 5" xfId="48047"/>
    <cellStyle name="40% - Accent6 102 3 2 3" xfId="48048"/>
    <cellStyle name="40% - Accent6 102 3 2 3 2" xfId="48049"/>
    <cellStyle name="40% - Accent6 102 3 2 3 2 2" xfId="48050"/>
    <cellStyle name="40% - Accent6 102 3 2 3 3" xfId="48051"/>
    <cellStyle name="40% - Accent6 102 3 2 4" xfId="48052"/>
    <cellStyle name="40% - Accent6 102 3 2 4 2" xfId="48053"/>
    <cellStyle name="40% - Accent6 102 3 2 5" xfId="48054"/>
    <cellStyle name="40% - Accent6 102 3 2 6" xfId="48055"/>
    <cellStyle name="40% - Accent6 102 3 3" xfId="48056"/>
    <cellStyle name="40% - Accent6 102 3 3 2" xfId="48057"/>
    <cellStyle name="40% - Accent6 102 3 3 2 2" xfId="48058"/>
    <cellStyle name="40% - Accent6 102 3 3 2 2 2" xfId="48059"/>
    <cellStyle name="40% - Accent6 102 3 3 2 3" xfId="48060"/>
    <cellStyle name="40% - Accent6 102 3 3 3" xfId="48061"/>
    <cellStyle name="40% - Accent6 102 3 3 3 2" xfId="48062"/>
    <cellStyle name="40% - Accent6 102 3 3 4" xfId="48063"/>
    <cellStyle name="40% - Accent6 102 3 3 5" xfId="48064"/>
    <cellStyle name="40% - Accent6 102 3 4" xfId="48065"/>
    <cellStyle name="40% - Accent6 102 3 4 2" xfId="48066"/>
    <cellStyle name="40% - Accent6 102 3 4 2 2" xfId="48067"/>
    <cellStyle name="40% - Accent6 102 3 4 3" xfId="48068"/>
    <cellStyle name="40% - Accent6 102 3 5" xfId="48069"/>
    <cellStyle name="40% - Accent6 102 3 5 2" xfId="48070"/>
    <cellStyle name="40% - Accent6 102 3 6" xfId="48071"/>
    <cellStyle name="40% - Accent6 102 3 7" xfId="48072"/>
    <cellStyle name="40% - Accent6 102 4" xfId="48073"/>
    <cellStyle name="40% - Accent6 102 4 2" xfId="48074"/>
    <cellStyle name="40% - Accent6 102 4 2 2" xfId="48075"/>
    <cellStyle name="40% - Accent6 102 4 2 2 2" xfId="48076"/>
    <cellStyle name="40% - Accent6 102 4 2 2 2 2" xfId="48077"/>
    <cellStyle name="40% - Accent6 102 4 2 2 3" xfId="48078"/>
    <cellStyle name="40% - Accent6 102 4 2 3" xfId="48079"/>
    <cellStyle name="40% - Accent6 102 4 2 3 2" xfId="48080"/>
    <cellStyle name="40% - Accent6 102 4 2 4" xfId="48081"/>
    <cellStyle name="40% - Accent6 102 4 2 5" xfId="48082"/>
    <cellStyle name="40% - Accent6 102 4 3" xfId="48083"/>
    <cellStyle name="40% - Accent6 102 4 3 2" xfId="48084"/>
    <cellStyle name="40% - Accent6 102 4 3 2 2" xfId="48085"/>
    <cellStyle name="40% - Accent6 102 4 3 3" xfId="48086"/>
    <cellStyle name="40% - Accent6 102 4 4" xfId="48087"/>
    <cellStyle name="40% - Accent6 102 4 4 2" xfId="48088"/>
    <cellStyle name="40% - Accent6 102 4 5" xfId="48089"/>
    <cellStyle name="40% - Accent6 102 4 6" xfId="48090"/>
    <cellStyle name="40% - Accent6 102 5" xfId="48091"/>
    <cellStyle name="40% - Accent6 102 5 2" xfId="48092"/>
    <cellStyle name="40% - Accent6 102 5 2 2" xfId="48093"/>
    <cellStyle name="40% - Accent6 102 5 2 2 2" xfId="48094"/>
    <cellStyle name="40% - Accent6 102 5 2 2 2 2" xfId="48095"/>
    <cellStyle name="40% - Accent6 102 5 2 2 3" xfId="48096"/>
    <cellStyle name="40% - Accent6 102 5 2 3" xfId="48097"/>
    <cellStyle name="40% - Accent6 102 5 2 3 2" xfId="48098"/>
    <cellStyle name="40% - Accent6 102 5 2 4" xfId="48099"/>
    <cellStyle name="40% - Accent6 102 5 2 5" xfId="48100"/>
    <cellStyle name="40% - Accent6 102 5 3" xfId="48101"/>
    <cellStyle name="40% - Accent6 102 5 3 2" xfId="48102"/>
    <cellStyle name="40% - Accent6 102 5 3 2 2" xfId="48103"/>
    <cellStyle name="40% - Accent6 102 5 3 3" xfId="48104"/>
    <cellStyle name="40% - Accent6 102 5 4" xfId="48105"/>
    <cellStyle name="40% - Accent6 102 5 4 2" xfId="48106"/>
    <cellStyle name="40% - Accent6 102 5 5" xfId="48107"/>
    <cellStyle name="40% - Accent6 102 5 6" xfId="48108"/>
    <cellStyle name="40% - Accent6 102 6" xfId="48109"/>
    <cellStyle name="40% - Accent6 102 6 2" xfId="48110"/>
    <cellStyle name="40% - Accent6 102 6 2 2" xfId="48111"/>
    <cellStyle name="40% - Accent6 102 6 2 2 2" xfId="48112"/>
    <cellStyle name="40% - Accent6 102 6 2 3" xfId="48113"/>
    <cellStyle name="40% - Accent6 102 6 3" xfId="48114"/>
    <cellStyle name="40% - Accent6 102 6 3 2" xfId="48115"/>
    <cellStyle name="40% - Accent6 102 6 4" xfId="48116"/>
    <cellStyle name="40% - Accent6 102 6 5" xfId="48117"/>
    <cellStyle name="40% - Accent6 102 7" xfId="48118"/>
    <cellStyle name="40% - Accent6 102 7 2" xfId="48119"/>
    <cellStyle name="40% - Accent6 102 7 2 2" xfId="48120"/>
    <cellStyle name="40% - Accent6 102 7 3" xfId="48121"/>
    <cellStyle name="40% - Accent6 102 8" xfId="48122"/>
    <cellStyle name="40% - Accent6 102 8 2" xfId="48123"/>
    <cellStyle name="40% - Accent6 102 9" xfId="48124"/>
    <cellStyle name="40% - Accent6 102 9 2" xfId="61252"/>
    <cellStyle name="40% - Accent6 103" xfId="2382"/>
    <cellStyle name="40% - Accent6 103 10" xfId="48125"/>
    <cellStyle name="40% - Accent6 103 2" xfId="48126"/>
    <cellStyle name="40% - Accent6 103 2 2" xfId="48127"/>
    <cellStyle name="40% - Accent6 103 2 2 2" xfId="48128"/>
    <cellStyle name="40% - Accent6 103 2 2 2 2" xfId="48129"/>
    <cellStyle name="40% - Accent6 103 2 2 2 2 2" xfId="48130"/>
    <cellStyle name="40% - Accent6 103 2 2 2 2 2 2" xfId="48131"/>
    <cellStyle name="40% - Accent6 103 2 2 2 2 3" xfId="48132"/>
    <cellStyle name="40% - Accent6 103 2 2 2 3" xfId="48133"/>
    <cellStyle name="40% - Accent6 103 2 2 2 3 2" xfId="48134"/>
    <cellStyle name="40% - Accent6 103 2 2 2 4" xfId="48135"/>
    <cellStyle name="40% - Accent6 103 2 2 2 5" xfId="48136"/>
    <cellStyle name="40% - Accent6 103 2 2 3" xfId="48137"/>
    <cellStyle name="40% - Accent6 103 2 2 3 2" xfId="48138"/>
    <cellStyle name="40% - Accent6 103 2 2 3 2 2" xfId="48139"/>
    <cellStyle name="40% - Accent6 103 2 2 3 3" xfId="48140"/>
    <cellStyle name="40% - Accent6 103 2 2 4" xfId="48141"/>
    <cellStyle name="40% - Accent6 103 2 2 4 2" xfId="48142"/>
    <cellStyle name="40% - Accent6 103 2 2 5" xfId="48143"/>
    <cellStyle name="40% - Accent6 103 2 2 6" xfId="48144"/>
    <cellStyle name="40% - Accent6 103 2 3" xfId="48145"/>
    <cellStyle name="40% - Accent6 103 2 3 2" xfId="48146"/>
    <cellStyle name="40% - Accent6 103 2 3 2 2" xfId="48147"/>
    <cellStyle name="40% - Accent6 103 2 3 2 2 2" xfId="48148"/>
    <cellStyle name="40% - Accent6 103 2 3 2 3" xfId="48149"/>
    <cellStyle name="40% - Accent6 103 2 3 3" xfId="48150"/>
    <cellStyle name="40% - Accent6 103 2 3 3 2" xfId="48151"/>
    <cellStyle name="40% - Accent6 103 2 3 4" xfId="48152"/>
    <cellStyle name="40% - Accent6 103 2 3 5" xfId="48153"/>
    <cellStyle name="40% - Accent6 103 2 4" xfId="48154"/>
    <cellStyle name="40% - Accent6 103 2 4 2" xfId="48155"/>
    <cellStyle name="40% - Accent6 103 2 4 2 2" xfId="48156"/>
    <cellStyle name="40% - Accent6 103 2 4 3" xfId="48157"/>
    <cellStyle name="40% - Accent6 103 2 5" xfId="48158"/>
    <cellStyle name="40% - Accent6 103 2 5 2" xfId="48159"/>
    <cellStyle name="40% - Accent6 103 2 6" xfId="48160"/>
    <cellStyle name="40% - Accent6 103 2 7" xfId="48161"/>
    <cellStyle name="40% - Accent6 103 3" xfId="48162"/>
    <cellStyle name="40% - Accent6 103 3 2" xfId="48163"/>
    <cellStyle name="40% - Accent6 103 3 2 2" xfId="48164"/>
    <cellStyle name="40% - Accent6 103 3 2 2 2" xfId="48165"/>
    <cellStyle name="40% - Accent6 103 3 2 2 2 2" xfId="48166"/>
    <cellStyle name="40% - Accent6 103 3 2 2 2 2 2" xfId="48167"/>
    <cellStyle name="40% - Accent6 103 3 2 2 2 3" xfId="48168"/>
    <cellStyle name="40% - Accent6 103 3 2 2 3" xfId="48169"/>
    <cellStyle name="40% - Accent6 103 3 2 2 3 2" xfId="48170"/>
    <cellStyle name="40% - Accent6 103 3 2 2 4" xfId="48171"/>
    <cellStyle name="40% - Accent6 103 3 2 2 5" xfId="48172"/>
    <cellStyle name="40% - Accent6 103 3 2 3" xfId="48173"/>
    <cellStyle name="40% - Accent6 103 3 2 3 2" xfId="48174"/>
    <cellStyle name="40% - Accent6 103 3 2 3 2 2" xfId="48175"/>
    <cellStyle name="40% - Accent6 103 3 2 3 3" xfId="48176"/>
    <cellStyle name="40% - Accent6 103 3 2 4" xfId="48177"/>
    <cellStyle name="40% - Accent6 103 3 2 4 2" xfId="48178"/>
    <cellStyle name="40% - Accent6 103 3 2 5" xfId="48179"/>
    <cellStyle name="40% - Accent6 103 3 2 6" xfId="48180"/>
    <cellStyle name="40% - Accent6 103 3 3" xfId="48181"/>
    <cellStyle name="40% - Accent6 103 3 3 2" xfId="48182"/>
    <cellStyle name="40% - Accent6 103 3 3 2 2" xfId="48183"/>
    <cellStyle name="40% - Accent6 103 3 3 2 2 2" xfId="48184"/>
    <cellStyle name="40% - Accent6 103 3 3 2 3" xfId="48185"/>
    <cellStyle name="40% - Accent6 103 3 3 3" xfId="48186"/>
    <cellStyle name="40% - Accent6 103 3 3 3 2" xfId="48187"/>
    <cellStyle name="40% - Accent6 103 3 3 4" xfId="48188"/>
    <cellStyle name="40% - Accent6 103 3 3 5" xfId="48189"/>
    <cellStyle name="40% - Accent6 103 3 4" xfId="48190"/>
    <cellStyle name="40% - Accent6 103 3 4 2" xfId="48191"/>
    <cellStyle name="40% - Accent6 103 3 4 2 2" xfId="48192"/>
    <cellStyle name="40% - Accent6 103 3 4 3" xfId="48193"/>
    <cellStyle name="40% - Accent6 103 3 5" xfId="48194"/>
    <cellStyle name="40% - Accent6 103 3 5 2" xfId="48195"/>
    <cellStyle name="40% - Accent6 103 3 6" xfId="48196"/>
    <cellStyle name="40% - Accent6 103 3 7" xfId="48197"/>
    <cellStyle name="40% - Accent6 103 4" xfId="48198"/>
    <cellStyle name="40% - Accent6 103 4 2" xfId="48199"/>
    <cellStyle name="40% - Accent6 103 4 2 2" xfId="48200"/>
    <cellStyle name="40% - Accent6 103 4 2 2 2" xfId="48201"/>
    <cellStyle name="40% - Accent6 103 4 2 2 2 2" xfId="48202"/>
    <cellStyle name="40% - Accent6 103 4 2 2 3" xfId="48203"/>
    <cellStyle name="40% - Accent6 103 4 2 3" xfId="48204"/>
    <cellStyle name="40% - Accent6 103 4 2 3 2" xfId="48205"/>
    <cellStyle name="40% - Accent6 103 4 2 4" xfId="48206"/>
    <cellStyle name="40% - Accent6 103 4 2 5" xfId="48207"/>
    <cellStyle name="40% - Accent6 103 4 3" xfId="48208"/>
    <cellStyle name="40% - Accent6 103 4 3 2" xfId="48209"/>
    <cellStyle name="40% - Accent6 103 4 3 2 2" xfId="48210"/>
    <cellStyle name="40% - Accent6 103 4 3 3" xfId="48211"/>
    <cellStyle name="40% - Accent6 103 4 4" xfId="48212"/>
    <cellStyle name="40% - Accent6 103 4 4 2" xfId="48213"/>
    <cellStyle name="40% - Accent6 103 4 5" xfId="48214"/>
    <cellStyle name="40% - Accent6 103 4 6" xfId="48215"/>
    <cellStyle name="40% - Accent6 103 5" xfId="48216"/>
    <cellStyle name="40% - Accent6 103 5 2" xfId="48217"/>
    <cellStyle name="40% - Accent6 103 5 2 2" xfId="48218"/>
    <cellStyle name="40% - Accent6 103 5 2 2 2" xfId="48219"/>
    <cellStyle name="40% - Accent6 103 5 2 2 2 2" xfId="48220"/>
    <cellStyle name="40% - Accent6 103 5 2 2 3" xfId="48221"/>
    <cellStyle name="40% - Accent6 103 5 2 3" xfId="48222"/>
    <cellStyle name="40% - Accent6 103 5 2 3 2" xfId="48223"/>
    <cellStyle name="40% - Accent6 103 5 2 4" xfId="48224"/>
    <cellStyle name="40% - Accent6 103 5 2 5" xfId="48225"/>
    <cellStyle name="40% - Accent6 103 5 3" xfId="48226"/>
    <cellStyle name="40% - Accent6 103 5 3 2" xfId="48227"/>
    <cellStyle name="40% - Accent6 103 5 3 2 2" xfId="48228"/>
    <cellStyle name="40% - Accent6 103 5 3 3" xfId="48229"/>
    <cellStyle name="40% - Accent6 103 5 4" xfId="48230"/>
    <cellStyle name="40% - Accent6 103 5 4 2" xfId="48231"/>
    <cellStyle name="40% - Accent6 103 5 5" xfId="48232"/>
    <cellStyle name="40% - Accent6 103 5 6" xfId="48233"/>
    <cellStyle name="40% - Accent6 103 6" xfId="48234"/>
    <cellStyle name="40% - Accent6 103 6 2" xfId="48235"/>
    <cellStyle name="40% - Accent6 103 6 2 2" xfId="48236"/>
    <cellStyle name="40% - Accent6 103 6 2 2 2" xfId="48237"/>
    <cellStyle name="40% - Accent6 103 6 2 3" xfId="48238"/>
    <cellStyle name="40% - Accent6 103 6 3" xfId="48239"/>
    <cellStyle name="40% - Accent6 103 6 3 2" xfId="48240"/>
    <cellStyle name="40% - Accent6 103 6 4" xfId="48241"/>
    <cellStyle name="40% - Accent6 103 6 5" xfId="48242"/>
    <cellStyle name="40% - Accent6 103 7" xfId="48243"/>
    <cellStyle name="40% - Accent6 103 7 2" xfId="48244"/>
    <cellStyle name="40% - Accent6 103 7 2 2" xfId="48245"/>
    <cellStyle name="40% - Accent6 103 7 3" xfId="48246"/>
    <cellStyle name="40% - Accent6 103 8" xfId="48247"/>
    <cellStyle name="40% - Accent6 103 8 2" xfId="48248"/>
    <cellStyle name="40% - Accent6 103 9" xfId="48249"/>
    <cellStyle name="40% - Accent6 103 9 2" xfId="61253"/>
    <cellStyle name="40% - Accent6 104" xfId="2383"/>
    <cellStyle name="40% - Accent6 104 10" xfId="48250"/>
    <cellStyle name="40% - Accent6 104 2" xfId="48251"/>
    <cellStyle name="40% - Accent6 104 2 2" xfId="48252"/>
    <cellStyle name="40% - Accent6 104 2 2 2" xfId="48253"/>
    <cellStyle name="40% - Accent6 104 2 2 2 2" xfId="48254"/>
    <cellStyle name="40% - Accent6 104 2 2 2 2 2" xfId="48255"/>
    <cellStyle name="40% - Accent6 104 2 2 2 2 2 2" xfId="48256"/>
    <cellStyle name="40% - Accent6 104 2 2 2 2 3" xfId="48257"/>
    <cellStyle name="40% - Accent6 104 2 2 2 3" xfId="48258"/>
    <cellStyle name="40% - Accent6 104 2 2 2 3 2" xfId="48259"/>
    <cellStyle name="40% - Accent6 104 2 2 2 4" xfId="48260"/>
    <cellStyle name="40% - Accent6 104 2 2 2 5" xfId="48261"/>
    <cellStyle name="40% - Accent6 104 2 2 3" xfId="48262"/>
    <cellStyle name="40% - Accent6 104 2 2 3 2" xfId="48263"/>
    <cellStyle name="40% - Accent6 104 2 2 3 2 2" xfId="48264"/>
    <cellStyle name="40% - Accent6 104 2 2 3 3" xfId="48265"/>
    <cellStyle name="40% - Accent6 104 2 2 4" xfId="48266"/>
    <cellStyle name="40% - Accent6 104 2 2 4 2" xfId="48267"/>
    <cellStyle name="40% - Accent6 104 2 2 5" xfId="48268"/>
    <cellStyle name="40% - Accent6 104 2 2 6" xfId="48269"/>
    <cellStyle name="40% - Accent6 104 2 3" xfId="48270"/>
    <cellStyle name="40% - Accent6 104 2 3 2" xfId="48271"/>
    <cellStyle name="40% - Accent6 104 2 3 2 2" xfId="48272"/>
    <cellStyle name="40% - Accent6 104 2 3 2 2 2" xfId="48273"/>
    <cellStyle name="40% - Accent6 104 2 3 2 3" xfId="48274"/>
    <cellStyle name="40% - Accent6 104 2 3 3" xfId="48275"/>
    <cellStyle name="40% - Accent6 104 2 3 3 2" xfId="48276"/>
    <cellStyle name="40% - Accent6 104 2 3 4" xfId="48277"/>
    <cellStyle name="40% - Accent6 104 2 3 5" xfId="48278"/>
    <cellStyle name="40% - Accent6 104 2 4" xfId="48279"/>
    <cellStyle name="40% - Accent6 104 2 4 2" xfId="48280"/>
    <cellStyle name="40% - Accent6 104 2 4 2 2" xfId="48281"/>
    <cellStyle name="40% - Accent6 104 2 4 3" xfId="48282"/>
    <cellStyle name="40% - Accent6 104 2 5" xfId="48283"/>
    <cellStyle name="40% - Accent6 104 2 5 2" xfId="48284"/>
    <cellStyle name="40% - Accent6 104 2 6" xfId="48285"/>
    <cellStyle name="40% - Accent6 104 2 7" xfId="48286"/>
    <cellStyle name="40% - Accent6 104 3" xfId="48287"/>
    <cellStyle name="40% - Accent6 104 3 2" xfId="48288"/>
    <cellStyle name="40% - Accent6 104 3 2 2" xfId="48289"/>
    <cellStyle name="40% - Accent6 104 3 2 2 2" xfId="48290"/>
    <cellStyle name="40% - Accent6 104 3 2 2 2 2" xfId="48291"/>
    <cellStyle name="40% - Accent6 104 3 2 2 2 2 2" xfId="48292"/>
    <cellStyle name="40% - Accent6 104 3 2 2 2 3" xfId="48293"/>
    <cellStyle name="40% - Accent6 104 3 2 2 3" xfId="48294"/>
    <cellStyle name="40% - Accent6 104 3 2 2 3 2" xfId="48295"/>
    <cellStyle name="40% - Accent6 104 3 2 2 4" xfId="48296"/>
    <cellStyle name="40% - Accent6 104 3 2 2 5" xfId="48297"/>
    <cellStyle name="40% - Accent6 104 3 2 3" xfId="48298"/>
    <cellStyle name="40% - Accent6 104 3 2 3 2" xfId="48299"/>
    <cellStyle name="40% - Accent6 104 3 2 3 2 2" xfId="48300"/>
    <cellStyle name="40% - Accent6 104 3 2 3 3" xfId="48301"/>
    <cellStyle name="40% - Accent6 104 3 2 4" xfId="48302"/>
    <cellStyle name="40% - Accent6 104 3 2 4 2" xfId="48303"/>
    <cellStyle name="40% - Accent6 104 3 2 5" xfId="48304"/>
    <cellStyle name="40% - Accent6 104 3 2 6" xfId="48305"/>
    <cellStyle name="40% - Accent6 104 3 3" xfId="48306"/>
    <cellStyle name="40% - Accent6 104 3 3 2" xfId="48307"/>
    <cellStyle name="40% - Accent6 104 3 3 2 2" xfId="48308"/>
    <cellStyle name="40% - Accent6 104 3 3 2 2 2" xfId="48309"/>
    <cellStyle name="40% - Accent6 104 3 3 2 3" xfId="48310"/>
    <cellStyle name="40% - Accent6 104 3 3 3" xfId="48311"/>
    <cellStyle name="40% - Accent6 104 3 3 3 2" xfId="48312"/>
    <cellStyle name="40% - Accent6 104 3 3 4" xfId="48313"/>
    <cellStyle name="40% - Accent6 104 3 3 5" xfId="48314"/>
    <cellStyle name="40% - Accent6 104 3 4" xfId="48315"/>
    <cellStyle name="40% - Accent6 104 3 4 2" xfId="48316"/>
    <cellStyle name="40% - Accent6 104 3 4 2 2" xfId="48317"/>
    <cellStyle name="40% - Accent6 104 3 4 3" xfId="48318"/>
    <cellStyle name="40% - Accent6 104 3 5" xfId="48319"/>
    <cellStyle name="40% - Accent6 104 3 5 2" xfId="48320"/>
    <cellStyle name="40% - Accent6 104 3 6" xfId="48321"/>
    <cellStyle name="40% - Accent6 104 3 7" xfId="48322"/>
    <cellStyle name="40% - Accent6 104 4" xfId="48323"/>
    <cellStyle name="40% - Accent6 104 4 2" xfId="48324"/>
    <cellStyle name="40% - Accent6 104 4 2 2" xfId="48325"/>
    <cellStyle name="40% - Accent6 104 4 2 2 2" xfId="48326"/>
    <cellStyle name="40% - Accent6 104 4 2 2 2 2" xfId="48327"/>
    <cellStyle name="40% - Accent6 104 4 2 2 3" xfId="48328"/>
    <cellStyle name="40% - Accent6 104 4 2 3" xfId="48329"/>
    <cellStyle name="40% - Accent6 104 4 2 3 2" xfId="48330"/>
    <cellStyle name="40% - Accent6 104 4 2 4" xfId="48331"/>
    <cellStyle name="40% - Accent6 104 4 2 5" xfId="48332"/>
    <cellStyle name="40% - Accent6 104 4 3" xfId="48333"/>
    <cellStyle name="40% - Accent6 104 4 3 2" xfId="48334"/>
    <cellStyle name="40% - Accent6 104 4 3 2 2" xfId="48335"/>
    <cellStyle name="40% - Accent6 104 4 3 3" xfId="48336"/>
    <cellStyle name="40% - Accent6 104 4 4" xfId="48337"/>
    <cellStyle name="40% - Accent6 104 4 4 2" xfId="48338"/>
    <cellStyle name="40% - Accent6 104 4 5" xfId="48339"/>
    <cellStyle name="40% - Accent6 104 4 6" xfId="48340"/>
    <cellStyle name="40% - Accent6 104 5" xfId="48341"/>
    <cellStyle name="40% - Accent6 104 5 2" xfId="48342"/>
    <cellStyle name="40% - Accent6 104 5 2 2" xfId="48343"/>
    <cellStyle name="40% - Accent6 104 5 2 2 2" xfId="48344"/>
    <cellStyle name="40% - Accent6 104 5 2 2 2 2" xfId="48345"/>
    <cellStyle name="40% - Accent6 104 5 2 2 3" xfId="48346"/>
    <cellStyle name="40% - Accent6 104 5 2 3" xfId="48347"/>
    <cellStyle name="40% - Accent6 104 5 2 3 2" xfId="48348"/>
    <cellStyle name="40% - Accent6 104 5 2 4" xfId="48349"/>
    <cellStyle name="40% - Accent6 104 5 2 5" xfId="48350"/>
    <cellStyle name="40% - Accent6 104 5 3" xfId="48351"/>
    <cellStyle name="40% - Accent6 104 5 3 2" xfId="48352"/>
    <cellStyle name="40% - Accent6 104 5 3 2 2" xfId="48353"/>
    <cellStyle name="40% - Accent6 104 5 3 3" xfId="48354"/>
    <cellStyle name="40% - Accent6 104 5 4" xfId="48355"/>
    <cellStyle name="40% - Accent6 104 5 4 2" xfId="48356"/>
    <cellStyle name="40% - Accent6 104 5 5" xfId="48357"/>
    <cellStyle name="40% - Accent6 104 5 6" xfId="48358"/>
    <cellStyle name="40% - Accent6 104 6" xfId="48359"/>
    <cellStyle name="40% - Accent6 104 6 2" xfId="48360"/>
    <cellStyle name="40% - Accent6 104 6 2 2" xfId="48361"/>
    <cellStyle name="40% - Accent6 104 6 2 2 2" xfId="48362"/>
    <cellStyle name="40% - Accent6 104 6 2 3" xfId="48363"/>
    <cellStyle name="40% - Accent6 104 6 3" xfId="48364"/>
    <cellStyle name="40% - Accent6 104 6 3 2" xfId="48365"/>
    <cellStyle name="40% - Accent6 104 6 4" xfId="48366"/>
    <cellStyle name="40% - Accent6 104 6 5" xfId="48367"/>
    <cellStyle name="40% - Accent6 104 7" xfId="48368"/>
    <cellStyle name="40% - Accent6 104 7 2" xfId="48369"/>
    <cellStyle name="40% - Accent6 104 7 2 2" xfId="48370"/>
    <cellStyle name="40% - Accent6 104 7 3" xfId="48371"/>
    <cellStyle name="40% - Accent6 104 8" xfId="48372"/>
    <cellStyle name="40% - Accent6 104 8 2" xfId="48373"/>
    <cellStyle name="40% - Accent6 104 9" xfId="48374"/>
    <cellStyle name="40% - Accent6 104 9 2" xfId="61254"/>
    <cellStyle name="40% - Accent6 105" xfId="2384"/>
    <cellStyle name="40% - Accent6 105 10" xfId="48375"/>
    <cellStyle name="40% - Accent6 105 2" xfId="48376"/>
    <cellStyle name="40% - Accent6 105 2 2" xfId="48377"/>
    <cellStyle name="40% - Accent6 105 2 2 2" xfId="48378"/>
    <cellStyle name="40% - Accent6 105 2 2 2 2" xfId="48379"/>
    <cellStyle name="40% - Accent6 105 2 2 2 2 2" xfId="48380"/>
    <cellStyle name="40% - Accent6 105 2 2 2 2 2 2" xfId="48381"/>
    <cellStyle name="40% - Accent6 105 2 2 2 2 3" xfId="48382"/>
    <cellStyle name="40% - Accent6 105 2 2 2 3" xfId="48383"/>
    <cellStyle name="40% - Accent6 105 2 2 2 3 2" xfId="48384"/>
    <cellStyle name="40% - Accent6 105 2 2 2 4" xfId="48385"/>
    <cellStyle name="40% - Accent6 105 2 2 2 5" xfId="48386"/>
    <cellStyle name="40% - Accent6 105 2 2 3" xfId="48387"/>
    <cellStyle name="40% - Accent6 105 2 2 3 2" xfId="48388"/>
    <cellStyle name="40% - Accent6 105 2 2 3 2 2" xfId="48389"/>
    <cellStyle name="40% - Accent6 105 2 2 3 3" xfId="48390"/>
    <cellStyle name="40% - Accent6 105 2 2 4" xfId="48391"/>
    <cellStyle name="40% - Accent6 105 2 2 4 2" xfId="48392"/>
    <cellStyle name="40% - Accent6 105 2 2 5" xfId="48393"/>
    <cellStyle name="40% - Accent6 105 2 2 6" xfId="48394"/>
    <cellStyle name="40% - Accent6 105 2 3" xfId="48395"/>
    <cellStyle name="40% - Accent6 105 2 3 2" xfId="48396"/>
    <cellStyle name="40% - Accent6 105 2 3 2 2" xfId="48397"/>
    <cellStyle name="40% - Accent6 105 2 3 2 2 2" xfId="48398"/>
    <cellStyle name="40% - Accent6 105 2 3 2 3" xfId="48399"/>
    <cellStyle name="40% - Accent6 105 2 3 3" xfId="48400"/>
    <cellStyle name="40% - Accent6 105 2 3 3 2" xfId="48401"/>
    <cellStyle name="40% - Accent6 105 2 3 4" xfId="48402"/>
    <cellStyle name="40% - Accent6 105 2 3 5" xfId="48403"/>
    <cellStyle name="40% - Accent6 105 2 4" xfId="48404"/>
    <cellStyle name="40% - Accent6 105 2 4 2" xfId="48405"/>
    <cellStyle name="40% - Accent6 105 2 4 2 2" xfId="48406"/>
    <cellStyle name="40% - Accent6 105 2 4 3" xfId="48407"/>
    <cellStyle name="40% - Accent6 105 2 5" xfId="48408"/>
    <cellStyle name="40% - Accent6 105 2 5 2" xfId="48409"/>
    <cellStyle name="40% - Accent6 105 2 6" xfId="48410"/>
    <cellStyle name="40% - Accent6 105 2 7" xfId="48411"/>
    <cellStyle name="40% - Accent6 105 3" xfId="48412"/>
    <cellStyle name="40% - Accent6 105 3 2" xfId="48413"/>
    <cellStyle name="40% - Accent6 105 3 2 2" xfId="48414"/>
    <cellStyle name="40% - Accent6 105 3 2 2 2" xfId="48415"/>
    <cellStyle name="40% - Accent6 105 3 2 2 2 2" xfId="48416"/>
    <cellStyle name="40% - Accent6 105 3 2 2 2 2 2" xfId="48417"/>
    <cellStyle name="40% - Accent6 105 3 2 2 2 3" xfId="48418"/>
    <cellStyle name="40% - Accent6 105 3 2 2 3" xfId="48419"/>
    <cellStyle name="40% - Accent6 105 3 2 2 3 2" xfId="48420"/>
    <cellStyle name="40% - Accent6 105 3 2 2 4" xfId="48421"/>
    <cellStyle name="40% - Accent6 105 3 2 2 5" xfId="48422"/>
    <cellStyle name="40% - Accent6 105 3 2 3" xfId="48423"/>
    <cellStyle name="40% - Accent6 105 3 2 3 2" xfId="48424"/>
    <cellStyle name="40% - Accent6 105 3 2 3 2 2" xfId="48425"/>
    <cellStyle name="40% - Accent6 105 3 2 3 3" xfId="48426"/>
    <cellStyle name="40% - Accent6 105 3 2 4" xfId="48427"/>
    <cellStyle name="40% - Accent6 105 3 2 4 2" xfId="48428"/>
    <cellStyle name="40% - Accent6 105 3 2 5" xfId="48429"/>
    <cellStyle name="40% - Accent6 105 3 2 6" xfId="48430"/>
    <cellStyle name="40% - Accent6 105 3 3" xfId="48431"/>
    <cellStyle name="40% - Accent6 105 3 3 2" xfId="48432"/>
    <cellStyle name="40% - Accent6 105 3 3 2 2" xfId="48433"/>
    <cellStyle name="40% - Accent6 105 3 3 2 2 2" xfId="48434"/>
    <cellStyle name="40% - Accent6 105 3 3 2 3" xfId="48435"/>
    <cellStyle name="40% - Accent6 105 3 3 3" xfId="48436"/>
    <cellStyle name="40% - Accent6 105 3 3 3 2" xfId="48437"/>
    <cellStyle name="40% - Accent6 105 3 3 4" xfId="48438"/>
    <cellStyle name="40% - Accent6 105 3 3 5" xfId="48439"/>
    <cellStyle name="40% - Accent6 105 3 4" xfId="48440"/>
    <cellStyle name="40% - Accent6 105 3 4 2" xfId="48441"/>
    <cellStyle name="40% - Accent6 105 3 4 2 2" xfId="48442"/>
    <cellStyle name="40% - Accent6 105 3 4 3" xfId="48443"/>
    <cellStyle name="40% - Accent6 105 3 5" xfId="48444"/>
    <cellStyle name="40% - Accent6 105 3 5 2" xfId="48445"/>
    <cellStyle name="40% - Accent6 105 3 6" xfId="48446"/>
    <cellStyle name="40% - Accent6 105 3 7" xfId="48447"/>
    <cellStyle name="40% - Accent6 105 4" xfId="48448"/>
    <cellStyle name="40% - Accent6 105 4 2" xfId="48449"/>
    <cellStyle name="40% - Accent6 105 4 2 2" xfId="48450"/>
    <cellStyle name="40% - Accent6 105 4 2 2 2" xfId="48451"/>
    <cellStyle name="40% - Accent6 105 4 2 2 2 2" xfId="48452"/>
    <cellStyle name="40% - Accent6 105 4 2 2 3" xfId="48453"/>
    <cellStyle name="40% - Accent6 105 4 2 3" xfId="48454"/>
    <cellStyle name="40% - Accent6 105 4 2 3 2" xfId="48455"/>
    <cellStyle name="40% - Accent6 105 4 2 4" xfId="48456"/>
    <cellStyle name="40% - Accent6 105 4 2 5" xfId="48457"/>
    <cellStyle name="40% - Accent6 105 4 3" xfId="48458"/>
    <cellStyle name="40% - Accent6 105 4 3 2" xfId="48459"/>
    <cellStyle name="40% - Accent6 105 4 3 2 2" xfId="48460"/>
    <cellStyle name="40% - Accent6 105 4 3 3" xfId="48461"/>
    <cellStyle name="40% - Accent6 105 4 4" xfId="48462"/>
    <cellStyle name="40% - Accent6 105 4 4 2" xfId="48463"/>
    <cellStyle name="40% - Accent6 105 4 5" xfId="48464"/>
    <cellStyle name="40% - Accent6 105 4 6" xfId="48465"/>
    <cellStyle name="40% - Accent6 105 5" xfId="48466"/>
    <cellStyle name="40% - Accent6 105 5 2" xfId="48467"/>
    <cellStyle name="40% - Accent6 105 5 2 2" xfId="48468"/>
    <cellStyle name="40% - Accent6 105 5 2 2 2" xfId="48469"/>
    <cellStyle name="40% - Accent6 105 5 2 2 2 2" xfId="48470"/>
    <cellStyle name="40% - Accent6 105 5 2 2 3" xfId="48471"/>
    <cellStyle name="40% - Accent6 105 5 2 3" xfId="48472"/>
    <cellStyle name="40% - Accent6 105 5 2 3 2" xfId="48473"/>
    <cellStyle name="40% - Accent6 105 5 2 4" xfId="48474"/>
    <cellStyle name="40% - Accent6 105 5 2 5" xfId="48475"/>
    <cellStyle name="40% - Accent6 105 5 3" xfId="48476"/>
    <cellStyle name="40% - Accent6 105 5 3 2" xfId="48477"/>
    <cellStyle name="40% - Accent6 105 5 3 2 2" xfId="48478"/>
    <cellStyle name="40% - Accent6 105 5 3 3" xfId="48479"/>
    <cellStyle name="40% - Accent6 105 5 4" xfId="48480"/>
    <cellStyle name="40% - Accent6 105 5 4 2" xfId="48481"/>
    <cellStyle name="40% - Accent6 105 5 5" xfId="48482"/>
    <cellStyle name="40% - Accent6 105 5 6" xfId="48483"/>
    <cellStyle name="40% - Accent6 105 6" xfId="48484"/>
    <cellStyle name="40% - Accent6 105 6 2" xfId="48485"/>
    <cellStyle name="40% - Accent6 105 6 2 2" xfId="48486"/>
    <cellStyle name="40% - Accent6 105 6 2 2 2" xfId="48487"/>
    <cellStyle name="40% - Accent6 105 6 2 3" xfId="48488"/>
    <cellStyle name="40% - Accent6 105 6 3" xfId="48489"/>
    <cellStyle name="40% - Accent6 105 6 3 2" xfId="48490"/>
    <cellStyle name="40% - Accent6 105 6 4" xfId="48491"/>
    <cellStyle name="40% - Accent6 105 6 5" xfId="48492"/>
    <cellStyle name="40% - Accent6 105 7" xfId="48493"/>
    <cellStyle name="40% - Accent6 105 7 2" xfId="48494"/>
    <cellStyle name="40% - Accent6 105 7 2 2" xfId="48495"/>
    <cellStyle name="40% - Accent6 105 7 3" xfId="48496"/>
    <cellStyle name="40% - Accent6 105 8" xfId="48497"/>
    <cellStyle name="40% - Accent6 105 8 2" xfId="48498"/>
    <cellStyle name="40% - Accent6 105 9" xfId="48499"/>
    <cellStyle name="40% - Accent6 105 9 2" xfId="61255"/>
    <cellStyle name="40% - Accent6 106" xfId="2385"/>
    <cellStyle name="40% - Accent6 106 10" xfId="48500"/>
    <cellStyle name="40% - Accent6 106 2" xfId="48501"/>
    <cellStyle name="40% - Accent6 106 2 2" xfId="48502"/>
    <cellStyle name="40% - Accent6 106 2 2 2" xfId="48503"/>
    <cellStyle name="40% - Accent6 106 2 2 2 2" xfId="48504"/>
    <cellStyle name="40% - Accent6 106 2 2 2 2 2" xfId="48505"/>
    <cellStyle name="40% - Accent6 106 2 2 2 2 2 2" xfId="48506"/>
    <cellStyle name="40% - Accent6 106 2 2 2 2 3" xfId="48507"/>
    <cellStyle name="40% - Accent6 106 2 2 2 3" xfId="48508"/>
    <cellStyle name="40% - Accent6 106 2 2 2 3 2" xfId="48509"/>
    <cellStyle name="40% - Accent6 106 2 2 2 4" xfId="48510"/>
    <cellStyle name="40% - Accent6 106 2 2 2 5" xfId="48511"/>
    <cellStyle name="40% - Accent6 106 2 2 3" xfId="48512"/>
    <cellStyle name="40% - Accent6 106 2 2 3 2" xfId="48513"/>
    <cellStyle name="40% - Accent6 106 2 2 3 2 2" xfId="48514"/>
    <cellStyle name="40% - Accent6 106 2 2 3 3" xfId="48515"/>
    <cellStyle name="40% - Accent6 106 2 2 4" xfId="48516"/>
    <cellStyle name="40% - Accent6 106 2 2 4 2" xfId="48517"/>
    <cellStyle name="40% - Accent6 106 2 2 5" xfId="48518"/>
    <cellStyle name="40% - Accent6 106 2 2 6" xfId="48519"/>
    <cellStyle name="40% - Accent6 106 2 3" xfId="48520"/>
    <cellStyle name="40% - Accent6 106 2 3 2" xfId="48521"/>
    <cellStyle name="40% - Accent6 106 2 3 2 2" xfId="48522"/>
    <cellStyle name="40% - Accent6 106 2 3 2 2 2" xfId="48523"/>
    <cellStyle name="40% - Accent6 106 2 3 2 3" xfId="48524"/>
    <cellStyle name="40% - Accent6 106 2 3 3" xfId="48525"/>
    <cellStyle name="40% - Accent6 106 2 3 3 2" xfId="48526"/>
    <cellStyle name="40% - Accent6 106 2 3 4" xfId="48527"/>
    <cellStyle name="40% - Accent6 106 2 3 5" xfId="48528"/>
    <cellStyle name="40% - Accent6 106 2 4" xfId="48529"/>
    <cellStyle name="40% - Accent6 106 2 4 2" xfId="48530"/>
    <cellStyle name="40% - Accent6 106 2 4 2 2" xfId="48531"/>
    <cellStyle name="40% - Accent6 106 2 4 3" xfId="48532"/>
    <cellStyle name="40% - Accent6 106 2 5" xfId="48533"/>
    <cellStyle name="40% - Accent6 106 2 5 2" xfId="48534"/>
    <cellStyle name="40% - Accent6 106 2 6" xfId="48535"/>
    <cellStyle name="40% - Accent6 106 2 7" xfId="48536"/>
    <cellStyle name="40% - Accent6 106 3" xfId="48537"/>
    <cellStyle name="40% - Accent6 106 3 2" xfId="48538"/>
    <cellStyle name="40% - Accent6 106 3 2 2" xfId="48539"/>
    <cellStyle name="40% - Accent6 106 3 2 2 2" xfId="48540"/>
    <cellStyle name="40% - Accent6 106 3 2 2 2 2" xfId="48541"/>
    <cellStyle name="40% - Accent6 106 3 2 2 2 2 2" xfId="48542"/>
    <cellStyle name="40% - Accent6 106 3 2 2 2 3" xfId="48543"/>
    <cellStyle name="40% - Accent6 106 3 2 2 3" xfId="48544"/>
    <cellStyle name="40% - Accent6 106 3 2 2 3 2" xfId="48545"/>
    <cellStyle name="40% - Accent6 106 3 2 2 4" xfId="48546"/>
    <cellStyle name="40% - Accent6 106 3 2 2 5" xfId="48547"/>
    <cellStyle name="40% - Accent6 106 3 2 3" xfId="48548"/>
    <cellStyle name="40% - Accent6 106 3 2 3 2" xfId="48549"/>
    <cellStyle name="40% - Accent6 106 3 2 3 2 2" xfId="48550"/>
    <cellStyle name="40% - Accent6 106 3 2 3 3" xfId="48551"/>
    <cellStyle name="40% - Accent6 106 3 2 4" xfId="48552"/>
    <cellStyle name="40% - Accent6 106 3 2 4 2" xfId="48553"/>
    <cellStyle name="40% - Accent6 106 3 2 5" xfId="48554"/>
    <cellStyle name="40% - Accent6 106 3 2 6" xfId="48555"/>
    <cellStyle name="40% - Accent6 106 3 3" xfId="48556"/>
    <cellStyle name="40% - Accent6 106 3 3 2" xfId="48557"/>
    <cellStyle name="40% - Accent6 106 3 3 2 2" xfId="48558"/>
    <cellStyle name="40% - Accent6 106 3 3 2 2 2" xfId="48559"/>
    <cellStyle name="40% - Accent6 106 3 3 2 3" xfId="48560"/>
    <cellStyle name="40% - Accent6 106 3 3 3" xfId="48561"/>
    <cellStyle name="40% - Accent6 106 3 3 3 2" xfId="48562"/>
    <cellStyle name="40% - Accent6 106 3 3 4" xfId="48563"/>
    <cellStyle name="40% - Accent6 106 3 3 5" xfId="48564"/>
    <cellStyle name="40% - Accent6 106 3 4" xfId="48565"/>
    <cellStyle name="40% - Accent6 106 3 4 2" xfId="48566"/>
    <cellStyle name="40% - Accent6 106 3 4 2 2" xfId="48567"/>
    <cellStyle name="40% - Accent6 106 3 4 3" xfId="48568"/>
    <cellStyle name="40% - Accent6 106 3 5" xfId="48569"/>
    <cellStyle name="40% - Accent6 106 3 5 2" xfId="48570"/>
    <cellStyle name="40% - Accent6 106 3 6" xfId="48571"/>
    <cellStyle name="40% - Accent6 106 3 7" xfId="48572"/>
    <cellStyle name="40% - Accent6 106 4" xfId="48573"/>
    <cellStyle name="40% - Accent6 106 4 2" xfId="48574"/>
    <cellStyle name="40% - Accent6 106 4 2 2" xfId="48575"/>
    <cellStyle name="40% - Accent6 106 4 2 2 2" xfId="48576"/>
    <cellStyle name="40% - Accent6 106 4 2 2 2 2" xfId="48577"/>
    <cellStyle name="40% - Accent6 106 4 2 2 3" xfId="48578"/>
    <cellStyle name="40% - Accent6 106 4 2 3" xfId="48579"/>
    <cellStyle name="40% - Accent6 106 4 2 3 2" xfId="48580"/>
    <cellStyle name="40% - Accent6 106 4 2 4" xfId="48581"/>
    <cellStyle name="40% - Accent6 106 4 2 5" xfId="48582"/>
    <cellStyle name="40% - Accent6 106 4 3" xfId="48583"/>
    <cellStyle name="40% - Accent6 106 4 3 2" xfId="48584"/>
    <cellStyle name="40% - Accent6 106 4 3 2 2" xfId="48585"/>
    <cellStyle name="40% - Accent6 106 4 3 3" xfId="48586"/>
    <cellStyle name="40% - Accent6 106 4 4" xfId="48587"/>
    <cellStyle name="40% - Accent6 106 4 4 2" xfId="48588"/>
    <cellStyle name="40% - Accent6 106 4 5" xfId="48589"/>
    <cellStyle name="40% - Accent6 106 4 6" xfId="48590"/>
    <cellStyle name="40% - Accent6 106 5" xfId="48591"/>
    <cellStyle name="40% - Accent6 106 5 2" xfId="48592"/>
    <cellStyle name="40% - Accent6 106 5 2 2" xfId="48593"/>
    <cellStyle name="40% - Accent6 106 5 2 2 2" xfId="48594"/>
    <cellStyle name="40% - Accent6 106 5 2 2 2 2" xfId="48595"/>
    <cellStyle name="40% - Accent6 106 5 2 2 3" xfId="48596"/>
    <cellStyle name="40% - Accent6 106 5 2 3" xfId="48597"/>
    <cellStyle name="40% - Accent6 106 5 2 3 2" xfId="48598"/>
    <cellStyle name="40% - Accent6 106 5 2 4" xfId="48599"/>
    <cellStyle name="40% - Accent6 106 5 2 5" xfId="48600"/>
    <cellStyle name="40% - Accent6 106 5 3" xfId="48601"/>
    <cellStyle name="40% - Accent6 106 5 3 2" xfId="48602"/>
    <cellStyle name="40% - Accent6 106 5 3 2 2" xfId="48603"/>
    <cellStyle name="40% - Accent6 106 5 3 3" xfId="48604"/>
    <cellStyle name="40% - Accent6 106 5 4" xfId="48605"/>
    <cellStyle name="40% - Accent6 106 5 4 2" xfId="48606"/>
    <cellStyle name="40% - Accent6 106 5 5" xfId="48607"/>
    <cellStyle name="40% - Accent6 106 5 6" xfId="48608"/>
    <cellStyle name="40% - Accent6 106 6" xfId="48609"/>
    <cellStyle name="40% - Accent6 106 6 2" xfId="48610"/>
    <cellStyle name="40% - Accent6 106 6 2 2" xfId="48611"/>
    <cellStyle name="40% - Accent6 106 6 2 2 2" xfId="48612"/>
    <cellStyle name="40% - Accent6 106 6 2 3" xfId="48613"/>
    <cellStyle name="40% - Accent6 106 6 3" xfId="48614"/>
    <cellStyle name="40% - Accent6 106 6 3 2" xfId="48615"/>
    <cellStyle name="40% - Accent6 106 6 4" xfId="48616"/>
    <cellStyle name="40% - Accent6 106 6 5" xfId="48617"/>
    <cellStyle name="40% - Accent6 106 7" xfId="48618"/>
    <cellStyle name="40% - Accent6 106 7 2" xfId="48619"/>
    <cellStyle name="40% - Accent6 106 7 2 2" xfId="48620"/>
    <cellStyle name="40% - Accent6 106 7 3" xfId="48621"/>
    <cellStyle name="40% - Accent6 106 8" xfId="48622"/>
    <cellStyle name="40% - Accent6 106 8 2" xfId="48623"/>
    <cellStyle name="40% - Accent6 106 9" xfId="48624"/>
    <cellStyle name="40% - Accent6 106 9 2" xfId="61256"/>
    <cellStyle name="40% - Accent6 107" xfId="2386"/>
    <cellStyle name="40% - Accent6 107 10" xfId="48625"/>
    <cellStyle name="40% - Accent6 107 2" xfId="48626"/>
    <cellStyle name="40% - Accent6 107 2 2" xfId="48627"/>
    <cellStyle name="40% - Accent6 107 2 2 2" xfId="48628"/>
    <cellStyle name="40% - Accent6 107 2 2 2 2" xfId="48629"/>
    <cellStyle name="40% - Accent6 107 2 2 2 2 2" xfId="48630"/>
    <cellStyle name="40% - Accent6 107 2 2 2 2 2 2" xfId="48631"/>
    <cellStyle name="40% - Accent6 107 2 2 2 2 3" xfId="48632"/>
    <cellStyle name="40% - Accent6 107 2 2 2 3" xfId="48633"/>
    <cellStyle name="40% - Accent6 107 2 2 2 3 2" xfId="48634"/>
    <cellStyle name="40% - Accent6 107 2 2 2 4" xfId="48635"/>
    <cellStyle name="40% - Accent6 107 2 2 2 5" xfId="48636"/>
    <cellStyle name="40% - Accent6 107 2 2 3" xfId="48637"/>
    <cellStyle name="40% - Accent6 107 2 2 3 2" xfId="48638"/>
    <cellStyle name="40% - Accent6 107 2 2 3 2 2" xfId="48639"/>
    <cellStyle name="40% - Accent6 107 2 2 3 3" xfId="48640"/>
    <cellStyle name="40% - Accent6 107 2 2 4" xfId="48641"/>
    <cellStyle name="40% - Accent6 107 2 2 4 2" xfId="48642"/>
    <cellStyle name="40% - Accent6 107 2 2 5" xfId="48643"/>
    <cellStyle name="40% - Accent6 107 2 2 6" xfId="48644"/>
    <cellStyle name="40% - Accent6 107 2 3" xfId="48645"/>
    <cellStyle name="40% - Accent6 107 2 3 2" xfId="48646"/>
    <cellStyle name="40% - Accent6 107 2 3 2 2" xfId="48647"/>
    <cellStyle name="40% - Accent6 107 2 3 2 2 2" xfId="48648"/>
    <cellStyle name="40% - Accent6 107 2 3 2 3" xfId="48649"/>
    <cellStyle name="40% - Accent6 107 2 3 3" xfId="48650"/>
    <cellStyle name="40% - Accent6 107 2 3 3 2" xfId="48651"/>
    <cellStyle name="40% - Accent6 107 2 3 4" xfId="48652"/>
    <cellStyle name="40% - Accent6 107 2 3 5" xfId="48653"/>
    <cellStyle name="40% - Accent6 107 2 4" xfId="48654"/>
    <cellStyle name="40% - Accent6 107 2 4 2" xfId="48655"/>
    <cellStyle name="40% - Accent6 107 2 4 2 2" xfId="48656"/>
    <cellStyle name="40% - Accent6 107 2 4 3" xfId="48657"/>
    <cellStyle name="40% - Accent6 107 2 5" xfId="48658"/>
    <cellStyle name="40% - Accent6 107 2 5 2" xfId="48659"/>
    <cellStyle name="40% - Accent6 107 2 6" xfId="48660"/>
    <cellStyle name="40% - Accent6 107 2 7" xfId="48661"/>
    <cellStyle name="40% - Accent6 107 3" xfId="48662"/>
    <cellStyle name="40% - Accent6 107 3 2" xfId="48663"/>
    <cellStyle name="40% - Accent6 107 3 2 2" xfId="48664"/>
    <cellStyle name="40% - Accent6 107 3 2 2 2" xfId="48665"/>
    <cellStyle name="40% - Accent6 107 3 2 2 2 2" xfId="48666"/>
    <cellStyle name="40% - Accent6 107 3 2 2 2 2 2" xfId="48667"/>
    <cellStyle name="40% - Accent6 107 3 2 2 2 3" xfId="48668"/>
    <cellStyle name="40% - Accent6 107 3 2 2 3" xfId="48669"/>
    <cellStyle name="40% - Accent6 107 3 2 2 3 2" xfId="48670"/>
    <cellStyle name="40% - Accent6 107 3 2 2 4" xfId="48671"/>
    <cellStyle name="40% - Accent6 107 3 2 2 5" xfId="48672"/>
    <cellStyle name="40% - Accent6 107 3 2 3" xfId="48673"/>
    <cellStyle name="40% - Accent6 107 3 2 3 2" xfId="48674"/>
    <cellStyle name="40% - Accent6 107 3 2 3 2 2" xfId="48675"/>
    <cellStyle name="40% - Accent6 107 3 2 3 3" xfId="48676"/>
    <cellStyle name="40% - Accent6 107 3 2 4" xfId="48677"/>
    <cellStyle name="40% - Accent6 107 3 2 4 2" xfId="48678"/>
    <cellStyle name="40% - Accent6 107 3 2 5" xfId="48679"/>
    <cellStyle name="40% - Accent6 107 3 2 6" xfId="48680"/>
    <cellStyle name="40% - Accent6 107 3 3" xfId="48681"/>
    <cellStyle name="40% - Accent6 107 3 3 2" xfId="48682"/>
    <cellStyle name="40% - Accent6 107 3 3 2 2" xfId="48683"/>
    <cellStyle name="40% - Accent6 107 3 3 2 2 2" xfId="48684"/>
    <cellStyle name="40% - Accent6 107 3 3 2 3" xfId="48685"/>
    <cellStyle name="40% - Accent6 107 3 3 3" xfId="48686"/>
    <cellStyle name="40% - Accent6 107 3 3 3 2" xfId="48687"/>
    <cellStyle name="40% - Accent6 107 3 3 4" xfId="48688"/>
    <cellStyle name="40% - Accent6 107 3 3 5" xfId="48689"/>
    <cellStyle name="40% - Accent6 107 3 4" xfId="48690"/>
    <cellStyle name="40% - Accent6 107 3 4 2" xfId="48691"/>
    <cellStyle name="40% - Accent6 107 3 4 2 2" xfId="48692"/>
    <cellStyle name="40% - Accent6 107 3 4 3" xfId="48693"/>
    <cellStyle name="40% - Accent6 107 3 5" xfId="48694"/>
    <cellStyle name="40% - Accent6 107 3 5 2" xfId="48695"/>
    <cellStyle name="40% - Accent6 107 3 6" xfId="48696"/>
    <cellStyle name="40% - Accent6 107 3 7" xfId="48697"/>
    <cellStyle name="40% - Accent6 107 4" xfId="48698"/>
    <cellStyle name="40% - Accent6 107 4 2" xfId="48699"/>
    <cellStyle name="40% - Accent6 107 4 2 2" xfId="48700"/>
    <cellStyle name="40% - Accent6 107 4 2 2 2" xfId="48701"/>
    <cellStyle name="40% - Accent6 107 4 2 2 2 2" xfId="48702"/>
    <cellStyle name="40% - Accent6 107 4 2 2 3" xfId="48703"/>
    <cellStyle name="40% - Accent6 107 4 2 3" xfId="48704"/>
    <cellStyle name="40% - Accent6 107 4 2 3 2" xfId="48705"/>
    <cellStyle name="40% - Accent6 107 4 2 4" xfId="48706"/>
    <cellStyle name="40% - Accent6 107 4 2 5" xfId="48707"/>
    <cellStyle name="40% - Accent6 107 4 3" xfId="48708"/>
    <cellStyle name="40% - Accent6 107 4 3 2" xfId="48709"/>
    <cellStyle name="40% - Accent6 107 4 3 2 2" xfId="48710"/>
    <cellStyle name="40% - Accent6 107 4 3 3" xfId="48711"/>
    <cellStyle name="40% - Accent6 107 4 4" xfId="48712"/>
    <cellStyle name="40% - Accent6 107 4 4 2" xfId="48713"/>
    <cellStyle name="40% - Accent6 107 4 5" xfId="48714"/>
    <cellStyle name="40% - Accent6 107 4 6" xfId="48715"/>
    <cellStyle name="40% - Accent6 107 5" xfId="48716"/>
    <cellStyle name="40% - Accent6 107 5 2" xfId="48717"/>
    <cellStyle name="40% - Accent6 107 5 2 2" xfId="48718"/>
    <cellStyle name="40% - Accent6 107 5 2 2 2" xfId="48719"/>
    <cellStyle name="40% - Accent6 107 5 2 2 2 2" xfId="48720"/>
    <cellStyle name="40% - Accent6 107 5 2 2 3" xfId="48721"/>
    <cellStyle name="40% - Accent6 107 5 2 3" xfId="48722"/>
    <cellStyle name="40% - Accent6 107 5 2 3 2" xfId="48723"/>
    <cellStyle name="40% - Accent6 107 5 2 4" xfId="48724"/>
    <cellStyle name="40% - Accent6 107 5 2 5" xfId="48725"/>
    <cellStyle name="40% - Accent6 107 5 3" xfId="48726"/>
    <cellStyle name="40% - Accent6 107 5 3 2" xfId="48727"/>
    <cellStyle name="40% - Accent6 107 5 3 2 2" xfId="48728"/>
    <cellStyle name="40% - Accent6 107 5 3 3" xfId="48729"/>
    <cellStyle name="40% - Accent6 107 5 4" xfId="48730"/>
    <cellStyle name="40% - Accent6 107 5 4 2" xfId="48731"/>
    <cellStyle name="40% - Accent6 107 5 5" xfId="48732"/>
    <cellStyle name="40% - Accent6 107 5 6" xfId="48733"/>
    <cellStyle name="40% - Accent6 107 6" xfId="48734"/>
    <cellStyle name="40% - Accent6 107 6 2" xfId="48735"/>
    <cellStyle name="40% - Accent6 107 6 2 2" xfId="48736"/>
    <cellStyle name="40% - Accent6 107 6 2 2 2" xfId="48737"/>
    <cellStyle name="40% - Accent6 107 6 2 3" xfId="48738"/>
    <cellStyle name="40% - Accent6 107 6 3" xfId="48739"/>
    <cellStyle name="40% - Accent6 107 6 3 2" xfId="48740"/>
    <cellStyle name="40% - Accent6 107 6 4" xfId="48741"/>
    <cellStyle name="40% - Accent6 107 6 5" xfId="48742"/>
    <cellStyle name="40% - Accent6 107 7" xfId="48743"/>
    <cellStyle name="40% - Accent6 107 7 2" xfId="48744"/>
    <cellStyle name="40% - Accent6 107 7 2 2" xfId="48745"/>
    <cellStyle name="40% - Accent6 107 7 3" xfId="48746"/>
    <cellStyle name="40% - Accent6 107 8" xfId="48747"/>
    <cellStyle name="40% - Accent6 107 8 2" xfId="48748"/>
    <cellStyle name="40% - Accent6 107 9" xfId="48749"/>
    <cellStyle name="40% - Accent6 107 9 2" xfId="61257"/>
    <cellStyle name="40% - Accent6 108" xfId="2387"/>
    <cellStyle name="40% - Accent6 108 10" xfId="48750"/>
    <cellStyle name="40% - Accent6 108 2" xfId="48751"/>
    <cellStyle name="40% - Accent6 108 2 2" xfId="48752"/>
    <cellStyle name="40% - Accent6 108 2 2 2" xfId="48753"/>
    <cellStyle name="40% - Accent6 108 2 2 2 2" xfId="48754"/>
    <cellStyle name="40% - Accent6 108 2 2 2 2 2" xfId="48755"/>
    <cellStyle name="40% - Accent6 108 2 2 2 2 2 2" xfId="48756"/>
    <cellStyle name="40% - Accent6 108 2 2 2 2 3" xfId="48757"/>
    <cellStyle name="40% - Accent6 108 2 2 2 3" xfId="48758"/>
    <cellStyle name="40% - Accent6 108 2 2 2 3 2" xfId="48759"/>
    <cellStyle name="40% - Accent6 108 2 2 2 4" xfId="48760"/>
    <cellStyle name="40% - Accent6 108 2 2 2 5" xfId="48761"/>
    <cellStyle name="40% - Accent6 108 2 2 3" xfId="48762"/>
    <cellStyle name="40% - Accent6 108 2 2 3 2" xfId="48763"/>
    <cellStyle name="40% - Accent6 108 2 2 3 2 2" xfId="48764"/>
    <cellStyle name="40% - Accent6 108 2 2 3 3" xfId="48765"/>
    <cellStyle name="40% - Accent6 108 2 2 4" xfId="48766"/>
    <cellStyle name="40% - Accent6 108 2 2 4 2" xfId="48767"/>
    <cellStyle name="40% - Accent6 108 2 2 5" xfId="48768"/>
    <cellStyle name="40% - Accent6 108 2 2 6" xfId="48769"/>
    <cellStyle name="40% - Accent6 108 2 3" xfId="48770"/>
    <cellStyle name="40% - Accent6 108 2 3 2" xfId="48771"/>
    <cellStyle name="40% - Accent6 108 2 3 2 2" xfId="48772"/>
    <cellStyle name="40% - Accent6 108 2 3 2 2 2" xfId="48773"/>
    <cellStyle name="40% - Accent6 108 2 3 2 3" xfId="48774"/>
    <cellStyle name="40% - Accent6 108 2 3 3" xfId="48775"/>
    <cellStyle name="40% - Accent6 108 2 3 3 2" xfId="48776"/>
    <cellStyle name="40% - Accent6 108 2 3 4" xfId="48777"/>
    <cellStyle name="40% - Accent6 108 2 3 5" xfId="48778"/>
    <cellStyle name="40% - Accent6 108 2 4" xfId="48779"/>
    <cellStyle name="40% - Accent6 108 2 4 2" xfId="48780"/>
    <cellStyle name="40% - Accent6 108 2 4 2 2" xfId="48781"/>
    <cellStyle name="40% - Accent6 108 2 4 3" xfId="48782"/>
    <cellStyle name="40% - Accent6 108 2 5" xfId="48783"/>
    <cellStyle name="40% - Accent6 108 2 5 2" xfId="48784"/>
    <cellStyle name="40% - Accent6 108 2 6" xfId="48785"/>
    <cellStyle name="40% - Accent6 108 2 7" xfId="48786"/>
    <cellStyle name="40% - Accent6 108 3" xfId="48787"/>
    <cellStyle name="40% - Accent6 108 3 2" xfId="48788"/>
    <cellStyle name="40% - Accent6 108 3 2 2" xfId="48789"/>
    <cellStyle name="40% - Accent6 108 3 2 2 2" xfId="48790"/>
    <cellStyle name="40% - Accent6 108 3 2 2 2 2" xfId="48791"/>
    <cellStyle name="40% - Accent6 108 3 2 2 2 2 2" xfId="48792"/>
    <cellStyle name="40% - Accent6 108 3 2 2 2 3" xfId="48793"/>
    <cellStyle name="40% - Accent6 108 3 2 2 3" xfId="48794"/>
    <cellStyle name="40% - Accent6 108 3 2 2 3 2" xfId="48795"/>
    <cellStyle name="40% - Accent6 108 3 2 2 4" xfId="48796"/>
    <cellStyle name="40% - Accent6 108 3 2 2 5" xfId="48797"/>
    <cellStyle name="40% - Accent6 108 3 2 3" xfId="48798"/>
    <cellStyle name="40% - Accent6 108 3 2 3 2" xfId="48799"/>
    <cellStyle name="40% - Accent6 108 3 2 3 2 2" xfId="48800"/>
    <cellStyle name="40% - Accent6 108 3 2 3 3" xfId="48801"/>
    <cellStyle name="40% - Accent6 108 3 2 4" xfId="48802"/>
    <cellStyle name="40% - Accent6 108 3 2 4 2" xfId="48803"/>
    <cellStyle name="40% - Accent6 108 3 2 5" xfId="48804"/>
    <cellStyle name="40% - Accent6 108 3 2 6" xfId="48805"/>
    <cellStyle name="40% - Accent6 108 3 3" xfId="48806"/>
    <cellStyle name="40% - Accent6 108 3 3 2" xfId="48807"/>
    <cellStyle name="40% - Accent6 108 3 3 2 2" xfId="48808"/>
    <cellStyle name="40% - Accent6 108 3 3 2 2 2" xfId="48809"/>
    <cellStyle name="40% - Accent6 108 3 3 2 3" xfId="48810"/>
    <cellStyle name="40% - Accent6 108 3 3 3" xfId="48811"/>
    <cellStyle name="40% - Accent6 108 3 3 3 2" xfId="48812"/>
    <cellStyle name="40% - Accent6 108 3 3 4" xfId="48813"/>
    <cellStyle name="40% - Accent6 108 3 3 5" xfId="48814"/>
    <cellStyle name="40% - Accent6 108 3 4" xfId="48815"/>
    <cellStyle name="40% - Accent6 108 3 4 2" xfId="48816"/>
    <cellStyle name="40% - Accent6 108 3 4 2 2" xfId="48817"/>
    <cellStyle name="40% - Accent6 108 3 4 3" xfId="48818"/>
    <cellStyle name="40% - Accent6 108 3 5" xfId="48819"/>
    <cellStyle name="40% - Accent6 108 3 5 2" xfId="48820"/>
    <cellStyle name="40% - Accent6 108 3 6" xfId="48821"/>
    <cellStyle name="40% - Accent6 108 3 7" xfId="48822"/>
    <cellStyle name="40% - Accent6 108 4" xfId="48823"/>
    <cellStyle name="40% - Accent6 108 4 2" xfId="48824"/>
    <cellStyle name="40% - Accent6 108 4 2 2" xfId="48825"/>
    <cellStyle name="40% - Accent6 108 4 2 2 2" xfId="48826"/>
    <cellStyle name="40% - Accent6 108 4 2 2 2 2" xfId="48827"/>
    <cellStyle name="40% - Accent6 108 4 2 2 3" xfId="48828"/>
    <cellStyle name="40% - Accent6 108 4 2 3" xfId="48829"/>
    <cellStyle name="40% - Accent6 108 4 2 3 2" xfId="48830"/>
    <cellStyle name="40% - Accent6 108 4 2 4" xfId="48831"/>
    <cellStyle name="40% - Accent6 108 4 2 5" xfId="48832"/>
    <cellStyle name="40% - Accent6 108 4 3" xfId="48833"/>
    <cellStyle name="40% - Accent6 108 4 3 2" xfId="48834"/>
    <cellStyle name="40% - Accent6 108 4 3 2 2" xfId="48835"/>
    <cellStyle name="40% - Accent6 108 4 3 3" xfId="48836"/>
    <cellStyle name="40% - Accent6 108 4 4" xfId="48837"/>
    <cellStyle name="40% - Accent6 108 4 4 2" xfId="48838"/>
    <cellStyle name="40% - Accent6 108 4 5" xfId="48839"/>
    <cellStyle name="40% - Accent6 108 4 6" xfId="48840"/>
    <cellStyle name="40% - Accent6 108 5" xfId="48841"/>
    <cellStyle name="40% - Accent6 108 5 2" xfId="48842"/>
    <cellStyle name="40% - Accent6 108 5 2 2" xfId="48843"/>
    <cellStyle name="40% - Accent6 108 5 2 2 2" xfId="48844"/>
    <cellStyle name="40% - Accent6 108 5 2 2 2 2" xfId="48845"/>
    <cellStyle name="40% - Accent6 108 5 2 2 3" xfId="48846"/>
    <cellStyle name="40% - Accent6 108 5 2 3" xfId="48847"/>
    <cellStyle name="40% - Accent6 108 5 2 3 2" xfId="48848"/>
    <cellStyle name="40% - Accent6 108 5 2 4" xfId="48849"/>
    <cellStyle name="40% - Accent6 108 5 2 5" xfId="48850"/>
    <cellStyle name="40% - Accent6 108 5 3" xfId="48851"/>
    <cellStyle name="40% - Accent6 108 5 3 2" xfId="48852"/>
    <cellStyle name="40% - Accent6 108 5 3 2 2" xfId="48853"/>
    <cellStyle name="40% - Accent6 108 5 3 3" xfId="48854"/>
    <cellStyle name="40% - Accent6 108 5 4" xfId="48855"/>
    <cellStyle name="40% - Accent6 108 5 4 2" xfId="48856"/>
    <cellStyle name="40% - Accent6 108 5 5" xfId="48857"/>
    <cellStyle name="40% - Accent6 108 5 6" xfId="48858"/>
    <cellStyle name="40% - Accent6 108 6" xfId="48859"/>
    <cellStyle name="40% - Accent6 108 6 2" xfId="48860"/>
    <cellStyle name="40% - Accent6 108 6 2 2" xfId="48861"/>
    <cellStyle name="40% - Accent6 108 6 2 2 2" xfId="48862"/>
    <cellStyle name="40% - Accent6 108 6 2 3" xfId="48863"/>
    <cellStyle name="40% - Accent6 108 6 3" xfId="48864"/>
    <cellStyle name="40% - Accent6 108 6 3 2" xfId="48865"/>
    <cellStyle name="40% - Accent6 108 6 4" xfId="48866"/>
    <cellStyle name="40% - Accent6 108 6 5" xfId="48867"/>
    <cellStyle name="40% - Accent6 108 7" xfId="48868"/>
    <cellStyle name="40% - Accent6 108 7 2" xfId="48869"/>
    <cellStyle name="40% - Accent6 108 7 2 2" xfId="48870"/>
    <cellStyle name="40% - Accent6 108 7 3" xfId="48871"/>
    <cellStyle name="40% - Accent6 108 8" xfId="48872"/>
    <cellStyle name="40% - Accent6 108 8 2" xfId="48873"/>
    <cellStyle name="40% - Accent6 108 9" xfId="48874"/>
    <cellStyle name="40% - Accent6 108 9 2" xfId="61258"/>
    <cellStyle name="40% - Accent6 109" xfId="2388"/>
    <cellStyle name="40% - Accent6 109 10" xfId="48875"/>
    <cellStyle name="40% - Accent6 109 2" xfId="48876"/>
    <cellStyle name="40% - Accent6 109 2 2" xfId="48877"/>
    <cellStyle name="40% - Accent6 109 2 2 2" xfId="48878"/>
    <cellStyle name="40% - Accent6 109 2 2 2 2" xfId="48879"/>
    <cellStyle name="40% - Accent6 109 2 2 2 2 2" xfId="48880"/>
    <cellStyle name="40% - Accent6 109 2 2 2 2 2 2" xfId="48881"/>
    <cellStyle name="40% - Accent6 109 2 2 2 2 3" xfId="48882"/>
    <cellStyle name="40% - Accent6 109 2 2 2 3" xfId="48883"/>
    <cellStyle name="40% - Accent6 109 2 2 2 3 2" xfId="48884"/>
    <cellStyle name="40% - Accent6 109 2 2 2 4" xfId="48885"/>
    <cellStyle name="40% - Accent6 109 2 2 2 5" xfId="48886"/>
    <cellStyle name="40% - Accent6 109 2 2 3" xfId="48887"/>
    <cellStyle name="40% - Accent6 109 2 2 3 2" xfId="48888"/>
    <cellStyle name="40% - Accent6 109 2 2 3 2 2" xfId="48889"/>
    <cellStyle name="40% - Accent6 109 2 2 3 3" xfId="48890"/>
    <cellStyle name="40% - Accent6 109 2 2 4" xfId="48891"/>
    <cellStyle name="40% - Accent6 109 2 2 4 2" xfId="48892"/>
    <cellStyle name="40% - Accent6 109 2 2 5" xfId="48893"/>
    <cellStyle name="40% - Accent6 109 2 2 6" xfId="48894"/>
    <cellStyle name="40% - Accent6 109 2 3" xfId="48895"/>
    <cellStyle name="40% - Accent6 109 2 3 2" xfId="48896"/>
    <cellStyle name="40% - Accent6 109 2 3 2 2" xfId="48897"/>
    <cellStyle name="40% - Accent6 109 2 3 2 2 2" xfId="48898"/>
    <cellStyle name="40% - Accent6 109 2 3 2 3" xfId="48899"/>
    <cellStyle name="40% - Accent6 109 2 3 3" xfId="48900"/>
    <cellStyle name="40% - Accent6 109 2 3 3 2" xfId="48901"/>
    <cellStyle name="40% - Accent6 109 2 3 4" xfId="48902"/>
    <cellStyle name="40% - Accent6 109 2 3 5" xfId="48903"/>
    <cellStyle name="40% - Accent6 109 2 4" xfId="48904"/>
    <cellStyle name="40% - Accent6 109 2 4 2" xfId="48905"/>
    <cellStyle name="40% - Accent6 109 2 4 2 2" xfId="48906"/>
    <cellStyle name="40% - Accent6 109 2 4 3" xfId="48907"/>
    <cellStyle name="40% - Accent6 109 2 5" xfId="48908"/>
    <cellStyle name="40% - Accent6 109 2 5 2" xfId="48909"/>
    <cellStyle name="40% - Accent6 109 2 6" xfId="48910"/>
    <cellStyle name="40% - Accent6 109 2 7" xfId="48911"/>
    <cellStyle name="40% - Accent6 109 3" xfId="48912"/>
    <cellStyle name="40% - Accent6 109 3 2" xfId="48913"/>
    <cellStyle name="40% - Accent6 109 3 2 2" xfId="48914"/>
    <cellStyle name="40% - Accent6 109 3 2 2 2" xfId="48915"/>
    <cellStyle name="40% - Accent6 109 3 2 2 2 2" xfId="48916"/>
    <cellStyle name="40% - Accent6 109 3 2 2 2 2 2" xfId="48917"/>
    <cellStyle name="40% - Accent6 109 3 2 2 2 3" xfId="48918"/>
    <cellStyle name="40% - Accent6 109 3 2 2 3" xfId="48919"/>
    <cellStyle name="40% - Accent6 109 3 2 2 3 2" xfId="48920"/>
    <cellStyle name="40% - Accent6 109 3 2 2 4" xfId="48921"/>
    <cellStyle name="40% - Accent6 109 3 2 2 5" xfId="48922"/>
    <cellStyle name="40% - Accent6 109 3 2 3" xfId="48923"/>
    <cellStyle name="40% - Accent6 109 3 2 3 2" xfId="48924"/>
    <cellStyle name="40% - Accent6 109 3 2 3 2 2" xfId="48925"/>
    <cellStyle name="40% - Accent6 109 3 2 3 3" xfId="48926"/>
    <cellStyle name="40% - Accent6 109 3 2 4" xfId="48927"/>
    <cellStyle name="40% - Accent6 109 3 2 4 2" xfId="48928"/>
    <cellStyle name="40% - Accent6 109 3 2 5" xfId="48929"/>
    <cellStyle name="40% - Accent6 109 3 2 6" xfId="48930"/>
    <cellStyle name="40% - Accent6 109 3 3" xfId="48931"/>
    <cellStyle name="40% - Accent6 109 3 3 2" xfId="48932"/>
    <cellStyle name="40% - Accent6 109 3 3 2 2" xfId="48933"/>
    <cellStyle name="40% - Accent6 109 3 3 2 2 2" xfId="48934"/>
    <cellStyle name="40% - Accent6 109 3 3 2 3" xfId="48935"/>
    <cellStyle name="40% - Accent6 109 3 3 3" xfId="48936"/>
    <cellStyle name="40% - Accent6 109 3 3 3 2" xfId="48937"/>
    <cellStyle name="40% - Accent6 109 3 3 4" xfId="48938"/>
    <cellStyle name="40% - Accent6 109 3 3 5" xfId="48939"/>
    <cellStyle name="40% - Accent6 109 3 4" xfId="48940"/>
    <cellStyle name="40% - Accent6 109 3 4 2" xfId="48941"/>
    <cellStyle name="40% - Accent6 109 3 4 2 2" xfId="48942"/>
    <cellStyle name="40% - Accent6 109 3 4 3" xfId="48943"/>
    <cellStyle name="40% - Accent6 109 3 5" xfId="48944"/>
    <cellStyle name="40% - Accent6 109 3 5 2" xfId="48945"/>
    <cellStyle name="40% - Accent6 109 3 6" xfId="48946"/>
    <cellStyle name="40% - Accent6 109 3 7" xfId="48947"/>
    <cellStyle name="40% - Accent6 109 4" xfId="48948"/>
    <cellStyle name="40% - Accent6 109 4 2" xfId="48949"/>
    <cellStyle name="40% - Accent6 109 4 2 2" xfId="48950"/>
    <cellStyle name="40% - Accent6 109 4 2 2 2" xfId="48951"/>
    <cellStyle name="40% - Accent6 109 4 2 2 2 2" xfId="48952"/>
    <cellStyle name="40% - Accent6 109 4 2 2 3" xfId="48953"/>
    <cellStyle name="40% - Accent6 109 4 2 3" xfId="48954"/>
    <cellStyle name="40% - Accent6 109 4 2 3 2" xfId="48955"/>
    <cellStyle name="40% - Accent6 109 4 2 4" xfId="48956"/>
    <cellStyle name="40% - Accent6 109 4 2 5" xfId="48957"/>
    <cellStyle name="40% - Accent6 109 4 3" xfId="48958"/>
    <cellStyle name="40% - Accent6 109 4 3 2" xfId="48959"/>
    <cellStyle name="40% - Accent6 109 4 3 2 2" xfId="48960"/>
    <cellStyle name="40% - Accent6 109 4 3 3" xfId="48961"/>
    <cellStyle name="40% - Accent6 109 4 4" xfId="48962"/>
    <cellStyle name="40% - Accent6 109 4 4 2" xfId="48963"/>
    <cellStyle name="40% - Accent6 109 4 5" xfId="48964"/>
    <cellStyle name="40% - Accent6 109 4 6" xfId="48965"/>
    <cellStyle name="40% - Accent6 109 5" xfId="48966"/>
    <cellStyle name="40% - Accent6 109 5 2" xfId="48967"/>
    <cellStyle name="40% - Accent6 109 5 2 2" xfId="48968"/>
    <cellStyle name="40% - Accent6 109 5 2 2 2" xfId="48969"/>
    <cellStyle name="40% - Accent6 109 5 2 2 2 2" xfId="48970"/>
    <cellStyle name="40% - Accent6 109 5 2 2 3" xfId="48971"/>
    <cellStyle name="40% - Accent6 109 5 2 3" xfId="48972"/>
    <cellStyle name="40% - Accent6 109 5 2 3 2" xfId="48973"/>
    <cellStyle name="40% - Accent6 109 5 2 4" xfId="48974"/>
    <cellStyle name="40% - Accent6 109 5 2 5" xfId="48975"/>
    <cellStyle name="40% - Accent6 109 5 3" xfId="48976"/>
    <cellStyle name="40% - Accent6 109 5 3 2" xfId="48977"/>
    <cellStyle name="40% - Accent6 109 5 3 2 2" xfId="48978"/>
    <cellStyle name="40% - Accent6 109 5 3 3" xfId="48979"/>
    <cellStyle name="40% - Accent6 109 5 4" xfId="48980"/>
    <cellStyle name="40% - Accent6 109 5 4 2" xfId="48981"/>
    <cellStyle name="40% - Accent6 109 5 5" xfId="48982"/>
    <cellStyle name="40% - Accent6 109 5 6" xfId="48983"/>
    <cellStyle name="40% - Accent6 109 6" xfId="48984"/>
    <cellStyle name="40% - Accent6 109 6 2" xfId="48985"/>
    <cellStyle name="40% - Accent6 109 6 2 2" xfId="48986"/>
    <cellStyle name="40% - Accent6 109 6 2 2 2" xfId="48987"/>
    <cellStyle name="40% - Accent6 109 6 2 3" xfId="48988"/>
    <cellStyle name="40% - Accent6 109 6 3" xfId="48989"/>
    <cellStyle name="40% - Accent6 109 6 3 2" xfId="48990"/>
    <cellStyle name="40% - Accent6 109 6 4" xfId="48991"/>
    <cellStyle name="40% - Accent6 109 6 5" xfId="48992"/>
    <cellStyle name="40% - Accent6 109 7" xfId="48993"/>
    <cellStyle name="40% - Accent6 109 7 2" xfId="48994"/>
    <cellStyle name="40% - Accent6 109 7 2 2" xfId="48995"/>
    <cellStyle name="40% - Accent6 109 7 3" xfId="48996"/>
    <cellStyle name="40% - Accent6 109 8" xfId="48997"/>
    <cellStyle name="40% - Accent6 109 8 2" xfId="48998"/>
    <cellStyle name="40% - Accent6 109 9" xfId="48999"/>
    <cellStyle name="40% - Accent6 109 9 2" xfId="61259"/>
    <cellStyle name="40% - Accent6 11" xfId="2389"/>
    <cellStyle name="40% - Accent6 11 2" xfId="2390"/>
    <cellStyle name="40% - Accent6 110" xfId="2391"/>
    <cellStyle name="40% - Accent6 110 10" xfId="49000"/>
    <cellStyle name="40% - Accent6 110 2" xfId="49001"/>
    <cellStyle name="40% - Accent6 110 2 2" xfId="49002"/>
    <cellStyle name="40% - Accent6 110 2 2 2" xfId="49003"/>
    <cellStyle name="40% - Accent6 110 2 2 2 2" xfId="49004"/>
    <cellStyle name="40% - Accent6 110 2 2 2 2 2" xfId="49005"/>
    <cellStyle name="40% - Accent6 110 2 2 2 2 2 2" xfId="49006"/>
    <cellStyle name="40% - Accent6 110 2 2 2 2 3" xfId="49007"/>
    <cellStyle name="40% - Accent6 110 2 2 2 3" xfId="49008"/>
    <cellStyle name="40% - Accent6 110 2 2 2 3 2" xfId="49009"/>
    <cellStyle name="40% - Accent6 110 2 2 2 4" xfId="49010"/>
    <cellStyle name="40% - Accent6 110 2 2 2 5" xfId="49011"/>
    <cellStyle name="40% - Accent6 110 2 2 3" xfId="49012"/>
    <cellStyle name="40% - Accent6 110 2 2 3 2" xfId="49013"/>
    <cellStyle name="40% - Accent6 110 2 2 3 2 2" xfId="49014"/>
    <cellStyle name="40% - Accent6 110 2 2 3 3" xfId="49015"/>
    <cellStyle name="40% - Accent6 110 2 2 4" xfId="49016"/>
    <cellStyle name="40% - Accent6 110 2 2 4 2" xfId="49017"/>
    <cellStyle name="40% - Accent6 110 2 2 5" xfId="49018"/>
    <cellStyle name="40% - Accent6 110 2 2 6" xfId="49019"/>
    <cellStyle name="40% - Accent6 110 2 3" xfId="49020"/>
    <cellStyle name="40% - Accent6 110 2 3 2" xfId="49021"/>
    <cellStyle name="40% - Accent6 110 2 3 2 2" xfId="49022"/>
    <cellStyle name="40% - Accent6 110 2 3 2 2 2" xfId="49023"/>
    <cellStyle name="40% - Accent6 110 2 3 2 3" xfId="49024"/>
    <cellStyle name="40% - Accent6 110 2 3 3" xfId="49025"/>
    <cellStyle name="40% - Accent6 110 2 3 3 2" xfId="49026"/>
    <cellStyle name="40% - Accent6 110 2 3 4" xfId="49027"/>
    <cellStyle name="40% - Accent6 110 2 3 5" xfId="49028"/>
    <cellStyle name="40% - Accent6 110 2 4" xfId="49029"/>
    <cellStyle name="40% - Accent6 110 2 4 2" xfId="49030"/>
    <cellStyle name="40% - Accent6 110 2 4 2 2" xfId="49031"/>
    <cellStyle name="40% - Accent6 110 2 4 3" xfId="49032"/>
    <cellStyle name="40% - Accent6 110 2 5" xfId="49033"/>
    <cellStyle name="40% - Accent6 110 2 5 2" xfId="49034"/>
    <cellStyle name="40% - Accent6 110 2 6" xfId="49035"/>
    <cellStyle name="40% - Accent6 110 2 7" xfId="49036"/>
    <cellStyle name="40% - Accent6 110 3" xfId="49037"/>
    <cellStyle name="40% - Accent6 110 3 2" xfId="49038"/>
    <cellStyle name="40% - Accent6 110 3 2 2" xfId="49039"/>
    <cellStyle name="40% - Accent6 110 3 2 2 2" xfId="49040"/>
    <cellStyle name="40% - Accent6 110 3 2 2 2 2" xfId="49041"/>
    <cellStyle name="40% - Accent6 110 3 2 2 2 2 2" xfId="49042"/>
    <cellStyle name="40% - Accent6 110 3 2 2 2 3" xfId="49043"/>
    <cellStyle name="40% - Accent6 110 3 2 2 3" xfId="49044"/>
    <cellStyle name="40% - Accent6 110 3 2 2 3 2" xfId="49045"/>
    <cellStyle name="40% - Accent6 110 3 2 2 4" xfId="49046"/>
    <cellStyle name="40% - Accent6 110 3 2 2 5" xfId="49047"/>
    <cellStyle name="40% - Accent6 110 3 2 3" xfId="49048"/>
    <cellStyle name="40% - Accent6 110 3 2 3 2" xfId="49049"/>
    <cellStyle name="40% - Accent6 110 3 2 3 2 2" xfId="49050"/>
    <cellStyle name="40% - Accent6 110 3 2 3 3" xfId="49051"/>
    <cellStyle name="40% - Accent6 110 3 2 4" xfId="49052"/>
    <cellStyle name="40% - Accent6 110 3 2 4 2" xfId="49053"/>
    <cellStyle name="40% - Accent6 110 3 2 5" xfId="49054"/>
    <cellStyle name="40% - Accent6 110 3 2 6" xfId="49055"/>
    <cellStyle name="40% - Accent6 110 3 3" xfId="49056"/>
    <cellStyle name="40% - Accent6 110 3 3 2" xfId="49057"/>
    <cellStyle name="40% - Accent6 110 3 3 2 2" xfId="49058"/>
    <cellStyle name="40% - Accent6 110 3 3 2 2 2" xfId="49059"/>
    <cellStyle name="40% - Accent6 110 3 3 2 3" xfId="49060"/>
    <cellStyle name="40% - Accent6 110 3 3 3" xfId="49061"/>
    <cellStyle name="40% - Accent6 110 3 3 3 2" xfId="49062"/>
    <cellStyle name="40% - Accent6 110 3 3 4" xfId="49063"/>
    <cellStyle name="40% - Accent6 110 3 3 5" xfId="49064"/>
    <cellStyle name="40% - Accent6 110 3 4" xfId="49065"/>
    <cellStyle name="40% - Accent6 110 3 4 2" xfId="49066"/>
    <cellStyle name="40% - Accent6 110 3 4 2 2" xfId="49067"/>
    <cellStyle name="40% - Accent6 110 3 4 3" xfId="49068"/>
    <cellStyle name="40% - Accent6 110 3 5" xfId="49069"/>
    <cellStyle name="40% - Accent6 110 3 5 2" xfId="49070"/>
    <cellStyle name="40% - Accent6 110 3 6" xfId="49071"/>
    <cellStyle name="40% - Accent6 110 3 7" xfId="49072"/>
    <cellStyle name="40% - Accent6 110 4" xfId="49073"/>
    <cellStyle name="40% - Accent6 110 4 2" xfId="49074"/>
    <cellStyle name="40% - Accent6 110 4 2 2" xfId="49075"/>
    <cellStyle name="40% - Accent6 110 4 2 2 2" xfId="49076"/>
    <cellStyle name="40% - Accent6 110 4 2 2 2 2" xfId="49077"/>
    <cellStyle name="40% - Accent6 110 4 2 2 3" xfId="49078"/>
    <cellStyle name="40% - Accent6 110 4 2 3" xfId="49079"/>
    <cellStyle name="40% - Accent6 110 4 2 3 2" xfId="49080"/>
    <cellStyle name="40% - Accent6 110 4 2 4" xfId="49081"/>
    <cellStyle name="40% - Accent6 110 4 2 5" xfId="49082"/>
    <cellStyle name="40% - Accent6 110 4 3" xfId="49083"/>
    <cellStyle name="40% - Accent6 110 4 3 2" xfId="49084"/>
    <cellStyle name="40% - Accent6 110 4 3 2 2" xfId="49085"/>
    <cellStyle name="40% - Accent6 110 4 3 3" xfId="49086"/>
    <cellStyle name="40% - Accent6 110 4 4" xfId="49087"/>
    <cellStyle name="40% - Accent6 110 4 4 2" xfId="49088"/>
    <cellStyle name="40% - Accent6 110 4 5" xfId="49089"/>
    <cellStyle name="40% - Accent6 110 4 6" xfId="49090"/>
    <cellStyle name="40% - Accent6 110 5" xfId="49091"/>
    <cellStyle name="40% - Accent6 110 5 2" xfId="49092"/>
    <cellStyle name="40% - Accent6 110 5 2 2" xfId="49093"/>
    <cellStyle name="40% - Accent6 110 5 2 2 2" xfId="49094"/>
    <cellStyle name="40% - Accent6 110 5 2 2 2 2" xfId="49095"/>
    <cellStyle name="40% - Accent6 110 5 2 2 3" xfId="49096"/>
    <cellStyle name="40% - Accent6 110 5 2 3" xfId="49097"/>
    <cellStyle name="40% - Accent6 110 5 2 3 2" xfId="49098"/>
    <cellStyle name="40% - Accent6 110 5 2 4" xfId="49099"/>
    <cellStyle name="40% - Accent6 110 5 2 5" xfId="49100"/>
    <cellStyle name="40% - Accent6 110 5 3" xfId="49101"/>
    <cellStyle name="40% - Accent6 110 5 3 2" xfId="49102"/>
    <cellStyle name="40% - Accent6 110 5 3 2 2" xfId="49103"/>
    <cellStyle name="40% - Accent6 110 5 3 3" xfId="49104"/>
    <cellStyle name="40% - Accent6 110 5 4" xfId="49105"/>
    <cellStyle name="40% - Accent6 110 5 4 2" xfId="49106"/>
    <cellStyle name="40% - Accent6 110 5 5" xfId="49107"/>
    <cellStyle name="40% - Accent6 110 5 6" xfId="49108"/>
    <cellStyle name="40% - Accent6 110 6" xfId="49109"/>
    <cellStyle name="40% - Accent6 110 6 2" xfId="49110"/>
    <cellStyle name="40% - Accent6 110 6 2 2" xfId="49111"/>
    <cellStyle name="40% - Accent6 110 6 2 2 2" xfId="49112"/>
    <cellStyle name="40% - Accent6 110 6 2 3" xfId="49113"/>
    <cellStyle name="40% - Accent6 110 6 3" xfId="49114"/>
    <cellStyle name="40% - Accent6 110 6 3 2" xfId="49115"/>
    <cellStyle name="40% - Accent6 110 6 4" xfId="49116"/>
    <cellStyle name="40% - Accent6 110 6 5" xfId="49117"/>
    <cellStyle name="40% - Accent6 110 7" xfId="49118"/>
    <cellStyle name="40% - Accent6 110 7 2" xfId="49119"/>
    <cellStyle name="40% - Accent6 110 7 2 2" xfId="49120"/>
    <cellStyle name="40% - Accent6 110 7 3" xfId="49121"/>
    <cellStyle name="40% - Accent6 110 8" xfId="49122"/>
    <cellStyle name="40% - Accent6 110 8 2" xfId="49123"/>
    <cellStyle name="40% - Accent6 110 9" xfId="49124"/>
    <cellStyle name="40% - Accent6 110 9 2" xfId="61260"/>
    <cellStyle name="40% - Accent6 111" xfId="2392"/>
    <cellStyle name="40% - Accent6 111 10" xfId="49125"/>
    <cellStyle name="40% - Accent6 111 2" xfId="49126"/>
    <cellStyle name="40% - Accent6 111 2 2" xfId="49127"/>
    <cellStyle name="40% - Accent6 111 2 2 2" xfId="49128"/>
    <cellStyle name="40% - Accent6 111 2 2 2 2" xfId="49129"/>
    <cellStyle name="40% - Accent6 111 2 2 2 2 2" xfId="49130"/>
    <cellStyle name="40% - Accent6 111 2 2 2 2 2 2" xfId="49131"/>
    <cellStyle name="40% - Accent6 111 2 2 2 2 3" xfId="49132"/>
    <cellStyle name="40% - Accent6 111 2 2 2 3" xfId="49133"/>
    <cellStyle name="40% - Accent6 111 2 2 2 3 2" xfId="49134"/>
    <cellStyle name="40% - Accent6 111 2 2 2 4" xfId="49135"/>
    <cellStyle name="40% - Accent6 111 2 2 2 5" xfId="49136"/>
    <cellStyle name="40% - Accent6 111 2 2 3" xfId="49137"/>
    <cellStyle name="40% - Accent6 111 2 2 3 2" xfId="49138"/>
    <cellStyle name="40% - Accent6 111 2 2 3 2 2" xfId="49139"/>
    <cellStyle name="40% - Accent6 111 2 2 3 3" xfId="49140"/>
    <cellStyle name="40% - Accent6 111 2 2 4" xfId="49141"/>
    <cellStyle name="40% - Accent6 111 2 2 4 2" xfId="49142"/>
    <cellStyle name="40% - Accent6 111 2 2 5" xfId="49143"/>
    <cellStyle name="40% - Accent6 111 2 2 6" xfId="49144"/>
    <cellStyle name="40% - Accent6 111 2 3" xfId="49145"/>
    <cellStyle name="40% - Accent6 111 2 3 2" xfId="49146"/>
    <cellStyle name="40% - Accent6 111 2 3 2 2" xfId="49147"/>
    <cellStyle name="40% - Accent6 111 2 3 2 2 2" xfId="49148"/>
    <cellStyle name="40% - Accent6 111 2 3 2 3" xfId="49149"/>
    <cellStyle name="40% - Accent6 111 2 3 3" xfId="49150"/>
    <cellStyle name="40% - Accent6 111 2 3 3 2" xfId="49151"/>
    <cellStyle name="40% - Accent6 111 2 3 4" xfId="49152"/>
    <cellStyle name="40% - Accent6 111 2 3 5" xfId="49153"/>
    <cellStyle name="40% - Accent6 111 2 4" xfId="49154"/>
    <cellStyle name="40% - Accent6 111 2 4 2" xfId="49155"/>
    <cellStyle name="40% - Accent6 111 2 4 2 2" xfId="49156"/>
    <cellStyle name="40% - Accent6 111 2 4 3" xfId="49157"/>
    <cellStyle name="40% - Accent6 111 2 5" xfId="49158"/>
    <cellStyle name="40% - Accent6 111 2 5 2" xfId="49159"/>
    <cellStyle name="40% - Accent6 111 2 6" xfId="49160"/>
    <cellStyle name="40% - Accent6 111 2 7" xfId="49161"/>
    <cellStyle name="40% - Accent6 111 3" xfId="49162"/>
    <cellStyle name="40% - Accent6 111 3 2" xfId="49163"/>
    <cellStyle name="40% - Accent6 111 3 2 2" xfId="49164"/>
    <cellStyle name="40% - Accent6 111 3 2 2 2" xfId="49165"/>
    <cellStyle name="40% - Accent6 111 3 2 2 2 2" xfId="49166"/>
    <cellStyle name="40% - Accent6 111 3 2 2 2 2 2" xfId="49167"/>
    <cellStyle name="40% - Accent6 111 3 2 2 2 3" xfId="49168"/>
    <cellStyle name="40% - Accent6 111 3 2 2 3" xfId="49169"/>
    <cellStyle name="40% - Accent6 111 3 2 2 3 2" xfId="49170"/>
    <cellStyle name="40% - Accent6 111 3 2 2 4" xfId="49171"/>
    <cellStyle name="40% - Accent6 111 3 2 2 5" xfId="49172"/>
    <cellStyle name="40% - Accent6 111 3 2 3" xfId="49173"/>
    <cellStyle name="40% - Accent6 111 3 2 3 2" xfId="49174"/>
    <cellStyle name="40% - Accent6 111 3 2 3 2 2" xfId="49175"/>
    <cellStyle name="40% - Accent6 111 3 2 3 3" xfId="49176"/>
    <cellStyle name="40% - Accent6 111 3 2 4" xfId="49177"/>
    <cellStyle name="40% - Accent6 111 3 2 4 2" xfId="49178"/>
    <cellStyle name="40% - Accent6 111 3 2 5" xfId="49179"/>
    <cellStyle name="40% - Accent6 111 3 2 6" xfId="49180"/>
    <cellStyle name="40% - Accent6 111 3 3" xfId="49181"/>
    <cellStyle name="40% - Accent6 111 3 3 2" xfId="49182"/>
    <cellStyle name="40% - Accent6 111 3 3 2 2" xfId="49183"/>
    <cellStyle name="40% - Accent6 111 3 3 2 2 2" xfId="49184"/>
    <cellStyle name="40% - Accent6 111 3 3 2 3" xfId="49185"/>
    <cellStyle name="40% - Accent6 111 3 3 3" xfId="49186"/>
    <cellStyle name="40% - Accent6 111 3 3 3 2" xfId="49187"/>
    <cellStyle name="40% - Accent6 111 3 3 4" xfId="49188"/>
    <cellStyle name="40% - Accent6 111 3 3 5" xfId="49189"/>
    <cellStyle name="40% - Accent6 111 3 4" xfId="49190"/>
    <cellStyle name="40% - Accent6 111 3 4 2" xfId="49191"/>
    <cellStyle name="40% - Accent6 111 3 4 2 2" xfId="49192"/>
    <cellStyle name="40% - Accent6 111 3 4 3" xfId="49193"/>
    <cellStyle name="40% - Accent6 111 3 5" xfId="49194"/>
    <cellStyle name="40% - Accent6 111 3 5 2" xfId="49195"/>
    <cellStyle name="40% - Accent6 111 3 6" xfId="49196"/>
    <cellStyle name="40% - Accent6 111 3 7" xfId="49197"/>
    <cellStyle name="40% - Accent6 111 4" xfId="49198"/>
    <cellStyle name="40% - Accent6 111 4 2" xfId="49199"/>
    <cellStyle name="40% - Accent6 111 4 2 2" xfId="49200"/>
    <cellStyle name="40% - Accent6 111 4 2 2 2" xfId="49201"/>
    <cellStyle name="40% - Accent6 111 4 2 2 2 2" xfId="49202"/>
    <cellStyle name="40% - Accent6 111 4 2 2 3" xfId="49203"/>
    <cellStyle name="40% - Accent6 111 4 2 3" xfId="49204"/>
    <cellStyle name="40% - Accent6 111 4 2 3 2" xfId="49205"/>
    <cellStyle name="40% - Accent6 111 4 2 4" xfId="49206"/>
    <cellStyle name="40% - Accent6 111 4 2 5" xfId="49207"/>
    <cellStyle name="40% - Accent6 111 4 3" xfId="49208"/>
    <cellStyle name="40% - Accent6 111 4 3 2" xfId="49209"/>
    <cellStyle name="40% - Accent6 111 4 3 2 2" xfId="49210"/>
    <cellStyle name="40% - Accent6 111 4 3 3" xfId="49211"/>
    <cellStyle name="40% - Accent6 111 4 4" xfId="49212"/>
    <cellStyle name="40% - Accent6 111 4 4 2" xfId="49213"/>
    <cellStyle name="40% - Accent6 111 4 5" xfId="49214"/>
    <cellStyle name="40% - Accent6 111 4 6" xfId="49215"/>
    <cellStyle name="40% - Accent6 111 5" xfId="49216"/>
    <cellStyle name="40% - Accent6 111 5 2" xfId="49217"/>
    <cellStyle name="40% - Accent6 111 5 2 2" xfId="49218"/>
    <cellStyle name="40% - Accent6 111 5 2 2 2" xfId="49219"/>
    <cellStyle name="40% - Accent6 111 5 2 2 2 2" xfId="49220"/>
    <cellStyle name="40% - Accent6 111 5 2 2 3" xfId="49221"/>
    <cellStyle name="40% - Accent6 111 5 2 3" xfId="49222"/>
    <cellStyle name="40% - Accent6 111 5 2 3 2" xfId="49223"/>
    <cellStyle name="40% - Accent6 111 5 2 4" xfId="49224"/>
    <cellStyle name="40% - Accent6 111 5 2 5" xfId="49225"/>
    <cellStyle name="40% - Accent6 111 5 3" xfId="49226"/>
    <cellStyle name="40% - Accent6 111 5 3 2" xfId="49227"/>
    <cellStyle name="40% - Accent6 111 5 3 2 2" xfId="49228"/>
    <cellStyle name="40% - Accent6 111 5 3 3" xfId="49229"/>
    <cellStyle name="40% - Accent6 111 5 4" xfId="49230"/>
    <cellStyle name="40% - Accent6 111 5 4 2" xfId="49231"/>
    <cellStyle name="40% - Accent6 111 5 5" xfId="49232"/>
    <cellStyle name="40% - Accent6 111 5 6" xfId="49233"/>
    <cellStyle name="40% - Accent6 111 6" xfId="49234"/>
    <cellStyle name="40% - Accent6 111 6 2" xfId="49235"/>
    <cellStyle name="40% - Accent6 111 6 2 2" xfId="49236"/>
    <cellStyle name="40% - Accent6 111 6 2 2 2" xfId="49237"/>
    <cellStyle name="40% - Accent6 111 6 2 3" xfId="49238"/>
    <cellStyle name="40% - Accent6 111 6 3" xfId="49239"/>
    <cellStyle name="40% - Accent6 111 6 3 2" xfId="49240"/>
    <cellStyle name="40% - Accent6 111 6 4" xfId="49241"/>
    <cellStyle name="40% - Accent6 111 6 5" xfId="49242"/>
    <cellStyle name="40% - Accent6 111 7" xfId="49243"/>
    <cellStyle name="40% - Accent6 111 7 2" xfId="49244"/>
    <cellStyle name="40% - Accent6 111 7 2 2" xfId="49245"/>
    <cellStyle name="40% - Accent6 111 7 3" xfId="49246"/>
    <cellStyle name="40% - Accent6 111 8" xfId="49247"/>
    <cellStyle name="40% - Accent6 111 8 2" xfId="49248"/>
    <cellStyle name="40% - Accent6 111 9" xfId="49249"/>
    <cellStyle name="40% - Accent6 111 9 2" xfId="61261"/>
    <cellStyle name="40% - Accent6 112" xfId="2393"/>
    <cellStyle name="40% - Accent6 112 10" xfId="49250"/>
    <cellStyle name="40% - Accent6 112 2" xfId="49251"/>
    <cellStyle name="40% - Accent6 112 2 2" xfId="49252"/>
    <cellStyle name="40% - Accent6 112 2 2 2" xfId="49253"/>
    <cellStyle name="40% - Accent6 112 2 2 2 2" xfId="49254"/>
    <cellStyle name="40% - Accent6 112 2 2 2 2 2" xfId="49255"/>
    <cellStyle name="40% - Accent6 112 2 2 2 2 2 2" xfId="49256"/>
    <cellStyle name="40% - Accent6 112 2 2 2 2 3" xfId="49257"/>
    <cellStyle name="40% - Accent6 112 2 2 2 3" xfId="49258"/>
    <cellStyle name="40% - Accent6 112 2 2 2 3 2" xfId="49259"/>
    <cellStyle name="40% - Accent6 112 2 2 2 4" xfId="49260"/>
    <cellStyle name="40% - Accent6 112 2 2 2 5" xfId="49261"/>
    <cellStyle name="40% - Accent6 112 2 2 3" xfId="49262"/>
    <cellStyle name="40% - Accent6 112 2 2 3 2" xfId="49263"/>
    <cellStyle name="40% - Accent6 112 2 2 3 2 2" xfId="49264"/>
    <cellStyle name="40% - Accent6 112 2 2 3 3" xfId="49265"/>
    <cellStyle name="40% - Accent6 112 2 2 4" xfId="49266"/>
    <cellStyle name="40% - Accent6 112 2 2 4 2" xfId="49267"/>
    <cellStyle name="40% - Accent6 112 2 2 5" xfId="49268"/>
    <cellStyle name="40% - Accent6 112 2 2 6" xfId="49269"/>
    <cellStyle name="40% - Accent6 112 2 3" xfId="49270"/>
    <cellStyle name="40% - Accent6 112 2 3 2" xfId="49271"/>
    <cellStyle name="40% - Accent6 112 2 3 2 2" xfId="49272"/>
    <cellStyle name="40% - Accent6 112 2 3 2 2 2" xfId="49273"/>
    <cellStyle name="40% - Accent6 112 2 3 2 3" xfId="49274"/>
    <cellStyle name="40% - Accent6 112 2 3 3" xfId="49275"/>
    <cellStyle name="40% - Accent6 112 2 3 3 2" xfId="49276"/>
    <cellStyle name="40% - Accent6 112 2 3 4" xfId="49277"/>
    <cellStyle name="40% - Accent6 112 2 3 5" xfId="49278"/>
    <cellStyle name="40% - Accent6 112 2 4" xfId="49279"/>
    <cellStyle name="40% - Accent6 112 2 4 2" xfId="49280"/>
    <cellStyle name="40% - Accent6 112 2 4 2 2" xfId="49281"/>
    <cellStyle name="40% - Accent6 112 2 4 3" xfId="49282"/>
    <cellStyle name="40% - Accent6 112 2 5" xfId="49283"/>
    <cellStyle name="40% - Accent6 112 2 5 2" xfId="49284"/>
    <cellStyle name="40% - Accent6 112 2 6" xfId="49285"/>
    <cellStyle name="40% - Accent6 112 2 7" xfId="49286"/>
    <cellStyle name="40% - Accent6 112 3" xfId="49287"/>
    <cellStyle name="40% - Accent6 112 3 2" xfId="49288"/>
    <cellStyle name="40% - Accent6 112 3 2 2" xfId="49289"/>
    <cellStyle name="40% - Accent6 112 3 2 2 2" xfId="49290"/>
    <cellStyle name="40% - Accent6 112 3 2 2 2 2" xfId="49291"/>
    <cellStyle name="40% - Accent6 112 3 2 2 2 2 2" xfId="49292"/>
    <cellStyle name="40% - Accent6 112 3 2 2 2 3" xfId="49293"/>
    <cellStyle name="40% - Accent6 112 3 2 2 3" xfId="49294"/>
    <cellStyle name="40% - Accent6 112 3 2 2 3 2" xfId="49295"/>
    <cellStyle name="40% - Accent6 112 3 2 2 4" xfId="49296"/>
    <cellStyle name="40% - Accent6 112 3 2 2 5" xfId="49297"/>
    <cellStyle name="40% - Accent6 112 3 2 3" xfId="49298"/>
    <cellStyle name="40% - Accent6 112 3 2 3 2" xfId="49299"/>
    <cellStyle name="40% - Accent6 112 3 2 3 2 2" xfId="49300"/>
    <cellStyle name="40% - Accent6 112 3 2 3 3" xfId="49301"/>
    <cellStyle name="40% - Accent6 112 3 2 4" xfId="49302"/>
    <cellStyle name="40% - Accent6 112 3 2 4 2" xfId="49303"/>
    <cellStyle name="40% - Accent6 112 3 2 5" xfId="49304"/>
    <cellStyle name="40% - Accent6 112 3 2 6" xfId="49305"/>
    <cellStyle name="40% - Accent6 112 3 3" xfId="49306"/>
    <cellStyle name="40% - Accent6 112 3 3 2" xfId="49307"/>
    <cellStyle name="40% - Accent6 112 3 3 2 2" xfId="49308"/>
    <cellStyle name="40% - Accent6 112 3 3 2 2 2" xfId="49309"/>
    <cellStyle name="40% - Accent6 112 3 3 2 3" xfId="49310"/>
    <cellStyle name="40% - Accent6 112 3 3 3" xfId="49311"/>
    <cellStyle name="40% - Accent6 112 3 3 3 2" xfId="49312"/>
    <cellStyle name="40% - Accent6 112 3 3 4" xfId="49313"/>
    <cellStyle name="40% - Accent6 112 3 3 5" xfId="49314"/>
    <cellStyle name="40% - Accent6 112 3 4" xfId="49315"/>
    <cellStyle name="40% - Accent6 112 3 4 2" xfId="49316"/>
    <cellStyle name="40% - Accent6 112 3 4 2 2" xfId="49317"/>
    <cellStyle name="40% - Accent6 112 3 4 3" xfId="49318"/>
    <cellStyle name="40% - Accent6 112 3 5" xfId="49319"/>
    <cellStyle name="40% - Accent6 112 3 5 2" xfId="49320"/>
    <cellStyle name="40% - Accent6 112 3 6" xfId="49321"/>
    <cellStyle name="40% - Accent6 112 3 7" xfId="49322"/>
    <cellStyle name="40% - Accent6 112 4" xfId="49323"/>
    <cellStyle name="40% - Accent6 112 4 2" xfId="49324"/>
    <cellStyle name="40% - Accent6 112 4 2 2" xfId="49325"/>
    <cellStyle name="40% - Accent6 112 4 2 2 2" xfId="49326"/>
    <cellStyle name="40% - Accent6 112 4 2 2 2 2" xfId="49327"/>
    <cellStyle name="40% - Accent6 112 4 2 2 3" xfId="49328"/>
    <cellStyle name="40% - Accent6 112 4 2 3" xfId="49329"/>
    <cellStyle name="40% - Accent6 112 4 2 3 2" xfId="49330"/>
    <cellStyle name="40% - Accent6 112 4 2 4" xfId="49331"/>
    <cellStyle name="40% - Accent6 112 4 2 5" xfId="49332"/>
    <cellStyle name="40% - Accent6 112 4 3" xfId="49333"/>
    <cellStyle name="40% - Accent6 112 4 3 2" xfId="49334"/>
    <cellStyle name="40% - Accent6 112 4 3 2 2" xfId="49335"/>
    <cellStyle name="40% - Accent6 112 4 3 3" xfId="49336"/>
    <cellStyle name="40% - Accent6 112 4 4" xfId="49337"/>
    <cellStyle name="40% - Accent6 112 4 4 2" xfId="49338"/>
    <cellStyle name="40% - Accent6 112 4 5" xfId="49339"/>
    <cellStyle name="40% - Accent6 112 4 6" xfId="49340"/>
    <cellStyle name="40% - Accent6 112 5" xfId="49341"/>
    <cellStyle name="40% - Accent6 112 5 2" xfId="49342"/>
    <cellStyle name="40% - Accent6 112 5 2 2" xfId="49343"/>
    <cellStyle name="40% - Accent6 112 5 2 2 2" xfId="49344"/>
    <cellStyle name="40% - Accent6 112 5 2 2 2 2" xfId="49345"/>
    <cellStyle name="40% - Accent6 112 5 2 2 3" xfId="49346"/>
    <cellStyle name="40% - Accent6 112 5 2 3" xfId="49347"/>
    <cellStyle name="40% - Accent6 112 5 2 3 2" xfId="49348"/>
    <cellStyle name="40% - Accent6 112 5 2 4" xfId="49349"/>
    <cellStyle name="40% - Accent6 112 5 2 5" xfId="49350"/>
    <cellStyle name="40% - Accent6 112 5 3" xfId="49351"/>
    <cellStyle name="40% - Accent6 112 5 3 2" xfId="49352"/>
    <cellStyle name="40% - Accent6 112 5 3 2 2" xfId="49353"/>
    <cellStyle name="40% - Accent6 112 5 3 3" xfId="49354"/>
    <cellStyle name="40% - Accent6 112 5 4" xfId="49355"/>
    <cellStyle name="40% - Accent6 112 5 4 2" xfId="49356"/>
    <cellStyle name="40% - Accent6 112 5 5" xfId="49357"/>
    <cellStyle name="40% - Accent6 112 5 6" xfId="49358"/>
    <cellStyle name="40% - Accent6 112 6" xfId="49359"/>
    <cellStyle name="40% - Accent6 112 6 2" xfId="49360"/>
    <cellStyle name="40% - Accent6 112 6 2 2" xfId="49361"/>
    <cellStyle name="40% - Accent6 112 6 2 2 2" xfId="49362"/>
    <cellStyle name="40% - Accent6 112 6 2 3" xfId="49363"/>
    <cellStyle name="40% - Accent6 112 6 3" xfId="49364"/>
    <cellStyle name="40% - Accent6 112 6 3 2" xfId="49365"/>
    <cellStyle name="40% - Accent6 112 6 4" xfId="49366"/>
    <cellStyle name="40% - Accent6 112 6 5" xfId="49367"/>
    <cellStyle name="40% - Accent6 112 7" xfId="49368"/>
    <cellStyle name="40% - Accent6 112 7 2" xfId="49369"/>
    <cellStyle name="40% - Accent6 112 7 2 2" xfId="49370"/>
    <cellStyle name="40% - Accent6 112 7 3" xfId="49371"/>
    <cellStyle name="40% - Accent6 112 8" xfId="49372"/>
    <cellStyle name="40% - Accent6 112 8 2" xfId="49373"/>
    <cellStyle name="40% - Accent6 112 9" xfId="49374"/>
    <cellStyle name="40% - Accent6 112 9 2" xfId="61262"/>
    <cellStyle name="40% - Accent6 113" xfId="2394"/>
    <cellStyle name="40% - Accent6 113 10" xfId="49375"/>
    <cellStyle name="40% - Accent6 113 2" xfId="49376"/>
    <cellStyle name="40% - Accent6 113 2 2" xfId="49377"/>
    <cellStyle name="40% - Accent6 113 2 2 2" xfId="49378"/>
    <cellStyle name="40% - Accent6 113 2 2 2 2" xfId="49379"/>
    <cellStyle name="40% - Accent6 113 2 2 2 2 2" xfId="49380"/>
    <cellStyle name="40% - Accent6 113 2 2 2 2 2 2" xfId="49381"/>
    <cellStyle name="40% - Accent6 113 2 2 2 2 3" xfId="49382"/>
    <cellStyle name="40% - Accent6 113 2 2 2 3" xfId="49383"/>
    <cellStyle name="40% - Accent6 113 2 2 2 3 2" xfId="49384"/>
    <cellStyle name="40% - Accent6 113 2 2 2 4" xfId="49385"/>
    <cellStyle name="40% - Accent6 113 2 2 2 5" xfId="49386"/>
    <cellStyle name="40% - Accent6 113 2 2 3" xfId="49387"/>
    <cellStyle name="40% - Accent6 113 2 2 3 2" xfId="49388"/>
    <cellStyle name="40% - Accent6 113 2 2 3 2 2" xfId="49389"/>
    <cellStyle name="40% - Accent6 113 2 2 3 3" xfId="49390"/>
    <cellStyle name="40% - Accent6 113 2 2 4" xfId="49391"/>
    <cellStyle name="40% - Accent6 113 2 2 4 2" xfId="49392"/>
    <cellStyle name="40% - Accent6 113 2 2 5" xfId="49393"/>
    <cellStyle name="40% - Accent6 113 2 2 6" xfId="49394"/>
    <cellStyle name="40% - Accent6 113 2 3" xfId="49395"/>
    <cellStyle name="40% - Accent6 113 2 3 2" xfId="49396"/>
    <cellStyle name="40% - Accent6 113 2 3 2 2" xfId="49397"/>
    <cellStyle name="40% - Accent6 113 2 3 2 2 2" xfId="49398"/>
    <cellStyle name="40% - Accent6 113 2 3 2 3" xfId="49399"/>
    <cellStyle name="40% - Accent6 113 2 3 3" xfId="49400"/>
    <cellStyle name="40% - Accent6 113 2 3 3 2" xfId="49401"/>
    <cellStyle name="40% - Accent6 113 2 3 4" xfId="49402"/>
    <cellStyle name="40% - Accent6 113 2 3 5" xfId="49403"/>
    <cellStyle name="40% - Accent6 113 2 4" xfId="49404"/>
    <cellStyle name="40% - Accent6 113 2 4 2" xfId="49405"/>
    <cellStyle name="40% - Accent6 113 2 4 2 2" xfId="49406"/>
    <cellStyle name="40% - Accent6 113 2 4 3" xfId="49407"/>
    <cellStyle name="40% - Accent6 113 2 5" xfId="49408"/>
    <cellStyle name="40% - Accent6 113 2 5 2" xfId="49409"/>
    <cellStyle name="40% - Accent6 113 2 6" xfId="49410"/>
    <cellStyle name="40% - Accent6 113 2 7" xfId="49411"/>
    <cellStyle name="40% - Accent6 113 3" xfId="49412"/>
    <cellStyle name="40% - Accent6 113 3 2" xfId="49413"/>
    <cellStyle name="40% - Accent6 113 3 2 2" xfId="49414"/>
    <cellStyle name="40% - Accent6 113 3 2 2 2" xfId="49415"/>
    <cellStyle name="40% - Accent6 113 3 2 2 2 2" xfId="49416"/>
    <cellStyle name="40% - Accent6 113 3 2 2 2 2 2" xfId="49417"/>
    <cellStyle name="40% - Accent6 113 3 2 2 2 3" xfId="49418"/>
    <cellStyle name="40% - Accent6 113 3 2 2 3" xfId="49419"/>
    <cellStyle name="40% - Accent6 113 3 2 2 3 2" xfId="49420"/>
    <cellStyle name="40% - Accent6 113 3 2 2 4" xfId="49421"/>
    <cellStyle name="40% - Accent6 113 3 2 2 5" xfId="49422"/>
    <cellStyle name="40% - Accent6 113 3 2 3" xfId="49423"/>
    <cellStyle name="40% - Accent6 113 3 2 3 2" xfId="49424"/>
    <cellStyle name="40% - Accent6 113 3 2 3 2 2" xfId="49425"/>
    <cellStyle name="40% - Accent6 113 3 2 3 3" xfId="49426"/>
    <cellStyle name="40% - Accent6 113 3 2 4" xfId="49427"/>
    <cellStyle name="40% - Accent6 113 3 2 4 2" xfId="49428"/>
    <cellStyle name="40% - Accent6 113 3 2 5" xfId="49429"/>
    <cellStyle name="40% - Accent6 113 3 2 6" xfId="49430"/>
    <cellStyle name="40% - Accent6 113 3 3" xfId="49431"/>
    <cellStyle name="40% - Accent6 113 3 3 2" xfId="49432"/>
    <cellStyle name="40% - Accent6 113 3 3 2 2" xfId="49433"/>
    <cellStyle name="40% - Accent6 113 3 3 2 2 2" xfId="49434"/>
    <cellStyle name="40% - Accent6 113 3 3 2 3" xfId="49435"/>
    <cellStyle name="40% - Accent6 113 3 3 3" xfId="49436"/>
    <cellStyle name="40% - Accent6 113 3 3 3 2" xfId="49437"/>
    <cellStyle name="40% - Accent6 113 3 3 4" xfId="49438"/>
    <cellStyle name="40% - Accent6 113 3 3 5" xfId="49439"/>
    <cellStyle name="40% - Accent6 113 3 4" xfId="49440"/>
    <cellStyle name="40% - Accent6 113 3 4 2" xfId="49441"/>
    <cellStyle name="40% - Accent6 113 3 4 2 2" xfId="49442"/>
    <cellStyle name="40% - Accent6 113 3 4 3" xfId="49443"/>
    <cellStyle name="40% - Accent6 113 3 5" xfId="49444"/>
    <cellStyle name="40% - Accent6 113 3 5 2" xfId="49445"/>
    <cellStyle name="40% - Accent6 113 3 6" xfId="49446"/>
    <cellStyle name="40% - Accent6 113 3 7" xfId="49447"/>
    <cellStyle name="40% - Accent6 113 4" xfId="49448"/>
    <cellStyle name="40% - Accent6 113 4 2" xfId="49449"/>
    <cellStyle name="40% - Accent6 113 4 2 2" xfId="49450"/>
    <cellStyle name="40% - Accent6 113 4 2 2 2" xfId="49451"/>
    <cellStyle name="40% - Accent6 113 4 2 2 2 2" xfId="49452"/>
    <cellStyle name="40% - Accent6 113 4 2 2 3" xfId="49453"/>
    <cellStyle name="40% - Accent6 113 4 2 3" xfId="49454"/>
    <cellStyle name="40% - Accent6 113 4 2 3 2" xfId="49455"/>
    <cellStyle name="40% - Accent6 113 4 2 4" xfId="49456"/>
    <cellStyle name="40% - Accent6 113 4 2 5" xfId="49457"/>
    <cellStyle name="40% - Accent6 113 4 3" xfId="49458"/>
    <cellStyle name="40% - Accent6 113 4 3 2" xfId="49459"/>
    <cellStyle name="40% - Accent6 113 4 3 2 2" xfId="49460"/>
    <cellStyle name="40% - Accent6 113 4 3 3" xfId="49461"/>
    <cellStyle name="40% - Accent6 113 4 4" xfId="49462"/>
    <cellStyle name="40% - Accent6 113 4 4 2" xfId="49463"/>
    <cellStyle name="40% - Accent6 113 4 5" xfId="49464"/>
    <cellStyle name="40% - Accent6 113 4 6" xfId="49465"/>
    <cellStyle name="40% - Accent6 113 5" xfId="49466"/>
    <cellStyle name="40% - Accent6 113 5 2" xfId="49467"/>
    <cellStyle name="40% - Accent6 113 5 2 2" xfId="49468"/>
    <cellStyle name="40% - Accent6 113 5 2 2 2" xfId="49469"/>
    <cellStyle name="40% - Accent6 113 5 2 2 2 2" xfId="49470"/>
    <cellStyle name="40% - Accent6 113 5 2 2 3" xfId="49471"/>
    <cellStyle name="40% - Accent6 113 5 2 3" xfId="49472"/>
    <cellStyle name="40% - Accent6 113 5 2 3 2" xfId="49473"/>
    <cellStyle name="40% - Accent6 113 5 2 4" xfId="49474"/>
    <cellStyle name="40% - Accent6 113 5 2 5" xfId="49475"/>
    <cellStyle name="40% - Accent6 113 5 3" xfId="49476"/>
    <cellStyle name="40% - Accent6 113 5 3 2" xfId="49477"/>
    <cellStyle name="40% - Accent6 113 5 3 2 2" xfId="49478"/>
    <cellStyle name="40% - Accent6 113 5 3 3" xfId="49479"/>
    <cellStyle name="40% - Accent6 113 5 4" xfId="49480"/>
    <cellStyle name="40% - Accent6 113 5 4 2" xfId="49481"/>
    <cellStyle name="40% - Accent6 113 5 5" xfId="49482"/>
    <cellStyle name="40% - Accent6 113 5 6" xfId="49483"/>
    <cellStyle name="40% - Accent6 113 6" xfId="49484"/>
    <cellStyle name="40% - Accent6 113 6 2" xfId="49485"/>
    <cellStyle name="40% - Accent6 113 6 2 2" xfId="49486"/>
    <cellStyle name="40% - Accent6 113 6 2 2 2" xfId="49487"/>
    <cellStyle name="40% - Accent6 113 6 2 3" xfId="49488"/>
    <cellStyle name="40% - Accent6 113 6 3" xfId="49489"/>
    <cellStyle name="40% - Accent6 113 6 3 2" xfId="49490"/>
    <cellStyle name="40% - Accent6 113 6 4" xfId="49491"/>
    <cellStyle name="40% - Accent6 113 6 5" xfId="49492"/>
    <cellStyle name="40% - Accent6 113 7" xfId="49493"/>
    <cellStyle name="40% - Accent6 113 7 2" xfId="49494"/>
    <cellStyle name="40% - Accent6 113 7 2 2" xfId="49495"/>
    <cellStyle name="40% - Accent6 113 7 3" xfId="49496"/>
    <cellStyle name="40% - Accent6 113 8" xfId="49497"/>
    <cellStyle name="40% - Accent6 113 8 2" xfId="49498"/>
    <cellStyle name="40% - Accent6 113 9" xfId="49499"/>
    <cellStyle name="40% - Accent6 113 9 2" xfId="61263"/>
    <cellStyle name="40% - Accent6 114" xfId="2395"/>
    <cellStyle name="40% - Accent6 114 2" xfId="49500"/>
    <cellStyle name="40% - Accent6 114 2 2" xfId="49501"/>
    <cellStyle name="40% - Accent6 114 2 2 2" xfId="49502"/>
    <cellStyle name="40% - Accent6 114 2 2 2 2" xfId="49503"/>
    <cellStyle name="40% - Accent6 114 2 2 2 2 2" xfId="49504"/>
    <cellStyle name="40% - Accent6 114 2 2 2 3" xfId="49505"/>
    <cellStyle name="40% - Accent6 114 2 2 3" xfId="49506"/>
    <cellStyle name="40% - Accent6 114 2 2 3 2" xfId="49507"/>
    <cellStyle name="40% - Accent6 114 2 2 4" xfId="49508"/>
    <cellStyle name="40% - Accent6 114 2 2 5" xfId="49509"/>
    <cellStyle name="40% - Accent6 114 2 3" xfId="49510"/>
    <cellStyle name="40% - Accent6 114 2 3 2" xfId="49511"/>
    <cellStyle name="40% - Accent6 114 2 3 2 2" xfId="49512"/>
    <cellStyle name="40% - Accent6 114 2 3 3" xfId="49513"/>
    <cellStyle name="40% - Accent6 114 2 4" xfId="49514"/>
    <cellStyle name="40% - Accent6 114 2 4 2" xfId="49515"/>
    <cellStyle name="40% - Accent6 114 2 5" xfId="49516"/>
    <cellStyle name="40% - Accent6 114 2 6" xfId="49517"/>
    <cellStyle name="40% - Accent6 114 3" xfId="49518"/>
    <cellStyle name="40% - Accent6 114 3 2" xfId="49519"/>
    <cellStyle name="40% - Accent6 114 3 2 2" xfId="49520"/>
    <cellStyle name="40% - Accent6 114 3 2 2 2" xfId="49521"/>
    <cellStyle name="40% - Accent6 114 3 2 3" xfId="49522"/>
    <cellStyle name="40% - Accent6 114 3 3" xfId="49523"/>
    <cellStyle name="40% - Accent6 114 3 3 2" xfId="49524"/>
    <cellStyle name="40% - Accent6 114 3 4" xfId="49525"/>
    <cellStyle name="40% - Accent6 114 3 5" xfId="49526"/>
    <cellStyle name="40% - Accent6 114 4" xfId="49527"/>
    <cellStyle name="40% - Accent6 114 4 2" xfId="49528"/>
    <cellStyle name="40% - Accent6 114 4 2 2" xfId="49529"/>
    <cellStyle name="40% - Accent6 114 4 3" xfId="49530"/>
    <cellStyle name="40% - Accent6 114 5" xfId="49531"/>
    <cellStyle name="40% - Accent6 114 5 2" xfId="49532"/>
    <cellStyle name="40% - Accent6 114 6" xfId="49533"/>
    <cellStyle name="40% - Accent6 114 7" xfId="49534"/>
    <cellStyle name="40% - Accent6 115" xfId="49535"/>
    <cellStyle name="40% - Accent6 115 2" xfId="49536"/>
    <cellStyle name="40% - Accent6 115 2 2" xfId="49537"/>
    <cellStyle name="40% - Accent6 115 2 2 2" xfId="49538"/>
    <cellStyle name="40% - Accent6 115 2 2 2 2" xfId="49539"/>
    <cellStyle name="40% - Accent6 115 2 2 2 2 2" xfId="49540"/>
    <cellStyle name="40% - Accent6 115 2 2 2 3" xfId="49541"/>
    <cellStyle name="40% - Accent6 115 2 2 3" xfId="49542"/>
    <cellStyle name="40% - Accent6 115 2 2 3 2" xfId="49543"/>
    <cellStyle name="40% - Accent6 115 2 2 4" xfId="49544"/>
    <cellStyle name="40% - Accent6 115 2 2 5" xfId="49545"/>
    <cellStyle name="40% - Accent6 115 2 3" xfId="49546"/>
    <cellStyle name="40% - Accent6 115 2 3 2" xfId="49547"/>
    <cellStyle name="40% - Accent6 115 2 3 2 2" xfId="49548"/>
    <cellStyle name="40% - Accent6 115 2 3 3" xfId="49549"/>
    <cellStyle name="40% - Accent6 115 2 4" xfId="49550"/>
    <cellStyle name="40% - Accent6 115 2 4 2" xfId="49551"/>
    <cellStyle name="40% - Accent6 115 2 5" xfId="49552"/>
    <cellStyle name="40% - Accent6 115 2 6" xfId="49553"/>
    <cellStyle name="40% - Accent6 115 3" xfId="49554"/>
    <cellStyle name="40% - Accent6 115 3 2" xfId="49555"/>
    <cellStyle name="40% - Accent6 115 3 2 2" xfId="49556"/>
    <cellStyle name="40% - Accent6 115 3 2 2 2" xfId="49557"/>
    <cellStyle name="40% - Accent6 115 3 2 3" xfId="49558"/>
    <cellStyle name="40% - Accent6 115 3 3" xfId="49559"/>
    <cellStyle name="40% - Accent6 115 3 3 2" xfId="49560"/>
    <cellStyle name="40% - Accent6 115 3 4" xfId="49561"/>
    <cellStyle name="40% - Accent6 115 3 5" xfId="49562"/>
    <cellStyle name="40% - Accent6 115 4" xfId="49563"/>
    <cellStyle name="40% - Accent6 115 4 2" xfId="49564"/>
    <cellStyle name="40% - Accent6 115 4 2 2" xfId="49565"/>
    <cellStyle name="40% - Accent6 115 4 3" xfId="49566"/>
    <cellStyle name="40% - Accent6 115 5" xfId="49567"/>
    <cellStyle name="40% - Accent6 115 5 2" xfId="49568"/>
    <cellStyle name="40% - Accent6 115 6" xfId="49569"/>
    <cellStyle name="40% - Accent6 115 7" xfId="49570"/>
    <cellStyle name="40% - Accent6 116" xfId="49571"/>
    <cellStyle name="40% - Accent6 116 2" xfId="49572"/>
    <cellStyle name="40% - Accent6 116 2 2" xfId="49573"/>
    <cellStyle name="40% - Accent6 116 2 2 2" xfId="49574"/>
    <cellStyle name="40% - Accent6 116 2 2 2 2" xfId="49575"/>
    <cellStyle name="40% - Accent6 116 2 2 2 2 2" xfId="49576"/>
    <cellStyle name="40% - Accent6 116 2 2 2 3" xfId="49577"/>
    <cellStyle name="40% - Accent6 116 2 2 3" xfId="49578"/>
    <cellStyle name="40% - Accent6 116 2 2 3 2" xfId="49579"/>
    <cellStyle name="40% - Accent6 116 2 2 4" xfId="49580"/>
    <cellStyle name="40% - Accent6 116 2 2 5" xfId="49581"/>
    <cellStyle name="40% - Accent6 116 2 3" xfId="49582"/>
    <cellStyle name="40% - Accent6 116 2 3 2" xfId="49583"/>
    <cellStyle name="40% - Accent6 116 2 3 2 2" xfId="49584"/>
    <cellStyle name="40% - Accent6 116 2 3 3" xfId="49585"/>
    <cellStyle name="40% - Accent6 116 2 4" xfId="49586"/>
    <cellStyle name="40% - Accent6 116 2 4 2" xfId="49587"/>
    <cellStyle name="40% - Accent6 116 2 5" xfId="49588"/>
    <cellStyle name="40% - Accent6 116 2 6" xfId="49589"/>
    <cellStyle name="40% - Accent6 116 3" xfId="49590"/>
    <cellStyle name="40% - Accent6 116 3 2" xfId="49591"/>
    <cellStyle name="40% - Accent6 116 3 2 2" xfId="49592"/>
    <cellStyle name="40% - Accent6 116 3 2 2 2" xfId="49593"/>
    <cellStyle name="40% - Accent6 116 3 2 3" xfId="49594"/>
    <cellStyle name="40% - Accent6 116 3 3" xfId="49595"/>
    <cellStyle name="40% - Accent6 116 3 3 2" xfId="49596"/>
    <cellStyle name="40% - Accent6 116 3 4" xfId="49597"/>
    <cellStyle name="40% - Accent6 116 3 5" xfId="49598"/>
    <cellStyle name="40% - Accent6 116 4" xfId="49599"/>
    <cellStyle name="40% - Accent6 116 4 2" xfId="49600"/>
    <cellStyle name="40% - Accent6 116 4 2 2" xfId="49601"/>
    <cellStyle name="40% - Accent6 116 4 3" xfId="49602"/>
    <cellStyle name="40% - Accent6 116 5" xfId="49603"/>
    <cellStyle name="40% - Accent6 116 5 2" xfId="49604"/>
    <cellStyle name="40% - Accent6 116 6" xfId="49605"/>
    <cellStyle name="40% - Accent6 116 7" xfId="49606"/>
    <cellStyle name="40% - Accent6 117" xfId="49607"/>
    <cellStyle name="40% - Accent6 117 2" xfId="49608"/>
    <cellStyle name="40% - Accent6 117 2 2" xfId="49609"/>
    <cellStyle name="40% - Accent6 117 2 2 2" xfId="49610"/>
    <cellStyle name="40% - Accent6 117 2 2 2 2" xfId="49611"/>
    <cellStyle name="40% - Accent6 117 2 2 2 2 2" xfId="49612"/>
    <cellStyle name="40% - Accent6 117 2 2 2 3" xfId="49613"/>
    <cellStyle name="40% - Accent6 117 2 2 3" xfId="49614"/>
    <cellStyle name="40% - Accent6 117 2 2 3 2" xfId="49615"/>
    <cellStyle name="40% - Accent6 117 2 2 4" xfId="49616"/>
    <cellStyle name="40% - Accent6 117 2 2 5" xfId="49617"/>
    <cellStyle name="40% - Accent6 117 2 3" xfId="49618"/>
    <cellStyle name="40% - Accent6 117 2 3 2" xfId="49619"/>
    <cellStyle name="40% - Accent6 117 2 3 2 2" xfId="49620"/>
    <cellStyle name="40% - Accent6 117 2 3 3" xfId="49621"/>
    <cellStyle name="40% - Accent6 117 2 4" xfId="49622"/>
    <cellStyle name="40% - Accent6 117 2 4 2" xfId="49623"/>
    <cellStyle name="40% - Accent6 117 2 5" xfId="49624"/>
    <cellStyle name="40% - Accent6 117 2 6" xfId="49625"/>
    <cellStyle name="40% - Accent6 117 3" xfId="49626"/>
    <cellStyle name="40% - Accent6 117 3 2" xfId="49627"/>
    <cellStyle name="40% - Accent6 117 3 2 2" xfId="49628"/>
    <cellStyle name="40% - Accent6 117 3 2 2 2" xfId="49629"/>
    <cellStyle name="40% - Accent6 117 3 2 3" xfId="49630"/>
    <cellStyle name="40% - Accent6 117 3 3" xfId="49631"/>
    <cellStyle name="40% - Accent6 117 3 3 2" xfId="49632"/>
    <cellStyle name="40% - Accent6 117 3 4" xfId="49633"/>
    <cellStyle name="40% - Accent6 117 3 5" xfId="49634"/>
    <cellStyle name="40% - Accent6 117 4" xfId="49635"/>
    <cellStyle name="40% - Accent6 117 4 2" xfId="49636"/>
    <cellStyle name="40% - Accent6 117 4 2 2" xfId="49637"/>
    <cellStyle name="40% - Accent6 117 4 3" xfId="49638"/>
    <cellStyle name="40% - Accent6 117 5" xfId="49639"/>
    <cellStyle name="40% - Accent6 117 5 2" xfId="49640"/>
    <cellStyle name="40% - Accent6 117 6" xfId="49641"/>
    <cellStyle name="40% - Accent6 117 7" xfId="49642"/>
    <cellStyle name="40% - Accent6 118" xfId="49643"/>
    <cellStyle name="40% - Accent6 118 2" xfId="49644"/>
    <cellStyle name="40% - Accent6 118 2 2" xfId="49645"/>
    <cellStyle name="40% - Accent6 118 2 2 2" xfId="49646"/>
    <cellStyle name="40% - Accent6 118 2 2 2 2" xfId="49647"/>
    <cellStyle name="40% - Accent6 118 2 2 2 2 2" xfId="49648"/>
    <cellStyle name="40% - Accent6 118 2 2 2 3" xfId="49649"/>
    <cellStyle name="40% - Accent6 118 2 2 3" xfId="49650"/>
    <cellStyle name="40% - Accent6 118 2 2 3 2" xfId="49651"/>
    <cellStyle name="40% - Accent6 118 2 2 4" xfId="49652"/>
    <cellStyle name="40% - Accent6 118 2 2 5" xfId="49653"/>
    <cellStyle name="40% - Accent6 118 2 3" xfId="49654"/>
    <cellStyle name="40% - Accent6 118 2 3 2" xfId="49655"/>
    <cellStyle name="40% - Accent6 118 2 3 2 2" xfId="49656"/>
    <cellStyle name="40% - Accent6 118 2 3 3" xfId="49657"/>
    <cellStyle name="40% - Accent6 118 2 4" xfId="49658"/>
    <cellStyle name="40% - Accent6 118 2 4 2" xfId="49659"/>
    <cellStyle name="40% - Accent6 118 2 5" xfId="49660"/>
    <cellStyle name="40% - Accent6 118 2 6" xfId="49661"/>
    <cellStyle name="40% - Accent6 118 3" xfId="49662"/>
    <cellStyle name="40% - Accent6 118 3 2" xfId="49663"/>
    <cellStyle name="40% - Accent6 118 3 2 2" xfId="49664"/>
    <cellStyle name="40% - Accent6 118 3 2 2 2" xfId="49665"/>
    <cellStyle name="40% - Accent6 118 3 2 3" xfId="49666"/>
    <cellStyle name="40% - Accent6 118 3 3" xfId="49667"/>
    <cellStyle name="40% - Accent6 118 3 3 2" xfId="49668"/>
    <cellStyle name="40% - Accent6 118 3 4" xfId="49669"/>
    <cellStyle name="40% - Accent6 118 3 5" xfId="49670"/>
    <cellStyle name="40% - Accent6 118 4" xfId="49671"/>
    <cellStyle name="40% - Accent6 118 4 2" xfId="49672"/>
    <cellStyle name="40% - Accent6 118 4 2 2" xfId="49673"/>
    <cellStyle name="40% - Accent6 118 4 3" xfId="49674"/>
    <cellStyle name="40% - Accent6 118 5" xfId="49675"/>
    <cellStyle name="40% - Accent6 118 5 2" xfId="49676"/>
    <cellStyle name="40% - Accent6 118 6" xfId="49677"/>
    <cellStyle name="40% - Accent6 118 7" xfId="49678"/>
    <cellStyle name="40% - Accent6 119" xfId="49679"/>
    <cellStyle name="40% - Accent6 119 2" xfId="49680"/>
    <cellStyle name="40% - Accent6 119 2 2" xfId="49681"/>
    <cellStyle name="40% - Accent6 119 2 2 2" xfId="49682"/>
    <cellStyle name="40% - Accent6 119 2 2 2 2" xfId="49683"/>
    <cellStyle name="40% - Accent6 119 2 2 2 2 2" xfId="49684"/>
    <cellStyle name="40% - Accent6 119 2 2 2 3" xfId="49685"/>
    <cellStyle name="40% - Accent6 119 2 2 3" xfId="49686"/>
    <cellStyle name="40% - Accent6 119 2 2 3 2" xfId="49687"/>
    <cellStyle name="40% - Accent6 119 2 2 4" xfId="49688"/>
    <cellStyle name="40% - Accent6 119 2 2 5" xfId="49689"/>
    <cellStyle name="40% - Accent6 119 2 3" xfId="49690"/>
    <cellStyle name="40% - Accent6 119 2 3 2" xfId="49691"/>
    <cellStyle name="40% - Accent6 119 2 3 2 2" xfId="49692"/>
    <cellStyle name="40% - Accent6 119 2 3 3" xfId="49693"/>
    <cellStyle name="40% - Accent6 119 2 4" xfId="49694"/>
    <cellStyle name="40% - Accent6 119 2 4 2" xfId="49695"/>
    <cellStyle name="40% - Accent6 119 2 5" xfId="49696"/>
    <cellStyle name="40% - Accent6 119 2 6" xfId="49697"/>
    <cellStyle name="40% - Accent6 119 3" xfId="49698"/>
    <cellStyle name="40% - Accent6 119 3 2" xfId="49699"/>
    <cellStyle name="40% - Accent6 119 3 2 2" xfId="49700"/>
    <cellStyle name="40% - Accent6 119 3 2 2 2" xfId="49701"/>
    <cellStyle name="40% - Accent6 119 3 2 3" xfId="49702"/>
    <cellStyle name="40% - Accent6 119 3 3" xfId="49703"/>
    <cellStyle name="40% - Accent6 119 3 3 2" xfId="49704"/>
    <cellStyle name="40% - Accent6 119 3 4" xfId="49705"/>
    <cellStyle name="40% - Accent6 119 3 5" xfId="49706"/>
    <cellStyle name="40% - Accent6 119 4" xfId="49707"/>
    <cellStyle name="40% - Accent6 119 4 2" xfId="49708"/>
    <cellStyle name="40% - Accent6 119 4 2 2" xfId="49709"/>
    <cellStyle name="40% - Accent6 119 4 3" xfId="49710"/>
    <cellStyle name="40% - Accent6 119 5" xfId="49711"/>
    <cellStyle name="40% - Accent6 119 5 2" xfId="49712"/>
    <cellStyle name="40% - Accent6 119 6" xfId="49713"/>
    <cellStyle name="40% - Accent6 119 7" xfId="49714"/>
    <cellStyle name="40% - Accent6 12" xfId="2396"/>
    <cellStyle name="40% - Accent6 12 2" xfId="2397"/>
    <cellStyle name="40% - Accent6 120" xfId="49715"/>
    <cellStyle name="40% - Accent6 120 2" xfId="49716"/>
    <cellStyle name="40% - Accent6 120 2 2" xfId="49717"/>
    <cellStyle name="40% - Accent6 120 2 2 2" xfId="49718"/>
    <cellStyle name="40% - Accent6 120 2 2 2 2" xfId="49719"/>
    <cellStyle name="40% - Accent6 120 2 2 3" xfId="49720"/>
    <cellStyle name="40% - Accent6 120 2 3" xfId="49721"/>
    <cellStyle name="40% - Accent6 120 2 3 2" xfId="49722"/>
    <cellStyle name="40% - Accent6 120 2 4" xfId="49723"/>
    <cellStyle name="40% - Accent6 120 2 5" xfId="49724"/>
    <cellStyle name="40% - Accent6 120 3" xfId="49725"/>
    <cellStyle name="40% - Accent6 120 3 2" xfId="49726"/>
    <cellStyle name="40% - Accent6 120 3 2 2" xfId="49727"/>
    <cellStyle name="40% - Accent6 120 3 3" xfId="49728"/>
    <cellStyle name="40% - Accent6 120 4" xfId="49729"/>
    <cellStyle name="40% - Accent6 120 4 2" xfId="49730"/>
    <cellStyle name="40% - Accent6 120 5" xfId="49731"/>
    <cellStyle name="40% - Accent6 120 6" xfId="49732"/>
    <cellStyle name="40% - Accent6 121" xfId="49733"/>
    <cellStyle name="40% - Accent6 121 2" xfId="49734"/>
    <cellStyle name="40% - Accent6 121 2 2" xfId="49735"/>
    <cellStyle name="40% - Accent6 121 2 2 2" xfId="49736"/>
    <cellStyle name="40% - Accent6 121 2 2 2 2" xfId="49737"/>
    <cellStyle name="40% - Accent6 121 2 2 3" xfId="49738"/>
    <cellStyle name="40% - Accent6 121 2 3" xfId="49739"/>
    <cellStyle name="40% - Accent6 121 2 3 2" xfId="49740"/>
    <cellStyle name="40% - Accent6 121 2 4" xfId="49741"/>
    <cellStyle name="40% - Accent6 121 2 5" xfId="49742"/>
    <cellStyle name="40% - Accent6 121 3" xfId="49743"/>
    <cellStyle name="40% - Accent6 121 3 2" xfId="49744"/>
    <cellStyle name="40% - Accent6 121 3 2 2" xfId="49745"/>
    <cellStyle name="40% - Accent6 121 3 3" xfId="49746"/>
    <cellStyle name="40% - Accent6 121 4" xfId="49747"/>
    <cellStyle name="40% - Accent6 121 4 2" xfId="49748"/>
    <cellStyle name="40% - Accent6 121 5" xfId="49749"/>
    <cellStyle name="40% - Accent6 121 6" xfId="49750"/>
    <cellStyle name="40% - Accent6 122" xfId="49751"/>
    <cellStyle name="40% - Accent6 122 2" xfId="61264"/>
    <cellStyle name="40% - Accent6 122 2 2" xfId="61265"/>
    <cellStyle name="40% - Accent6 122 3" xfId="61266"/>
    <cellStyle name="40% - Accent6 123" xfId="49752"/>
    <cellStyle name="40% - Accent6 123 2" xfId="61267"/>
    <cellStyle name="40% - Accent6 124" xfId="49753"/>
    <cellStyle name="40% - Accent6 124 2" xfId="61268"/>
    <cellStyle name="40% - Accent6 125" xfId="49754"/>
    <cellStyle name="40% - Accent6 125 2" xfId="61269"/>
    <cellStyle name="40% - Accent6 126" xfId="49755"/>
    <cellStyle name="40% - Accent6 126 2" xfId="61270"/>
    <cellStyle name="40% - Accent6 127" xfId="49756"/>
    <cellStyle name="40% - Accent6 127 2" xfId="61271"/>
    <cellStyle name="40% - Accent6 128" xfId="49757"/>
    <cellStyle name="40% - Accent6 128 2" xfId="61272"/>
    <cellStyle name="40% - Accent6 129" xfId="49758"/>
    <cellStyle name="40% - Accent6 129 2" xfId="61273"/>
    <cellStyle name="40% - Accent6 13" xfId="2398"/>
    <cellStyle name="40% - Accent6 13 2" xfId="2399"/>
    <cellStyle name="40% - Accent6 130" xfId="49759"/>
    <cellStyle name="40% - Accent6 131" xfId="49760"/>
    <cellStyle name="40% - Accent6 132" xfId="49761"/>
    <cellStyle name="40% - Accent6 133" xfId="49762"/>
    <cellStyle name="40% - Accent6 134" xfId="49763"/>
    <cellStyle name="40% - Accent6 135" xfId="49764"/>
    <cellStyle name="40% - Accent6 136" xfId="49765"/>
    <cellStyle name="40% - Accent6 137" xfId="49766"/>
    <cellStyle name="40% - Accent6 138" xfId="49767"/>
    <cellStyle name="40% - Accent6 139" xfId="49768"/>
    <cellStyle name="40% - Accent6 14" xfId="2400"/>
    <cellStyle name="40% - Accent6 14 2" xfId="2401"/>
    <cellStyle name="40% - Accent6 140" xfId="49769"/>
    <cellStyle name="40% - Accent6 141" xfId="49770"/>
    <cellStyle name="40% - Accent6 142" xfId="49771"/>
    <cellStyle name="40% - Accent6 143" xfId="49772"/>
    <cellStyle name="40% - Accent6 144" xfId="49773"/>
    <cellStyle name="40% - Accent6 145" xfId="49774"/>
    <cellStyle name="40% - Accent6 146" xfId="49775"/>
    <cellStyle name="40% - Accent6 147" xfId="49776"/>
    <cellStyle name="40% - Accent6 148" xfId="49777"/>
    <cellStyle name="40% - Accent6 149" xfId="49778"/>
    <cellStyle name="40% - Accent6 15" xfId="2402"/>
    <cellStyle name="40% - Accent6 15 2" xfId="2403"/>
    <cellStyle name="40% - Accent6 150" xfId="49779"/>
    <cellStyle name="40% - Accent6 151" xfId="49780"/>
    <cellStyle name="40% - Accent6 152" xfId="49781"/>
    <cellStyle name="40% - Accent6 153" xfId="49782"/>
    <cellStyle name="40% - Accent6 154" xfId="49783"/>
    <cellStyle name="40% - Accent6 155" xfId="49784"/>
    <cellStyle name="40% - Accent6 156" xfId="49785"/>
    <cellStyle name="40% - Accent6 157" xfId="49786"/>
    <cellStyle name="40% - Accent6 158" xfId="49787"/>
    <cellStyle name="40% - Accent6 159" xfId="49788"/>
    <cellStyle name="40% - Accent6 16" xfId="2404"/>
    <cellStyle name="40% - Accent6 16 2" xfId="2405"/>
    <cellStyle name="40% - Accent6 160" xfId="49789"/>
    <cellStyle name="40% - Accent6 161" xfId="49790"/>
    <cellStyle name="40% - Accent6 162" xfId="49791"/>
    <cellStyle name="40% - Accent6 163" xfId="49792"/>
    <cellStyle name="40% - Accent6 164" xfId="49793"/>
    <cellStyle name="40% - Accent6 165" xfId="49794"/>
    <cellStyle name="40% - Accent6 166" xfId="49795"/>
    <cellStyle name="40% - Accent6 167" xfId="49796"/>
    <cellStyle name="40% - Accent6 168" xfId="49797"/>
    <cellStyle name="40% - Accent6 169" xfId="49798"/>
    <cellStyle name="40% - Accent6 17" xfId="2406"/>
    <cellStyle name="40% - Accent6 17 2" xfId="2407"/>
    <cellStyle name="40% - Accent6 170" xfId="49799"/>
    <cellStyle name="40% - Accent6 171" xfId="49800"/>
    <cellStyle name="40% - Accent6 172" xfId="49801"/>
    <cellStyle name="40% - Accent6 173" xfId="49802"/>
    <cellStyle name="40% - Accent6 174" xfId="49803"/>
    <cellStyle name="40% - Accent6 175" xfId="49804"/>
    <cellStyle name="40% - Accent6 176" xfId="49805"/>
    <cellStyle name="40% - Accent6 177" xfId="49806"/>
    <cellStyle name="40% - Accent6 178" xfId="49807"/>
    <cellStyle name="40% - Accent6 179" xfId="49808"/>
    <cellStyle name="40% - Accent6 18" xfId="2408"/>
    <cellStyle name="40% - Accent6 18 2" xfId="2409"/>
    <cellStyle name="40% - Accent6 180" xfId="49809"/>
    <cellStyle name="40% - Accent6 181" xfId="49810"/>
    <cellStyle name="40% - Accent6 182" xfId="49811"/>
    <cellStyle name="40% - Accent6 19" xfId="2410"/>
    <cellStyle name="40% - Accent6 19 2" xfId="2411"/>
    <cellStyle name="40% - Accent6 2" xfId="50"/>
    <cellStyle name="40% - Accent6 2 2" xfId="2412"/>
    <cellStyle name="40% - Accent6 2 2 2" xfId="61274"/>
    <cellStyle name="40% - Accent6 2 2 3" xfId="61275"/>
    <cellStyle name="40% - Accent6 2 2 4" xfId="61276"/>
    <cellStyle name="40% - Accent6 2 2 5" xfId="61277"/>
    <cellStyle name="40% - Accent6 2 3" xfId="49812"/>
    <cellStyle name="40% - Accent6 2 3 2" xfId="49813"/>
    <cellStyle name="40% - Accent6 2 3 2 2" xfId="49814"/>
    <cellStyle name="40% - Accent6 2 3 2 2 2" xfId="49815"/>
    <cellStyle name="40% - Accent6 2 3 2 3" xfId="49816"/>
    <cellStyle name="40% - Accent6 2 3 3" xfId="49817"/>
    <cellStyle name="40% - Accent6 2 3 3 2" xfId="49818"/>
    <cellStyle name="40% - Accent6 2 3 4" xfId="49819"/>
    <cellStyle name="40% - Accent6 2 3 5" xfId="49820"/>
    <cellStyle name="40% - Accent6 2 4" xfId="49821"/>
    <cellStyle name="40% - Accent6 2 4 2" xfId="49822"/>
    <cellStyle name="40% - Accent6 2 4 2 2" xfId="49823"/>
    <cellStyle name="40% - Accent6 2 4 3" xfId="49824"/>
    <cellStyle name="40% - Accent6 2 4 4" xfId="61278"/>
    <cellStyle name="40% - Accent6 2 5" xfId="49825"/>
    <cellStyle name="40% - Accent6 2 5 2" xfId="49826"/>
    <cellStyle name="40% - Accent6 2 6" xfId="49827"/>
    <cellStyle name="40% - Accent6 2 7" xfId="49828"/>
    <cellStyle name="40% - Accent6 20" xfId="2413"/>
    <cellStyle name="40% - Accent6 20 2" xfId="2414"/>
    <cellStyle name="40% - Accent6 21" xfId="2415"/>
    <cellStyle name="40% - Accent6 21 2" xfId="2416"/>
    <cellStyle name="40% - Accent6 22" xfId="2417"/>
    <cellStyle name="40% - Accent6 22 2" xfId="2418"/>
    <cellStyle name="40% - Accent6 23" xfId="2419"/>
    <cellStyle name="40% - Accent6 23 2" xfId="2420"/>
    <cellStyle name="40% - Accent6 24" xfId="2421"/>
    <cellStyle name="40% - Accent6 24 2" xfId="2422"/>
    <cellStyle name="40% - Accent6 25" xfId="2423"/>
    <cellStyle name="40% - Accent6 25 2" xfId="2424"/>
    <cellStyle name="40% - Accent6 26" xfId="2425"/>
    <cellStyle name="40% - Accent6 26 2" xfId="2426"/>
    <cellStyle name="40% - Accent6 27" xfId="2427"/>
    <cellStyle name="40% - Accent6 27 2" xfId="2428"/>
    <cellStyle name="40% - Accent6 28" xfId="2429"/>
    <cellStyle name="40% - Accent6 28 2" xfId="2430"/>
    <cellStyle name="40% - Accent6 29" xfId="2431"/>
    <cellStyle name="40% - Accent6 29 2" xfId="2432"/>
    <cellStyle name="40% - Accent6 3" xfId="51"/>
    <cellStyle name="40% - Accent6 3 2" xfId="2433"/>
    <cellStyle name="40% - Accent6 3 2 2" xfId="61279"/>
    <cellStyle name="40% - Accent6 3 3" xfId="49829"/>
    <cellStyle name="40% - Accent6 3 3 2" xfId="49830"/>
    <cellStyle name="40% - Accent6 3 3 2 2" xfId="49831"/>
    <cellStyle name="40% - Accent6 3 3 2 2 2" xfId="49832"/>
    <cellStyle name="40% - Accent6 3 3 2 3" xfId="49833"/>
    <cellStyle name="40% - Accent6 3 3 3" xfId="49834"/>
    <cellStyle name="40% - Accent6 3 3 3 2" xfId="49835"/>
    <cellStyle name="40% - Accent6 3 3 4" xfId="49836"/>
    <cellStyle name="40% - Accent6 3 3 5" xfId="49837"/>
    <cellStyle name="40% - Accent6 3 4" xfId="49838"/>
    <cellStyle name="40% - Accent6 3 4 2" xfId="49839"/>
    <cellStyle name="40% - Accent6 3 4 2 2" xfId="49840"/>
    <cellStyle name="40% - Accent6 3 4 3" xfId="49841"/>
    <cellStyle name="40% - Accent6 3 5" xfId="49842"/>
    <cellStyle name="40% - Accent6 3 5 2" xfId="49843"/>
    <cellStyle name="40% - Accent6 3 6" xfId="49844"/>
    <cellStyle name="40% - Accent6 30" xfId="2434"/>
    <cellStyle name="40% - Accent6 30 2" xfId="2435"/>
    <cellStyle name="40% - Accent6 31" xfId="2436"/>
    <cellStyle name="40% - Accent6 31 2" xfId="2437"/>
    <cellStyle name="40% - Accent6 32" xfId="2438"/>
    <cellStyle name="40% - Accent6 32 2" xfId="2439"/>
    <cellStyle name="40% - Accent6 33" xfId="2440"/>
    <cellStyle name="40% - Accent6 33 2" xfId="2441"/>
    <cellStyle name="40% - Accent6 34" xfId="2442"/>
    <cellStyle name="40% - Accent6 34 2" xfId="2443"/>
    <cellStyle name="40% - Accent6 35" xfId="2444"/>
    <cellStyle name="40% - Accent6 35 2" xfId="2445"/>
    <cellStyle name="40% - Accent6 36" xfId="2446"/>
    <cellStyle name="40% - Accent6 36 2" xfId="2447"/>
    <cellStyle name="40% - Accent6 37" xfId="2448"/>
    <cellStyle name="40% - Accent6 37 2" xfId="2449"/>
    <cellStyle name="40% - Accent6 38" xfId="2450"/>
    <cellStyle name="40% - Accent6 38 2" xfId="2451"/>
    <cellStyle name="40% - Accent6 39" xfId="2452"/>
    <cellStyle name="40% - Accent6 39 2" xfId="2453"/>
    <cellStyle name="40% - Accent6 4" xfId="2454"/>
    <cellStyle name="40% - Accent6 4 2" xfId="2455"/>
    <cellStyle name="40% - Accent6 4 2 2" xfId="61280"/>
    <cellStyle name="40% - Accent6 4 3" xfId="49845"/>
    <cellStyle name="40% - Accent6 4 3 2" xfId="49846"/>
    <cellStyle name="40% - Accent6 4 3 2 2" xfId="49847"/>
    <cellStyle name="40% - Accent6 4 3 2 2 2" xfId="49848"/>
    <cellStyle name="40% - Accent6 4 3 2 3" xfId="49849"/>
    <cellStyle name="40% - Accent6 4 3 3" xfId="49850"/>
    <cellStyle name="40% - Accent6 4 3 3 2" xfId="49851"/>
    <cellStyle name="40% - Accent6 4 3 4" xfId="49852"/>
    <cellStyle name="40% - Accent6 4 3 5" xfId="49853"/>
    <cellStyle name="40% - Accent6 4 4" xfId="49854"/>
    <cellStyle name="40% - Accent6 4 4 2" xfId="49855"/>
    <cellStyle name="40% - Accent6 4 4 2 2" xfId="49856"/>
    <cellStyle name="40% - Accent6 4 4 3" xfId="49857"/>
    <cellStyle name="40% - Accent6 4 5" xfId="49858"/>
    <cellStyle name="40% - Accent6 4 5 2" xfId="49859"/>
    <cellStyle name="40% - Accent6 4 6" xfId="49860"/>
    <cellStyle name="40% - Accent6 40" xfId="2456"/>
    <cellStyle name="40% - Accent6 40 2" xfId="2457"/>
    <cellStyle name="40% - Accent6 41" xfId="2458"/>
    <cellStyle name="40% - Accent6 41 2" xfId="2459"/>
    <cellStyle name="40% - Accent6 42" xfId="2460"/>
    <cellStyle name="40% - Accent6 42 2" xfId="2461"/>
    <cellStyle name="40% - Accent6 43" xfId="2462"/>
    <cellStyle name="40% - Accent6 43 2" xfId="2463"/>
    <cellStyle name="40% - Accent6 44" xfId="2464"/>
    <cellStyle name="40% - Accent6 44 2" xfId="2465"/>
    <cellStyle name="40% - Accent6 45" xfId="2466"/>
    <cellStyle name="40% - Accent6 45 2" xfId="2467"/>
    <cellStyle name="40% - Accent6 46" xfId="2468"/>
    <cellStyle name="40% - Accent6 46 2" xfId="2469"/>
    <cellStyle name="40% - Accent6 47" xfId="2470"/>
    <cellStyle name="40% - Accent6 47 2" xfId="2471"/>
    <cellStyle name="40% - Accent6 48" xfId="2472"/>
    <cellStyle name="40% - Accent6 48 2" xfId="2473"/>
    <cellStyle name="40% - Accent6 49" xfId="2474"/>
    <cellStyle name="40% - Accent6 49 2" xfId="2475"/>
    <cellStyle name="40% - Accent6 5" xfId="2476"/>
    <cellStyle name="40% - Accent6 5 2" xfId="2477"/>
    <cellStyle name="40% - Accent6 5 2 2" xfId="61281"/>
    <cellStyle name="40% - Accent6 50" xfId="2478"/>
    <cellStyle name="40% - Accent6 50 2" xfId="2479"/>
    <cellStyle name="40% - Accent6 51" xfId="2480"/>
    <cellStyle name="40% - Accent6 51 2" xfId="2481"/>
    <cellStyle name="40% - Accent6 52" xfId="2482"/>
    <cellStyle name="40% - Accent6 52 2" xfId="2483"/>
    <cellStyle name="40% - Accent6 53" xfId="2484"/>
    <cellStyle name="40% - Accent6 53 2" xfId="2485"/>
    <cellStyle name="40% - Accent6 54" xfId="2486"/>
    <cellStyle name="40% - Accent6 54 2" xfId="2487"/>
    <cellStyle name="40% - Accent6 55" xfId="2488"/>
    <cellStyle name="40% - Accent6 55 2" xfId="2489"/>
    <cellStyle name="40% - Accent6 56" xfId="2490"/>
    <cellStyle name="40% - Accent6 56 2" xfId="2491"/>
    <cellStyle name="40% - Accent6 57" xfId="2492"/>
    <cellStyle name="40% - Accent6 57 2" xfId="49861"/>
    <cellStyle name="40% - Accent6 57 3" xfId="61282"/>
    <cellStyle name="40% - Accent6 58" xfId="2493"/>
    <cellStyle name="40% - Accent6 58 2" xfId="49862"/>
    <cellStyle name="40% - Accent6 58 3" xfId="61283"/>
    <cellStyle name="40% - Accent6 59" xfId="2494"/>
    <cellStyle name="40% - Accent6 59 2" xfId="49863"/>
    <cellStyle name="40% - Accent6 59 3" xfId="61284"/>
    <cellStyle name="40% - Accent6 6" xfId="2495"/>
    <cellStyle name="40% - Accent6 6 2" xfId="2496"/>
    <cellStyle name="40% - Accent6 60" xfId="2497"/>
    <cellStyle name="40% - Accent6 60 2" xfId="49864"/>
    <cellStyle name="40% - Accent6 61" xfId="2498"/>
    <cellStyle name="40% - Accent6 61 2" xfId="49865"/>
    <cellStyle name="40% - Accent6 61 3" xfId="49866"/>
    <cellStyle name="40% - Accent6 61 3 2" xfId="49867"/>
    <cellStyle name="40% - Accent6 61 3 2 2" xfId="49868"/>
    <cellStyle name="40% - Accent6 61 3 2 2 2" xfId="49869"/>
    <cellStyle name="40% - Accent6 61 3 2 3" xfId="49870"/>
    <cellStyle name="40% - Accent6 61 3 3" xfId="49871"/>
    <cellStyle name="40% - Accent6 61 3 3 2" xfId="49872"/>
    <cellStyle name="40% - Accent6 61 3 4" xfId="49873"/>
    <cellStyle name="40% - Accent6 61 3 5" xfId="49874"/>
    <cellStyle name="40% - Accent6 61 4" xfId="49875"/>
    <cellStyle name="40% - Accent6 61 4 2" xfId="49876"/>
    <cellStyle name="40% - Accent6 61 4 2 2" xfId="49877"/>
    <cellStyle name="40% - Accent6 61 4 3" xfId="49878"/>
    <cellStyle name="40% - Accent6 61 5" xfId="49879"/>
    <cellStyle name="40% - Accent6 61 5 2" xfId="49880"/>
    <cellStyle name="40% - Accent6 61 6" xfId="49881"/>
    <cellStyle name="40% - Accent6 62" xfId="2499"/>
    <cellStyle name="40% - Accent6 62 2" xfId="49882"/>
    <cellStyle name="40% - Accent6 62 3" xfId="49883"/>
    <cellStyle name="40% - Accent6 62 3 2" xfId="49884"/>
    <cellStyle name="40% - Accent6 62 3 2 2" xfId="49885"/>
    <cellStyle name="40% - Accent6 62 3 2 2 2" xfId="49886"/>
    <cellStyle name="40% - Accent6 62 3 2 3" xfId="49887"/>
    <cellStyle name="40% - Accent6 62 3 3" xfId="49888"/>
    <cellStyle name="40% - Accent6 62 3 3 2" xfId="49889"/>
    <cellStyle name="40% - Accent6 62 3 4" xfId="49890"/>
    <cellStyle name="40% - Accent6 62 3 5" xfId="49891"/>
    <cellStyle name="40% - Accent6 62 4" xfId="49892"/>
    <cellStyle name="40% - Accent6 62 4 2" xfId="49893"/>
    <cellStyle name="40% - Accent6 62 4 2 2" xfId="49894"/>
    <cellStyle name="40% - Accent6 62 4 3" xfId="49895"/>
    <cellStyle name="40% - Accent6 62 5" xfId="49896"/>
    <cellStyle name="40% - Accent6 62 5 2" xfId="49897"/>
    <cellStyle name="40% - Accent6 62 6" xfId="49898"/>
    <cellStyle name="40% - Accent6 63" xfId="2500"/>
    <cellStyle name="40% - Accent6 63 2" xfId="49899"/>
    <cellStyle name="40% - Accent6 64" xfId="2501"/>
    <cellStyle name="40% - Accent6 64 2" xfId="49900"/>
    <cellStyle name="40% - Accent6 65" xfId="2502"/>
    <cellStyle name="40% - Accent6 65 2" xfId="49901"/>
    <cellStyle name="40% - Accent6 66" xfId="2503"/>
    <cellStyle name="40% - Accent6 66 2" xfId="49902"/>
    <cellStyle name="40% - Accent6 67" xfId="2504"/>
    <cellStyle name="40% - Accent6 67 2" xfId="49903"/>
    <cellStyle name="40% - Accent6 68" xfId="2505"/>
    <cellStyle name="40% - Accent6 68 2" xfId="49904"/>
    <cellStyle name="40% - Accent6 69" xfId="2506"/>
    <cellStyle name="40% - Accent6 69 2" xfId="49905"/>
    <cellStyle name="40% - Accent6 7" xfId="2507"/>
    <cellStyle name="40% - Accent6 7 2" xfId="2508"/>
    <cellStyle name="40% - Accent6 70" xfId="2509"/>
    <cellStyle name="40% - Accent6 70 2" xfId="49906"/>
    <cellStyle name="40% - Accent6 71" xfId="2510"/>
    <cellStyle name="40% - Accent6 71 2" xfId="49907"/>
    <cellStyle name="40% - Accent6 72" xfId="2511"/>
    <cellStyle name="40% - Accent6 72 2" xfId="49908"/>
    <cellStyle name="40% - Accent6 73" xfId="2512"/>
    <cellStyle name="40% - Accent6 73 2" xfId="49909"/>
    <cellStyle name="40% - Accent6 74" xfId="2513"/>
    <cellStyle name="40% - Accent6 74 2" xfId="49910"/>
    <cellStyle name="40% - Accent6 75" xfId="2514"/>
    <cellStyle name="40% - Accent6 75 2" xfId="49911"/>
    <cellStyle name="40% - Accent6 76" xfId="2515"/>
    <cellStyle name="40% - Accent6 76 2" xfId="49912"/>
    <cellStyle name="40% - Accent6 77" xfId="2516"/>
    <cellStyle name="40% - Accent6 77 2" xfId="49913"/>
    <cellStyle name="40% - Accent6 78" xfId="2517"/>
    <cellStyle name="40% - Accent6 78 2" xfId="49914"/>
    <cellStyle name="40% - Accent6 79" xfId="2518"/>
    <cellStyle name="40% - Accent6 8" xfId="2519"/>
    <cellStyle name="40% - Accent6 8 2" xfId="2520"/>
    <cellStyle name="40% - Accent6 80" xfId="2521"/>
    <cellStyle name="40% - Accent6 81" xfId="2522"/>
    <cellStyle name="40% - Accent6 82" xfId="2523"/>
    <cellStyle name="40% - Accent6 83" xfId="2524"/>
    <cellStyle name="40% - Accent6 84" xfId="2525"/>
    <cellStyle name="40% - Accent6 85" xfId="2526"/>
    <cellStyle name="40% - Accent6 86" xfId="2527"/>
    <cellStyle name="40% - Accent6 86 10" xfId="49915"/>
    <cellStyle name="40% - Accent6 86 2" xfId="49916"/>
    <cellStyle name="40% - Accent6 86 2 2" xfId="49917"/>
    <cellStyle name="40% - Accent6 86 2 2 2" xfId="49918"/>
    <cellStyle name="40% - Accent6 86 2 2 2 2" xfId="49919"/>
    <cellStyle name="40% - Accent6 86 2 2 2 2 2" xfId="49920"/>
    <cellStyle name="40% - Accent6 86 2 2 2 2 2 2" xfId="49921"/>
    <cellStyle name="40% - Accent6 86 2 2 2 2 3" xfId="49922"/>
    <cellStyle name="40% - Accent6 86 2 2 2 3" xfId="49923"/>
    <cellStyle name="40% - Accent6 86 2 2 2 3 2" xfId="49924"/>
    <cellStyle name="40% - Accent6 86 2 2 2 4" xfId="49925"/>
    <cellStyle name="40% - Accent6 86 2 2 2 5" xfId="49926"/>
    <cellStyle name="40% - Accent6 86 2 2 3" xfId="49927"/>
    <cellStyle name="40% - Accent6 86 2 2 3 2" xfId="49928"/>
    <cellStyle name="40% - Accent6 86 2 2 3 2 2" xfId="49929"/>
    <cellStyle name="40% - Accent6 86 2 2 3 3" xfId="49930"/>
    <cellStyle name="40% - Accent6 86 2 2 4" xfId="49931"/>
    <cellStyle name="40% - Accent6 86 2 2 4 2" xfId="49932"/>
    <cellStyle name="40% - Accent6 86 2 2 5" xfId="49933"/>
    <cellStyle name="40% - Accent6 86 2 2 6" xfId="49934"/>
    <cellStyle name="40% - Accent6 86 2 3" xfId="49935"/>
    <cellStyle name="40% - Accent6 86 2 3 2" xfId="49936"/>
    <cellStyle name="40% - Accent6 86 2 3 2 2" xfId="49937"/>
    <cellStyle name="40% - Accent6 86 2 3 2 2 2" xfId="49938"/>
    <cellStyle name="40% - Accent6 86 2 3 2 3" xfId="49939"/>
    <cellStyle name="40% - Accent6 86 2 3 3" xfId="49940"/>
    <cellStyle name="40% - Accent6 86 2 3 3 2" xfId="49941"/>
    <cellStyle name="40% - Accent6 86 2 3 4" xfId="49942"/>
    <cellStyle name="40% - Accent6 86 2 3 5" xfId="49943"/>
    <cellStyle name="40% - Accent6 86 2 4" xfId="49944"/>
    <cellStyle name="40% - Accent6 86 2 4 2" xfId="49945"/>
    <cellStyle name="40% - Accent6 86 2 4 2 2" xfId="49946"/>
    <cellStyle name="40% - Accent6 86 2 4 3" xfId="49947"/>
    <cellStyle name="40% - Accent6 86 2 5" xfId="49948"/>
    <cellStyle name="40% - Accent6 86 2 5 2" xfId="49949"/>
    <cellStyle name="40% - Accent6 86 2 6" xfId="49950"/>
    <cellStyle name="40% - Accent6 86 2 7" xfId="49951"/>
    <cellStyle name="40% - Accent6 86 3" xfId="49952"/>
    <cellStyle name="40% - Accent6 86 3 2" xfId="49953"/>
    <cellStyle name="40% - Accent6 86 3 2 2" xfId="49954"/>
    <cellStyle name="40% - Accent6 86 3 2 2 2" xfId="49955"/>
    <cellStyle name="40% - Accent6 86 3 2 2 2 2" xfId="49956"/>
    <cellStyle name="40% - Accent6 86 3 2 2 2 2 2" xfId="49957"/>
    <cellStyle name="40% - Accent6 86 3 2 2 2 3" xfId="49958"/>
    <cellStyle name="40% - Accent6 86 3 2 2 3" xfId="49959"/>
    <cellStyle name="40% - Accent6 86 3 2 2 3 2" xfId="49960"/>
    <cellStyle name="40% - Accent6 86 3 2 2 4" xfId="49961"/>
    <cellStyle name="40% - Accent6 86 3 2 2 5" xfId="49962"/>
    <cellStyle name="40% - Accent6 86 3 2 3" xfId="49963"/>
    <cellStyle name="40% - Accent6 86 3 2 3 2" xfId="49964"/>
    <cellStyle name="40% - Accent6 86 3 2 3 2 2" xfId="49965"/>
    <cellStyle name="40% - Accent6 86 3 2 3 3" xfId="49966"/>
    <cellStyle name="40% - Accent6 86 3 2 4" xfId="49967"/>
    <cellStyle name="40% - Accent6 86 3 2 4 2" xfId="49968"/>
    <cellStyle name="40% - Accent6 86 3 2 5" xfId="49969"/>
    <cellStyle name="40% - Accent6 86 3 2 6" xfId="49970"/>
    <cellStyle name="40% - Accent6 86 3 3" xfId="49971"/>
    <cellStyle name="40% - Accent6 86 3 3 2" xfId="49972"/>
    <cellStyle name="40% - Accent6 86 3 3 2 2" xfId="49973"/>
    <cellStyle name="40% - Accent6 86 3 3 2 2 2" xfId="49974"/>
    <cellStyle name="40% - Accent6 86 3 3 2 3" xfId="49975"/>
    <cellStyle name="40% - Accent6 86 3 3 3" xfId="49976"/>
    <cellStyle name="40% - Accent6 86 3 3 3 2" xfId="49977"/>
    <cellStyle name="40% - Accent6 86 3 3 4" xfId="49978"/>
    <cellStyle name="40% - Accent6 86 3 3 5" xfId="49979"/>
    <cellStyle name="40% - Accent6 86 3 4" xfId="49980"/>
    <cellStyle name="40% - Accent6 86 3 4 2" xfId="49981"/>
    <cellStyle name="40% - Accent6 86 3 4 2 2" xfId="49982"/>
    <cellStyle name="40% - Accent6 86 3 4 3" xfId="49983"/>
    <cellStyle name="40% - Accent6 86 3 5" xfId="49984"/>
    <cellStyle name="40% - Accent6 86 3 5 2" xfId="49985"/>
    <cellStyle name="40% - Accent6 86 3 6" xfId="49986"/>
    <cellStyle name="40% - Accent6 86 3 7" xfId="49987"/>
    <cellStyle name="40% - Accent6 86 4" xfId="49988"/>
    <cellStyle name="40% - Accent6 86 4 2" xfId="49989"/>
    <cellStyle name="40% - Accent6 86 4 2 2" xfId="49990"/>
    <cellStyle name="40% - Accent6 86 4 2 2 2" xfId="49991"/>
    <cellStyle name="40% - Accent6 86 4 2 2 2 2" xfId="49992"/>
    <cellStyle name="40% - Accent6 86 4 2 2 3" xfId="49993"/>
    <cellStyle name="40% - Accent6 86 4 2 3" xfId="49994"/>
    <cellStyle name="40% - Accent6 86 4 2 3 2" xfId="49995"/>
    <cellStyle name="40% - Accent6 86 4 2 4" xfId="49996"/>
    <cellStyle name="40% - Accent6 86 4 2 5" xfId="49997"/>
    <cellStyle name="40% - Accent6 86 4 3" xfId="49998"/>
    <cellStyle name="40% - Accent6 86 4 3 2" xfId="49999"/>
    <cellStyle name="40% - Accent6 86 4 3 2 2" xfId="50000"/>
    <cellStyle name="40% - Accent6 86 4 3 3" xfId="50001"/>
    <cellStyle name="40% - Accent6 86 4 4" xfId="50002"/>
    <cellStyle name="40% - Accent6 86 4 4 2" xfId="50003"/>
    <cellStyle name="40% - Accent6 86 4 5" xfId="50004"/>
    <cellStyle name="40% - Accent6 86 4 6" xfId="50005"/>
    <cellStyle name="40% - Accent6 86 5" xfId="50006"/>
    <cellStyle name="40% - Accent6 86 5 2" xfId="50007"/>
    <cellStyle name="40% - Accent6 86 5 2 2" xfId="50008"/>
    <cellStyle name="40% - Accent6 86 5 2 2 2" xfId="50009"/>
    <cellStyle name="40% - Accent6 86 5 2 2 2 2" xfId="50010"/>
    <cellStyle name="40% - Accent6 86 5 2 2 3" xfId="50011"/>
    <cellStyle name="40% - Accent6 86 5 2 3" xfId="50012"/>
    <cellStyle name="40% - Accent6 86 5 2 3 2" xfId="50013"/>
    <cellStyle name="40% - Accent6 86 5 2 4" xfId="50014"/>
    <cellStyle name="40% - Accent6 86 5 2 5" xfId="50015"/>
    <cellStyle name="40% - Accent6 86 5 3" xfId="50016"/>
    <cellStyle name="40% - Accent6 86 5 3 2" xfId="50017"/>
    <cellStyle name="40% - Accent6 86 5 3 2 2" xfId="50018"/>
    <cellStyle name="40% - Accent6 86 5 3 3" xfId="50019"/>
    <cellStyle name="40% - Accent6 86 5 4" xfId="50020"/>
    <cellStyle name="40% - Accent6 86 5 4 2" xfId="50021"/>
    <cellStyle name="40% - Accent6 86 5 5" xfId="50022"/>
    <cellStyle name="40% - Accent6 86 5 6" xfId="50023"/>
    <cellStyle name="40% - Accent6 86 6" xfId="50024"/>
    <cellStyle name="40% - Accent6 86 6 2" xfId="50025"/>
    <cellStyle name="40% - Accent6 86 6 2 2" xfId="50026"/>
    <cellStyle name="40% - Accent6 86 6 2 2 2" xfId="50027"/>
    <cellStyle name="40% - Accent6 86 6 2 3" xfId="50028"/>
    <cellStyle name="40% - Accent6 86 6 3" xfId="50029"/>
    <cellStyle name="40% - Accent6 86 6 3 2" xfId="50030"/>
    <cellStyle name="40% - Accent6 86 6 4" xfId="50031"/>
    <cellStyle name="40% - Accent6 86 6 5" xfId="50032"/>
    <cellStyle name="40% - Accent6 86 7" xfId="50033"/>
    <cellStyle name="40% - Accent6 86 7 2" xfId="50034"/>
    <cellStyle name="40% - Accent6 86 7 2 2" xfId="50035"/>
    <cellStyle name="40% - Accent6 86 7 3" xfId="50036"/>
    <cellStyle name="40% - Accent6 86 8" xfId="50037"/>
    <cellStyle name="40% - Accent6 86 8 2" xfId="50038"/>
    <cellStyle name="40% - Accent6 86 9" xfId="50039"/>
    <cellStyle name="40% - Accent6 86 9 2" xfId="61285"/>
    <cellStyle name="40% - Accent6 87" xfId="2528"/>
    <cellStyle name="40% - Accent6 87 10" xfId="50040"/>
    <cellStyle name="40% - Accent6 87 2" xfId="50041"/>
    <cellStyle name="40% - Accent6 87 2 2" xfId="50042"/>
    <cellStyle name="40% - Accent6 87 2 2 2" xfId="50043"/>
    <cellStyle name="40% - Accent6 87 2 2 2 2" xfId="50044"/>
    <cellStyle name="40% - Accent6 87 2 2 2 2 2" xfId="50045"/>
    <cellStyle name="40% - Accent6 87 2 2 2 2 2 2" xfId="50046"/>
    <cellStyle name="40% - Accent6 87 2 2 2 2 3" xfId="50047"/>
    <cellStyle name="40% - Accent6 87 2 2 2 3" xfId="50048"/>
    <cellStyle name="40% - Accent6 87 2 2 2 3 2" xfId="50049"/>
    <cellStyle name="40% - Accent6 87 2 2 2 4" xfId="50050"/>
    <cellStyle name="40% - Accent6 87 2 2 2 5" xfId="50051"/>
    <cellStyle name="40% - Accent6 87 2 2 3" xfId="50052"/>
    <cellStyle name="40% - Accent6 87 2 2 3 2" xfId="50053"/>
    <cellStyle name="40% - Accent6 87 2 2 3 2 2" xfId="50054"/>
    <cellStyle name="40% - Accent6 87 2 2 3 3" xfId="50055"/>
    <cellStyle name="40% - Accent6 87 2 2 4" xfId="50056"/>
    <cellStyle name="40% - Accent6 87 2 2 4 2" xfId="50057"/>
    <cellStyle name="40% - Accent6 87 2 2 5" xfId="50058"/>
    <cellStyle name="40% - Accent6 87 2 2 6" xfId="50059"/>
    <cellStyle name="40% - Accent6 87 2 3" xfId="50060"/>
    <cellStyle name="40% - Accent6 87 2 3 2" xfId="50061"/>
    <cellStyle name="40% - Accent6 87 2 3 2 2" xfId="50062"/>
    <cellStyle name="40% - Accent6 87 2 3 2 2 2" xfId="50063"/>
    <cellStyle name="40% - Accent6 87 2 3 2 3" xfId="50064"/>
    <cellStyle name="40% - Accent6 87 2 3 3" xfId="50065"/>
    <cellStyle name="40% - Accent6 87 2 3 3 2" xfId="50066"/>
    <cellStyle name="40% - Accent6 87 2 3 4" xfId="50067"/>
    <cellStyle name="40% - Accent6 87 2 3 5" xfId="50068"/>
    <cellStyle name="40% - Accent6 87 2 4" xfId="50069"/>
    <cellStyle name="40% - Accent6 87 2 4 2" xfId="50070"/>
    <cellStyle name="40% - Accent6 87 2 4 2 2" xfId="50071"/>
    <cellStyle name="40% - Accent6 87 2 4 3" xfId="50072"/>
    <cellStyle name="40% - Accent6 87 2 5" xfId="50073"/>
    <cellStyle name="40% - Accent6 87 2 5 2" xfId="50074"/>
    <cellStyle name="40% - Accent6 87 2 6" xfId="50075"/>
    <cellStyle name="40% - Accent6 87 2 7" xfId="50076"/>
    <cellStyle name="40% - Accent6 87 3" xfId="50077"/>
    <cellStyle name="40% - Accent6 87 3 2" xfId="50078"/>
    <cellStyle name="40% - Accent6 87 3 2 2" xfId="50079"/>
    <cellStyle name="40% - Accent6 87 3 2 2 2" xfId="50080"/>
    <cellStyle name="40% - Accent6 87 3 2 2 2 2" xfId="50081"/>
    <cellStyle name="40% - Accent6 87 3 2 2 2 2 2" xfId="50082"/>
    <cellStyle name="40% - Accent6 87 3 2 2 2 3" xfId="50083"/>
    <cellStyle name="40% - Accent6 87 3 2 2 3" xfId="50084"/>
    <cellStyle name="40% - Accent6 87 3 2 2 3 2" xfId="50085"/>
    <cellStyle name="40% - Accent6 87 3 2 2 4" xfId="50086"/>
    <cellStyle name="40% - Accent6 87 3 2 2 5" xfId="50087"/>
    <cellStyle name="40% - Accent6 87 3 2 3" xfId="50088"/>
    <cellStyle name="40% - Accent6 87 3 2 3 2" xfId="50089"/>
    <cellStyle name="40% - Accent6 87 3 2 3 2 2" xfId="50090"/>
    <cellStyle name="40% - Accent6 87 3 2 3 3" xfId="50091"/>
    <cellStyle name="40% - Accent6 87 3 2 4" xfId="50092"/>
    <cellStyle name="40% - Accent6 87 3 2 4 2" xfId="50093"/>
    <cellStyle name="40% - Accent6 87 3 2 5" xfId="50094"/>
    <cellStyle name="40% - Accent6 87 3 2 6" xfId="50095"/>
    <cellStyle name="40% - Accent6 87 3 3" xfId="50096"/>
    <cellStyle name="40% - Accent6 87 3 3 2" xfId="50097"/>
    <cellStyle name="40% - Accent6 87 3 3 2 2" xfId="50098"/>
    <cellStyle name="40% - Accent6 87 3 3 2 2 2" xfId="50099"/>
    <cellStyle name="40% - Accent6 87 3 3 2 3" xfId="50100"/>
    <cellStyle name="40% - Accent6 87 3 3 3" xfId="50101"/>
    <cellStyle name="40% - Accent6 87 3 3 3 2" xfId="50102"/>
    <cellStyle name="40% - Accent6 87 3 3 4" xfId="50103"/>
    <cellStyle name="40% - Accent6 87 3 3 5" xfId="50104"/>
    <cellStyle name="40% - Accent6 87 3 4" xfId="50105"/>
    <cellStyle name="40% - Accent6 87 3 4 2" xfId="50106"/>
    <cellStyle name="40% - Accent6 87 3 4 2 2" xfId="50107"/>
    <cellStyle name="40% - Accent6 87 3 4 3" xfId="50108"/>
    <cellStyle name="40% - Accent6 87 3 5" xfId="50109"/>
    <cellStyle name="40% - Accent6 87 3 5 2" xfId="50110"/>
    <cellStyle name="40% - Accent6 87 3 6" xfId="50111"/>
    <cellStyle name="40% - Accent6 87 3 7" xfId="50112"/>
    <cellStyle name="40% - Accent6 87 4" xfId="50113"/>
    <cellStyle name="40% - Accent6 87 4 2" xfId="50114"/>
    <cellStyle name="40% - Accent6 87 4 2 2" xfId="50115"/>
    <cellStyle name="40% - Accent6 87 4 2 2 2" xfId="50116"/>
    <cellStyle name="40% - Accent6 87 4 2 2 2 2" xfId="50117"/>
    <cellStyle name="40% - Accent6 87 4 2 2 3" xfId="50118"/>
    <cellStyle name="40% - Accent6 87 4 2 3" xfId="50119"/>
    <cellStyle name="40% - Accent6 87 4 2 3 2" xfId="50120"/>
    <cellStyle name="40% - Accent6 87 4 2 4" xfId="50121"/>
    <cellStyle name="40% - Accent6 87 4 2 5" xfId="50122"/>
    <cellStyle name="40% - Accent6 87 4 3" xfId="50123"/>
    <cellStyle name="40% - Accent6 87 4 3 2" xfId="50124"/>
    <cellStyle name="40% - Accent6 87 4 3 2 2" xfId="50125"/>
    <cellStyle name="40% - Accent6 87 4 3 3" xfId="50126"/>
    <cellStyle name="40% - Accent6 87 4 4" xfId="50127"/>
    <cellStyle name="40% - Accent6 87 4 4 2" xfId="50128"/>
    <cellStyle name="40% - Accent6 87 4 5" xfId="50129"/>
    <cellStyle name="40% - Accent6 87 4 6" xfId="50130"/>
    <cellStyle name="40% - Accent6 87 5" xfId="50131"/>
    <cellStyle name="40% - Accent6 87 5 2" xfId="50132"/>
    <cellStyle name="40% - Accent6 87 5 2 2" xfId="50133"/>
    <cellStyle name="40% - Accent6 87 5 2 2 2" xfId="50134"/>
    <cellStyle name="40% - Accent6 87 5 2 2 2 2" xfId="50135"/>
    <cellStyle name="40% - Accent6 87 5 2 2 3" xfId="50136"/>
    <cellStyle name="40% - Accent6 87 5 2 3" xfId="50137"/>
    <cellStyle name="40% - Accent6 87 5 2 3 2" xfId="50138"/>
    <cellStyle name="40% - Accent6 87 5 2 4" xfId="50139"/>
    <cellStyle name="40% - Accent6 87 5 2 5" xfId="50140"/>
    <cellStyle name="40% - Accent6 87 5 3" xfId="50141"/>
    <cellStyle name="40% - Accent6 87 5 3 2" xfId="50142"/>
    <cellStyle name="40% - Accent6 87 5 3 2 2" xfId="50143"/>
    <cellStyle name="40% - Accent6 87 5 3 3" xfId="50144"/>
    <cellStyle name="40% - Accent6 87 5 4" xfId="50145"/>
    <cellStyle name="40% - Accent6 87 5 4 2" xfId="50146"/>
    <cellStyle name="40% - Accent6 87 5 5" xfId="50147"/>
    <cellStyle name="40% - Accent6 87 5 6" xfId="50148"/>
    <cellStyle name="40% - Accent6 87 6" xfId="50149"/>
    <cellStyle name="40% - Accent6 87 6 2" xfId="50150"/>
    <cellStyle name="40% - Accent6 87 6 2 2" xfId="50151"/>
    <cellStyle name="40% - Accent6 87 6 2 2 2" xfId="50152"/>
    <cellStyle name="40% - Accent6 87 6 2 3" xfId="50153"/>
    <cellStyle name="40% - Accent6 87 6 3" xfId="50154"/>
    <cellStyle name="40% - Accent6 87 6 3 2" xfId="50155"/>
    <cellStyle name="40% - Accent6 87 6 4" xfId="50156"/>
    <cellStyle name="40% - Accent6 87 6 5" xfId="50157"/>
    <cellStyle name="40% - Accent6 87 7" xfId="50158"/>
    <cellStyle name="40% - Accent6 87 7 2" xfId="50159"/>
    <cellStyle name="40% - Accent6 87 7 2 2" xfId="50160"/>
    <cellStyle name="40% - Accent6 87 7 3" xfId="50161"/>
    <cellStyle name="40% - Accent6 87 8" xfId="50162"/>
    <cellStyle name="40% - Accent6 87 8 2" xfId="50163"/>
    <cellStyle name="40% - Accent6 87 9" xfId="50164"/>
    <cellStyle name="40% - Accent6 87 9 2" xfId="61286"/>
    <cellStyle name="40% - Accent6 88" xfId="2529"/>
    <cellStyle name="40% - Accent6 88 10" xfId="50165"/>
    <cellStyle name="40% - Accent6 88 2" xfId="50166"/>
    <cellStyle name="40% - Accent6 88 2 2" xfId="50167"/>
    <cellStyle name="40% - Accent6 88 2 2 2" xfId="50168"/>
    <cellStyle name="40% - Accent6 88 2 2 2 2" xfId="50169"/>
    <cellStyle name="40% - Accent6 88 2 2 2 2 2" xfId="50170"/>
    <cellStyle name="40% - Accent6 88 2 2 2 2 2 2" xfId="50171"/>
    <cellStyle name="40% - Accent6 88 2 2 2 2 3" xfId="50172"/>
    <cellStyle name="40% - Accent6 88 2 2 2 3" xfId="50173"/>
    <cellStyle name="40% - Accent6 88 2 2 2 3 2" xfId="50174"/>
    <cellStyle name="40% - Accent6 88 2 2 2 4" xfId="50175"/>
    <cellStyle name="40% - Accent6 88 2 2 2 5" xfId="50176"/>
    <cellStyle name="40% - Accent6 88 2 2 3" xfId="50177"/>
    <cellStyle name="40% - Accent6 88 2 2 3 2" xfId="50178"/>
    <cellStyle name="40% - Accent6 88 2 2 3 2 2" xfId="50179"/>
    <cellStyle name="40% - Accent6 88 2 2 3 3" xfId="50180"/>
    <cellStyle name="40% - Accent6 88 2 2 4" xfId="50181"/>
    <cellStyle name="40% - Accent6 88 2 2 4 2" xfId="50182"/>
    <cellStyle name="40% - Accent6 88 2 2 5" xfId="50183"/>
    <cellStyle name="40% - Accent6 88 2 2 6" xfId="50184"/>
    <cellStyle name="40% - Accent6 88 2 3" xfId="50185"/>
    <cellStyle name="40% - Accent6 88 2 3 2" xfId="50186"/>
    <cellStyle name="40% - Accent6 88 2 3 2 2" xfId="50187"/>
    <cellStyle name="40% - Accent6 88 2 3 2 2 2" xfId="50188"/>
    <cellStyle name="40% - Accent6 88 2 3 2 3" xfId="50189"/>
    <cellStyle name="40% - Accent6 88 2 3 3" xfId="50190"/>
    <cellStyle name="40% - Accent6 88 2 3 3 2" xfId="50191"/>
    <cellStyle name="40% - Accent6 88 2 3 4" xfId="50192"/>
    <cellStyle name="40% - Accent6 88 2 3 5" xfId="50193"/>
    <cellStyle name="40% - Accent6 88 2 4" xfId="50194"/>
    <cellStyle name="40% - Accent6 88 2 4 2" xfId="50195"/>
    <cellStyle name="40% - Accent6 88 2 4 2 2" xfId="50196"/>
    <cellStyle name="40% - Accent6 88 2 4 3" xfId="50197"/>
    <cellStyle name="40% - Accent6 88 2 5" xfId="50198"/>
    <cellStyle name="40% - Accent6 88 2 5 2" xfId="50199"/>
    <cellStyle name="40% - Accent6 88 2 6" xfId="50200"/>
    <cellStyle name="40% - Accent6 88 2 7" xfId="50201"/>
    <cellStyle name="40% - Accent6 88 3" xfId="50202"/>
    <cellStyle name="40% - Accent6 88 3 2" xfId="50203"/>
    <cellStyle name="40% - Accent6 88 3 2 2" xfId="50204"/>
    <cellStyle name="40% - Accent6 88 3 2 2 2" xfId="50205"/>
    <cellStyle name="40% - Accent6 88 3 2 2 2 2" xfId="50206"/>
    <cellStyle name="40% - Accent6 88 3 2 2 2 2 2" xfId="50207"/>
    <cellStyle name="40% - Accent6 88 3 2 2 2 3" xfId="50208"/>
    <cellStyle name="40% - Accent6 88 3 2 2 3" xfId="50209"/>
    <cellStyle name="40% - Accent6 88 3 2 2 3 2" xfId="50210"/>
    <cellStyle name="40% - Accent6 88 3 2 2 4" xfId="50211"/>
    <cellStyle name="40% - Accent6 88 3 2 2 5" xfId="50212"/>
    <cellStyle name="40% - Accent6 88 3 2 3" xfId="50213"/>
    <cellStyle name="40% - Accent6 88 3 2 3 2" xfId="50214"/>
    <cellStyle name="40% - Accent6 88 3 2 3 2 2" xfId="50215"/>
    <cellStyle name="40% - Accent6 88 3 2 3 3" xfId="50216"/>
    <cellStyle name="40% - Accent6 88 3 2 4" xfId="50217"/>
    <cellStyle name="40% - Accent6 88 3 2 4 2" xfId="50218"/>
    <cellStyle name="40% - Accent6 88 3 2 5" xfId="50219"/>
    <cellStyle name="40% - Accent6 88 3 2 6" xfId="50220"/>
    <cellStyle name="40% - Accent6 88 3 3" xfId="50221"/>
    <cellStyle name="40% - Accent6 88 3 3 2" xfId="50222"/>
    <cellStyle name="40% - Accent6 88 3 3 2 2" xfId="50223"/>
    <cellStyle name="40% - Accent6 88 3 3 2 2 2" xfId="50224"/>
    <cellStyle name="40% - Accent6 88 3 3 2 3" xfId="50225"/>
    <cellStyle name="40% - Accent6 88 3 3 3" xfId="50226"/>
    <cellStyle name="40% - Accent6 88 3 3 3 2" xfId="50227"/>
    <cellStyle name="40% - Accent6 88 3 3 4" xfId="50228"/>
    <cellStyle name="40% - Accent6 88 3 3 5" xfId="50229"/>
    <cellStyle name="40% - Accent6 88 3 4" xfId="50230"/>
    <cellStyle name="40% - Accent6 88 3 4 2" xfId="50231"/>
    <cellStyle name="40% - Accent6 88 3 4 2 2" xfId="50232"/>
    <cellStyle name="40% - Accent6 88 3 4 3" xfId="50233"/>
    <cellStyle name="40% - Accent6 88 3 5" xfId="50234"/>
    <cellStyle name="40% - Accent6 88 3 5 2" xfId="50235"/>
    <cellStyle name="40% - Accent6 88 3 6" xfId="50236"/>
    <cellStyle name="40% - Accent6 88 3 7" xfId="50237"/>
    <cellStyle name="40% - Accent6 88 4" xfId="50238"/>
    <cellStyle name="40% - Accent6 88 4 2" xfId="50239"/>
    <cellStyle name="40% - Accent6 88 4 2 2" xfId="50240"/>
    <cellStyle name="40% - Accent6 88 4 2 2 2" xfId="50241"/>
    <cellStyle name="40% - Accent6 88 4 2 2 2 2" xfId="50242"/>
    <cellStyle name="40% - Accent6 88 4 2 2 3" xfId="50243"/>
    <cellStyle name="40% - Accent6 88 4 2 3" xfId="50244"/>
    <cellStyle name="40% - Accent6 88 4 2 3 2" xfId="50245"/>
    <cellStyle name="40% - Accent6 88 4 2 4" xfId="50246"/>
    <cellStyle name="40% - Accent6 88 4 2 5" xfId="50247"/>
    <cellStyle name="40% - Accent6 88 4 3" xfId="50248"/>
    <cellStyle name="40% - Accent6 88 4 3 2" xfId="50249"/>
    <cellStyle name="40% - Accent6 88 4 3 2 2" xfId="50250"/>
    <cellStyle name="40% - Accent6 88 4 3 3" xfId="50251"/>
    <cellStyle name="40% - Accent6 88 4 4" xfId="50252"/>
    <cellStyle name="40% - Accent6 88 4 4 2" xfId="50253"/>
    <cellStyle name="40% - Accent6 88 4 5" xfId="50254"/>
    <cellStyle name="40% - Accent6 88 4 6" xfId="50255"/>
    <cellStyle name="40% - Accent6 88 5" xfId="50256"/>
    <cellStyle name="40% - Accent6 88 5 2" xfId="50257"/>
    <cellStyle name="40% - Accent6 88 5 2 2" xfId="50258"/>
    <cellStyle name="40% - Accent6 88 5 2 2 2" xfId="50259"/>
    <cellStyle name="40% - Accent6 88 5 2 2 2 2" xfId="50260"/>
    <cellStyle name="40% - Accent6 88 5 2 2 3" xfId="50261"/>
    <cellStyle name="40% - Accent6 88 5 2 3" xfId="50262"/>
    <cellStyle name="40% - Accent6 88 5 2 3 2" xfId="50263"/>
    <cellStyle name="40% - Accent6 88 5 2 4" xfId="50264"/>
    <cellStyle name="40% - Accent6 88 5 2 5" xfId="50265"/>
    <cellStyle name="40% - Accent6 88 5 3" xfId="50266"/>
    <cellStyle name="40% - Accent6 88 5 3 2" xfId="50267"/>
    <cellStyle name="40% - Accent6 88 5 3 2 2" xfId="50268"/>
    <cellStyle name="40% - Accent6 88 5 3 3" xfId="50269"/>
    <cellStyle name="40% - Accent6 88 5 4" xfId="50270"/>
    <cellStyle name="40% - Accent6 88 5 4 2" xfId="50271"/>
    <cellStyle name="40% - Accent6 88 5 5" xfId="50272"/>
    <cellStyle name="40% - Accent6 88 5 6" xfId="50273"/>
    <cellStyle name="40% - Accent6 88 6" xfId="50274"/>
    <cellStyle name="40% - Accent6 88 6 2" xfId="50275"/>
    <cellStyle name="40% - Accent6 88 6 2 2" xfId="50276"/>
    <cellStyle name="40% - Accent6 88 6 2 2 2" xfId="50277"/>
    <cellStyle name="40% - Accent6 88 6 2 3" xfId="50278"/>
    <cellStyle name="40% - Accent6 88 6 3" xfId="50279"/>
    <cellStyle name="40% - Accent6 88 6 3 2" xfId="50280"/>
    <cellStyle name="40% - Accent6 88 6 4" xfId="50281"/>
    <cellStyle name="40% - Accent6 88 6 5" xfId="50282"/>
    <cellStyle name="40% - Accent6 88 7" xfId="50283"/>
    <cellStyle name="40% - Accent6 88 7 2" xfId="50284"/>
    <cellStyle name="40% - Accent6 88 7 2 2" xfId="50285"/>
    <cellStyle name="40% - Accent6 88 7 3" xfId="50286"/>
    <cellStyle name="40% - Accent6 88 8" xfId="50287"/>
    <cellStyle name="40% - Accent6 88 8 2" xfId="50288"/>
    <cellStyle name="40% - Accent6 88 9" xfId="50289"/>
    <cellStyle name="40% - Accent6 88 9 2" xfId="61287"/>
    <cellStyle name="40% - Accent6 89" xfId="2530"/>
    <cellStyle name="40% - Accent6 89 10" xfId="50290"/>
    <cellStyle name="40% - Accent6 89 2" xfId="50291"/>
    <cellStyle name="40% - Accent6 89 2 2" xfId="50292"/>
    <cellStyle name="40% - Accent6 89 2 2 2" xfId="50293"/>
    <cellStyle name="40% - Accent6 89 2 2 2 2" xfId="50294"/>
    <cellStyle name="40% - Accent6 89 2 2 2 2 2" xfId="50295"/>
    <cellStyle name="40% - Accent6 89 2 2 2 2 2 2" xfId="50296"/>
    <cellStyle name="40% - Accent6 89 2 2 2 2 3" xfId="50297"/>
    <cellStyle name="40% - Accent6 89 2 2 2 3" xfId="50298"/>
    <cellStyle name="40% - Accent6 89 2 2 2 3 2" xfId="50299"/>
    <cellStyle name="40% - Accent6 89 2 2 2 4" xfId="50300"/>
    <cellStyle name="40% - Accent6 89 2 2 2 5" xfId="50301"/>
    <cellStyle name="40% - Accent6 89 2 2 3" xfId="50302"/>
    <cellStyle name="40% - Accent6 89 2 2 3 2" xfId="50303"/>
    <cellStyle name="40% - Accent6 89 2 2 3 2 2" xfId="50304"/>
    <cellStyle name="40% - Accent6 89 2 2 3 3" xfId="50305"/>
    <cellStyle name="40% - Accent6 89 2 2 4" xfId="50306"/>
    <cellStyle name="40% - Accent6 89 2 2 4 2" xfId="50307"/>
    <cellStyle name="40% - Accent6 89 2 2 5" xfId="50308"/>
    <cellStyle name="40% - Accent6 89 2 2 6" xfId="50309"/>
    <cellStyle name="40% - Accent6 89 2 3" xfId="50310"/>
    <cellStyle name="40% - Accent6 89 2 3 2" xfId="50311"/>
    <cellStyle name="40% - Accent6 89 2 3 2 2" xfId="50312"/>
    <cellStyle name="40% - Accent6 89 2 3 2 2 2" xfId="50313"/>
    <cellStyle name="40% - Accent6 89 2 3 2 3" xfId="50314"/>
    <cellStyle name="40% - Accent6 89 2 3 3" xfId="50315"/>
    <cellStyle name="40% - Accent6 89 2 3 3 2" xfId="50316"/>
    <cellStyle name="40% - Accent6 89 2 3 4" xfId="50317"/>
    <cellStyle name="40% - Accent6 89 2 3 5" xfId="50318"/>
    <cellStyle name="40% - Accent6 89 2 4" xfId="50319"/>
    <cellStyle name="40% - Accent6 89 2 4 2" xfId="50320"/>
    <cellStyle name="40% - Accent6 89 2 4 2 2" xfId="50321"/>
    <cellStyle name="40% - Accent6 89 2 4 3" xfId="50322"/>
    <cellStyle name="40% - Accent6 89 2 5" xfId="50323"/>
    <cellStyle name="40% - Accent6 89 2 5 2" xfId="50324"/>
    <cellStyle name="40% - Accent6 89 2 6" xfId="50325"/>
    <cellStyle name="40% - Accent6 89 2 7" xfId="50326"/>
    <cellStyle name="40% - Accent6 89 3" xfId="50327"/>
    <cellStyle name="40% - Accent6 89 3 2" xfId="50328"/>
    <cellStyle name="40% - Accent6 89 3 2 2" xfId="50329"/>
    <cellStyle name="40% - Accent6 89 3 2 2 2" xfId="50330"/>
    <cellStyle name="40% - Accent6 89 3 2 2 2 2" xfId="50331"/>
    <cellStyle name="40% - Accent6 89 3 2 2 2 2 2" xfId="50332"/>
    <cellStyle name="40% - Accent6 89 3 2 2 2 3" xfId="50333"/>
    <cellStyle name="40% - Accent6 89 3 2 2 3" xfId="50334"/>
    <cellStyle name="40% - Accent6 89 3 2 2 3 2" xfId="50335"/>
    <cellStyle name="40% - Accent6 89 3 2 2 4" xfId="50336"/>
    <cellStyle name="40% - Accent6 89 3 2 2 5" xfId="50337"/>
    <cellStyle name="40% - Accent6 89 3 2 3" xfId="50338"/>
    <cellStyle name="40% - Accent6 89 3 2 3 2" xfId="50339"/>
    <cellStyle name="40% - Accent6 89 3 2 3 2 2" xfId="50340"/>
    <cellStyle name="40% - Accent6 89 3 2 3 3" xfId="50341"/>
    <cellStyle name="40% - Accent6 89 3 2 4" xfId="50342"/>
    <cellStyle name="40% - Accent6 89 3 2 4 2" xfId="50343"/>
    <cellStyle name="40% - Accent6 89 3 2 5" xfId="50344"/>
    <cellStyle name="40% - Accent6 89 3 2 6" xfId="50345"/>
    <cellStyle name="40% - Accent6 89 3 3" xfId="50346"/>
    <cellStyle name="40% - Accent6 89 3 3 2" xfId="50347"/>
    <cellStyle name="40% - Accent6 89 3 3 2 2" xfId="50348"/>
    <cellStyle name="40% - Accent6 89 3 3 2 2 2" xfId="50349"/>
    <cellStyle name="40% - Accent6 89 3 3 2 3" xfId="50350"/>
    <cellStyle name="40% - Accent6 89 3 3 3" xfId="50351"/>
    <cellStyle name="40% - Accent6 89 3 3 3 2" xfId="50352"/>
    <cellStyle name="40% - Accent6 89 3 3 4" xfId="50353"/>
    <cellStyle name="40% - Accent6 89 3 3 5" xfId="50354"/>
    <cellStyle name="40% - Accent6 89 3 4" xfId="50355"/>
    <cellStyle name="40% - Accent6 89 3 4 2" xfId="50356"/>
    <cellStyle name="40% - Accent6 89 3 4 2 2" xfId="50357"/>
    <cellStyle name="40% - Accent6 89 3 4 3" xfId="50358"/>
    <cellStyle name="40% - Accent6 89 3 5" xfId="50359"/>
    <cellStyle name="40% - Accent6 89 3 5 2" xfId="50360"/>
    <cellStyle name="40% - Accent6 89 3 6" xfId="50361"/>
    <cellStyle name="40% - Accent6 89 3 7" xfId="50362"/>
    <cellStyle name="40% - Accent6 89 4" xfId="50363"/>
    <cellStyle name="40% - Accent6 89 4 2" xfId="50364"/>
    <cellStyle name="40% - Accent6 89 4 2 2" xfId="50365"/>
    <cellStyle name="40% - Accent6 89 4 2 2 2" xfId="50366"/>
    <cellStyle name="40% - Accent6 89 4 2 2 2 2" xfId="50367"/>
    <cellStyle name="40% - Accent6 89 4 2 2 3" xfId="50368"/>
    <cellStyle name="40% - Accent6 89 4 2 3" xfId="50369"/>
    <cellStyle name="40% - Accent6 89 4 2 3 2" xfId="50370"/>
    <cellStyle name="40% - Accent6 89 4 2 4" xfId="50371"/>
    <cellStyle name="40% - Accent6 89 4 2 5" xfId="50372"/>
    <cellStyle name="40% - Accent6 89 4 3" xfId="50373"/>
    <cellStyle name="40% - Accent6 89 4 3 2" xfId="50374"/>
    <cellStyle name="40% - Accent6 89 4 3 2 2" xfId="50375"/>
    <cellStyle name="40% - Accent6 89 4 3 3" xfId="50376"/>
    <cellStyle name="40% - Accent6 89 4 4" xfId="50377"/>
    <cellStyle name="40% - Accent6 89 4 4 2" xfId="50378"/>
    <cellStyle name="40% - Accent6 89 4 5" xfId="50379"/>
    <cellStyle name="40% - Accent6 89 4 6" xfId="50380"/>
    <cellStyle name="40% - Accent6 89 5" xfId="50381"/>
    <cellStyle name="40% - Accent6 89 5 2" xfId="50382"/>
    <cellStyle name="40% - Accent6 89 5 2 2" xfId="50383"/>
    <cellStyle name="40% - Accent6 89 5 2 2 2" xfId="50384"/>
    <cellStyle name="40% - Accent6 89 5 2 2 2 2" xfId="50385"/>
    <cellStyle name="40% - Accent6 89 5 2 2 3" xfId="50386"/>
    <cellStyle name="40% - Accent6 89 5 2 3" xfId="50387"/>
    <cellStyle name="40% - Accent6 89 5 2 3 2" xfId="50388"/>
    <cellStyle name="40% - Accent6 89 5 2 4" xfId="50389"/>
    <cellStyle name="40% - Accent6 89 5 2 5" xfId="50390"/>
    <cellStyle name="40% - Accent6 89 5 3" xfId="50391"/>
    <cellStyle name="40% - Accent6 89 5 3 2" xfId="50392"/>
    <cellStyle name="40% - Accent6 89 5 3 2 2" xfId="50393"/>
    <cellStyle name="40% - Accent6 89 5 3 3" xfId="50394"/>
    <cellStyle name="40% - Accent6 89 5 4" xfId="50395"/>
    <cellStyle name="40% - Accent6 89 5 4 2" xfId="50396"/>
    <cellStyle name="40% - Accent6 89 5 5" xfId="50397"/>
    <cellStyle name="40% - Accent6 89 5 6" xfId="50398"/>
    <cellStyle name="40% - Accent6 89 6" xfId="50399"/>
    <cellStyle name="40% - Accent6 89 6 2" xfId="50400"/>
    <cellStyle name="40% - Accent6 89 6 2 2" xfId="50401"/>
    <cellStyle name="40% - Accent6 89 6 2 2 2" xfId="50402"/>
    <cellStyle name="40% - Accent6 89 6 2 3" xfId="50403"/>
    <cellStyle name="40% - Accent6 89 6 3" xfId="50404"/>
    <cellStyle name="40% - Accent6 89 6 3 2" xfId="50405"/>
    <cellStyle name="40% - Accent6 89 6 4" xfId="50406"/>
    <cellStyle name="40% - Accent6 89 6 5" xfId="50407"/>
    <cellStyle name="40% - Accent6 89 7" xfId="50408"/>
    <cellStyle name="40% - Accent6 89 7 2" xfId="50409"/>
    <cellStyle name="40% - Accent6 89 7 2 2" xfId="50410"/>
    <cellStyle name="40% - Accent6 89 7 3" xfId="50411"/>
    <cellStyle name="40% - Accent6 89 8" xfId="50412"/>
    <cellStyle name="40% - Accent6 89 8 2" xfId="50413"/>
    <cellStyle name="40% - Accent6 89 9" xfId="50414"/>
    <cellStyle name="40% - Accent6 89 9 2" xfId="61288"/>
    <cellStyle name="40% - Accent6 9" xfId="2531"/>
    <cellStyle name="40% - Accent6 9 2" xfId="2532"/>
    <cellStyle name="40% - Accent6 90" xfId="2533"/>
    <cellStyle name="40% - Accent6 90 10" xfId="50415"/>
    <cellStyle name="40% - Accent6 90 2" xfId="50416"/>
    <cellStyle name="40% - Accent6 90 2 2" xfId="50417"/>
    <cellStyle name="40% - Accent6 90 2 2 2" xfId="50418"/>
    <cellStyle name="40% - Accent6 90 2 2 2 2" xfId="50419"/>
    <cellStyle name="40% - Accent6 90 2 2 2 2 2" xfId="50420"/>
    <cellStyle name="40% - Accent6 90 2 2 2 2 2 2" xfId="50421"/>
    <cellStyle name="40% - Accent6 90 2 2 2 2 3" xfId="50422"/>
    <cellStyle name="40% - Accent6 90 2 2 2 3" xfId="50423"/>
    <cellStyle name="40% - Accent6 90 2 2 2 3 2" xfId="50424"/>
    <cellStyle name="40% - Accent6 90 2 2 2 4" xfId="50425"/>
    <cellStyle name="40% - Accent6 90 2 2 2 5" xfId="50426"/>
    <cellStyle name="40% - Accent6 90 2 2 3" xfId="50427"/>
    <cellStyle name="40% - Accent6 90 2 2 3 2" xfId="50428"/>
    <cellStyle name="40% - Accent6 90 2 2 3 2 2" xfId="50429"/>
    <cellStyle name="40% - Accent6 90 2 2 3 3" xfId="50430"/>
    <cellStyle name="40% - Accent6 90 2 2 4" xfId="50431"/>
    <cellStyle name="40% - Accent6 90 2 2 4 2" xfId="50432"/>
    <cellStyle name="40% - Accent6 90 2 2 5" xfId="50433"/>
    <cellStyle name="40% - Accent6 90 2 2 6" xfId="50434"/>
    <cellStyle name="40% - Accent6 90 2 3" xfId="50435"/>
    <cellStyle name="40% - Accent6 90 2 3 2" xfId="50436"/>
    <cellStyle name="40% - Accent6 90 2 3 2 2" xfId="50437"/>
    <cellStyle name="40% - Accent6 90 2 3 2 2 2" xfId="50438"/>
    <cellStyle name="40% - Accent6 90 2 3 2 3" xfId="50439"/>
    <cellStyle name="40% - Accent6 90 2 3 3" xfId="50440"/>
    <cellStyle name="40% - Accent6 90 2 3 3 2" xfId="50441"/>
    <cellStyle name="40% - Accent6 90 2 3 4" xfId="50442"/>
    <cellStyle name="40% - Accent6 90 2 3 5" xfId="50443"/>
    <cellStyle name="40% - Accent6 90 2 4" xfId="50444"/>
    <cellStyle name="40% - Accent6 90 2 4 2" xfId="50445"/>
    <cellStyle name="40% - Accent6 90 2 4 2 2" xfId="50446"/>
    <cellStyle name="40% - Accent6 90 2 4 3" xfId="50447"/>
    <cellStyle name="40% - Accent6 90 2 5" xfId="50448"/>
    <cellStyle name="40% - Accent6 90 2 5 2" xfId="50449"/>
    <cellStyle name="40% - Accent6 90 2 6" xfId="50450"/>
    <cellStyle name="40% - Accent6 90 2 7" xfId="50451"/>
    <cellStyle name="40% - Accent6 90 3" xfId="50452"/>
    <cellStyle name="40% - Accent6 90 3 2" xfId="50453"/>
    <cellStyle name="40% - Accent6 90 3 2 2" xfId="50454"/>
    <cellStyle name="40% - Accent6 90 3 2 2 2" xfId="50455"/>
    <cellStyle name="40% - Accent6 90 3 2 2 2 2" xfId="50456"/>
    <cellStyle name="40% - Accent6 90 3 2 2 2 2 2" xfId="50457"/>
    <cellStyle name="40% - Accent6 90 3 2 2 2 3" xfId="50458"/>
    <cellStyle name="40% - Accent6 90 3 2 2 3" xfId="50459"/>
    <cellStyle name="40% - Accent6 90 3 2 2 3 2" xfId="50460"/>
    <cellStyle name="40% - Accent6 90 3 2 2 4" xfId="50461"/>
    <cellStyle name="40% - Accent6 90 3 2 2 5" xfId="50462"/>
    <cellStyle name="40% - Accent6 90 3 2 3" xfId="50463"/>
    <cellStyle name="40% - Accent6 90 3 2 3 2" xfId="50464"/>
    <cellStyle name="40% - Accent6 90 3 2 3 2 2" xfId="50465"/>
    <cellStyle name="40% - Accent6 90 3 2 3 3" xfId="50466"/>
    <cellStyle name="40% - Accent6 90 3 2 4" xfId="50467"/>
    <cellStyle name="40% - Accent6 90 3 2 4 2" xfId="50468"/>
    <cellStyle name="40% - Accent6 90 3 2 5" xfId="50469"/>
    <cellStyle name="40% - Accent6 90 3 2 6" xfId="50470"/>
    <cellStyle name="40% - Accent6 90 3 3" xfId="50471"/>
    <cellStyle name="40% - Accent6 90 3 3 2" xfId="50472"/>
    <cellStyle name="40% - Accent6 90 3 3 2 2" xfId="50473"/>
    <cellStyle name="40% - Accent6 90 3 3 2 2 2" xfId="50474"/>
    <cellStyle name="40% - Accent6 90 3 3 2 3" xfId="50475"/>
    <cellStyle name="40% - Accent6 90 3 3 3" xfId="50476"/>
    <cellStyle name="40% - Accent6 90 3 3 3 2" xfId="50477"/>
    <cellStyle name="40% - Accent6 90 3 3 4" xfId="50478"/>
    <cellStyle name="40% - Accent6 90 3 3 5" xfId="50479"/>
    <cellStyle name="40% - Accent6 90 3 4" xfId="50480"/>
    <cellStyle name="40% - Accent6 90 3 4 2" xfId="50481"/>
    <cellStyle name="40% - Accent6 90 3 4 2 2" xfId="50482"/>
    <cellStyle name="40% - Accent6 90 3 4 3" xfId="50483"/>
    <cellStyle name="40% - Accent6 90 3 5" xfId="50484"/>
    <cellStyle name="40% - Accent6 90 3 5 2" xfId="50485"/>
    <cellStyle name="40% - Accent6 90 3 6" xfId="50486"/>
    <cellStyle name="40% - Accent6 90 3 7" xfId="50487"/>
    <cellStyle name="40% - Accent6 90 4" xfId="50488"/>
    <cellStyle name="40% - Accent6 90 4 2" xfId="50489"/>
    <cellStyle name="40% - Accent6 90 4 2 2" xfId="50490"/>
    <cellStyle name="40% - Accent6 90 4 2 2 2" xfId="50491"/>
    <cellStyle name="40% - Accent6 90 4 2 2 2 2" xfId="50492"/>
    <cellStyle name="40% - Accent6 90 4 2 2 3" xfId="50493"/>
    <cellStyle name="40% - Accent6 90 4 2 3" xfId="50494"/>
    <cellStyle name="40% - Accent6 90 4 2 3 2" xfId="50495"/>
    <cellStyle name="40% - Accent6 90 4 2 4" xfId="50496"/>
    <cellStyle name="40% - Accent6 90 4 2 5" xfId="50497"/>
    <cellStyle name="40% - Accent6 90 4 3" xfId="50498"/>
    <cellStyle name="40% - Accent6 90 4 3 2" xfId="50499"/>
    <cellStyle name="40% - Accent6 90 4 3 2 2" xfId="50500"/>
    <cellStyle name="40% - Accent6 90 4 3 3" xfId="50501"/>
    <cellStyle name="40% - Accent6 90 4 4" xfId="50502"/>
    <cellStyle name="40% - Accent6 90 4 4 2" xfId="50503"/>
    <cellStyle name="40% - Accent6 90 4 5" xfId="50504"/>
    <cellStyle name="40% - Accent6 90 4 6" xfId="50505"/>
    <cellStyle name="40% - Accent6 90 5" xfId="50506"/>
    <cellStyle name="40% - Accent6 90 5 2" xfId="50507"/>
    <cellStyle name="40% - Accent6 90 5 2 2" xfId="50508"/>
    <cellStyle name="40% - Accent6 90 5 2 2 2" xfId="50509"/>
    <cellStyle name="40% - Accent6 90 5 2 2 2 2" xfId="50510"/>
    <cellStyle name="40% - Accent6 90 5 2 2 3" xfId="50511"/>
    <cellStyle name="40% - Accent6 90 5 2 3" xfId="50512"/>
    <cellStyle name="40% - Accent6 90 5 2 3 2" xfId="50513"/>
    <cellStyle name="40% - Accent6 90 5 2 4" xfId="50514"/>
    <cellStyle name="40% - Accent6 90 5 2 5" xfId="50515"/>
    <cellStyle name="40% - Accent6 90 5 3" xfId="50516"/>
    <cellStyle name="40% - Accent6 90 5 3 2" xfId="50517"/>
    <cellStyle name="40% - Accent6 90 5 3 2 2" xfId="50518"/>
    <cellStyle name="40% - Accent6 90 5 3 3" xfId="50519"/>
    <cellStyle name="40% - Accent6 90 5 4" xfId="50520"/>
    <cellStyle name="40% - Accent6 90 5 4 2" xfId="50521"/>
    <cellStyle name="40% - Accent6 90 5 5" xfId="50522"/>
    <cellStyle name="40% - Accent6 90 5 6" xfId="50523"/>
    <cellStyle name="40% - Accent6 90 6" xfId="50524"/>
    <cellStyle name="40% - Accent6 90 6 2" xfId="50525"/>
    <cellStyle name="40% - Accent6 90 6 2 2" xfId="50526"/>
    <cellStyle name="40% - Accent6 90 6 2 2 2" xfId="50527"/>
    <cellStyle name="40% - Accent6 90 6 2 3" xfId="50528"/>
    <cellStyle name="40% - Accent6 90 6 3" xfId="50529"/>
    <cellStyle name="40% - Accent6 90 6 3 2" xfId="50530"/>
    <cellStyle name="40% - Accent6 90 6 4" xfId="50531"/>
    <cellStyle name="40% - Accent6 90 6 5" xfId="50532"/>
    <cellStyle name="40% - Accent6 90 7" xfId="50533"/>
    <cellStyle name="40% - Accent6 90 7 2" xfId="50534"/>
    <cellStyle name="40% - Accent6 90 7 2 2" xfId="50535"/>
    <cellStyle name="40% - Accent6 90 7 3" xfId="50536"/>
    <cellStyle name="40% - Accent6 90 8" xfId="50537"/>
    <cellStyle name="40% - Accent6 90 8 2" xfId="50538"/>
    <cellStyle name="40% - Accent6 90 9" xfId="50539"/>
    <cellStyle name="40% - Accent6 90 9 2" xfId="61289"/>
    <cellStyle name="40% - Accent6 91" xfId="2534"/>
    <cellStyle name="40% - Accent6 91 10" xfId="50540"/>
    <cellStyle name="40% - Accent6 91 2" xfId="50541"/>
    <cellStyle name="40% - Accent6 91 2 2" xfId="50542"/>
    <cellStyle name="40% - Accent6 91 2 2 2" xfId="50543"/>
    <cellStyle name="40% - Accent6 91 2 2 2 2" xfId="50544"/>
    <cellStyle name="40% - Accent6 91 2 2 2 2 2" xfId="50545"/>
    <cellStyle name="40% - Accent6 91 2 2 2 2 2 2" xfId="50546"/>
    <cellStyle name="40% - Accent6 91 2 2 2 2 3" xfId="50547"/>
    <cellStyle name="40% - Accent6 91 2 2 2 3" xfId="50548"/>
    <cellStyle name="40% - Accent6 91 2 2 2 3 2" xfId="50549"/>
    <cellStyle name="40% - Accent6 91 2 2 2 4" xfId="50550"/>
    <cellStyle name="40% - Accent6 91 2 2 2 5" xfId="50551"/>
    <cellStyle name="40% - Accent6 91 2 2 3" xfId="50552"/>
    <cellStyle name="40% - Accent6 91 2 2 3 2" xfId="50553"/>
    <cellStyle name="40% - Accent6 91 2 2 3 2 2" xfId="50554"/>
    <cellStyle name="40% - Accent6 91 2 2 3 3" xfId="50555"/>
    <cellStyle name="40% - Accent6 91 2 2 4" xfId="50556"/>
    <cellStyle name="40% - Accent6 91 2 2 4 2" xfId="50557"/>
    <cellStyle name="40% - Accent6 91 2 2 5" xfId="50558"/>
    <cellStyle name="40% - Accent6 91 2 2 6" xfId="50559"/>
    <cellStyle name="40% - Accent6 91 2 3" xfId="50560"/>
    <cellStyle name="40% - Accent6 91 2 3 2" xfId="50561"/>
    <cellStyle name="40% - Accent6 91 2 3 2 2" xfId="50562"/>
    <cellStyle name="40% - Accent6 91 2 3 2 2 2" xfId="50563"/>
    <cellStyle name="40% - Accent6 91 2 3 2 3" xfId="50564"/>
    <cellStyle name="40% - Accent6 91 2 3 3" xfId="50565"/>
    <cellStyle name="40% - Accent6 91 2 3 3 2" xfId="50566"/>
    <cellStyle name="40% - Accent6 91 2 3 4" xfId="50567"/>
    <cellStyle name="40% - Accent6 91 2 3 5" xfId="50568"/>
    <cellStyle name="40% - Accent6 91 2 4" xfId="50569"/>
    <cellStyle name="40% - Accent6 91 2 4 2" xfId="50570"/>
    <cellStyle name="40% - Accent6 91 2 4 2 2" xfId="50571"/>
    <cellStyle name="40% - Accent6 91 2 4 3" xfId="50572"/>
    <cellStyle name="40% - Accent6 91 2 5" xfId="50573"/>
    <cellStyle name="40% - Accent6 91 2 5 2" xfId="50574"/>
    <cellStyle name="40% - Accent6 91 2 6" xfId="50575"/>
    <cellStyle name="40% - Accent6 91 2 7" xfId="50576"/>
    <cellStyle name="40% - Accent6 91 3" xfId="50577"/>
    <cellStyle name="40% - Accent6 91 3 2" xfId="50578"/>
    <cellStyle name="40% - Accent6 91 3 2 2" xfId="50579"/>
    <cellStyle name="40% - Accent6 91 3 2 2 2" xfId="50580"/>
    <cellStyle name="40% - Accent6 91 3 2 2 2 2" xfId="50581"/>
    <cellStyle name="40% - Accent6 91 3 2 2 2 2 2" xfId="50582"/>
    <cellStyle name="40% - Accent6 91 3 2 2 2 3" xfId="50583"/>
    <cellStyle name="40% - Accent6 91 3 2 2 3" xfId="50584"/>
    <cellStyle name="40% - Accent6 91 3 2 2 3 2" xfId="50585"/>
    <cellStyle name="40% - Accent6 91 3 2 2 4" xfId="50586"/>
    <cellStyle name="40% - Accent6 91 3 2 2 5" xfId="50587"/>
    <cellStyle name="40% - Accent6 91 3 2 3" xfId="50588"/>
    <cellStyle name="40% - Accent6 91 3 2 3 2" xfId="50589"/>
    <cellStyle name="40% - Accent6 91 3 2 3 2 2" xfId="50590"/>
    <cellStyle name="40% - Accent6 91 3 2 3 3" xfId="50591"/>
    <cellStyle name="40% - Accent6 91 3 2 4" xfId="50592"/>
    <cellStyle name="40% - Accent6 91 3 2 4 2" xfId="50593"/>
    <cellStyle name="40% - Accent6 91 3 2 5" xfId="50594"/>
    <cellStyle name="40% - Accent6 91 3 2 6" xfId="50595"/>
    <cellStyle name="40% - Accent6 91 3 3" xfId="50596"/>
    <cellStyle name="40% - Accent6 91 3 3 2" xfId="50597"/>
    <cellStyle name="40% - Accent6 91 3 3 2 2" xfId="50598"/>
    <cellStyle name="40% - Accent6 91 3 3 2 2 2" xfId="50599"/>
    <cellStyle name="40% - Accent6 91 3 3 2 3" xfId="50600"/>
    <cellStyle name="40% - Accent6 91 3 3 3" xfId="50601"/>
    <cellStyle name="40% - Accent6 91 3 3 3 2" xfId="50602"/>
    <cellStyle name="40% - Accent6 91 3 3 4" xfId="50603"/>
    <cellStyle name="40% - Accent6 91 3 3 5" xfId="50604"/>
    <cellStyle name="40% - Accent6 91 3 4" xfId="50605"/>
    <cellStyle name="40% - Accent6 91 3 4 2" xfId="50606"/>
    <cellStyle name="40% - Accent6 91 3 4 2 2" xfId="50607"/>
    <cellStyle name="40% - Accent6 91 3 4 3" xfId="50608"/>
    <cellStyle name="40% - Accent6 91 3 5" xfId="50609"/>
    <cellStyle name="40% - Accent6 91 3 5 2" xfId="50610"/>
    <cellStyle name="40% - Accent6 91 3 6" xfId="50611"/>
    <cellStyle name="40% - Accent6 91 3 7" xfId="50612"/>
    <cellStyle name="40% - Accent6 91 4" xfId="50613"/>
    <cellStyle name="40% - Accent6 91 4 2" xfId="50614"/>
    <cellStyle name="40% - Accent6 91 4 2 2" xfId="50615"/>
    <cellStyle name="40% - Accent6 91 4 2 2 2" xfId="50616"/>
    <cellStyle name="40% - Accent6 91 4 2 2 2 2" xfId="50617"/>
    <cellStyle name="40% - Accent6 91 4 2 2 3" xfId="50618"/>
    <cellStyle name="40% - Accent6 91 4 2 3" xfId="50619"/>
    <cellStyle name="40% - Accent6 91 4 2 3 2" xfId="50620"/>
    <cellStyle name="40% - Accent6 91 4 2 4" xfId="50621"/>
    <cellStyle name="40% - Accent6 91 4 2 5" xfId="50622"/>
    <cellStyle name="40% - Accent6 91 4 3" xfId="50623"/>
    <cellStyle name="40% - Accent6 91 4 3 2" xfId="50624"/>
    <cellStyle name="40% - Accent6 91 4 3 2 2" xfId="50625"/>
    <cellStyle name="40% - Accent6 91 4 3 3" xfId="50626"/>
    <cellStyle name="40% - Accent6 91 4 4" xfId="50627"/>
    <cellStyle name="40% - Accent6 91 4 4 2" xfId="50628"/>
    <cellStyle name="40% - Accent6 91 4 5" xfId="50629"/>
    <cellStyle name="40% - Accent6 91 4 6" xfId="50630"/>
    <cellStyle name="40% - Accent6 91 5" xfId="50631"/>
    <cellStyle name="40% - Accent6 91 5 2" xfId="50632"/>
    <cellStyle name="40% - Accent6 91 5 2 2" xfId="50633"/>
    <cellStyle name="40% - Accent6 91 5 2 2 2" xfId="50634"/>
    <cellStyle name="40% - Accent6 91 5 2 2 2 2" xfId="50635"/>
    <cellStyle name="40% - Accent6 91 5 2 2 3" xfId="50636"/>
    <cellStyle name="40% - Accent6 91 5 2 3" xfId="50637"/>
    <cellStyle name="40% - Accent6 91 5 2 3 2" xfId="50638"/>
    <cellStyle name="40% - Accent6 91 5 2 4" xfId="50639"/>
    <cellStyle name="40% - Accent6 91 5 2 5" xfId="50640"/>
    <cellStyle name="40% - Accent6 91 5 3" xfId="50641"/>
    <cellStyle name="40% - Accent6 91 5 3 2" xfId="50642"/>
    <cellStyle name="40% - Accent6 91 5 3 2 2" xfId="50643"/>
    <cellStyle name="40% - Accent6 91 5 3 3" xfId="50644"/>
    <cellStyle name="40% - Accent6 91 5 4" xfId="50645"/>
    <cellStyle name="40% - Accent6 91 5 4 2" xfId="50646"/>
    <cellStyle name="40% - Accent6 91 5 5" xfId="50647"/>
    <cellStyle name="40% - Accent6 91 5 6" xfId="50648"/>
    <cellStyle name="40% - Accent6 91 6" xfId="50649"/>
    <cellStyle name="40% - Accent6 91 6 2" xfId="50650"/>
    <cellStyle name="40% - Accent6 91 6 2 2" xfId="50651"/>
    <cellStyle name="40% - Accent6 91 6 2 2 2" xfId="50652"/>
    <cellStyle name="40% - Accent6 91 6 2 3" xfId="50653"/>
    <cellStyle name="40% - Accent6 91 6 3" xfId="50654"/>
    <cellStyle name="40% - Accent6 91 6 3 2" xfId="50655"/>
    <cellStyle name="40% - Accent6 91 6 4" xfId="50656"/>
    <cellStyle name="40% - Accent6 91 6 5" xfId="50657"/>
    <cellStyle name="40% - Accent6 91 7" xfId="50658"/>
    <cellStyle name="40% - Accent6 91 7 2" xfId="50659"/>
    <cellStyle name="40% - Accent6 91 7 2 2" xfId="50660"/>
    <cellStyle name="40% - Accent6 91 7 3" xfId="50661"/>
    <cellStyle name="40% - Accent6 91 8" xfId="50662"/>
    <cellStyle name="40% - Accent6 91 8 2" xfId="50663"/>
    <cellStyle name="40% - Accent6 91 9" xfId="50664"/>
    <cellStyle name="40% - Accent6 91 9 2" xfId="61290"/>
    <cellStyle name="40% - Accent6 92" xfId="2535"/>
    <cellStyle name="40% - Accent6 92 10" xfId="50665"/>
    <cellStyle name="40% - Accent6 92 2" xfId="50666"/>
    <cellStyle name="40% - Accent6 92 2 2" xfId="50667"/>
    <cellStyle name="40% - Accent6 92 2 2 2" xfId="50668"/>
    <cellStyle name="40% - Accent6 92 2 2 2 2" xfId="50669"/>
    <cellStyle name="40% - Accent6 92 2 2 2 2 2" xfId="50670"/>
    <cellStyle name="40% - Accent6 92 2 2 2 2 2 2" xfId="50671"/>
    <cellStyle name="40% - Accent6 92 2 2 2 2 3" xfId="50672"/>
    <cellStyle name="40% - Accent6 92 2 2 2 3" xfId="50673"/>
    <cellStyle name="40% - Accent6 92 2 2 2 3 2" xfId="50674"/>
    <cellStyle name="40% - Accent6 92 2 2 2 4" xfId="50675"/>
    <cellStyle name="40% - Accent6 92 2 2 2 5" xfId="50676"/>
    <cellStyle name="40% - Accent6 92 2 2 3" xfId="50677"/>
    <cellStyle name="40% - Accent6 92 2 2 3 2" xfId="50678"/>
    <cellStyle name="40% - Accent6 92 2 2 3 2 2" xfId="50679"/>
    <cellStyle name="40% - Accent6 92 2 2 3 3" xfId="50680"/>
    <cellStyle name="40% - Accent6 92 2 2 4" xfId="50681"/>
    <cellStyle name="40% - Accent6 92 2 2 4 2" xfId="50682"/>
    <cellStyle name="40% - Accent6 92 2 2 5" xfId="50683"/>
    <cellStyle name="40% - Accent6 92 2 2 6" xfId="50684"/>
    <cellStyle name="40% - Accent6 92 2 3" xfId="50685"/>
    <cellStyle name="40% - Accent6 92 2 3 2" xfId="50686"/>
    <cellStyle name="40% - Accent6 92 2 3 2 2" xfId="50687"/>
    <cellStyle name="40% - Accent6 92 2 3 2 2 2" xfId="50688"/>
    <cellStyle name="40% - Accent6 92 2 3 2 3" xfId="50689"/>
    <cellStyle name="40% - Accent6 92 2 3 3" xfId="50690"/>
    <cellStyle name="40% - Accent6 92 2 3 3 2" xfId="50691"/>
    <cellStyle name="40% - Accent6 92 2 3 4" xfId="50692"/>
    <cellStyle name="40% - Accent6 92 2 3 5" xfId="50693"/>
    <cellStyle name="40% - Accent6 92 2 4" xfId="50694"/>
    <cellStyle name="40% - Accent6 92 2 4 2" xfId="50695"/>
    <cellStyle name="40% - Accent6 92 2 4 2 2" xfId="50696"/>
    <cellStyle name="40% - Accent6 92 2 4 3" xfId="50697"/>
    <cellStyle name="40% - Accent6 92 2 5" xfId="50698"/>
    <cellStyle name="40% - Accent6 92 2 5 2" xfId="50699"/>
    <cellStyle name="40% - Accent6 92 2 6" xfId="50700"/>
    <cellStyle name="40% - Accent6 92 2 7" xfId="50701"/>
    <cellStyle name="40% - Accent6 92 3" xfId="50702"/>
    <cellStyle name="40% - Accent6 92 3 2" xfId="50703"/>
    <cellStyle name="40% - Accent6 92 3 2 2" xfId="50704"/>
    <cellStyle name="40% - Accent6 92 3 2 2 2" xfId="50705"/>
    <cellStyle name="40% - Accent6 92 3 2 2 2 2" xfId="50706"/>
    <cellStyle name="40% - Accent6 92 3 2 2 2 2 2" xfId="50707"/>
    <cellStyle name="40% - Accent6 92 3 2 2 2 3" xfId="50708"/>
    <cellStyle name="40% - Accent6 92 3 2 2 3" xfId="50709"/>
    <cellStyle name="40% - Accent6 92 3 2 2 3 2" xfId="50710"/>
    <cellStyle name="40% - Accent6 92 3 2 2 4" xfId="50711"/>
    <cellStyle name="40% - Accent6 92 3 2 2 5" xfId="50712"/>
    <cellStyle name="40% - Accent6 92 3 2 3" xfId="50713"/>
    <cellStyle name="40% - Accent6 92 3 2 3 2" xfId="50714"/>
    <cellStyle name="40% - Accent6 92 3 2 3 2 2" xfId="50715"/>
    <cellStyle name="40% - Accent6 92 3 2 3 3" xfId="50716"/>
    <cellStyle name="40% - Accent6 92 3 2 4" xfId="50717"/>
    <cellStyle name="40% - Accent6 92 3 2 4 2" xfId="50718"/>
    <cellStyle name="40% - Accent6 92 3 2 5" xfId="50719"/>
    <cellStyle name="40% - Accent6 92 3 2 6" xfId="50720"/>
    <cellStyle name="40% - Accent6 92 3 3" xfId="50721"/>
    <cellStyle name="40% - Accent6 92 3 3 2" xfId="50722"/>
    <cellStyle name="40% - Accent6 92 3 3 2 2" xfId="50723"/>
    <cellStyle name="40% - Accent6 92 3 3 2 2 2" xfId="50724"/>
    <cellStyle name="40% - Accent6 92 3 3 2 3" xfId="50725"/>
    <cellStyle name="40% - Accent6 92 3 3 3" xfId="50726"/>
    <cellStyle name="40% - Accent6 92 3 3 3 2" xfId="50727"/>
    <cellStyle name="40% - Accent6 92 3 3 4" xfId="50728"/>
    <cellStyle name="40% - Accent6 92 3 3 5" xfId="50729"/>
    <cellStyle name="40% - Accent6 92 3 4" xfId="50730"/>
    <cellStyle name="40% - Accent6 92 3 4 2" xfId="50731"/>
    <cellStyle name="40% - Accent6 92 3 4 2 2" xfId="50732"/>
    <cellStyle name="40% - Accent6 92 3 4 3" xfId="50733"/>
    <cellStyle name="40% - Accent6 92 3 5" xfId="50734"/>
    <cellStyle name="40% - Accent6 92 3 5 2" xfId="50735"/>
    <cellStyle name="40% - Accent6 92 3 6" xfId="50736"/>
    <cellStyle name="40% - Accent6 92 3 7" xfId="50737"/>
    <cellStyle name="40% - Accent6 92 4" xfId="50738"/>
    <cellStyle name="40% - Accent6 92 4 2" xfId="50739"/>
    <cellStyle name="40% - Accent6 92 4 2 2" xfId="50740"/>
    <cellStyle name="40% - Accent6 92 4 2 2 2" xfId="50741"/>
    <cellStyle name="40% - Accent6 92 4 2 2 2 2" xfId="50742"/>
    <cellStyle name="40% - Accent6 92 4 2 2 3" xfId="50743"/>
    <cellStyle name="40% - Accent6 92 4 2 3" xfId="50744"/>
    <cellStyle name="40% - Accent6 92 4 2 3 2" xfId="50745"/>
    <cellStyle name="40% - Accent6 92 4 2 4" xfId="50746"/>
    <cellStyle name="40% - Accent6 92 4 2 5" xfId="50747"/>
    <cellStyle name="40% - Accent6 92 4 3" xfId="50748"/>
    <cellStyle name="40% - Accent6 92 4 3 2" xfId="50749"/>
    <cellStyle name="40% - Accent6 92 4 3 2 2" xfId="50750"/>
    <cellStyle name="40% - Accent6 92 4 3 3" xfId="50751"/>
    <cellStyle name="40% - Accent6 92 4 4" xfId="50752"/>
    <cellStyle name="40% - Accent6 92 4 4 2" xfId="50753"/>
    <cellStyle name="40% - Accent6 92 4 5" xfId="50754"/>
    <cellStyle name="40% - Accent6 92 4 6" xfId="50755"/>
    <cellStyle name="40% - Accent6 92 5" xfId="50756"/>
    <cellStyle name="40% - Accent6 92 5 2" xfId="50757"/>
    <cellStyle name="40% - Accent6 92 5 2 2" xfId="50758"/>
    <cellStyle name="40% - Accent6 92 5 2 2 2" xfId="50759"/>
    <cellStyle name="40% - Accent6 92 5 2 2 2 2" xfId="50760"/>
    <cellStyle name="40% - Accent6 92 5 2 2 3" xfId="50761"/>
    <cellStyle name="40% - Accent6 92 5 2 3" xfId="50762"/>
    <cellStyle name="40% - Accent6 92 5 2 3 2" xfId="50763"/>
    <cellStyle name="40% - Accent6 92 5 2 4" xfId="50764"/>
    <cellStyle name="40% - Accent6 92 5 2 5" xfId="50765"/>
    <cellStyle name="40% - Accent6 92 5 3" xfId="50766"/>
    <cellStyle name="40% - Accent6 92 5 3 2" xfId="50767"/>
    <cellStyle name="40% - Accent6 92 5 3 2 2" xfId="50768"/>
    <cellStyle name="40% - Accent6 92 5 3 3" xfId="50769"/>
    <cellStyle name="40% - Accent6 92 5 4" xfId="50770"/>
    <cellStyle name="40% - Accent6 92 5 4 2" xfId="50771"/>
    <cellStyle name="40% - Accent6 92 5 5" xfId="50772"/>
    <cellStyle name="40% - Accent6 92 5 6" xfId="50773"/>
    <cellStyle name="40% - Accent6 92 6" xfId="50774"/>
    <cellStyle name="40% - Accent6 92 6 2" xfId="50775"/>
    <cellStyle name="40% - Accent6 92 6 2 2" xfId="50776"/>
    <cellStyle name="40% - Accent6 92 6 2 2 2" xfId="50777"/>
    <cellStyle name="40% - Accent6 92 6 2 3" xfId="50778"/>
    <cellStyle name="40% - Accent6 92 6 3" xfId="50779"/>
    <cellStyle name="40% - Accent6 92 6 3 2" xfId="50780"/>
    <cellStyle name="40% - Accent6 92 6 4" xfId="50781"/>
    <cellStyle name="40% - Accent6 92 6 5" xfId="50782"/>
    <cellStyle name="40% - Accent6 92 7" xfId="50783"/>
    <cellStyle name="40% - Accent6 92 7 2" xfId="50784"/>
    <cellStyle name="40% - Accent6 92 7 2 2" xfId="50785"/>
    <cellStyle name="40% - Accent6 92 7 3" xfId="50786"/>
    <cellStyle name="40% - Accent6 92 8" xfId="50787"/>
    <cellStyle name="40% - Accent6 92 8 2" xfId="50788"/>
    <cellStyle name="40% - Accent6 92 9" xfId="50789"/>
    <cellStyle name="40% - Accent6 92 9 2" xfId="61291"/>
    <cellStyle name="40% - Accent6 93" xfId="2536"/>
    <cellStyle name="40% - Accent6 93 10" xfId="50790"/>
    <cellStyle name="40% - Accent6 93 2" xfId="50791"/>
    <cellStyle name="40% - Accent6 93 2 2" xfId="50792"/>
    <cellStyle name="40% - Accent6 93 2 2 2" xfId="50793"/>
    <cellStyle name="40% - Accent6 93 2 2 2 2" xfId="50794"/>
    <cellStyle name="40% - Accent6 93 2 2 2 2 2" xfId="50795"/>
    <cellStyle name="40% - Accent6 93 2 2 2 2 2 2" xfId="50796"/>
    <cellStyle name="40% - Accent6 93 2 2 2 2 3" xfId="50797"/>
    <cellStyle name="40% - Accent6 93 2 2 2 3" xfId="50798"/>
    <cellStyle name="40% - Accent6 93 2 2 2 3 2" xfId="50799"/>
    <cellStyle name="40% - Accent6 93 2 2 2 4" xfId="50800"/>
    <cellStyle name="40% - Accent6 93 2 2 2 5" xfId="50801"/>
    <cellStyle name="40% - Accent6 93 2 2 3" xfId="50802"/>
    <cellStyle name="40% - Accent6 93 2 2 3 2" xfId="50803"/>
    <cellStyle name="40% - Accent6 93 2 2 3 2 2" xfId="50804"/>
    <cellStyle name="40% - Accent6 93 2 2 3 3" xfId="50805"/>
    <cellStyle name="40% - Accent6 93 2 2 4" xfId="50806"/>
    <cellStyle name="40% - Accent6 93 2 2 4 2" xfId="50807"/>
    <cellStyle name="40% - Accent6 93 2 2 5" xfId="50808"/>
    <cellStyle name="40% - Accent6 93 2 2 6" xfId="50809"/>
    <cellStyle name="40% - Accent6 93 2 3" xfId="50810"/>
    <cellStyle name="40% - Accent6 93 2 3 2" xfId="50811"/>
    <cellStyle name="40% - Accent6 93 2 3 2 2" xfId="50812"/>
    <cellStyle name="40% - Accent6 93 2 3 2 2 2" xfId="50813"/>
    <cellStyle name="40% - Accent6 93 2 3 2 3" xfId="50814"/>
    <cellStyle name="40% - Accent6 93 2 3 3" xfId="50815"/>
    <cellStyle name="40% - Accent6 93 2 3 3 2" xfId="50816"/>
    <cellStyle name="40% - Accent6 93 2 3 4" xfId="50817"/>
    <cellStyle name="40% - Accent6 93 2 3 5" xfId="50818"/>
    <cellStyle name="40% - Accent6 93 2 4" xfId="50819"/>
    <cellStyle name="40% - Accent6 93 2 4 2" xfId="50820"/>
    <cellStyle name="40% - Accent6 93 2 4 2 2" xfId="50821"/>
    <cellStyle name="40% - Accent6 93 2 4 3" xfId="50822"/>
    <cellStyle name="40% - Accent6 93 2 5" xfId="50823"/>
    <cellStyle name="40% - Accent6 93 2 5 2" xfId="50824"/>
    <cellStyle name="40% - Accent6 93 2 6" xfId="50825"/>
    <cellStyle name="40% - Accent6 93 2 7" xfId="50826"/>
    <cellStyle name="40% - Accent6 93 3" xfId="50827"/>
    <cellStyle name="40% - Accent6 93 3 2" xfId="50828"/>
    <cellStyle name="40% - Accent6 93 3 2 2" xfId="50829"/>
    <cellStyle name="40% - Accent6 93 3 2 2 2" xfId="50830"/>
    <cellStyle name="40% - Accent6 93 3 2 2 2 2" xfId="50831"/>
    <cellStyle name="40% - Accent6 93 3 2 2 2 2 2" xfId="50832"/>
    <cellStyle name="40% - Accent6 93 3 2 2 2 3" xfId="50833"/>
    <cellStyle name="40% - Accent6 93 3 2 2 3" xfId="50834"/>
    <cellStyle name="40% - Accent6 93 3 2 2 3 2" xfId="50835"/>
    <cellStyle name="40% - Accent6 93 3 2 2 4" xfId="50836"/>
    <cellStyle name="40% - Accent6 93 3 2 2 5" xfId="50837"/>
    <cellStyle name="40% - Accent6 93 3 2 3" xfId="50838"/>
    <cellStyle name="40% - Accent6 93 3 2 3 2" xfId="50839"/>
    <cellStyle name="40% - Accent6 93 3 2 3 2 2" xfId="50840"/>
    <cellStyle name="40% - Accent6 93 3 2 3 3" xfId="50841"/>
    <cellStyle name="40% - Accent6 93 3 2 4" xfId="50842"/>
    <cellStyle name="40% - Accent6 93 3 2 4 2" xfId="50843"/>
    <cellStyle name="40% - Accent6 93 3 2 5" xfId="50844"/>
    <cellStyle name="40% - Accent6 93 3 2 6" xfId="50845"/>
    <cellStyle name="40% - Accent6 93 3 3" xfId="50846"/>
    <cellStyle name="40% - Accent6 93 3 3 2" xfId="50847"/>
    <cellStyle name="40% - Accent6 93 3 3 2 2" xfId="50848"/>
    <cellStyle name="40% - Accent6 93 3 3 2 2 2" xfId="50849"/>
    <cellStyle name="40% - Accent6 93 3 3 2 3" xfId="50850"/>
    <cellStyle name="40% - Accent6 93 3 3 3" xfId="50851"/>
    <cellStyle name="40% - Accent6 93 3 3 3 2" xfId="50852"/>
    <cellStyle name="40% - Accent6 93 3 3 4" xfId="50853"/>
    <cellStyle name="40% - Accent6 93 3 3 5" xfId="50854"/>
    <cellStyle name="40% - Accent6 93 3 4" xfId="50855"/>
    <cellStyle name="40% - Accent6 93 3 4 2" xfId="50856"/>
    <cellStyle name="40% - Accent6 93 3 4 2 2" xfId="50857"/>
    <cellStyle name="40% - Accent6 93 3 4 3" xfId="50858"/>
    <cellStyle name="40% - Accent6 93 3 5" xfId="50859"/>
    <cellStyle name="40% - Accent6 93 3 5 2" xfId="50860"/>
    <cellStyle name="40% - Accent6 93 3 6" xfId="50861"/>
    <cellStyle name="40% - Accent6 93 3 7" xfId="50862"/>
    <cellStyle name="40% - Accent6 93 4" xfId="50863"/>
    <cellStyle name="40% - Accent6 93 4 2" xfId="50864"/>
    <cellStyle name="40% - Accent6 93 4 2 2" xfId="50865"/>
    <cellStyle name="40% - Accent6 93 4 2 2 2" xfId="50866"/>
    <cellStyle name="40% - Accent6 93 4 2 2 2 2" xfId="50867"/>
    <cellStyle name="40% - Accent6 93 4 2 2 3" xfId="50868"/>
    <cellStyle name="40% - Accent6 93 4 2 3" xfId="50869"/>
    <cellStyle name="40% - Accent6 93 4 2 3 2" xfId="50870"/>
    <cellStyle name="40% - Accent6 93 4 2 4" xfId="50871"/>
    <cellStyle name="40% - Accent6 93 4 2 5" xfId="50872"/>
    <cellStyle name="40% - Accent6 93 4 3" xfId="50873"/>
    <cellStyle name="40% - Accent6 93 4 3 2" xfId="50874"/>
    <cellStyle name="40% - Accent6 93 4 3 2 2" xfId="50875"/>
    <cellStyle name="40% - Accent6 93 4 3 3" xfId="50876"/>
    <cellStyle name="40% - Accent6 93 4 4" xfId="50877"/>
    <cellStyle name="40% - Accent6 93 4 4 2" xfId="50878"/>
    <cellStyle name="40% - Accent6 93 4 5" xfId="50879"/>
    <cellStyle name="40% - Accent6 93 4 6" xfId="50880"/>
    <cellStyle name="40% - Accent6 93 5" xfId="50881"/>
    <cellStyle name="40% - Accent6 93 5 2" xfId="50882"/>
    <cellStyle name="40% - Accent6 93 5 2 2" xfId="50883"/>
    <cellStyle name="40% - Accent6 93 5 2 2 2" xfId="50884"/>
    <cellStyle name="40% - Accent6 93 5 2 2 2 2" xfId="50885"/>
    <cellStyle name="40% - Accent6 93 5 2 2 3" xfId="50886"/>
    <cellStyle name="40% - Accent6 93 5 2 3" xfId="50887"/>
    <cellStyle name="40% - Accent6 93 5 2 3 2" xfId="50888"/>
    <cellStyle name="40% - Accent6 93 5 2 4" xfId="50889"/>
    <cellStyle name="40% - Accent6 93 5 2 5" xfId="50890"/>
    <cellStyle name="40% - Accent6 93 5 3" xfId="50891"/>
    <cellStyle name="40% - Accent6 93 5 3 2" xfId="50892"/>
    <cellStyle name="40% - Accent6 93 5 3 2 2" xfId="50893"/>
    <cellStyle name="40% - Accent6 93 5 3 3" xfId="50894"/>
    <cellStyle name="40% - Accent6 93 5 4" xfId="50895"/>
    <cellStyle name="40% - Accent6 93 5 4 2" xfId="50896"/>
    <cellStyle name="40% - Accent6 93 5 5" xfId="50897"/>
    <cellStyle name="40% - Accent6 93 5 6" xfId="50898"/>
    <cellStyle name="40% - Accent6 93 6" xfId="50899"/>
    <cellStyle name="40% - Accent6 93 6 2" xfId="50900"/>
    <cellStyle name="40% - Accent6 93 6 2 2" xfId="50901"/>
    <cellStyle name="40% - Accent6 93 6 2 2 2" xfId="50902"/>
    <cellStyle name="40% - Accent6 93 6 2 3" xfId="50903"/>
    <cellStyle name="40% - Accent6 93 6 3" xfId="50904"/>
    <cellStyle name="40% - Accent6 93 6 3 2" xfId="50905"/>
    <cellStyle name="40% - Accent6 93 6 4" xfId="50906"/>
    <cellStyle name="40% - Accent6 93 6 5" xfId="50907"/>
    <cellStyle name="40% - Accent6 93 7" xfId="50908"/>
    <cellStyle name="40% - Accent6 93 7 2" xfId="50909"/>
    <cellStyle name="40% - Accent6 93 7 2 2" xfId="50910"/>
    <cellStyle name="40% - Accent6 93 7 3" xfId="50911"/>
    <cellStyle name="40% - Accent6 93 8" xfId="50912"/>
    <cellStyle name="40% - Accent6 93 8 2" xfId="50913"/>
    <cellStyle name="40% - Accent6 93 9" xfId="50914"/>
    <cellStyle name="40% - Accent6 93 9 2" xfId="61292"/>
    <cellStyle name="40% - Accent6 94" xfId="2537"/>
    <cellStyle name="40% - Accent6 94 10" xfId="50915"/>
    <cellStyle name="40% - Accent6 94 2" xfId="50916"/>
    <cellStyle name="40% - Accent6 94 2 2" xfId="50917"/>
    <cellStyle name="40% - Accent6 94 2 2 2" xfId="50918"/>
    <cellStyle name="40% - Accent6 94 2 2 2 2" xfId="50919"/>
    <cellStyle name="40% - Accent6 94 2 2 2 2 2" xfId="50920"/>
    <cellStyle name="40% - Accent6 94 2 2 2 2 2 2" xfId="50921"/>
    <cellStyle name="40% - Accent6 94 2 2 2 2 3" xfId="50922"/>
    <cellStyle name="40% - Accent6 94 2 2 2 3" xfId="50923"/>
    <cellStyle name="40% - Accent6 94 2 2 2 3 2" xfId="50924"/>
    <cellStyle name="40% - Accent6 94 2 2 2 4" xfId="50925"/>
    <cellStyle name="40% - Accent6 94 2 2 2 5" xfId="50926"/>
    <cellStyle name="40% - Accent6 94 2 2 3" xfId="50927"/>
    <cellStyle name="40% - Accent6 94 2 2 3 2" xfId="50928"/>
    <cellStyle name="40% - Accent6 94 2 2 3 2 2" xfId="50929"/>
    <cellStyle name="40% - Accent6 94 2 2 3 3" xfId="50930"/>
    <cellStyle name="40% - Accent6 94 2 2 4" xfId="50931"/>
    <cellStyle name="40% - Accent6 94 2 2 4 2" xfId="50932"/>
    <cellStyle name="40% - Accent6 94 2 2 5" xfId="50933"/>
    <cellStyle name="40% - Accent6 94 2 2 6" xfId="50934"/>
    <cellStyle name="40% - Accent6 94 2 3" xfId="50935"/>
    <cellStyle name="40% - Accent6 94 2 3 2" xfId="50936"/>
    <cellStyle name="40% - Accent6 94 2 3 2 2" xfId="50937"/>
    <cellStyle name="40% - Accent6 94 2 3 2 2 2" xfId="50938"/>
    <cellStyle name="40% - Accent6 94 2 3 2 3" xfId="50939"/>
    <cellStyle name="40% - Accent6 94 2 3 3" xfId="50940"/>
    <cellStyle name="40% - Accent6 94 2 3 3 2" xfId="50941"/>
    <cellStyle name="40% - Accent6 94 2 3 4" xfId="50942"/>
    <cellStyle name="40% - Accent6 94 2 3 5" xfId="50943"/>
    <cellStyle name="40% - Accent6 94 2 4" xfId="50944"/>
    <cellStyle name="40% - Accent6 94 2 4 2" xfId="50945"/>
    <cellStyle name="40% - Accent6 94 2 4 2 2" xfId="50946"/>
    <cellStyle name="40% - Accent6 94 2 4 3" xfId="50947"/>
    <cellStyle name="40% - Accent6 94 2 5" xfId="50948"/>
    <cellStyle name="40% - Accent6 94 2 5 2" xfId="50949"/>
    <cellStyle name="40% - Accent6 94 2 6" xfId="50950"/>
    <cellStyle name="40% - Accent6 94 2 7" xfId="50951"/>
    <cellStyle name="40% - Accent6 94 3" xfId="50952"/>
    <cellStyle name="40% - Accent6 94 3 2" xfId="50953"/>
    <cellStyle name="40% - Accent6 94 3 2 2" xfId="50954"/>
    <cellStyle name="40% - Accent6 94 3 2 2 2" xfId="50955"/>
    <cellStyle name="40% - Accent6 94 3 2 2 2 2" xfId="50956"/>
    <cellStyle name="40% - Accent6 94 3 2 2 2 2 2" xfId="50957"/>
    <cellStyle name="40% - Accent6 94 3 2 2 2 3" xfId="50958"/>
    <cellStyle name="40% - Accent6 94 3 2 2 3" xfId="50959"/>
    <cellStyle name="40% - Accent6 94 3 2 2 3 2" xfId="50960"/>
    <cellStyle name="40% - Accent6 94 3 2 2 4" xfId="50961"/>
    <cellStyle name="40% - Accent6 94 3 2 2 5" xfId="50962"/>
    <cellStyle name="40% - Accent6 94 3 2 3" xfId="50963"/>
    <cellStyle name="40% - Accent6 94 3 2 3 2" xfId="50964"/>
    <cellStyle name="40% - Accent6 94 3 2 3 2 2" xfId="50965"/>
    <cellStyle name="40% - Accent6 94 3 2 3 3" xfId="50966"/>
    <cellStyle name="40% - Accent6 94 3 2 4" xfId="50967"/>
    <cellStyle name="40% - Accent6 94 3 2 4 2" xfId="50968"/>
    <cellStyle name="40% - Accent6 94 3 2 5" xfId="50969"/>
    <cellStyle name="40% - Accent6 94 3 2 6" xfId="50970"/>
    <cellStyle name="40% - Accent6 94 3 3" xfId="50971"/>
    <cellStyle name="40% - Accent6 94 3 3 2" xfId="50972"/>
    <cellStyle name="40% - Accent6 94 3 3 2 2" xfId="50973"/>
    <cellStyle name="40% - Accent6 94 3 3 2 2 2" xfId="50974"/>
    <cellStyle name="40% - Accent6 94 3 3 2 3" xfId="50975"/>
    <cellStyle name="40% - Accent6 94 3 3 3" xfId="50976"/>
    <cellStyle name="40% - Accent6 94 3 3 3 2" xfId="50977"/>
    <cellStyle name="40% - Accent6 94 3 3 4" xfId="50978"/>
    <cellStyle name="40% - Accent6 94 3 3 5" xfId="50979"/>
    <cellStyle name="40% - Accent6 94 3 4" xfId="50980"/>
    <cellStyle name="40% - Accent6 94 3 4 2" xfId="50981"/>
    <cellStyle name="40% - Accent6 94 3 4 2 2" xfId="50982"/>
    <cellStyle name="40% - Accent6 94 3 4 3" xfId="50983"/>
    <cellStyle name="40% - Accent6 94 3 5" xfId="50984"/>
    <cellStyle name="40% - Accent6 94 3 5 2" xfId="50985"/>
    <cellStyle name="40% - Accent6 94 3 6" xfId="50986"/>
    <cellStyle name="40% - Accent6 94 3 7" xfId="50987"/>
    <cellStyle name="40% - Accent6 94 4" xfId="50988"/>
    <cellStyle name="40% - Accent6 94 4 2" xfId="50989"/>
    <cellStyle name="40% - Accent6 94 4 2 2" xfId="50990"/>
    <cellStyle name="40% - Accent6 94 4 2 2 2" xfId="50991"/>
    <cellStyle name="40% - Accent6 94 4 2 2 2 2" xfId="50992"/>
    <cellStyle name="40% - Accent6 94 4 2 2 3" xfId="50993"/>
    <cellStyle name="40% - Accent6 94 4 2 3" xfId="50994"/>
    <cellStyle name="40% - Accent6 94 4 2 3 2" xfId="50995"/>
    <cellStyle name="40% - Accent6 94 4 2 4" xfId="50996"/>
    <cellStyle name="40% - Accent6 94 4 2 5" xfId="50997"/>
    <cellStyle name="40% - Accent6 94 4 3" xfId="50998"/>
    <cellStyle name="40% - Accent6 94 4 3 2" xfId="50999"/>
    <cellStyle name="40% - Accent6 94 4 3 2 2" xfId="51000"/>
    <cellStyle name="40% - Accent6 94 4 3 3" xfId="51001"/>
    <cellStyle name="40% - Accent6 94 4 4" xfId="51002"/>
    <cellStyle name="40% - Accent6 94 4 4 2" xfId="51003"/>
    <cellStyle name="40% - Accent6 94 4 5" xfId="51004"/>
    <cellStyle name="40% - Accent6 94 4 6" xfId="51005"/>
    <cellStyle name="40% - Accent6 94 5" xfId="51006"/>
    <cellStyle name="40% - Accent6 94 5 2" xfId="51007"/>
    <cellStyle name="40% - Accent6 94 5 2 2" xfId="51008"/>
    <cellStyle name="40% - Accent6 94 5 2 2 2" xfId="51009"/>
    <cellStyle name="40% - Accent6 94 5 2 2 2 2" xfId="51010"/>
    <cellStyle name="40% - Accent6 94 5 2 2 3" xfId="51011"/>
    <cellStyle name="40% - Accent6 94 5 2 3" xfId="51012"/>
    <cellStyle name="40% - Accent6 94 5 2 3 2" xfId="51013"/>
    <cellStyle name="40% - Accent6 94 5 2 4" xfId="51014"/>
    <cellStyle name="40% - Accent6 94 5 2 5" xfId="51015"/>
    <cellStyle name="40% - Accent6 94 5 3" xfId="51016"/>
    <cellStyle name="40% - Accent6 94 5 3 2" xfId="51017"/>
    <cellStyle name="40% - Accent6 94 5 3 2 2" xfId="51018"/>
    <cellStyle name="40% - Accent6 94 5 3 3" xfId="51019"/>
    <cellStyle name="40% - Accent6 94 5 4" xfId="51020"/>
    <cellStyle name="40% - Accent6 94 5 4 2" xfId="51021"/>
    <cellStyle name="40% - Accent6 94 5 5" xfId="51022"/>
    <cellStyle name="40% - Accent6 94 5 6" xfId="51023"/>
    <cellStyle name="40% - Accent6 94 6" xfId="51024"/>
    <cellStyle name="40% - Accent6 94 6 2" xfId="51025"/>
    <cellStyle name="40% - Accent6 94 6 2 2" xfId="51026"/>
    <cellStyle name="40% - Accent6 94 6 2 2 2" xfId="51027"/>
    <cellStyle name="40% - Accent6 94 6 2 3" xfId="51028"/>
    <cellStyle name="40% - Accent6 94 6 3" xfId="51029"/>
    <cellStyle name="40% - Accent6 94 6 3 2" xfId="51030"/>
    <cellStyle name="40% - Accent6 94 6 4" xfId="51031"/>
    <cellStyle name="40% - Accent6 94 6 5" xfId="51032"/>
    <cellStyle name="40% - Accent6 94 7" xfId="51033"/>
    <cellStyle name="40% - Accent6 94 7 2" xfId="51034"/>
    <cellStyle name="40% - Accent6 94 7 2 2" xfId="51035"/>
    <cellStyle name="40% - Accent6 94 7 3" xfId="51036"/>
    <cellStyle name="40% - Accent6 94 8" xfId="51037"/>
    <cellStyle name="40% - Accent6 94 8 2" xfId="51038"/>
    <cellStyle name="40% - Accent6 94 9" xfId="51039"/>
    <cellStyle name="40% - Accent6 94 9 2" xfId="61293"/>
    <cellStyle name="40% - Accent6 95" xfId="2538"/>
    <cellStyle name="40% - Accent6 95 10" xfId="51040"/>
    <cellStyle name="40% - Accent6 95 2" xfId="51041"/>
    <cellStyle name="40% - Accent6 95 2 2" xfId="51042"/>
    <cellStyle name="40% - Accent6 95 2 2 2" xfId="51043"/>
    <cellStyle name="40% - Accent6 95 2 2 2 2" xfId="51044"/>
    <cellStyle name="40% - Accent6 95 2 2 2 2 2" xfId="51045"/>
    <cellStyle name="40% - Accent6 95 2 2 2 2 2 2" xfId="51046"/>
    <cellStyle name="40% - Accent6 95 2 2 2 2 3" xfId="51047"/>
    <cellStyle name="40% - Accent6 95 2 2 2 3" xfId="51048"/>
    <cellStyle name="40% - Accent6 95 2 2 2 3 2" xfId="51049"/>
    <cellStyle name="40% - Accent6 95 2 2 2 4" xfId="51050"/>
    <cellStyle name="40% - Accent6 95 2 2 2 5" xfId="51051"/>
    <cellStyle name="40% - Accent6 95 2 2 3" xfId="51052"/>
    <cellStyle name="40% - Accent6 95 2 2 3 2" xfId="51053"/>
    <cellStyle name="40% - Accent6 95 2 2 3 2 2" xfId="51054"/>
    <cellStyle name="40% - Accent6 95 2 2 3 3" xfId="51055"/>
    <cellStyle name="40% - Accent6 95 2 2 4" xfId="51056"/>
    <cellStyle name="40% - Accent6 95 2 2 4 2" xfId="51057"/>
    <cellStyle name="40% - Accent6 95 2 2 5" xfId="51058"/>
    <cellStyle name="40% - Accent6 95 2 2 6" xfId="51059"/>
    <cellStyle name="40% - Accent6 95 2 3" xfId="51060"/>
    <cellStyle name="40% - Accent6 95 2 3 2" xfId="51061"/>
    <cellStyle name="40% - Accent6 95 2 3 2 2" xfId="51062"/>
    <cellStyle name="40% - Accent6 95 2 3 2 2 2" xfId="51063"/>
    <cellStyle name="40% - Accent6 95 2 3 2 3" xfId="51064"/>
    <cellStyle name="40% - Accent6 95 2 3 3" xfId="51065"/>
    <cellStyle name="40% - Accent6 95 2 3 3 2" xfId="51066"/>
    <cellStyle name="40% - Accent6 95 2 3 4" xfId="51067"/>
    <cellStyle name="40% - Accent6 95 2 3 5" xfId="51068"/>
    <cellStyle name="40% - Accent6 95 2 4" xfId="51069"/>
    <cellStyle name="40% - Accent6 95 2 4 2" xfId="51070"/>
    <cellStyle name="40% - Accent6 95 2 4 2 2" xfId="51071"/>
    <cellStyle name="40% - Accent6 95 2 4 3" xfId="51072"/>
    <cellStyle name="40% - Accent6 95 2 5" xfId="51073"/>
    <cellStyle name="40% - Accent6 95 2 5 2" xfId="51074"/>
    <cellStyle name="40% - Accent6 95 2 6" xfId="51075"/>
    <cellStyle name="40% - Accent6 95 2 7" xfId="51076"/>
    <cellStyle name="40% - Accent6 95 3" xfId="51077"/>
    <cellStyle name="40% - Accent6 95 3 2" xfId="51078"/>
    <cellStyle name="40% - Accent6 95 3 2 2" xfId="51079"/>
    <cellStyle name="40% - Accent6 95 3 2 2 2" xfId="51080"/>
    <cellStyle name="40% - Accent6 95 3 2 2 2 2" xfId="51081"/>
    <cellStyle name="40% - Accent6 95 3 2 2 2 2 2" xfId="51082"/>
    <cellStyle name="40% - Accent6 95 3 2 2 2 3" xfId="51083"/>
    <cellStyle name="40% - Accent6 95 3 2 2 3" xfId="51084"/>
    <cellStyle name="40% - Accent6 95 3 2 2 3 2" xfId="51085"/>
    <cellStyle name="40% - Accent6 95 3 2 2 4" xfId="51086"/>
    <cellStyle name="40% - Accent6 95 3 2 2 5" xfId="51087"/>
    <cellStyle name="40% - Accent6 95 3 2 3" xfId="51088"/>
    <cellStyle name="40% - Accent6 95 3 2 3 2" xfId="51089"/>
    <cellStyle name="40% - Accent6 95 3 2 3 2 2" xfId="51090"/>
    <cellStyle name="40% - Accent6 95 3 2 3 3" xfId="51091"/>
    <cellStyle name="40% - Accent6 95 3 2 4" xfId="51092"/>
    <cellStyle name="40% - Accent6 95 3 2 4 2" xfId="51093"/>
    <cellStyle name="40% - Accent6 95 3 2 5" xfId="51094"/>
    <cellStyle name="40% - Accent6 95 3 2 6" xfId="51095"/>
    <cellStyle name="40% - Accent6 95 3 3" xfId="51096"/>
    <cellStyle name="40% - Accent6 95 3 3 2" xfId="51097"/>
    <cellStyle name="40% - Accent6 95 3 3 2 2" xfId="51098"/>
    <cellStyle name="40% - Accent6 95 3 3 2 2 2" xfId="51099"/>
    <cellStyle name="40% - Accent6 95 3 3 2 3" xfId="51100"/>
    <cellStyle name="40% - Accent6 95 3 3 3" xfId="51101"/>
    <cellStyle name="40% - Accent6 95 3 3 3 2" xfId="51102"/>
    <cellStyle name="40% - Accent6 95 3 3 4" xfId="51103"/>
    <cellStyle name="40% - Accent6 95 3 3 5" xfId="51104"/>
    <cellStyle name="40% - Accent6 95 3 4" xfId="51105"/>
    <cellStyle name="40% - Accent6 95 3 4 2" xfId="51106"/>
    <cellStyle name="40% - Accent6 95 3 4 2 2" xfId="51107"/>
    <cellStyle name="40% - Accent6 95 3 4 3" xfId="51108"/>
    <cellStyle name="40% - Accent6 95 3 5" xfId="51109"/>
    <cellStyle name="40% - Accent6 95 3 5 2" xfId="51110"/>
    <cellStyle name="40% - Accent6 95 3 6" xfId="51111"/>
    <cellStyle name="40% - Accent6 95 3 7" xfId="51112"/>
    <cellStyle name="40% - Accent6 95 4" xfId="51113"/>
    <cellStyle name="40% - Accent6 95 4 2" xfId="51114"/>
    <cellStyle name="40% - Accent6 95 4 2 2" xfId="51115"/>
    <cellStyle name="40% - Accent6 95 4 2 2 2" xfId="51116"/>
    <cellStyle name="40% - Accent6 95 4 2 2 2 2" xfId="51117"/>
    <cellStyle name="40% - Accent6 95 4 2 2 3" xfId="51118"/>
    <cellStyle name="40% - Accent6 95 4 2 3" xfId="51119"/>
    <cellStyle name="40% - Accent6 95 4 2 3 2" xfId="51120"/>
    <cellStyle name="40% - Accent6 95 4 2 4" xfId="51121"/>
    <cellStyle name="40% - Accent6 95 4 2 5" xfId="51122"/>
    <cellStyle name="40% - Accent6 95 4 3" xfId="51123"/>
    <cellStyle name="40% - Accent6 95 4 3 2" xfId="51124"/>
    <cellStyle name="40% - Accent6 95 4 3 2 2" xfId="51125"/>
    <cellStyle name="40% - Accent6 95 4 3 3" xfId="51126"/>
    <cellStyle name="40% - Accent6 95 4 4" xfId="51127"/>
    <cellStyle name="40% - Accent6 95 4 4 2" xfId="51128"/>
    <cellStyle name="40% - Accent6 95 4 5" xfId="51129"/>
    <cellStyle name="40% - Accent6 95 4 6" xfId="51130"/>
    <cellStyle name="40% - Accent6 95 5" xfId="51131"/>
    <cellStyle name="40% - Accent6 95 5 2" xfId="51132"/>
    <cellStyle name="40% - Accent6 95 5 2 2" xfId="51133"/>
    <cellStyle name="40% - Accent6 95 5 2 2 2" xfId="51134"/>
    <cellStyle name="40% - Accent6 95 5 2 2 2 2" xfId="51135"/>
    <cellStyle name="40% - Accent6 95 5 2 2 3" xfId="51136"/>
    <cellStyle name="40% - Accent6 95 5 2 3" xfId="51137"/>
    <cellStyle name="40% - Accent6 95 5 2 3 2" xfId="51138"/>
    <cellStyle name="40% - Accent6 95 5 2 4" xfId="51139"/>
    <cellStyle name="40% - Accent6 95 5 2 5" xfId="51140"/>
    <cellStyle name="40% - Accent6 95 5 3" xfId="51141"/>
    <cellStyle name="40% - Accent6 95 5 3 2" xfId="51142"/>
    <cellStyle name="40% - Accent6 95 5 3 2 2" xfId="51143"/>
    <cellStyle name="40% - Accent6 95 5 3 3" xfId="51144"/>
    <cellStyle name="40% - Accent6 95 5 4" xfId="51145"/>
    <cellStyle name="40% - Accent6 95 5 4 2" xfId="51146"/>
    <cellStyle name="40% - Accent6 95 5 5" xfId="51147"/>
    <cellStyle name="40% - Accent6 95 5 6" xfId="51148"/>
    <cellStyle name="40% - Accent6 95 6" xfId="51149"/>
    <cellStyle name="40% - Accent6 95 6 2" xfId="51150"/>
    <cellStyle name="40% - Accent6 95 6 2 2" xfId="51151"/>
    <cellStyle name="40% - Accent6 95 6 2 2 2" xfId="51152"/>
    <cellStyle name="40% - Accent6 95 6 2 3" xfId="51153"/>
    <cellStyle name="40% - Accent6 95 6 3" xfId="51154"/>
    <cellStyle name="40% - Accent6 95 6 3 2" xfId="51155"/>
    <cellStyle name="40% - Accent6 95 6 4" xfId="51156"/>
    <cellStyle name="40% - Accent6 95 6 5" xfId="51157"/>
    <cellStyle name="40% - Accent6 95 7" xfId="51158"/>
    <cellStyle name="40% - Accent6 95 7 2" xfId="51159"/>
    <cellStyle name="40% - Accent6 95 7 2 2" xfId="51160"/>
    <cellStyle name="40% - Accent6 95 7 3" xfId="51161"/>
    <cellStyle name="40% - Accent6 95 8" xfId="51162"/>
    <cellStyle name="40% - Accent6 95 8 2" xfId="51163"/>
    <cellStyle name="40% - Accent6 95 9" xfId="51164"/>
    <cellStyle name="40% - Accent6 95 9 2" xfId="61294"/>
    <cellStyle name="40% - Accent6 96" xfId="2539"/>
    <cellStyle name="40% - Accent6 96 10" xfId="51165"/>
    <cellStyle name="40% - Accent6 96 2" xfId="51166"/>
    <cellStyle name="40% - Accent6 96 2 2" xfId="51167"/>
    <cellStyle name="40% - Accent6 96 2 2 2" xfId="51168"/>
    <cellStyle name="40% - Accent6 96 2 2 2 2" xfId="51169"/>
    <cellStyle name="40% - Accent6 96 2 2 2 2 2" xfId="51170"/>
    <cellStyle name="40% - Accent6 96 2 2 2 2 2 2" xfId="51171"/>
    <cellStyle name="40% - Accent6 96 2 2 2 2 3" xfId="51172"/>
    <cellStyle name="40% - Accent6 96 2 2 2 3" xfId="51173"/>
    <cellStyle name="40% - Accent6 96 2 2 2 3 2" xfId="51174"/>
    <cellStyle name="40% - Accent6 96 2 2 2 4" xfId="51175"/>
    <cellStyle name="40% - Accent6 96 2 2 2 5" xfId="51176"/>
    <cellStyle name="40% - Accent6 96 2 2 3" xfId="51177"/>
    <cellStyle name="40% - Accent6 96 2 2 3 2" xfId="51178"/>
    <cellStyle name="40% - Accent6 96 2 2 3 2 2" xfId="51179"/>
    <cellStyle name="40% - Accent6 96 2 2 3 3" xfId="51180"/>
    <cellStyle name="40% - Accent6 96 2 2 4" xfId="51181"/>
    <cellStyle name="40% - Accent6 96 2 2 4 2" xfId="51182"/>
    <cellStyle name="40% - Accent6 96 2 2 5" xfId="51183"/>
    <cellStyle name="40% - Accent6 96 2 2 6" xfId="51184"/>
    <cellStyle name="40% - Accent6 96 2 3" xfId="51185"/>
    <cellStyle name="40% - Accent6 96 2 3 2" xfId="51186"/>
    <cellStyle name="40% - Accent6 96 2 3 2 2" xfId="51187"/>
    <cellStyle name="40% - Accent6 96 2 3 2 2 2" xfId="51188"/>
    <cellStyle name="40% - Accent6 96 2 3 2 3" xfId="51189"/>
    <cellStyle name="40% - Accent6 96 2 3 3" xfId="51190"/>
    <cellStyle name="40% - Accent6 96 2 3 3 2" xfId="51191"/>
    <cellStyle name="40% - Accent6 96 2 3 4" xfId="51192"/>
    <cellStyle name="40% - Accent6 96 2 3 5" xfId="51193"/>
    <cellStyle name="40% - Accent6 96 2 4" xfId="51194"/>
    <cellStyle name="40% - Accent6 96 2 4 2" xfId="51195"/>
    <cellStyle name="40% - Accent6 96 2 4 2 2" xfId="51196"/>
    <cellStyle name="40% - Accent6 96 2 4 3" xfId="51197"/>
    <cellStyle name="40% - Accent6 96 2 5" xfId="51198"/>
    <cellStyle name="40% - Accent6 96 2 5 2" xfId="51199"/>
    <cellStyle name="40% - Accent6 96 2 6" xfId="51200"/>
    <cellStyle name="40% - Accent6 96 2 7" xfId="51201"/>
    <cellStyle name="40% - Accent6 96 3" xfId="51202"/>
    <cellStyle name="40% - Accent6 96 3 2" xfId="51203"/>
    <cellStyle name="40% - Accent6 96 3 2 2" xfId="51204"/>
    <cellStyle name="40% - Accent6 96 3 2 2 2" xfId="51205"/>
    <cellStyle name="40% - Accent6 96 3 2 2 2 2" xfId="51206"/>
    <cellStyle name="40% - Accent6 96 3 2 2 2 2 2" xfId="51207"/>
    <cellStyle name="40% - Accent6 96 3 2 2 2 3" xfId="51208"/>
    <cellStyle name="40% - Accent6 96 3 2 2 3" xfId="51209"/>
    <cellStyle name="40% - Accent6 96 3 2 2 3 2" xfId="51210"/>
    <cellStyle name="40% - Accent6 96 3 2 2 4" xfId="51211"/>
    <cellStyle name="40% - Accent6 96 3 2 2 5" xfId="51212"/>
    <cellStyle name="40% - Accent6 96 3 2 3" xfId="51213"/>
    <cellStyle name="40% - Accent6 96 3 2 3 2" xfId="51214"/>
    <cellStyle name="40% - Accent6 96 3 2 3 2 2" xfId="51215"/>
    <cellStyle name="40% - Accent6 96 3 2 3 3" xfId="51216"/>
    <cellStyle name="40% - Accent6 96 3 2 4" xfId="51217"/>
    <cellStyle name="40% - Accent6 96 3 2 4 2" xfId="51218"/>
    <cellStyle name="40% - Accent6 96 3 2 5" xfId="51219"/>
    <cellStyle name="40% - Accent6 96 3 2 6" xfId="51220"/>
    <cellStyle name="40% - Accent6 96 3 3" xfId="51221"/>
    <cellStyle name="40% - Accent6 96 3 3 2" xfId="51222"/>
    <cellStyle name="40% - Accent6 96 3 3 2 2" xfId="51223"/>
    <cellStyle name="40% - Accent6 96 3 3 2 2 2" xfId="51224"/>
    <cellStyle name="40% - Accent6 96 3 3 2 3" xfId="51225"/>
    <cellStyle name="40% - Accent6 96 3 3 3" xfId="51226"/>
    <cellStyle name="40% - Accent6 96 3 3 3 2" xfId="51227"/>
    <cellStyle name="40% - Accent6 96 3 3 4" xfId="51228"/>
    <cellStyle name="40% - Accent6 96 3 3 5" xfId="51229"/>
    <cellStyle name="40% - Accent6 96 3 4" xfId="51230"/>
    <cellStyle name="40% - Accent6 96 3 4 2" xfId="51231"/>
    <cellStyle name="40% - Accent6 96 3 4 2 2" xfId="51232"/>
    <cellStyle name="40% - Accent6 96 3 4 3" xfId="51233"/>
    <cellStyle name="40% - Accent6 96 3 5" xfId="51234"/>
    <cellStyle name="40% - Accent6 96 3 5 2" xfId="51235"/>
    <cellStyle name="40% - Accent6 96 3 6" xfId="51236"/>
    <cellStyle name="40% - Accent6 96 3 7" xfId="51237"/>
    <cellStyle name="40% - Accent6 96 4" xfId="51238"/>
    <cellStyle name="40% - Accent6 96 4 2" xfId="51239"/>
    <cellStyle name="40% - Accent6 96 4 2 2" xfId="51240"/>
    <cellStyle name="40% - Accent6 96 4 2 2 2" xfId="51241"/>
    <cellStyle name="40% - Accent6 96 4 2 2 2 2" xfId="51242"/>
    <cellStyle name="40% - Accent6 96 4 2 2 3" xfId="51243"/>
    <cellStyle name="40% - Accent6 96 4 2 3" xfId="51244"/>
    <cellStyle name="40% - Accent6 96 4 2 3 2" xfId="51245"/>
    <cellStyle name="40% - Accent6 96 4 2 4" xfId="51246"/>
    <cellStyle name="40% - Accent6 96 4 2 5" xfId="51247"/>
    <cellStyle name="40% - Accent6 96 4 3" xfId="51248"/>
    <cellStyle name="40% - Accent6 96 4 3 2" xfId="51249"/>
    <cellStyle name="40% - Accent6 96 4 3 2 2" xfId="51250"/>
    <cellStyle name="40% - Accent6 96 4 3 3" xfId="51251"/>
    <cellStyle name="40% - Accent6 96 4 4" xfId="51252"/>
    <cellStyle name="40% - Accent6 96 4 4 2" xfId="51253"/>
    <cellStyle name="40% - Accent6 96 4 5" xfId="51254"/>
    <cellStyle name="40% - Accent6 96 4 6" xfId="51255"/>
    <cellStyle name="40% - Accent6 96 5" xfId="51256"/>
    <cellStyle name="40% - Accent6 96 5 2" xfId="51257"/>
    <cellStyle name="40% - Accent6 96 5 2 2" xfId="51258"/>
    <cellStyle name="40% - Accent6 96 5 2 2 2" xfId="51259"/>
    <cellStyle name="40% - Accent6 96 5 2 2 2 2" xfId="51260"/>
    <cellStyle name="40% - Accent6 96 5 2 2 3" xfId="51261"/>
    <cellStyle name="40% - Accent6 96 5 2 3" xfId="51262"/>
    <cellStyle name="40% - Accent6 96 5 2 3 2" xfId="51263"/>
    <cellStyle name="40% - Accent6 96 5 2 4" xfId="51264"/>
    <cellStyle name="40% - Accent6 96 5 2 5" xfId="51265"/>
    <cellStyle name="40% - Accent6 96 5 3" xfId="51266"/>
    <cellStyle name="40% - Accent6 96 5 3 2" xfId="51267"/>
    <cellStyle name="40% - Accent6 96 5 3 2 2" xfId="51268"/>
    <cellStyle name="40% - Accent6 96 5 3 3" xfId="51269"/>
    <cellStyle name="40% - Accent6 96 5 4" xfId="51270"/>
    <cellStyle name="40% - Accent6 96 5 4 2" xfId="51271"/>
    <cellStyle name="40% - Accent6 96 5 5" xfId="51272"/>
    <cellStyle name="40% - Accent6 96 5 6" xfId="51273"/>
    <cellStyle name="40% - Accent6 96 6" xfId="51274"/>
    <cellStyle name="40% - Accent6 96 6 2" xfId="51275"/>
    <cellStyle name="40% - Accent6 96 6 2 2" xfId="51276"/>
    <cellStyle name="40% - Accent6 96 6 2 2 2" xfId="51277"/>
    <cellStyle name="40% - Accent6 96 6 2 3" xfId="51278"/>
    <cellStyle name="40% - Accent6 96 6 3" xfId="51279"/>
    <cellStyle name="40% - Accent6 96 6 3 2" xfId="51280"/>
    <cellStyle name="40% - Accent6 96 6 4" xfId="51281"/>
    <cellStyle name="40% - Accent6 96 6 5" xfId="51282"/>
    <cellStyle name="40% - Accent6 96 7" xfId="51283"/>
    <cellStyle name="40% - Accent6 96 7 2" xfId="51284"/>
    <cellStyle name="40% - Accent6 96 7 2 2" xfId="51285"/>
    <cellStyle name="40% - Accent6 96 7 3" xfId="51286"/>
    <cellStyle name="40% - Accent6 96 8" xfId="51287"/>
    <cellStyle name="40% - Accent6 96 8 2" xfId="51288"/>
    <cellStyle name="40% - Accent6 96 9" xfId="51289"/>
    <cellStyle name="40% - Accent6 96 9 2" xfId="61295"/>
    <cellStyle name="40% - Accent6 97" xfId="2540"/>
    <cellStyle name="40% - Accent6 97 10" xfId="51290"/>
    <cellStyle name="40% - Accent6 97 2" xfId="51291"/>
    <cellStyle name="40% - Accent6 97 2 2" xfId="51292"/>
    <cellStyle name="40% - Accent6 97 2 2 2" xfId="51293"/>
    <cellStyle name="40% - Accent6 97 2 2 2 2" xfId="51294"/>
    <cellStyle name="40% - Accent6 97 2 2 2 2 2" xfId="51295"/>
    <cellStyle name="40% - Accent6 97 2 2 2 2 2 2" xfId="51296"/>
    <cellStyle name="40% - Accent6 97 2 2 2 2 3" xfId="51297"/>
    <cellStyle name="40% - Accent6 97 2 2 2 3" xfId="51298"/>
    <cellStyle name="40% - Accent6 97 2 2 2 3 2" xfId="51299"/>
    <cellStyle name="40% - Accent6 97 2 2 2 4" xfId="51300"/>
    <cellStyle name="40% - Accent6 97 2 2 2 5" xfId="51301"/>
    <cellStyle name="40% - Accent6 97 2 2 3" xfId="51302"/>
    <cellStyle name="40% - Accent6 97 2 2 3 2" xfId="51303"/>
    <cellStyle name="40% - Accent6 97 2 2 3 2 2" xfId="51304"/>
    <cellStyle name="40% - Accent6 97 2 2 3 3" xfId="51305"/>
    <cellStyle name="40% - Accent6 97 2 2 4" xfId="51306"/>
    <cellStyle name="40% - Accent6 97 2 2 4 2" xfId="51307"/>
    <cellStyle name="40% - Accent6 97 2 2 5" xfId="51308"/>
    <cellStyle name="40% - Accent6 97 2 2 6" xfId="51309"/>
    <cellStyle name="40% - Accent6 97 2 3" xfId="51310"/>
    <cellStyle name="40% - Accent6 97 2 3 2" xfId="51311"/>
    <cellStyle name="40% - Accent6 97 2 3 2 2" xfId="51312"/>
    <cellStyle name="40% - Accent6 97 2 3 2 2 2" xfId="51313"/>
    <cellStyle name="40% - Accent6 97 2 3 2 3" xfId="51314"/>
    <cellStyle name="40% - Accent6 97 2 3 3" xfId="51315"/>
    <cellStyle name="40% - Accent6 97 2 3 3 2" xfId="51316"/>
    <cellStyle name="40% - Accent6 97 2 3 4" xfId="51317"/>
    <cellStyle name="40% - Accent6 97 2 3 5" xfId="51318"/>
    <cellStyle name="40% - Accent6 97 2 4" xfId="51319"/>
    <cellStyle name="40% - Accent6 97 2 4 2" xfId="51320"/>
    <cellStyle name="40% - Accent6 97 2 4 2 2" xfId="51321"/>
    <cellStyle name="40% - Accent6 97 2 4 3" xfId="51322"/>
    <cellStyle name="40% - Accent6 97 2 5" xfId="51323"/>
    <cellStyle name="40% - Accent6 97 2 5 2" xfId="51324"/>
    <cellStyle name="40% - Accent6 97 2 6" xfId="51325"/>
    <cellStyle name="40% - Accent6 97 2 7" xfId="51326"/>
    <cellStyle name="40% - Accent6 97 3" xfId="51327"/>
    <cellStyle name="40% - Accent6 97 3 2" xfId="51328"/>
    <cellStyle name="40% - Accent6 97 3 2 2" xfId="51329"/>
    <cellStyle name="40% - Accent6 97 3 2 2 2" xfId="51330"/>
    <cellStyle name="40% - Accent6 97 3 2 2 2 2" xfId="51331"/>
    <cellStyle name="40% - Accent6 97 3 2 2 2 2 2" xfId="51332"/>
    <cellStyle name="40% - Accent6 97 3 2 2 2 3" xfId="51333"/>
    <cellStyle name="40% - Accent6 97 3 2 2 3" xfId="51334"/>
    <cellStyle name="40% - Accent6 97 3 2 2 3 2" xfId="51335"/>
    <cellStyle name="40% - Accent6 97 3 2 2 4" xfId="51336"/>
    <cellStyle name="40% - Accent6 97 3 2 2 5" xfId="51337"/>
    <cellStyle name="40% - Accent6 97 3 2 3" xfId="51338"/>
    <cellStyle name="40% - Accent6 97 3 2 3 2" xfId="51339"/>
    <cellStyle name="40% - Accent6 97 3 2 3 2 2" xfId="51340"/>
    <cellStyle name="40% - Accent6 97 3 2 3 3" xfId="51341"/>
    <cellStyle name="40% - Accent6 97 3 2 4" xfId="51342"/>
    <cellStyle name="40% - Accent6 97 3 2 4 2" xfId="51343"/>
    <cellStyle name="40% - Accent6 97 3 2 5" xfId="51344"/>
    <cellStyle name="40% - Accent6 97 3 2 6" xfId="51345"/>
    <cellStyle name="40% - Accent6 97 3 3" xfId="51346"/>
    <cellStyle name="40% - Accent6 97 3 3 2" xfId="51347"/>
    <cellStyle name="40% - Accent6 97 3 3 2 2" xfId="51348"/>
    <cellStyle name="40% - Accent6 97 3 3 2 2 2" xfId="51349"/>
    <cellStyle name="40% - Accent6 97 3 3 2 3" xfId="51350"/>
    <cellStyle name="40% - Accent6 97 3 3 3" xfId="51351"/>
    <cellStyle name="40% - Accent6 97 3 3 3 2" xfId="51352"/>
    <cellStyle name="40% - Accent6 97 3 3 4" xfId="51353"/>
    <cellStyle name="40% - Accent6 97 3 3 5" xfId="51354"/>
    <cellStyle name="40% - Accent6 97 3 4" xfId="51355"/>
    <cellStyle name="40% - Accent6 97 3 4 2" xfId="51356"/>
    <cellStyle name="40% - Accent6 97 3 4 2 2" xfId="51357"/>
    <cellStyle name="40% - Accent6 97 3 4 3" xfId="51358"/>
    <cellStyle name="40% - Accent6 97 3 5" xfId="51359"/>
    <cellStyle name="40% - Accent6 97 3 5 2" xfId="51360"/>
    <cellStyle name="40% - Accent6 97 3 6" xfId="51361"/>
    <cellStyle name="40% - Accent6 97 3 7" xfId="51362"/>
    <cellStyle name="40% - Accent6 97 4" xfId="51363"/>
    <cellStyle name="40% - Accent6 97 4 2" xfId="51364"/>
    <cellStyle name="40% - Accent6 97 4 2 2" xfId="51365"/>
    <cellStyle name="40% - Accent6 97 4 2 2 2" xfId="51366"/>
    <cellStyle name="40% - Accent6 97 4 2 2 2 2" xfId="51367"/>
    <cellStyle name="40% - Accent6 97 4 2 2 3" xfId="51368"/>
    <cellStyle name="40% - Accent6 97 4 2 3" xfId="51369"/>
    <cellStyle name="40% - Accent6 97 4 2 3 2" xfId="51370"/>
    <cellStyle name="40% - Accent6 97 4 2 4" xfId="51371"/>
    <cellStyle name="40% - Accent6 97 4 2 5" xfId="51372"/>
    <cellStyle name="40% - Accent6 97 4 3" xfId="51373"/>
    <cellStyle name="40% - Accent6 97 4 3 2" xfId="51374"/>
    <cellStyle name="40% - Accent6 97 4 3 2 2" xfId="51375"/>
    <cellStyle name="40% - Accent6 97 4 3 3" xfId="51376"/>
    <cellStyle name="40% - Accent6 97 4 4" xfId="51377"/>
    <cellStyle name="40% - Accent6 97 4 4 2" xfId="51378"/>
    <cellStyle name="40% - Accent6 97 4 5" xfId="51379"/>
    <cellStyle name="40% - Accent6 97 4 6" xfId="51380"/>
    <cellStyle name="40% - Accent6 97 5" xfId="51381"/>
    <cellStyle name="40% - Accent6 97 5 2" xfId="51382"/>
    <cellStyle name="40% - Accent6 97 5 2 2" xfId="51383"/>
    <cellStyle name="40% - Accent6 97 5 2 2 2" xfId="51384"/>
    <cellStyle name="40% - Accent6 97 5 2 2 2 2" xfId="51385"/>
    <cellStyle name="40% - Accent6 97 5 2 2 3" xfId="51386"/>
    <cellStyle name="40% - Accent6 97 5 2 3" xfId="51387"/>
    <cellStyle name="40% - Accent6 97 5 2 3 2" xfId="51388"/>
    <cellStyle name="40% - Accent6 97 5 2 4" xfId="51389"/>
    <cellStyle name="40% - Accent6 97 5 2 5" xfId="51390"/>
    <cellStyle name="40% - Accent6 97 5 3" xfId="51391"/>
    <cellStyle name="40% - Accent6 97 5 3 2" xfId="51392"/>
    <cellStyle name="40% - Accent6 97 5 3 2 2" xfId="51393"/>
    <cellStyle name="40% - Accent6 97 5 3 3" xfId="51394"/>
    <cellStyle name="40% - Accent6 97 5 4" xfId="51395"/>
    <cellStyle name="40% - Accent6 97 5 4 2" xfId="51396"/>
    <cellStyle name="40% - Accent6 97 5 5" xfId="51397"/>
    <cellStyle name="40% - Accent6 97 5 6" xfId="51398"/>
    <cellStyle name="40% - Accent6 97 6" xfId="51399"/>
    <cellStyle name="40% - Accent6 97 6 2" xfId="51400"/>
    <cellStyle name="40% - Accent6 97 6 2 2" xfId="51401"/>
    <cellStyle name="40% - Accent6 97 6 2 2 2" xfId="51402"/>
    <cellStyle name="40% - Accent6 97 6 2 3" xfId="51403"/>
    <cellStyle name="40% - Accent6 97 6 3" xfId="51404"/>
    <cellStyle name="40% - Accent6 97 6 3 2" xfId="51405"/>
    <cellStyle name="40% - Accent6 97 6 4" xfId="51406"/>
    <cellStyle name="40% - Accent6 97 6 5" xfId="51407"/>
    <cellStyle name="40% - Accent6 97 7" xfId="51408"/>
    <cellStyle name="40% - Accent6 97 7 2" xfId="51409"/>
    <cellStyle name="40% - Accent6 97 7 2 2" xfId="51410"/>
    <cellStyle name="40% - Accent6 97 7 3" xfId="51411"/>
    <cellStyle name="40% - Accent6 97 8" xfId="51412"/>
    <cellStyle name="40% - Accent6 97 8 2" xfId="51413"/>
    <cellStyle name="40% - Accent6 97 9" xfId="51414"/>
    <cellStyle name="40% - Accent6 97 9 2" xfId="61296"/>
    <cellStyle name="40% - Accent6 98" xfId="2541"/>
    <cellStyle name="40% - Accent6 98 10" xfId="51415"/>
    <cellStyle name="40% - Accent6 98 2" xfId="51416"/>
    <cellStyle name="40% - Accent6 98 2 2" xfId="51417"/>
    <cellStyle name="40% - Accent6 98 2 2 2" xfId="51418"/>
    <cellStyle name="40% - Accent6 98 2 2 2 2" xfId="51419"/>
    <cellStyle name="40% - Accent6 98 2 2 2 2 2" xfId="51420"/>
    <cellStyle name="40% - Accent6 98 2 2 2 2 2 2" xfId="51421"/>
    <cellStyle name="40% - Accent6 98 2 2 2 2 3" xfId="51422"/>
    <cellStyle name="40% - Accent6 98 2 2 2 3" xfId="51423"/>
    <cellStyle name="40% - Accent6 98 2 2 2 3 2" xfId="51424"/>
    <cellStyle name="40% - Accent6 98 2 2 2 4" xfId="51425"/>
    <cellStyle name="40% - Accent6 98 2 2 2 5" xfId="51426"/>
    <cellStyle name="40% - Accent6 98 2 2 3" xfId="51427"/>
    <cellStyle name="40% - Accent6 98 2 2 3 2" xfId="51428"/>
    <cellStyle name="40% - Accent6 98 2 2 3 2 2" xfId="51429"/>
    <cellStyle name="40% - Accent6 98 2 2 3 3" xfId="51430"/>
    <cellStyle name="40% - Accent6 98 2 2 4" xfId="51431"/>
    <cellStyle name="40% - Accent6 98 2 2 4 2" xfId="51432"/>
    <cellStyle name="40% - Accent6 98 2 2 5" xfId="51433"/>
    <cellStyle name="40% - Accent6 98 2 2 6" xfId="51434"/>
    <cellStyle name="40% - Accent6 98 2 3" xfId="51435"/>
    <cellStyle name="40% - Accent6 98 2 3 2" xfId="51436"/>
    <cellStyle name="40% - Accent6 98 2 3 2 2" xfId="51437"/>
    <cellStyle name="40% - Accent6 98 2 3 2 2 2" xfId="51438"/>
    <cellStyle name="40% - Accent6 98 2 3 2 3" xfId="51439"/>
    <cellStyle name="40% - Accent6 98 2 3 3" xfId="51440"/>
    <cellStyle name="40% - Accent6 98 2 3 3 2" xfId="51441"/>
    <cellStyle name="40% - Accent6 98 2 3 4" xfId="51442"/>
    <cellStyle name="40% - Accent6 98 2 3 5" xfId="51443"/>
    <cellStyle name="40% - Accent6 98 2 4" xfId="51444"/>
    <cellStyle name="40% - Accent6 98 2 4 2" xfId="51445"/>
    <cellStyle name="40% - Accent6 98 2 4 2 2" xfId="51446"/>
    <cellStyle name="40% - Accent6 98 2 4 3" xfId="51447"/>
    <cellStyle name="40% - Accent6 98 2 5" xfId="51448"/>
    <cellStyle name="40% - Accent6 98 2 5 2" xfId="51449"/>
    <cellStyle name="40% - Accent6 98 2 6" xfId="51450"/>
    <cellStyle name="40% - Accent6 98 2 7" xfId="51451"/>
    <cellStyle name="40% - Accent6 98 3" xfId="51452"/>
    <cellStyle name="40% - Accent6 98 3 2" xfId="51453"/>
    <cellStyle name="40% - Accent6 98 3 2 2" xfId="51454"/>
    <cellStyle name="40% - Accent6 98 3 2 2 2" xfId="51455"/>
    <cellStyle name="40% - Accent6 98 3 2 2 2 2" xfId="51456"/>
    <cellStyle name="40% - Accent6 98 3 2 2 2 2 2" xfId="51457"/>
    <cellStyle name="40% - Accent6 98 3 2 2 2 3" xfId="51458"/>
    <cellStyle name="40% - Accent6 98 3 2 2 3" xfId="51459"/>
    <cellStyle name="40% - Accent6 98 3 2 2 3 2" xfId="51460"/>
    <cellStyle name="40% - Accent6 98 3 2 2 4" xfId="51461"/>
    <cellStyle name="40% - Accent6 98 3 2 2 5" xfId="51462"/>
    <cellStyle name="40% - Accent6 98 3 2 3" xfId="51463"/>
    <cellStyle name="40% - Accent6 98 3 2 3 2" xfId="51464"/>
    <cellStyle name="40% - Accent6 98 3 2 3 2 2" xfId="51465"/>
    <cellStyle name="40% - Accent6 98 3 2 3 3" xfId="51466"/>
    <cellStyle name="40% - Accent6 98 3 2 4" xfId="51467"/>
    <cellStyle name="40% - Accent6 98 3 2 4 2" xfId="51468"/>
    <cellStyle name="40% - Accent6 98 3 2 5" xfId="51469"/>
    <cellStyle name="40% - Accent6 98 3 2 6" xfId="51470"/>
    <cellStyle name="40% - Accent6 98 3 3" xfId="51471"/>
    <cellStyle name="40% - Accent6 98 3 3 2" xfId="51472"/>
    <cellStyle name="40% - Accent6 98 3 3 2 2" xfId="51473"/>
    <cellStyle name="40% - Accent6 98 3 3 2 2 2" xfId="51474"/>
    <cellStyle name="40% - Accent6 98 3 3 2 3" xfId="51475"/>
    <cellStyle name="40% - Accent6 98 3 3 3" xfId="51476"/>
    <cellStyle name="40% - Accent6 98 3 3 3 2" xfId="51477"/>
    <cellStyle name="40% - Accent6 98 3 3 4" xfId="51478"/>
    <cellStyle name="40% - Accent6 98 3 3 5" xfId="51479"/>
    <cellStyle name="40% - Accent6 98 3 4" xfId="51480"/>
    <cellStyle name="40% - Accent6 98 3 4 2" xfId="51481"/>
    <cellStyle name="40% - Accent6 98 3 4 2 2" xfId="51482"/>
    <cellStyle name="40% - Accent6 98 3 4 3" xfId="51483"/>
    <cellStyle name="40% - Accent6 98 3 5" xfId="51484"/>
    <cellStyle name="40% - Accent6 98 3 5 2" xfId="51485"/>
    <cellStyle name="40% - Accent6 98 3 6" xfId="51486"/>
    <cellStyle name="40% - Accent6 98 3 7" xfId="51487"/>
    <cellStyle name="40% - Accent6 98 4" xfId="51488"/>
    <cellStyle name="40% - Accent6 98 4 2" xfId="51489"/>
    <cellStyle name="40% - Accent6 98 4 2 2" xfId="51490"/>
    <cellStyle name="40% - Accent6 98 4 2 2 2" xfId="51491"/>
    <cellStyle name="40% - Accent6 98 4 2 2 2 2" xfId="51492"/>
    <cellStyle name="40% - Accent6 98 4 2 2 3" xfId="51493"/>
    <cellStyle name="40% - Accent6 98 4 2 3" xfId="51494"/>
    <cellStyle name="40% - Accent6 98 4 2 3 2" xfId="51495"/>
    <cellStyle name="40% - Accent6 98 4 2 4" xfId="51496"/>
    <cellStyle name="40% - Accent6 98 4 2 5" xfId="51497"/>
    <cellStyle name="40% - Accent6 98 4 3" xfId="51498"/>
    <cellStyle name="40% - Accent6 98 4 3 2" xfId="51499"/>
    <cellStyle name="40% - Accent6 98 4 3 2 2" xfId="51500"/>
    <cellStyle name="40% - Accent6 98 4 3 3" xfId="51501"/>
    <cellStyle name="40% - Accent6 98 4 4" xfId="51502"/>
    <cellStyle name="40% - Accent6 98 4 4 2" xfId="51503"/>
    <cellStyle name="40% - Accent6 98 4 5" xfId="51504"/>
    <cellStyle name="40% - Accent6 98 4 6" xfId="51505"/>
    <cellStyle name="40% - Accent6 98 5" xfId="51506"/>
    <cellStyle name="40% - Accent6 98 5 2" xfId="51507"/>
    <cellStyle name="40% - Accent6 98 5 2 2" xfId="51508"/>
    <cellStyle name="40% - Accent6 98 5 2 2 2" xfId="51509"/>
    <cellStyle name="40% - Accent6 98 5 2 2 2 2" xfId="51510"/>
    <cellStyle name="40% - Accent6 98 5 2 2 3" xfId="51511"/>
    <cellStyle name="40% - Accent6 98 5 2 3" xfId="51512"/>
    <cellStyle name="40% - Accent6 98 5 2 3 2" xfId="51513"/>
    <cellStyle name="40% - Accent6 98 5 2 4" xfId="51514"/>
    <cellStyle name="40% - Accent6 98 5 2 5" xfId="51515"/>
    <cellStyle name="40% - Accent6 98 5 3" xfId="51516"/>
    <cellStyle name="40% - Accent6 98 5 3 2" xfId="51517"/>
    <cellStyle name="40% - Accent6 98 5 3 2 2" xfId="51518"/>
    <cellStyle name="40% - Accent6 98 5 3 3" xfId="51519"/>
    <cellStyle name="40% - Accent6 98 5 4" xfId="51520"/>
    <cellStyle name="40% - Accent6 98 5 4 2" xfId="51521"/>
    <cellStyle name="40% - Accent6 98 5 5" xfId="51522"/>
    <cellStyle name="40% - Accent6 98 5 6" xfId="51523"/>
    <cellStyle name="40% - Accent6 98 6" xfId="51524"/>
    <cellStyle name="40% - Accent6 98 6 2" xfId="51525"/>
    <cellStyle name="40% - Accent6 98 6 2 2" xfId="51526"/>
    <cellStyle name="40% - Accent6 98 6 2 2 2" xfId="51527"/>
    <cellStyle name="40% - Accent6 98 6 2 3" xfId="51528"/>
    <cellStyle name="40% - Accent6 98 6 3" xfId="51529"/>
    <cellStyle name="40% - Accent6 98 6 3 2" xfId="51530"/>
    <cellStyle name="40% - Accent6 98 6 4" xfId="51531"/>
    <cellStyle name="40% - Accent6 98 6 5" xfId="51532"/>
    <cellStyle name="40% - Accent6 98 7" xfId="51533"/>
    <cellStyle name="40% - Accent6 98 7 2" xfId="51534"/>
    <cellStyle name="40% - Accent6 98 7 2 2" xfId="51535"/>
    <cellStyle name="40% - Accent6 98 7 3" xfId="51536"/>
    <cellStyle name="40% - Accent6 98 8" xfId="51537"/>
    <cellStyle name="40% - Accent6 98 8 2" xfId="51538"/>
    <cellStyle name="40% - Accent6 98 9" xfId="51539"/>
    <cellStyle name="40% - Accent6 98 9 2" xfId="61297"/>
    <cellStyle name="40% - Accent6 99" xfId="2542"/>
    <cellStyle name="40% - Accent6 99 10" xfId="51540"/>
    <cellStyle name="40% - Accent6 99 2" xfId="51541"/>
    <cellStyle name="40% - Accent6 99 2 2" xfId="51542"/>
    <cellStyle name="40% - Accent6 99 2 2 2" xfId="51543"/>
    <cellStyle name="40% - Accent6 99 2 2 2 2" xfId="51544"/>
    <cellStyle name="40% - Accent6 99 2 2 2 2 2" xfId="51545"/>
    <cellStyle name="40% - Accent6 99 2 2 2 2 2 2" xfId="51546"/>
    <cellStyle name="40% - Accent6 99 2 2 2 2 3" xfId="51547"/>
    <cellStyle name="40% - Accent6 99 2 2 2 3" xfId="51548"/>
    <cellStyle name="40% - Accent6 99 2 2 2 3 2" xfId="51549"/>
    <cellStyle name="40% - Accent6 99 2 2 2 4" xfId="51550"/>
    <cellStyle name="40% - Accent6 99 2 2 2 5" xfId="51551"/>
    <cellStyle name="40% - Accent6 99 2 2 3" xfId="51552"/>
    <cellStyle name="40% - Accent6 99 2 2 3 2" xfId="51553"/>
    <cellStyle name="40% - Accent6 99 2 2 3 2 2" xfId="51554"/>
    <cellStyle name="40% - Accent6 99 2 2 3 3" xfId="51555"/>
    <cellStyle name="40% - Accent6 99 2 2 4" xfId="51556"/>
    <cellStyle name="40% - Accent6 99 2 2 4 2" xfId="51557"/>
    <cellStyle name="40% - Accent6 99 2 2 5" xfId="51558"/>
    <cellStyle name="40% - Accent6 99 2 2 6" xfId="51559"/>
    <cellStyle name="40% - Accent6 99 2 3" xfId="51560"/>
    <cellStyle name="40% - Accent6 99 2 3 2" xfId="51561"/>
    <cellStyle name="40% - Accent6 99 2 3 2 2" xfId="51562"/>
    <cellStyle name="40% - Accent6 99 2 3 2 2 2" xfId="51563"/>
    <cellStyle name="40% - Accent6 99 2 3 2 3" xfId="51564"/>
    <cellStyle name="40% - Accent6 99 2 3 3" xfId="51565"/>
    <cellStyle name="40% - Accent6 99 2 3 3 2" xfId="51566"/>
    <cellStyle name="40% - Accent6 99 2 3 4" xfId="51567"/>
    <cellStyle name="40% - Accent6 99 2 3 5" xfId="51568"/>
    <cellStyle name="40% - Accent6 99 2 4" xfId="51569"/>
    <cellStyle name="40% - Accent6 99 2 4 2" xfId="51570"/>
    <cellStyle name="40% - Accent6 99 2 4 2 2" xfId="51571"/>
    <cellStyle name="40% - Accent6 99 2 4 3" xfId="51572"/>
    <cellStyle name="40% - Accent6 99 2 5" xfId="51573"/>
    <cellStyle name="40% - Accent6 99 2 5 2" xfId="51574"/>
    <cellStyle name="40% - Accent6 99 2 6" xfId="51575"/>
    <cellStyle name="40% - Accent6 99 2 7" xfId="51576"/>
    <cellStyle name="40% - Accent6 99 3" xfId="51577"/>
    <cellStyle name="40% - Accent6 99 3 2" xfId="51578"/>
    <cellStyle name="40% - Accent6 99 3 2 2" xfId="51579"/>
    <cellStyle name="40% - Accent6 99 3 2 2 2" xfId="51580"/>
    <cellStyle name="40% - Accent6 99 3 2 2 2 2" xfId="51581"/>
    <cellStyle name="40% - Accent6 99 3 2 2 2 2 2" xfId="51582"/>
    <cellStyle name="40% - Accent6 99 3 2 2 2 3" xfId="51583"/>
    <cellStyle name="40% - Accent6 99 3 2 2 3" xfId="51584"/>
    <cellStyle name="40% - Accent6 99 3 2 2 3 2" xfId="51585"/>
    <cellStyle name="40% - Accent6 99 3 2 2 4" xfId="51586"/>
    <cellStyle name="40% - Accent6 99 3 2 2 5" xfId="51587"/>
    <cellStyle name="40% - Accent6 99 3 2 3" xfId="51588"/>
    <cellStyle name="40% - Accent6 99 3 2 3 2" xfId="51589"/>
    <cellStyle name="40% - Accent6 99 3 2 3 2 2" xfId="51590"/>
    <cellStyle name="40% - Accent6 99 3 2 3 3" xfId="51591"/>
    <cellStyle name="40% - Accent6 99 3 2 4" xfId="51592"/>
    <cellStyle name="40% - Accent6 99 3 2 4 2" xfId="51593"/>
    <cellStyle name="40% - Accent6 99 3 2 5" xfId="51594"/>
    <cellStyle name="40% - Accent6 99 3 2 6" xfId="51595"/>
    <cellStyle name="40% - Accent6 99 3 3" xfId="51596"/>
    <cellStyle name="40% - Accent6 99 3 3 2" xfId="51597"/>
    <cellStyle name="40% - Accent6 99 3 3 2 2" xfId="51598"/>
    <cellStyle name="40% - Accent6 99 3 3 2 2 2" xfId="51599"/>
    <cellStyle name="40% - Accent6 99 3 3 2 3" xfId="51600"/>
    <cellStyle name="40% - Accent6 99 3 3 3" xfId="51601"/>
    <cellStyle name="40% - Accent6 99 3 3 3 2" xfId="51602"/>
    <cellStyle name="40% - Accent6 99 3 3 4" xfId="51603"/>
    <cellStyle name="40% - Accent6 99 3 3 5" xfId="51604"/>
    <cellStyle name="40% - Accent6 99 3 4" xfId="51605"/>
    <cellStyle name="40% - Accent6 99 3 4 2" xfId="51606"/>
    <cellStyle name="40% - Accent6 99 3 4 2 2" xfId="51607"/>
    <cellStyle name="40% - Accent6 99 3 4 3" xfId="51608"/>
    <cellStyle name="40% - Accent6 99 3 5" xfId="51609"/>
    <cellStyle name="40% - Accent6 99 3 5 2" xfId="51610"/>
    <cellStyle name="40% - Accent6 99 3 6" xfId="51611"/>
    <cellStyle name="40% - Accent6 99 3 7" xfId="51612"/>
    <cellStyle name="40% - Accent6 99 4" xfId="51613"/>
    <cellStyle name="40% - Accent6 99 4 2" xfId="51614"/>
    <cellStyle name="40% - Accent6 99 4 2 2" xfId="51615"/>
    <cellStyle name="40% - Accent6 99 4 2 2 2" xfId="51616"/>
    <cellStyle name="40% - Accent6 99 4 2 2 2 2" xfId="51617"/>
    <cellStyle name="40% - Accent6 99 4 2 2 3" xfId="51618"/>
    <cellStyle name="40% - Accent6 99 4 2 3" xfId="51619"/>
    <cellStyle name="40% - Accent6 99 4 2 3 2" xfId="51620"/>
    <cellStyle name="40% - Accent6 99 4 2 4" xfId="51621"/>
    <cellStyle name="40% - Accent6 99 4 2 5" xfId="51622"/>
    <cellStyle name="40% - Accent6 99 4 3" xfId="51623"/>
    <cellStyle name="40% - Accent6 99 4 3 2" xfId="51624"/>
    <cellStyle name="40% - Accent6 99 4 3 2 2" xfId="51625"/>
    <cellStyle name="40% - Accent6 99 4 3 3" xfId="51626"/>
    <cellStyle name="40% - Accent6 99 4 4" xfId="51627"/>
    <cellStyle name="40% - Accent6 99 4 4 2" xfId="51628"/>
    <cellStyle name="40% - Accent6 99 4 5" xfId="51629"/>
    <cellStyle name="40% - Accent6 99 4 6" xfId="51630"/>
    <cellStyle name="40% - Accent6 99 5" xfId="51631"/>
    <cellStyle name="40% - Accent6 99 5 2" xfId="51632"/>
    <cellStyle name="40% - Accent6 99 5 2 2" xfId="51633"/>
    <cellStyle name="40% - Accent6 99 5 2 2 2" xfId="51634"/>
    <cellStyle name="40% - Accent6 99 5 2 2 2 2" xfId="51635"/>
    <cellStyle name="40% - Accent6 99 5 2 2 3" xfId="51636"/>
    <cellStyle name="40% - Accent6 99 5 2 3" xfId="51637"/>
    <cellStyle name="40% - Accent6 99 5 2 3 2" xfId="51638"/>
    <cellStyle name="40% - Accent6 99 5 2 4" xfId="51639"/>
    <cellStyle name="40% - Accent6 99 5 2 5" xfId="51640"/>
    <cellStyle name="40% - Accent6 99 5 3" xfId="51641"/>
    <cellStyle name="40% - Accent6 99 5 3 2" xfId="51642"/>
    <cellStyle name="40% - Accent6 99 5 3 2 2" xfId="51643"/>
    <cellStyle name="40% - Accent6 99 5 3 3" xfId="51644"/>
    <cellStyle name="40% - Accent6 99 5 4" xfId="51645"/>
    <cellStyle name="40% - Accent6 99 5 4 2" xfId="51646"/>
    <cellStyle name="40% - Accent6 99 5 5" xfId="51647"/>
    <cellStyle name="40% - Accent6 99 5 6" xfId="51648"/>
    <cellStyle name="40% - Accent6 99 6" xfId="51649"/>
    <cellStyle name="40% - Accent6 99 6 2" xfId="51650"/>
    <cellStyle name="40% - Accent6 99 6 2 2" xfId="51651"/>
    <cellStyle name="40% - Accent6 99 6 2 2 2" xfId="51652"/>
    <cellStyle name="40% - Accent6 99 6 2 3" xfId="51653"/>
    <cellStyle name="40% - Accent6 99 6 3" xfId="51654"/>
    <cellStyle name="40% - Accent6 99 6 3 2" xfId="51655"/>
    <cellStyle name="40% - Accent6 99 6 4" xfId="51656"/>
    <cellStyle name="40% - Accent6 99 6 5" xfId="51657"/>
    <cellStyle name="40% - Accent6 99 7" xfId="51658"/>
    <cellStyle name="40% - Accent6 99 7 2" xfId="51659"/>
    <cellStyle name="40% - Accent6 99 7 2 2" xfId="51660"/>
    <cellStyle name="40% - Accent6 99 7 3" xfId="51661"/>
    <cellStyle name="40% - Accent6 99 8" xfId="51662"/>
    <cellStyle name="40% - Accent6 99 8 2" xfId="51663"/>
    <cellStyle name="40% - Accent6 99 9" xfId="51664"/>
    <cellStyle name="40% - Accent6 99 9 2" xfId="61298"/>
    <cellStyle name="60% - Accent1 10" xfId="2543"/>
    <cellStyle name="60% - Accent1 11" xfId="2544"/>
    <cellStyle name="60% - Accent1 12" xfId="2545"/>
    <cellStyle name="60% - Accent1 13" xfId="2546"/>
    <cellStyle name="60% - Accent1 14" xfId="2547"/>
    <cellStyle name="60% - Accent1 15" xfId="2548"/>
    <cellStyle name="60% - Accent1 16" xfId="2549"/>
    <cellStyle name="60% - Accent1 17" xfId="2550"/>
    <cellStyle name="60% - Accent1 18" xfId="2551"/>
    <cellStyle name="60% - Accent1 19" xfId="2552"/>
    <cellStyle name="60% - Accent1 2" xfId="52"/>
    <cellStyle name="60% - Accent1 2 2" xfId="61299"/>
    <cellStyle name="60% - Accent1 2 3" xfId="61300"/>
    <cellStyle name="60% - Accent1 2 4" xfId="61301"/>
    <cellStyle name="60% - Accent1 2 5" xfId="61302"/>
    <cellStyle name="60% - Accent1 20" xfId="2553"/>
    <cellStyle name="60% - Accent1 21" xfId="51665"/>
    <cellStyle name="60% - Accent1 22" xfId="51666"/>
    <cellStyle name="60% - Accent1 3" xfId="53"/>
    <cellStyle name="60% - Accent1 3 2" xfId="61303"/>
    <cellStyle name="60% - Accent1 4" xfId="2554"/>
    <cellStyle name="60% - Accent1 4 2" xfId="61304"/>
    <cellStyle name="60% - Accent1 5" xfId="2555"/>
    <cellStyle name="60% - Accent1 5 2" xfId="61305"/>
    <cellStyle name="60% - Accent1 6" xfId="2556"/>
    <cellStyle name="60% - Accent1 7" xfId="2557"/>
    <cellStyle name="60% - Accent1 8" xfId="2558"/>
    <cellStyle name="60% - Accent1 9" xfId="2559"/>
    <cellStyle name="60% - Accent2 10" xfId="2560"/>
    <cellStyle name="60% - Accent2 11" xfId="2561"/>
    <cellStyle name="60% - Accent2 12" xfId="2562"/>
    <cellStyle name="60% - Accent2 13" xfId="2563"/>
    <cellStyle name="60% - Accent2 14" xfId="2564"/>
    <cellStyle name="60% - Accent2 15" xfId="2565"/>
    <cellStyle name="60% - Accent2 16" xfId="2566"/>
    <cellStyle name="60% - Accent2 17" xfId="2567"/>
    <cellStyle name="60% - Accent2 18" xfId="2568"/>
    <cellStyle name="60% - Accent2 19" xfId="2569"/>
    <cellStyle name="60% - Accent2 2" xfId="54"/>
    <cellStyle name="60% - Accent2 2 2" xfId="61306"/>
    <cellStyle name="60% - Accent2 2 3" xfId="61307"/>
    <cellStyle name="60% - Accent2 2 4" xfId="61308"/>
    <cellStyle name="60% - Accent2 2 5" xfId="61309"/>
    <cellStyle name="60% - Accent2 20" xfId="2570"/>
    <cellStyle name="60% - Accent2 21" xfId="51667"/>
    <cellStyle name="60% - Accent2 22" xfId="51668"/>
    <cellStyle name="60% - Accent2 3" xfId="55"/>
    <cellStyle name="60% - Accent2 3 2" xfId="61310"/>
    <cellStyle name="60% - Accent2 4" xfId="2571"/>
    <cellStyle name="60% - Accent2 4 2" xfId="61311"/>
    <cellStyle name="60% - Accent2 5" xfId="2572"/>
    <cellStyle name="60% - Accent2 5 2" xfId="61312"/>
    <cellStyle name="60% - Accent2 6" xfId="2573"/>
    <cellStyle name="60% - Accent2 7" xfId="2574"/>
    <cellStyle name="60% - Accent2 8" xfId="2575"/>
    <cellStyle name="60% - Accent2 9" xfId="2576"/>
    <cellStyle name="60% - Accent3 10" xfId="2577"/>
    <cellStyle name="60% - Accent3 10 2" xfId="51669"/>
    <cellStyle name="60% - Accent3 11" xfId="2578"/>
    <cellStyle name="60% - Accent3 11 2" xfId="51670"/>
    <cellStyle name="60% - Accent3 12" xfId="2579"/>
    <cellStyle name="60% - Accent3 12 2" xfId="51671"/>
    <cellStyle name="60% - Accent3 13" xfId="2580"/>
    <cellStyle name="60% - Accent3 13 2" xfId="51672"/>
    <cellStyle name="60% - Accent3 14" xfId="2581"/>
    <cellStyle name="60% - Accent3 14 2" xfId="51673"/>
    <cellStyle name="60% - Accent3 15" xfId="2582"/>
    <cellStyle name="60% - Accent3 15 2" xfId="51674"/>
    <cellStyle name="60% - Accent3 16" xfId="2583"/>
    <cellStyle name="60% - Accent3 16 2" xfId="51675"/>
    <cellStyle name="60% - Accent3 17" xfId="2584"/>
    <cellStyle name="60% - Accent3 17 2" xfId="51676"/>
    <cellStyle name="60% - Accent3 18" xfId="2585"/>
    <cellStyle name="60% - Accent3 18 2" xfId="51677"/>
    <cellStyle name="60% - Accent3 19" xfId="2586"/>
    <cellStyle name="60% - Accent3 2" xfId="56"/>
    <cellStyle name="60% - Accent3 2 2" xfId="51678"/>
    <cellStyle name="60% - Accent3 2 2 2" xfId="61313"/>
    <cellStyle name="60% - Accent3 2 3" xfId="61314"/>
    <cellStyle name="60% - Accent3 2 4" xfId="61315"/>
    <cellStyle name="60% - Accent3 2 5" xfId="61316"/>
    <cellStyle name="60% - Accent3 20" xfId="2587"/>
    <cellStyle name="60% - Accent3 21" xfId="51679"/>
    <cellStyle name="60% - Accent3 22" xfId="51680"/>
    <cellStyle name="60% - Accent3 3" xfId="57"/>
    <cellStyle name="60% - Accent3 3 2" xfId="51681"/>
    <cellStyle name="60% - Accent3 3 2 2" xfId="61317"/>
    <cellStyle name="60% - Accent3 4" xfId="2588"/>
    <cellStyle name="60% - Accent3 4 2" xfId="51682"/>
    <cellStyle name="60% - Accent3 4 2 2" xfId="61318"/>
    <cellStyle name="60% - Accent3 5" xfId="2589"/>
    <cellStyle name="60% - Accent3 5 2" xfId="51683"/>
    <cellStyle name="60% - Accent3 5 2 2" xfId="61319"/>
    <cellStyle name="60% - Accent3 6" xfId="2590"/>
    <cellStyle name="60% - Accent3 6 2" xfId="51684"/>
    <cellStyle name="60% - Accent3 7" xfId="2591"/>
    <cellStyle name="60% - Accent3 7 2" xfId="51685"/>
    <cellStyle name="60% - Accent3 8" xfId="2592"/>
    <cellStyle name="60% - Accent3 8 2" xfId="51686"/>
    <cellStyle name="60% - Accent3 9" xfId="2593"/>
    <cellStyle name="60% - Accent3 9 2" xfId="51687"/>
    <cellStyle name="60% - Accent4 10" xfId="2594"/>
    <cellStyle name="60% - Accent4 10 2" xfId="51688"/>
    <cellStyle name="60% - Accent4 11" xfId="2595"/>
    <cellStyle name="60% - Accent4 11 2" xfId="51689"/>
    <cellStyle name="60% - Accent4 12" xfId="2596"/>
    <cellStyle name="60% - Accent4 12 2" xfId="51690"/>
    <cellStyle name="60% - Accent4 13" xfId="2597"/>
    <cellStyle name="60% - Accent4 13 2" xfId="51691"/>
    <cellStyle name="60% - Accent4 14" xfId="2598"/>
    <cellStyle name="60% - Accent4 14 2" xfId="51692"/>
    <cellStyle name="60% - Accent4 15" xfId="2599"/>
    <cellStyle name="60% - Accent4 15 2" xfId="51693"/>
    <cellStyle name="60% - Accent4 16" xfId="2600"/>
    <cellStyle name="60% - Accent4 16 2" xfId="51694"/>
    <cellStyle name="60% - Accent4 17" xfId="2601"/>
    <cellStyle name="60% - Accent4 17 2" xfId="51695"/>
    <cellStyle name="60% - Accent4 18" xfId="2602"/>
    <cellStyle name="60% - Accent4 18 2" xfId="51696"/>
    <cellStyle name="60% - Accent4 19" xfId="2603"/>
    <cellStyle name="60% - Accent4 2" xfId="58"/>
    <cellStyle name="60% - Accent4 2 2" xfId="51697"/>
    <cellStyle name="60% - Accent4 2 2 2" xfId="61320"/>
    <cellStyle name="60% - Accent4 2 3" xfId="61321"/>
    <cellStyle name="60% - Accent4 2 4" xfId="61322"/>
    <cellStyle name="60% - Accent4 2 5" xfId="61323"/>
    <cellStyle name="60% - Accent4 20" xfId="2604"/>
    <cellStyle name="60% - Accent4 21" xfId="51698"/>
    <cellStyle name="60% - Accent4 22" xfId="51699"/>
    <cellStyle name="60% - Accent4 3" xfId="59"/>
    <cellStyle name="60% - Accent4 3 2" xfId="51700"/>
    <cellStyle name="60% - Accent4 3 2 2" xfId="61324"/>
    <cellStyle name="60% - Accent4 4" xfId="2605"/>
    <cellStyle name="60% - Accent4 4 2" xfId="51701"/>
    <cellStyle name="60% - Accent4 4 2 2" xfId="61325"/>
    <cellStyle name="60% - Accent4 5" xfId="2606"/>
    <cellStyle name="60% - Accent4 5 2" xfId="51702"/>
    <cellStyle name="60% - Accent4 5 2 2" xfId="61326"/>
    <cellStyle name="60% - Accent4 6" xfId="2607"/>
    <cellStyle name="60% - Accent4 6 2" xfId="51703"/>
    <cellStyle name="60% - Accent4 7" xfId="2608"/>
    <cellStyle name="60% - Accent4 7 2" xfId="51704"/>
    <cellStyle name="60% - Accent4 8" xfId="2609"/>
    <cellStyle name="60% - Accent4 8 2" xfId="51705"/>
    <cellStyle name="60% - Accent4 9" xfId="2610"/>
    <cellStyle name="60% - Accent4 9 2" xfId="51706"/>
    <cellStyle name="60% - Accent5 10" xfId="2611"/>
    <cellStyle name="60% - Accent5 11" xfId="2612"/>
    <cellStyle name="60% - Accent5 12" xfId="2613"/>
    <cellStyle name="60% - Accent5 13" xfId="2614"/>
    <cellStyle name="60% - Accent5 14" xfId="2615"/>
    <cellStyle name="60% - Accent5 15" xfId="2616"/>
    <cellStyle name="60% - Accent5 16" xfId="2617"/>
    <cellStyle name="60% - Accent5 17" xfId="2618"/>
    <cellStyle name="60% - Accent5 18" xfId="2619"/>
    <cellStyle name="60% - Accent5 19" xfId="2620"/>
    <cellStyle name="60% - Accent5 2" xfId="60"/>
    <cellStyle name="60% - Accent5 2 2" xfId="61327"/>
    <cellStyle name="60% - Accent5 2 3" xfId="61328"/>
    <cellStyle name="60% - Accent5 2 4" xfId="61329"/>
    <cellStyle name="60% - Accent5 2 5" xfId="61330"/>
    <cellStyle name="60% - Accent5 20" xfId="2621"/>
    <cellStyle name="60% - Accent5 21" xfId="51707"/>
    <cellStyle name="60% - Accent5 22" xfId="51708"/>
    <cellStyle name="60% - Accent5 3" xfId="61"/>
    <cellStyle name="60% - Accent5 3 2" xfId="61331"/>
    <cellStyle name="60% - Accent5 4" xfId="2622"/>
    <cellStyle name="60% - Accent5 4 2" xfId="61332"/>
    <cellStyle name="60% - Accent5 5" xfId="2623"/>
    <cellStyle name="60% - Accent5 5 2" xfId="61333"/>
    <cellStyle name="60% - Accent5 6" xfId="2624"/>
    <cellStyle name="60% - Accent5 7" xfId="2625"/>
    <cellStyle name="60% - Accent5 8" xfId="2626"/>
    <cellStyle name="60% - Accent5 9" xfId="2627"/>
    <cellStyle name="60% - Accent6 10" xfId="2628"/>
    <cellStyle name="60% - Accent6 10 2" xfId="51709"/>
    <cellStyle name="60% - Accent6 11" xfId="2629"/>
    <cellStyle name="60% - Accent6 11 2" xfId="51710"/>
    <cellStyle name="60% - Accent6 12" xfId="2630"/>
    <cellStyle name="60% - Accent6 12 2" xfId="51711"/>
    <cellStyle name="60% - Accent6 13" xfId="2631"/>
    <cellStyle name="60% - Accent6 13 2" xfId="51712"/>
    <cellStyle name="60% - Accent6 14" xfId="2632"/>
    <cellStyle name="60% - Accent6 14 2" xfId="51713"/>
    <cellStyle name="60% - Accent6 15" xfId="2633"/>
    <cellStyle name="60% - Accent6 15 2" xfId="51714"/>
    <cellStyle name="60% - Accent6 16" xfId="2634"/>
    <cellStyle name="60% - Accent6 16 2" xfId="51715"/>
    <cellStyle name="60% - Accent6 17" xfId="2635"/>
    <cellStyle name="60% - Accent6 17 2" xfId="51716"/>
    <cellStyle name="60% - Accent6 18" xfId="2636"/>
    <cellStyle name="60% - Accent6 18 2" xfId="51717"/>
    <cellStyle name="60% - Accent6 19" xfId="2637"/>
    <cellStyle name="60% - Accent6 2" xfId="62"/>
    <cellStyle name="60% - Accent6 2 2" xfId="51718"/>
    <cellStyle name="60% - Accent6 2 2 2" xfId="61334"/>
    <cellStyle name="60% - Accent6 2 3" xfId="61335"/>
    <cellStyle name="60% - Accent6 2 4" xfId="61336"/>
    <cellStyle name="60% - Accent6 2 5" xfId="61337"/>
    <cellStyle name="60% - Accent6 20" xfId="2638"/>
    <cellStyle name="60% - Accent6 21" xfId="51719"/>
    <cellStyle name="60% - Accent6 22" xfId="51720"/>
    <cellStyle name="60% - Accent6 3" xfId="63"/>
    <cellStyle name="60% - Accent6 3 2" xfId="51721"/>
    <cellStyle name="60% - Accent6 3 2 2" xfId="61338"/>
    <cellStyle name="60% - Accent6 4" xfId="2639"/>
    <cellStyle name="60% - Accent6 4 2" xfId="51722"/>
    <cellStyle name="60% - Accent6 4 2 2" xfId="61339"/>
    <cellStyle name="60% - Accent6 5" xfId="2640"/>
    <cellStyle name="60% - Accent6 5 2" xfId="51723"/>
    <cellStyle name="60% - Accent6 5 2 2" xfId="61340"/>
    <cellStyle name="60% - Accent6 6" xfId="2641"/>
    <cellStyle name="60% - Accent6 6 2" xfId="51724"/>
    <cellStyle name="60% - Accent6 7" xfId="2642"/>
    <cellStyle name="60% - Accent6 7 2" xfId="51725"/>
    <cellStyle name="60% - Accent6 8" xfId="2643"/>
    <cellStyle name="60% - Accent6 8 2" xfId="51726"/>
    <cellStyle name="60% - Accent6 9" xfId="2644"/>
    <cellStyle name="60% - Accent6 9 2" xfId="51727"/>
    <cellStyle name="Accent1 10" xfId="2645"/>
    <cellStyle name="Accent1 11" xfId="2646"/>
    <cellStyle name="Accent1 12" xfId="2647"/>
    <cellStyle name="Accent1 13" xfId="2648"/>
    <cellStyle name="Accent1 14" xfId="2649"/>
    <cellStyle name="Accent1 15" xfId="2650"/>
    <cellStyle name="Accent1 16" xfId="2651"/>
    <cellStyle name="Accent1 17" xfId="2652"/>
    <cellStyle name="Accent1 18" xfId="2653"/>
    <cellStyle name="Accent1 19" xfId="2654"/>
    <cellStyle name="Accent1 2" xfId="64"/>
    <cellStyle name="Accent1 2 2" xfId="51728"/>
    <cellStyle name="Accent1 2 3" xfId="51729"/>
    <cellStyle name="Accent1 2 4" xfId="61341"/>
    <cellStyle name="Accent1 2 5" xfId="61342"/>
    <cellStyle name="Accent1 20" xfId="2655"/>
    <cellStyle name="Accent1 21" xfId="51730"/>
    <cellStyle name="Accent1 22" xfId="51731"/>
    <cellStyle name="Accent1 3" xfId="65"/>
    <cellStyle name="Accent1 3 2" xfId="61343"/>
    <cellStyle name="Accent1 4" xfId="2656"/>
    <cellStyle name="Accent1 4 2" xfId="61344"/>
    <cellStyle name="Accent1 5" xfId="2657"/>
    <cellStyle name="Accent1 5 2" xfId="61345"/>
    <cellStyle name="Accent1 6" xfId="2658"/>
    <cellStyle name="Accent1 7" xfId="2659"/>
    <cellStyle name="Accent1 8" xfId="2660"/>
    <cellStyle name="Accent1 9" xfId="2661"/>
    <cellStyle name="Accent2 10" xfId="2662"/>
    <cellStyle name="Accent2 11" xfId="2663"/>
    <cellStyle name="Accent2 12" xfId="2664"/>
    <cellStyle name="Accent2 13" xfId="2665"/>
    <cellStyle name="Accent2 14" xfId="2666"/>
    <cellStyle name="Accent2 15" xfId="2667"/>
    <cellStyle name="Accent2 16" xfId="2668"/>
    <cellStyle name="Accent2 17" xfId="2669"/>
    <cellStyle name="Accent2 18" xfId="2670"/>
    <cellStyle name="Accent2 19" xfId="2671"/>
    <cellStyle name="Accent2 2" xfId="66"/>
    <cellStyle name="Accent2 2 2" xfId="61346"/>
    <cellStyle name="Accent2 2 3" xfId="61347"/>
    <cellStyle name="Accent2 2 4" xfId="61348"/>
    <cellStyle name="Accent2 2 5" xfId="61349"/>
    <cellStyle name="Accent2 20" xfId="2672"/>
    <cellStyle name="Accent2 21" xfId="51732"/>
    <cellStyle name="Accent2 22" xfId="51733"/>
    <cellStyle name="Accent2 3" xfId="67"/>
    <cellStyle name="Accent2 3 2" xfId="61350"/>
    <cellStyle name="Accent2 4" xfId="2673"/>
    <cellStyle name="Accent2 4 2" xfId="61351"/>
    <cellStyle name="Accent2 5" xfId="2674"/>
    <cellStyle name="Accent2 5 2" xfId="61352"/>
    <cellStyle name="Accent2 6" xfId="2675"/>
    <cellStyle name="Accent2 7" xfId="2676"/>
    <cellStyle name="Accent2 8" xfId="2677"/>
    <cellStyle name="Accent2 9" xfId="2678"/>
    <cellStyle name="Accent3 10" xfId="2679"/>
    <cellStyle name="Accent3 11" xfId="2680"/>
    <cellStyle name="Accent3 12" xfId="2681"/>
    <cellStyle name="Accent3 13" xfId="2682"/>
    <cellStyle name="Accent3 14" xfId="2683"/>
    <cellStyle name="Accent3 15" xfId="2684"/>
    <cellStyle name="Accent3 16" xfId="2685"/>
    <cellStyle name="Accent3 17" xfId="2686"/>
    <cellStyle name="Accent3 18" xfId="2687"/>
    <cellStyle name="Accent3 19" xfId="2688"/>
    <cellStyle name="Accent3 2" xfId="68"/>
    <cellStyle name="Accent3 2 2" xfId="61353"/>
    <cellStyle name="Accent3 2 3" xfId="61354"/>
    <cellStyle name="Accent3 2 4" xfId="61355"/>
    <cellStyle name="Accent3 2 5" xfId="61356"/>
    <cellStyle name="Accent3 20" xfId="2689"/>
    <cellStyle name="Accent3 21" xfId="51734"/>
    <cellStyle name="Accent3 22" xfId="51735"/>
    <cellStyle name="Accent3 3" xfId="69"/>
    <cellStyle name="Accent3 3 2" xfId="61357"/>
    <cellStyle name="Accent3 4" xfId="2690"/>
    <cellStyle name="Accent3 4 2" xfId="61358"/>
    <cellStyle name="Accent3 5" xfId="2691"/>
    <cellStyle name="Accent3 5 2" xfId="61359"/>
    <cellStyle name="Accent3 6" xfId="2692"/>
    <cellStyle name="Accent3 7" xfId="2693"/>
    <cellStyle name="Accent3 8" xfId="2694"/>
    <cellStyle name="Accent3 9" xfId="2695"/>
    <cellStyle name="Accent4 10" xfId="2696"/>
    <cellStyle name="Accent4 11" xfId="2697"/>
    <cellStyle name="Accent4 12" xfId="2698"/>
    <cellStyle name="Accent4 13" xfId="2699"/>
    <cellStyle name="Accent4 14" xfId="2700"/>
    <cellStyle name="Accent4 15" xfId="2701"/>
    <cellStyle name="Accent4 16" xfId="2702"/>
    <cellStyle name="Accent4 17" xfId="2703"/>
    <cellStyle name="Accent4 18" xfId="2704"/>
    <cellStyle name="Accent4 19" xfId="2705"/>
    <cellStyle name="Accent4 2" xfId="70"/>
    <cellStyle name="Accent4 2 2" xfId="61360"/>
    <cellStyle name="Accent4 2 3" xfId="61361"/>
    <cellStyle name="Accent4 2 4" xfId="61362"/>
    <cellStyle name="Accent4 2 5" xfId="61363"/>
    <cellStyle name="Accent4 20" xfId="2706"/>
    <cellStyle name="Accent4 21" xfId="51736"/>
    <cellStyle name="Accent4 22" xfId="51737"/>
    <cellStyle name="Accent4 3" xfId="71"/>
    <cellStyle name="Accent4 3 2" xfId="61364"/>
    <cellStyle name="Accent4 4" xfId="2707"/>
    <cellStyle name="Accent4 4 2" xfId="61365"/>
    <cellStyle name="Accent4 5" xfId="2708"/>
    <cellStyle name="Accent4 5 2" xfId="61366"/>
    <cellStyle name="Accent4 6" xfId="2709"/>
    <cellStyle name="Accent4 7" xfId="2710"/>
    <cellStyle name="Accent4 8" xfId="2711"/>
    <cellStyle name="Accent4 9" xfId="2712"/>
    <cellStyle name="Accent5 10" xfId="2713"/>
    <cellStyle name="Accent5 11" xfId="2714"/>
    <cellStyle name="Accent5 12" xfId="2715"/>
    <cellStyle name="Accent5 13" xfId="2716"/>
    <cellStyle name="Accent5 14" xfId="2717"/>
    <cellStyle name="Accent5 15" xfId="2718"/>
    <cellStyle name="Accent5 16" xfId="2719"/>
    <cellStyle name="Accent5 17" xfId="2720"/>
    <cellStyle name="Accent5 18" xfId="2721"/>
    <cellStyle name="Accent5 19" xfId="2722"/>
    <cellStyle name="Accent5 2" xfId="72"/>
    <cellStyle name="Accent5 2 2" xfId="61367"/>
    <cellStyle name="Accent5 2 3" xfId="61368"/>
    <cellStyle name="Accent5 2 4" xfId="61369"/>
    <cellStyle name="Accent5 2 5" xfId="61370"/>
    <cellStyle name="Accent5 20" xfId="2723"/>
    <cellStyle name="Accent5 21" xfId="51738"/>
    <cellStyle name="Accent5 22" xfId="51739"/>
    <cellStyle name="Accent5 3" xfId="73"/>
    <cellStyle name="Accent5 3 2" xfId="61371"/>
    <cellStyle name="Accent5 4" xfId="2724"/>
    <cellStyle name="Accent5 4 2" xfId="61372"/>
    <cellStyle name="Accent5 5" xfId="2725"/>
    <cellStyle name="Accent5 5 2" xfId="61373"/>
    <cellStyle name="Accent5 6" xfId="2726"/>
    <cellStyle name="Accent5 7" xfId="2727"/>
    <cellStyle name="Accent5 8" xfId="2728"/>
    <cellStyle name="Accent5 9" xfId="2729"/>
    <cellStyle name="Accent6 10" xfId="2730"/>
    <cellStyle name="Accent6 11" xfId="2731"/>
    <cellStyle name="Accent6 12" xfId="2732"/>
    <cellStyle name="Accent6 13" xfId="2733"/>
    <cellStyle name="Accent6 14" xfId="2734"/>
    <cellStyle name="Accent6 15" xfId="2735"/>
    <cellStyle name="Accent6 16" xfId="2736"/>
    <cellStyle name="Accent6 17" xfId="2737"/>
    <cellStyle name="Accent6 18" xfId="2738"/>
    <cellStyle name="Accent6 19" xfId="2739"/>
    <cellStyle name="Accent6 2" xfId="74"/>
    <cellStyle name="Accent6 2 2" xfId="61374"/>
    <cellStyle name="Accent6 2 3" xfId="61375"/>
    <cellStyle name="Accent6 2 4" xfId="61376"/>
    <cellStyle name="Accent6 2 5" xfId="61377"/>
    <cellStyle name="Accent6 20" xfId="2740"/>
    <cellStyle name="Accent6 21" xfId="51740"/>
    <cellStyle name="Accent6 22" xfId="51741"/>
    <cellStyle name="Accent6 3" xfId="75"/>
    <cellStyle name="Accent6 3 2" xfId="61378"/>
    <cellStyle name="Accent6 4" xfId="2741"/>
    <cellStyle name="Accent6 4 2" xfId="61379"/>
    <cellStyle name="Accent6 5" xfId="2742"/>
    <cellStyle name="Accent6 5 2" xfId="61380"/>
    <cellStyle name="Accent6 6" xfId="2743"/>
    <cellStyle name="Accent6 7" xfId="2744"/>
    <cellStyle name="Accent6 8" xfId="2745"/>
    <cellStyle name="Accent6 9" xfId="2746"/>
    <cellStyle name="Bad 10" xfId="2747"/>
    <cellStyle name="Bad 11" xfId="2748"/>
    <cellStyle name="Bad 12" xfId="2749"/>
    <cellStyle name="Bad 13" xfId="2750"/>
    <cellStyle name="Bad 14" xfId="2751"/>
    <cellStyle name="Bad 15" xfId="2752"/>
    <cellStyle name="Bad 16" xfId="2753"/>
    <cellStyle name="Bad 17" xfId="2754"/>
    <cellStyle name="Bad 18" xfId="2755"/>
    <cellStyle name="Bad 19" xfId="2756"/>
    <cellStyle name="Bad 2" xfId="76"/>
    <cellStyle name="Bad 2 2" xfId="51742"/>
    <cellStyle name="Bad 2 3" xfId="51743"/>
    <cellStyle name="Bad 2 4" xfId="61381"/>
    <cellStyle name="Bad 2 5" xfId="61382"/>
    <cellStyle name="Bad 20" xfId="2757"/>
    <cellStyle name="Bad 21" xfId="51744"/>
    <cellStyle name="Bad 22" xfId="51745"/>
    <cellStyle name="Bad 3" xfId="77"/>
    <cellStyle name="Bad 3 2" xfId="61383"/>
    <cellStyle name="Bad 4" xfId="2758"/>
    <cellStyle name="Bad 4 2" xfId="61384"/>
    <cellStyle name="Bad 5" xfId="2759"/>
    <cellStyle name="Bad 5 2" xfId="61385"/>
    <cellStyle name="Bad 6" xfId="2760"/>
    <cellStyle name="Bad 7" xfId="2761"/>
    <cellStyle name="Bad 8" xfId="2762"/>
    <cellStyle name="Bad 9" xfId="2763"/>
    <cellStyle name="Calculation 10" xfId="2764"/>
    <cellStyle name="Calculation 11" xfId="2765"/>
    <cellStyle name="Calculation 12" xfId="2766"/>
    <cellStyle name="Calculation 13" xfId="2767"/>
    <cellStyle name="Calculation 14" xfId="2768"/>
    <cellStyle name="Calculation 15" xfId="2769"/>
    <cellStyle name="Calculation 16" xfId="2770"/>
    <cellStyle name="Calculation 17" xfId="2771"/>
    <cellStyle name="Calculation 18" xfId="2772"/>
    <cellStyle name="Calculation 19" xfId="2773"/>
    <cellStyle name="Calculation 2" xfId="78"/>
    <cellStyle name="Calculation 2 2" xfId="61386"/>
    <cellStyle name="Calculation 2 3" xfId="61387"/>
    <cellStyle name="Calculation 2 4" xfId="61388"/>
    <cellStyle name="Calculation 2 5" xfId="61389"/>
    <cellStyle name="Calculation 20" xfId="2774"/>
    <cellStyle name="Calculation 21" xfId="51746"/>
    <cellStyle name="Calculation 22" xfId="51747"/>
    <cellStyle name="Calculation 3" xfId="79"/>
    <cellStyle name="Calculation 3 2" xfId="61390"/>
    <cellStyle name="Calculation 4" xfId="2775"/>
    <cellStyle name="Calculation 4 2" xfId="61391"/>
    <cellStyle name="Calculation 5" xfId="2776"/>
    <cellStyle name="Calculation 5 2" xfId="61392"/>
    <cellStyle name="Calculation 6" xfId="2777"/>
    <cellStyle name="Calculation 7" xfId="2778"/>
    <cellStyle name="Calculation 8" xfId="2779"/>
    <cellStyle name="Calculation 9" xfId="2780"/>
    <cellStyle name="Check Cell 10" xfId="2781"/>
    <cellStyle name="Check Cell 11" xfId="2782"/>
    <cellStyle name="Check Cell 12" xfId="2783"/>
    <cellStyle name="Check Cell 13" xfId="2784"/>
    <cellStyle name="Check Cell 14" xfId="2785"/>
    <cellStyle name="Check Cell 15" xfId="2786"/>
    <cellStyle name="Check Cell 16" xfId="2787"/>
    <cellStyle name="Check Cell 17" xfId="2788"/>
    <cellStyle name="Check Cell 18" xfId="2789"/>
    <cellStyle name="Check Cell 19" xfId="2790"/>
    <cellStyle name="Check Cell 2" xfId="80"/>
    <cellStyle name="Check Cell 2 2" xfId="61393"/>
    <cellStyle name="Check Cell 2 3" xfId="61394"/>
    <cellStyle name="Check Cell 2 4" xfId="61395"/>
    <cellStyle name="Check Cell 2 5" xfId="61396"/>
    <cellStyle name="Check Cell 20" xfId="2791"/>
    <cellStyle name="Check Cell 21" xfId="51748"/>
    <cellStyle name="Check Cell 22" xfId="51749"/>
    <cellStyle name="Check Cell 3" xfId="81"/>
    <cellStyle name="Check Cell 3 2" xfId="61397"/>
    <cellStyle name="Check Cell 4" xfId="2792"/>
    <cellStyle name="Check Cell 4 2" xfId="61398"/>
    <cellStyle name="Check Cell 5" xfId="2793"/>
    <cellStyle name="Check Cell 5 2" xfId="61399"/>
    <cellStyle name="Check Cell 6" xfId="2794"/>
    <cellStyle name="Check Cell 7" xfId="2795"/>
    <cellStyle name="Check Cell 8" xfId="2796"/>
    <cellStyle name="Check Cell 9" xfId="2797"/>
    <cellStyle name="Comma" xfId="61978" builtinId="3"/>
    <cellStyle name="Comma [0] - Debits" xfId="51750"/>
    <cellStyle name="Comma 10" xfId="51751"/>
    <cellStyle name="Comma 10 2" xfId="51752"/>
    <cellStyle name="Comma 10 2 2" xfId="51753"/>
    <cellStyle name="Comma 10 2 2 2" xfId="51754"/>
    <cellStyle name="Comma 10 2 2 2 2" xfId="51755"/>
    <cellStyle name="Comma 10 2 2 3" xfId="51756"/>
    <cellStyle name="Comma 10 2 3" xfId="51757"/>
    <cellStyle name="Comma 10 2 3 2" xfId="51758"/>
    <cellStyle name="Comma 10 2 4" xfId="51759"/>
    <cellStyle name="Comma 10 2 5" xfId="51760"/>
    <cellStyle name="Comma 10 3" xfId="51761"/>
    <cellStyle name="Comma 10 4" xfId="51762"/>
    <cellStyle name="Comma 10 4 2" xfId="51763"/>
    <cellStyle name="Comma 10 4 2 2" xfId="51764"/>
    <cellStyle name="Comma 10 4 3" xfId="51765"/>
    <cellStyle name="Comma 10 5" xfId="51766"/>
    <cellStyle name="Comma 10 5 2" xfId="51767"/>
    <cellStyle name="Comma 10 6" xfId="51768"/>
    <cellStyle name="Comma 11" xfId="51769"/>
    <cellStyle name="Comma 12" xfId="51770"/>
    <cellStyle name="Comma 13" xfId="51771"/>
    <cellStyle name="Comma 14" xfId="51772"/>
    <cellStyle name="Comma 15" xfId="51773"/>
    <cellStyle name="Comma 16" xfId="51774"/>
    <cellStyle name="Comma 16 2" xfId="51775"/>
    <cellStyle name="Comma 16 2 2" xfId="51776"/>
    <cellStyle name="Comma 16 2 2 2" xfId="51777"/>
    <cellStyle name="Comma 16 2 2 2 2" xfId="51778"/>
    <cellStyle name="Comma 16 2 2 3" xfId="51779"/>
    <cellStyle name="Comma 16 2 3" xfId="51780"/>
    <cellStyle name="Comma 16 2 3 2" xfId="51781"/>
    <cellStyle name="Comma 16 2 4" xfId="51782"/>
    <cellStyle name="Comma 16 2 5" xfId="51783"/>
    <cellStyle name="Comma 16 3" xfId="51784"/>
    <cellStyle name="Comma 16 4" xfId="51785"/>
    <cellStyle name="Comma 16 4 2" xfId="51786"/>
    <cellStyle name="Comma 16 4 2 2" xfId="51787"/>
    <cellStyle name="Comma 16 4 3" xfId="51788"/>
    <cellStyle name="Comma 16 5" xfId="51789"/>
    <cellStyle name="Comma 16 5 2" xfId="51790"/>
    <cellStyle name="Comma 16 6" xfId="51791"/>
    <cellStyle name="Comma 17" xfId="51792"/>
    <cellStyle name="Comma 17 2" xfId="51793"/>
    <cellStyle name="Comma 17 2 2" xfId="51794"/>
    <cellStyle name="Comma 17 2 2 2" xfId="51795"/>
    <cellStyle name="Comma 17 2 2 2 2" xfId="51796"/>
    <cellStyle name="Comma 17 2 2 3" xfId="51797"/>
    <cellStyle name="Comma 17 2 3" xfId="51798"/>
    <cellStyle name="Comma 17 2 3 2" xfId="51799"/>
    <cellStyle name="Comma 17 2 4" xfId="51800"/>
    <cellStyle name="Comma 17 2 5" xfId="51801"/>
    <cellStyle name="Comma 17 3" xfId="51802"/>
    <cellStyle name="Comma 17 4" xfId="51803"/>
    <cellStyle name="Comma 17 4 2" xfId="51804"/>
    <cellStyle name="Comma 17 4 2 2" xfId="51805"/>
    <cellStyle name="Comma 17 4 3" xfId="51806"/>
    <cellStyle name="Comma 17 5" xfId="51807"/>
    <cellStyle name="Comma 17 5 2" xfId="51808"/>
    <cellStyle name="Comma 17 6" xfId="51809"/>
    <cellStyle name="Comma 18" xfId="51810"/>
    <cellStyle name="Comma 18 2" xfId="51811"/>
    <cellStyle name="Comma 18 2 2" xfId="51812"/>
    <cellStyle name="Comma 18 2 2 2" xfId="51813"/>
    <cellStyle name="Comma 18 2 2 2 2" xfId="51814"/>
    <cellStyle name="Comma 18 2 2 3" xfId="51815"/>
    <cellStyle name="Comma 18 2 3" xfId="51816"/>
    <cellStyle name="Comma 18 2 3 2" xfId="51817"/>
    <cellStyle name="Comma 18 2 4" xfId="51818"/>
    <cellStyle name="Comma 18 3" xfId="51819"/>
    <cellStyle name="Comma 18 3 2" xfId="51820"/>
    <cellStyle name="Comma 18 3 2 2" xfId="51821"/>
    <cellStyle name="Comma 18 3 3" xfId="51822"/>
    <cellStyle name="Comma 18 4" xfId="51823"/>
    <cellStyle name="Comma 18 4 2" xfId="51824"/>
    <cellStyle name="Comma 18 5" xfId="51825"/>
    <cellStyle name="Comma 18 6" xfId="51826"/>
    <cellStyle name="Comma 18 7" xfId="51827"/>
    <cellStyle name="Comma 18 7 2" xfId="51828"/>
    <cellStyle name="Comma 18 8" xfId="51829"/>
    <cellStyle name="Comma 19" xfId="51830"/>
    <cellStyle name="Comma 2" xfId="2"/>
    <cellStyle name="Comma 2 10" xfId="51831"/>
    <cellStyle name="Comma 2 11" xfId="61400"/>
    <cellStyle name="Comma 2 2" xfId="82"/>
    <cellStyle name="Comma 2 2 2" xfId="83"/>
    <cellStyle name="Comma 2 2 2 2" xfId="84"/>
    <cellStyle name="Comma 2 2 2 3" xfId="51832"/>
    <cellStyle name="Comma 2 2 2 3 2" xfId="51833"/>
    <cellStyle name="Comma 2 2 2 3 2 2" xfId="61401"/>
    <cellStyle name="Comma 2 2 2 3 3" xfId="61402"/>
    <cellStyle name="Comma 2 2 2 4" xfId="61403"/>
    <cellStyle name="Comma 2 2 2 4 2" xfId="61404"/>
    <cellStyle name="Comma 2 2 2 5" xfId="61405"/>
    <cellStyle name="Comma 2 2 3" xfId="85"/>
    <cellStyle name="Comma 2 2 4" xfId="86"/>
    <cellStyle name="Comma 2 2 4 2" xfId="51834"/>
    <cellStyle name="Comma 2 2 4 2 2" xfId="51835"/>
    <cellStyle name="Comma 2 2 4 2 2 2" xfId="51836"/>
    <cellStyle name="Comma 2 2 4 2 2 2 2" xfId="51837"/>
    <cellStyle name="Comma 2 2 4 2 2 3" xfId="51838"/>
    <cellStyle name="Comma 2 2 4 2 3" xfId="51839"/>
    <cellStyle name="Comma 2 2 4 2 3 2" xfId="51840"/>
    <cellStyle name="Comma 2 2 4 2 4" xfId="51841"/>
    <cellStyle name="Comma 2 2 4 2 5" xfId="51842"/>
    <cellStyle name="Comma 2 2 4 3" xfId="51843"/>
    <cellStyle name="Comma 2 2 4 3 2" xfId="51844"/>
    <cellStyle name="Comma 2 2 4 3 2 2" xfId="51845"/>
    <cellStyle name="Comma 2 2 4 3 3" xfId="51846"/>
    <cellStyle name="Comma 2 2 4 4" xfId="51847"/>
    <cellStyle name="Comma 2 2 4 4 2" xfId="51848"/>
    <cellStyle name="Comma 2 2 4 5" xfId="51849"/>
    <cellStyle name="Comma 2 2 4 6" xfId="51850"/>
    <cellStyle name="Comma 2 2 5" xfId="51851"/>
    <cellStyle name="Comma 2 2 6" xfId="61406"/>
    <cellStyle name="Comma 2 2 6 2" xfId="61407"/>
    <cellStyle name="Comma 2 2 6 2 2" xfId="61408"/>
    <cellStyle name="Comma 2 2 6 3" xfId="61409"/>
    <cellStyle name="Comma 2 2 7" xfId="61410"/>
    <cellStyle name="Comma 2 2 7 2" xfId="61411"/>
    <cellStyle name="Comma 2 2 8" xfId="61412"/>
    <cellStyle name="Comma 2 2 9" xfId="61413"/>
    <cellStyle name="Comma 2 3" xfId="87"/>
    <cellStyle name="Comma 2 3 2" xfId="88"/>
    <cellStyle name="Comma 2 3 2 2" xfId="51852"/>
    <cellStyle name="Comma 2 3 2 2 2" xfId="51853"/>
    <cellStyle name="Comma 2 3 2 2 2 2" xfId="51854"/>
    <cellStyle name="Comma 2 3 2 2 2 2 2" xfId="51855"/>
    <cellStyle name="Comma 2 3 2 2 2 3" xfId="51856"/>
    <cellStyle name="Comma 2 3 2 2 3" xfId="51857"/>
    <cellStyle name="Comma 2 3 2 2 3 2" xfId="51858"/>
    <cellStyle name="Comma 2 3 2 2 4" xfId="51859"/>
    <cellStyle name="Comma 2 3 2 2 5" xfId="51860"/>
    <cellStyle name="Comma 2 3 2 3" xfId="51861"/>
    <cellStyle name="Comma 2 3 2 3 2" xfId="51862"/>
    <cellStyle name="Comma 2 3 2 3 2 2" xfId="51863"/>
    <cellStyle name="Comma 2 3 2 3 3" xfId="51864"/>
    <cellStyle name="Comma 2 3 2 4" xfId="51865"/>
    <cellStyle name="Comma 2 3 2 4 2" xfId="51866"/>
    <cellStyle name="Comma 2 3 2 5" xfId="51867"/>
    <cellStyle name="Comma 2 3 2 6" xfId="51868"/>
    <cellStyle name="Comma 2 3 3" xfId="89"/>
    <cellStyle name="Comma 2 3 3 2" xfId="51869"/>
    <cellStyle name="Comma 2 3 3 2 2" xfId="51870"/>
    <cellStyle name="Comma 2 3 3 2 2 2" xfId="51871"/>
    <cellStyle name="Comma 2 3 3 2 3" xfId="51872"/>
    <cellStyle name="Comma 2 3 3 3" xfId="51873"/>
    <cellStyle name="Comma 2 3 3 3 2" xfId="51874"/>
    <cellStyle name="Comma 2 3 3 4" xfId="51875"/>
    <cellStyle name="Comma 2 3 3 5" xfId="51876"/>
    <cellStyle name="Comma 2 3 4" xfId="90"/>
    <cellStyle name="Comma 2 3 4 2" xfId="61414"/>
    <cellStyle name="Comma 2 3 4 2 2" xfId="61415"/>
    <cellStyle name="Comma 2 3 4 3" xfId="61416"/>
    <cellStyle name="Comma 2 3 5" xfId="51877"/>
    <cellStyle name="Comma 2 3 5 2" xfId="51878"/>
    <cellStyle name="Comma 2 3 5 2 2" xfId="51879"/>
    <cellStyle name="Comma 2 3 5 3" xfId="51880"/>
    <cellStyle name="Comma 2 3 6" xfId="51881"/>
    <cellStyle name="Comma 2 3 7" xfId="51882"/>
    <cellStyle name="Comma 2 4" xfId="91"/>
    <cellStyle name="Comma 2 4 2" xfId="92"/>
    <cellStyle name="Comma 2 4 2 2" xfId="51883"/>
    <cellStyle name="Comma 2 4 2 2 2" xfId="51884"/>
    <cellStyle name="Comma 2 4 2 2 2 2" xfId="51885"/>
    <cellStyle name="Comma 2 4 2 2 3" xfId="51886"/>
    <cellStyle name="Comma 2 4 2 3" xfId="51887"/>
    <cellStyle name="Comma 2 4 2 3 2" xfId="51888"/>
    <cellStyle name="Comma 2 4 2 4" xfId="51889"/>
    <cellStyle name="Comma 2 4 2 5" xfId="51890"/>
    <cellStyle name="Comma 2 4 3" xfId="93"/>
    <cellStyle name="Comma 2 4 3 2" xfId="61417"/>
    <cellStyle name="Comma 2 4 3 2 2" xfId="61418"/>
    <cellStyle name="Comma 2 4 3 3" xfId="61419"/>
    <cellStyle name="Comma 2 4 4" xfId="51891"/>
    <cellStyle name="Comma 2 4 4 2" xfId="51892"/>
    <cellStyle name="Comma 2 4 5" xfId="51893"/>
    <cellStyle name="Comma 2 5" xfId="2798"/>
    <cellStyle name="Comma 2 5 2" xfId="51894"/>
    <cellStyle name="Comma 2 5 2 2" xfId="51895"/>
    <cellStyle name="Comma 2 5 2 2 2" xfId="51896"/>
    <cellStyle name="Comma 2 5 2 2 2 2" xfId="51897"/>
    <cellStyle name="Comma 2 5 2 2 3" xfId="51898"/>
    <cellStyle name="Comma 2 5 2 3" xfId="51899"/>
    <cellStyle name="Comma 2 5 2 3 2" xfId="51900"/>
    <cellStyle name="Comma 2 5 2 4" xfId="51901"/>
    <cellStyle name="Comma 2 5 2 5" xfId="51902"/>
    <cellStyle name="Comma 2 5 3" xfId="51903"/>
    <cellStyle name="Comma 2 5 3 2" xfId="51904"/>
    <cellStyle name="Comma 2 5 3 2 2" xfId="51905"/>
    <cellStyle name="Comma 2 5 3 3" xfId="51906"/>
    <cellStyle name="Comma 2 5 4" xfId="51907"/>
    <cellStyle name="Comma 2 5 4 2" xfId="51908"/>
    <cellStyle name="Comma 2 5 5" xfId="51909"/>
    <cellStyle name="Comma 2 5 6" xfId="51910"/>
    <cellStyle name="Comma 2 5 7" xfId="51911"/>
    <cellStyle name="Comma 2 6" xfId="2799"/>
    <cellStyle name="Comma 2 6 2" xfId="51912"/>
    <cellStyle name="Comma 2 6 2 2" xfId="51913"/>
    <cellStyle name="Comma 2 6 2 2 2" xfId="51914"/>
    <cellStyle name="Comma 2 6 2 3" xfId="51915"/>
    <cellStyle name="Comma 2 6 3" xfId="51916"/>
    <cellStyle name="Comma 2 6 3 2" xfId="51917"/>
    <cellStyle name="Comma 2 6 4" xfId="51918"/>
    <cellStyle name="Comma 2 6 5" xfId="51919"/>
    <cellStyle name="Comma 2 7" xfId="51920"/>
    <cellStyle name="Comma 2 7 2" xfId="61420"/>
    <cellStyle name="Comma 2 7 2 2" xfId="61421"/>
    <cellStyle name="Comma 2 7 3" xfId="61422"/>
    <cellStyle name="Comma 2 8" xfId="51921"/>
    <cellStyle name="Comma 2 8 2" xfId="51922"/>
    <cellStyle name="Comma 2 9" xfId="51923"/>
    <cellStyle name="Comma 2 9 2" xfId="51924"/>
    <cellStyle name="Comma 2_2011 Payroll Budget Template - Solar" xfId="51925"/>
    <cellStyle name="Comma 20" xfId="51926"/>
    <cellStyle name="Comma 20 2" xfId="51927"/>
    <cellStyle name="Comma 20 2 2" xfId="51928"/>
    <cellStyle name="Comma 20 2 2 2" xfId="51929"/>
    <cellStyle name="Comma 20 2 3" xfId="51930"/>
    <cellStyle name="Comma 20 3" xfId="51931"/>
    <cellStyle name="Comma 20 3 2" xfId="51932"/>
    <cellStyle name="Comma 20 4" xfId="51933"/>
    <cellStyle name="Comma 21" xfId="51934"/>
    <cellStyle name="Comma 22" xfId="51935"/>
    <cellStyle name="Comma 22 2" xfId="51936"/>
    <cellStyle name="Comma 23" xfId="51937"/>
    <cellStyle name="Comma 24" xfId="51938"/>
    <cellStyle name="Comma 25" xfId="51939"/>
    <cellStyle name="Comma 26" xfId="51940"/>
    <cellStyle name="Comma 27" xfId="51941"/>
    <cellStyle name="Comma 28" xfId="51942"/>
    <cellStyle name="Comma 29" xfId="51943"/>
    <cellStyle name="Comma 3" xfId="6"/>
    <cellStyle name="Comma 3 2" xfId="94"/>
    <cellStyle name="Comma 3 2 2" xfId="95"/>
    <cellStyle name="Comma 3 2 3" xfId="60397"/>
    <cellStyle name="Comma 3 2 4" xfId="60398"/>
    <cellStyle name="Comma 3 3" xfId="96"/>
    <cellStyle name="Comma 3 3 2" xfId="97"/>
    <cellStyle name="Comma 3 4" xfId="98"/>
    <cellStyle name="Comma 3 4 2" xfId="51944"/>
    <cellStyle name="Comma 3 4 3" xfId="51945"/>
    <cellStyle name="Comma 3 4 4" xfId="51946"/>
    <cellStyle name="Comma 3 5" xfId="51947"/>
    <cellStyle name="Comma 3 6" xfId="51948"/>
    <cellStyle name="Comma 3 7" xfId="51949"/>
    <cellStyle name="Comma 3_2011 Payroll Budget Template - Solar" xfId="51950"/>
    <cellStyle name="Comma 30" xfId="51951"/>
    <cellStyle name="Comma 31" xfId="51952"/>
    <cellStyle name="Comma 32" xfId="51953"/>
    <cellStyle name="Comma 33" xfId="51954"/>
    <cellStyle name="Comma 34" xfId="51955"/>
    <cellStyle name="Comma 35" xfId="51956"/>
    <cellStyle name="Comma 36" xfId="51957"/>
    <cellStyle name="Comma 37" xfId="51958"/>
    <cellStyle name="Comma 38" xfId="51959"/>
    <cellStyle name="Comma 39" xfId="51960"/>
    <cellStyle name="Comma 4" xfId="99"/>
    <cellStyle name="Comma 4 2" xfId="100"/>
    <cellStyle name="Comma 4 2 2" xfId="101"/>
    <cellStyle name="Comma 4 2 3" xfId="60399"/>
    <cellStyle name="Comma 4 3" xfId="102"/>
    <cellStyle name="Comma 4 3 2" xfId="103"/>
    <cellStyle name="Comma 4 4" xfId="104"/>
    <cellStyle name="Comma 40" xfId="51961"/>
    <cellStyle name="Comma 41" xfId="51962"/>
    <cellStyle name="Comma 42" xfId="51963"/>
    <cellStyle name="Comma 43" xfId="51964"/>
    <cellStyle name="Comma 43 2" xfId="51965"/>
    <cellStyle name="Comma 43 3" xfId="51966"/>
    <cellStyle name="Comma 44" xfId="51967"/>
    <cellStyle name="Comma 45" xfId="51968"/>
    <cellStyle name="Comma 46" xfId="51969"/>
    <cellStyle name="Comma 47" xfId="51970"/>
    <cellStyle name="Comma 48" xfId="51971"/>
    <cellStyle name="Comma 49" xfId="51972"/>
    <cellStyle name="Comma 5" xfId="105"/>
    <cellStyle name="Comma 5 2" xfId="106"/>
    <cellStyle name="Comma 5 2 2" xfId="107"/>
    <cellStyle name="Comma 5 2 2 2" xfId="60400"/>
    <cellStyle name="Comma 5 2 3" xfId="108"/>
    <cellStyle name="Comma 5 2 4" xfId="60401"/>
    <cellStyle name="Comma 5 3" xfId="109"/>
    <cellStyle name="Comma 5 3 2" xfId="60402"/>
    <cellStyle name="Comma 5 3 3" xfId="60403"/>
    <cellStyle name="Comma 5 4" xfId="2800"/>
    <cellStyle name="Comma 5 5" xfId="60404"/>
    <cellStyle name="Comma 50" xfId="51973"/>
    <cellStyle name="Comma 51" xfId="51974"/>
    <cellStyle name="Comma 52" xfId="51975"/>
    <cellStyle name="Comma 53" xfId="51976"/>
    <cellStyle name="Comma 54" xfId="51977"/>
    <cellStyle name="Comma 55" xfId="51978"/>
    <cellStyle name="Comma 56" xfId="51979"/>
    <cellStyle name="Comma 57" xfId="51980"/>
    <cellStyle name="Comma 58" xfId="51981"/>
    <cellStyle name="Comma 59" xfId="51982"/>
    <cellStyle name="Comma 6" xfId="110"/>
    <cellStyle name="Comma 6 2" xfId="111"/>
    <cellStyle name="Comma 6 3" xfId="51983"/>
    <cellStyle name="Comma 6 4" xfId="51984"/>
    <cellStyle name="Comma 60" xfId="51985"/>
    <cellStyle name="Comma 61" xfId="51986"/>
    <cellStyle name="Comma 62" xfId="51987"/>
    <cellStyle name="Comma 63" xfId="51988"/>
    <cellStyle name="Comma 64" xfId="51989"/>
    <cellStyle name="Comma 65" xfId="51990"/>
    <cellStyle name="Comma 66" xfId="51991"/>
    <cellStyle name="Comma 67" xfId="51992"/>
    <cellStyle name="Comma 68" xfId="51993"/>
    <cellStyle name="Comma 69" xfId="51994"/>
    <cellStyle name="Comma 7" xfId="112"/>
    <cellStyle name="Comma 7 2" xfId="51995"/>
    <cellStyle name="Comma 7 3" xfId="51996"/>
    <cellStyle name="Comma 7 4" xfId="51997"/>
    <cellStyle name="Comma 70" xfId="51998"/>
    <cellStyle name="Comma 71" xfId="51999"/>
    <cellStyle name="Comma 72" xfId="52000"/>
    <cellStyle name="Comma 73" xfId="52001"/>
    <cellStyle name="Comma 74" xfId="60419"/>
    <cellStyle name="Comma 8" xfId="4651"/>
    <cellStyle name="Comma 8 2" xfId="4670"/>
    <cellStyle name="Comma 8 2 2" xfId="52002"/>
    <cellStyle name="Comma 8 2 2 2" xfId="52003"/>
    <cellStyle name="Comma 8 2 2 2 2" xfId="52004"/>
    <cellStyle name="Comma 8 2 2 3" xfId="52005"/>
    <cellStyle name="Comma 8 2 3" xfId="52006"/>
    <cellStyle name="Comma 8 2 3 2" xfId="52007"/>
    <cellStyle name="Comma 8 2 4" xfId="52008"/>
    <cellStyle name="Comma 8 2 5" xfId="52009"/>
    <cellStyle name="Comma 8 3" xfId="52010"/>
    <cellStyle name="Comma 8 4" xfId="52011"/>
    <cellStyle name="Comma 8 4 2" xfId="52012"/>
    <cellStyle name="Comma 8 4 2 2" xfId="52013"/>
    <cellStyle name="Comma 8 4 3" xfId="52014"/>
    <cellStyle name="Comma 8 5" xfId="52015"/>
    <cellStyle name="Comma 8 5 2" xfId="52016"/>
    <cellStyle name="Comma 8 6" xfId="52017"/>
    <cellStyle name="Comma 9" xfId="4674"/>
    <cellStyle name="Comma 9 2" xfId="52018"/>
    <cellStyle name="Comma 9 2 2" xfId="52019"/>
    <cellStyle name="Comma 9 2 2 2" xfId="52020"/>
    <cellStyle name="Comma 9 2 2 2 2" xfId="52021"/>
    <cellStyle name="Comma 9 2 2 3" xfId="52022"/>
    <cellStyle name="Comma 9 2 3" xfId="52023"/>
    <cellStyle name="Comma 9 2 3 2" xfId="52024"/>
    <cellStyle name="Comma 9 2 4" xfId="52025"/>
    <cellStyle name="Comma 9 2 5" xfId="52026"/>
    <cellStyle name="Comma 9 3" xfId="52027"/>
    <cellStyle name="Comma 9 4" xfId="52028"/>
    <cellStyle name="Comma 9 4 2" xfId="52029"/>
    <cellStyle name="Comma 9 4 2 2" xfId="52030"/>
    <cellStyle name="Comma 9 4 3" xfId="52031"/>
    <cellStyle name="Comma 9 5" xfId="52032"/>
    <cellStyle name="Comma 9 5 2" xfId="52033"/>
    <cellStyle name="Comma 9 6" xfId="52034"/>
    <cellStyle name="Comma0" xfId="113"/>
    <cellStyle name="Comma0 2" xfId="114"/>
    <cellStyle name="Comma0 2 2" xfId="115"/>
    <cellStyle name="Comma0 2 2 2" xfId="116"/>
    <cellStyle name="Comma0 2 3" xfId="117"/>
    <cellStyle name="Comma0 2 4" xfId="118"/>
    <cellStyle name="Comma0 3" xfId="119"/>
    <cellStyle name="Comma0 3 2" xfId="120"/>
    <cellStyle name="Comma0 4" xfId="121"/>
    <cellStyle name="Comma0 4 2" xfId="122"/>
    <cellStyle name="Comma0 5" xfId="123"/>
    <cellStyle name="Comma0 6" xfId="52035"/>
    <cellStyle name="Comma0 7" xfId="52036"/>
    <cellStyle name="Currency" xfId="4" builtinId="4"/>
    <cellStyle name="Currency 10" xfId="52037"/>
    <cellStyle name="Currency 11" xfId="52038"/>
    <cellStyle name="Currency 12" xfId="52039"/>
    <cellStyle name="Currency 13" xfId="52040"/>
    <cellStyle name="Currency 14" xfId="52041"/>
    <cellStyle name="Currency 15" xfId="52042"/>
    <cellStyle name="Currency 16" xfId="52043"/>
    <cellStyle name="Currency 17" xfId="52044"/>
    <cellStyle name="Currency 18" xfId="52045"/>
    <cellStyle name="Currency 19" xfId="52046"/>
    <cellStyle name="Currency 2" xfId="1"/>
    <cellStyle name="Currency 2 10" xfId="61423"/>
    <cellStyle name="Currency 2 11" xfId="52047"/>
    <cellStyle name="Currency 2 2" xfId="124"/>
    <cellStyle name="Currency 2 2 2" xfId="125"/>
    <cellStyle name="Currency 2 2 2 2" xfId="52048"/>
    <cellStyle name="Currency 2 2 2 2 2" xfId="52049"/>
    <cellStyle name="Currency 2 2 2 2 2 2" xfId="52050"/>
    <cellStyle name="Currency 2 2 2 2 2 2 2" xfId="52051"/>
    <cellStyle name="Currency 2 2 2 2 2 3" xfId="52052"/>
    <cellStyle name="Currency 2 2 2 2 3" xfId="52053"/>
    <cellStyle name="Currency 2 2 2 2 3 2" xfId="52054"/>
    <cellStyle name="Currency 2 2 2 2 4" xfId="52055"/>
    <cellStyle name="Currency 2 2 2 2 5" xfId="52056"/>
    <cellStyle name="Currency 2 2 2 3" xfId="52057"/>
    <cellStyle name="Currency 2 2 2 3 2" xfId="52058"/>
    <cellStyle name="Currency 2 2 2 3 2 2" xfId="52059"/>
    <cellStyle name="Currency 2 2 2 3 3" xfId="52060"/>
    <cellStyle name="Currency 2 2 2 4" xfId="52061"/>
    <cellStyle name="Currency 2 2 2 4 2" xfId="52062"/>
    <cellStyle name="Currency 2 2 2 5" xfId="52063"/>
    <cellStyle name="Currency 2 2 2 6" xfId="52064"/>
    <cellStyle name="Currency 2 2 3" xfId="60405"/>
    <cellStyle name="Currency 2 2 4" xfId="61424"/>
    <cellStyle name="Currency 2 2 4 2" xfId="61425"/>
    <cellStyle name="Currency 2 2 4 2 2" xfId="61426"/>
    <cellStyle name="Currency 2 2 4 3" xfId="61427"/>
    <cellStyle name="Currency 2 2 5" xfId="61428"/>
    <cellStyle name="Currency 2 2 5 2" xfId="61429"/>
    <cellStyle name="Currency 2 2 6" xfId="61430"/>
    <cellStyle name="Currency 2 3" xfId="126"/>
    <cellStyle name="Currency 2 3 2" xfId="127"/>
    <cellStyle name="Currency 2 3 2 2" xfId="52065"/>
    <cellStyle name="Currency 2 3 2 2 2" xfId="52066"/>
    <cellStyle name="Currency 2 3 2 2 2 2" xfId="52067"/>
    <cellStyle name="Currency 2 3 2 2 2 2 2" xfId="52068"/>
    <cellStyle name="Currency 2 3 2 2 2 3" xfId="52069"/>
    <cellStyle name="Currency 2 3 2 2 3" xfId="52070"/>
    <cellStyle name="Currency 2 3 2 2 3 2" xfId="52071"/>
    <cellStyle name="Currency 2 3 2 2 4" xfId="52072"/>
    <cellStyle name="Currency 2 3 2 2 5" xfId="52073"/>
    <cellStyle name="Currency 2 3 2 3" xfId="52074"/>
    <cellStyle name="Currency 2 3 2 3 2" xfId="52075"/>
    <cellStyle name="Currency 2 3 2 3 2 2" xfId="52076"/>
    <cellStyle name="Currency 2 3 2 3 3" xfId="52077"/>
    <cellStyle name="Currency 2 3 2 4" xfId="52078"/>
    <cellStyle name="Currency 2 3 2 4 2" xfId="52079"/>
    <cellStyle name="Currency 2 3 2 5" xfId="52080"/>
    <cellStyle name="Currency 2 3 2 6" xfId="52081"/>
    <cellStyle name="Currency 2 3 3" xfId="52082"/>
    <cellStyle name="Currency 2 3 3 2" xfId="52083"/>
    <cellStyle name="Currency 2 3 3 2 2" xfId="52084"/>
    <cellStyle name="Currency 2 3 3 2 2 2" xfId="52085"/>
    <cellStyle name="Currency 2 3 3 2 3" xfId="52086"/>
    <cellStyle name="Currency 2 3 3 3" xfId="52087"/>
    <cellStyle name="Currency 2 3 3 3 2" xfId="52088"/>
    <cellStyle name="Currency 2 3 3 4" xfId="52089"/>
    <cellStyle name="Currency 2 3 3 5" xfId="52090"/>
    <cellStyle name="Currency 2 3 4" xfId="52091"/>
    <cellStyle name="Currency 2 3 4 2" xfId="52092"/>
    <cellStyle name="Currency 2 3 4 2 2" xfId="52093"/>
    <cellStyle name="Currency 2 3 4 3" xfId="52094"/>
    <cellStyle name="Currency 2 3 5" xfId="52095"/>
    <cellStyle name="Currency 2 3 5 2" xfId="52096"/>
    <cellStyle name="Currency 2 3 6" xfId="52097"/>
    <cellStyle name="Currency 2 3 7" xfId="52098"/>
    <cellStyle name="Currency 2 4" xfId="128"/>
    <cellStyle name="Currency 2 4 2" xfId="129"/>
    <cellStyle name="Currency 2 4 2 2" xfId="52099"/>
    <cellStyle name="Currency 2 4 2 2 2" xfId="52100"/>
    <cellStyle name="Currency 2 4 2 2 2 2" xfId="52101"/>
    <cellStyle name="Currency 2 4 2 2 3" xfId="52102"/>
    <cellStyle name="Currency 2 4 2 3" xfId="52103"/>
    <cellStyle name="Currency 2 4 2 3 2" xfId="52104"/>
    <cellStyle name="Currency 2 4 2 4" xfId="52105"/>
    <cellStyle name="Currency 2 4 2 5" xfId="52106"/>
    <cellStyle name="Currency 2 4 3" xfId="130"/>
    <cellStyle name="Currency 2 4 3 2" xfId="52107"/>
    <cellStyle name="Currency 2 4 3 2 2" xfId="52108"/>
    <cellStyle name="Currency 2 4 3 3" xfId="52109"/>
    <cellStyle name="Currency 2 4 4" xfId="52110"/>
    <cellStyle name="Currency 2 4 4 2" xfId="52111"/>
    <cellStyle name="Currency 2 4 5" xfId="52112"/>
    <cellStyle name="Currency 2 4 6" xfId="52113"/>
    <cellStyle name="Currency 2 5" xfId="52114"/>
    <cellStyle name="Currency 2 5 2" xfId="52115"/>
    <cellStyle name="Currency 2 5 2 2" xfId="52116"/>
    <cellStyle name="Currency 2 5 2 2 2" xfId="52117"/>
    <cellStyle name="Currency 2 5 2 2 2 2" xfId="52118"/>
    <cellStyle name="Currency 2 5 2 2 3" xfId="52119"/>
    <cellStyle name="Currency 2 5 2 3" xfId="52120"/>
    <cellStyle name="Currency 2 5 2 3 2" xfId="52121"/>
    <cellStyle name="Currency 2 5 2 4" xfId="52122"/>
    <cellStyle name="Currency 2 5 2 5" xfId="52123"/>
    <cellStyle name="Currency 2 5 3" xfId="52124"/>
    <cellStyle name="Currency 2 5 3 2" xfId="52125"/>
    <cellStyle name="Currency 2 5 3 2 2" xfId="52126"/>
    <cellStyle name="Currency 2 5 3 3" xfId="52127"/>
    <cellStyle name="Currency 2 5 4" xfId="52128"/>
    <cellStyle name="Currency 2 5 4 2" xfId="52129"/>
    <cellStyle name="Currency 2 5 5" xfId="52130"/>
    <cellStyle name="Currency 2 5 6" xfId="52131"/>
    <cellStyle name="Currency 2 6" xfId="52132"/>
    <cellStyle name="Currency 2 6 2" xfId="52133"/>
    <cellStyle name="Currency 2 7" xfId="52134"/>
    <cellStyle name="Currency 2 7 2" xfId="61431"/>
    <cellStyle name="Currency 2 7 2 2" xfId="61432"/>
    <cellStyle name="Currency 2 7 3" xfId="61433"/>
    <cellStyle name="Currency 2 8" xfId="52135"/>
    <cellStyle name="Currency 2 8 2" xfId="52136"/>
    <cellStyle name="Currency 2 8 3" xfId="52137"/>
    <cellStyle name="Currency 2 9" xfId="61434"/>
    <cellStyle name="Currency 2 9 2" xfId="61435"/>
    <cellStyle name="Currency 2_Co 30 Amortization from 2010 - 180000 - Customer Contracts - August 2010_With Projections" xfId="52138"/>
    <cellStyle name="Currency 20" xfId="52139"/>
    <cellStyle name="Currency 21" xfId="52140"/>
    <cellStyle name="Currency 22" xfId="52141"/>
    <cellStyle name="Currency 22 2" xfId="61436"/>
    <cellStyle name="Currency 22 2 2" xfId="61437"/>
    <cellStyle name="Currency 22 3" xfId="61438"/>
    <cellStyle name="Currency 23" xfId="52142"/>
    <cellStyle name="Currency 23 2" xfId="61439"/>
    <cellStyle name="Currency 23 2 2" xfId="61440"/>
    <cellStyle name="Currency 23 3" xfId="61441"/>
    <cellStyle name="Currency 24" xfId="52143"/>
    <cellStyle name="Currency 24 2" xfId="61442"/>
    <cellStyle name="Currency 24 2 2" xfId="61443"/>
    <cellStyle name="Currency 24 3" xfId="61444"/>
    <cellStyle name="Currency 25" xfId="60396"/>
    <cellStyle name="Currency 25 2" xfId="61445"/>
    <cellStyle name="Currency 25 2 2" xfId="61446"/>
    <cellStyle name="Currency 25 3" xfId="61447"/>
    <cellStyle name="Currency 26" xfId="60418"/>
    <cellStyle name="Currency 27" xfId="61975"/>
    <cellStyle name="Currency 28" xfId="61976"/>
    <cellStyle name="Currency 29" xfId="61977"/>
    <cellStyle name="Currency 3" xfId="11"/>
    <cellStyle name="Currency 3 2" xfId="131"/>
    <cellStyle name="Currency 3 2 2" xfId="132"/>
    <cellStyle name="Currency 3 3" xfId="133"/>
    <cellStyle name="Currency 3 3 2" xfId="134"/>
    <cellStyle name="Currency 3 4" xfId="135"/>
    <cellStyle name="Currency 3 5" xfId="136"/>
    <cellStyle name="Currency 4" xfId="137"/>
    <cellStyle name="Currency 4 2" xfId="138"/>
    <cellStyle name="Currency 4 2 2" xfId="139"/>
    <cellStyle name="Currency 4 2 2 2" xfId="60406"/>
    <cellStyle name="Currency 4 2 3" xfId="140"/>
    <cellStyle name="Currency 4 2 4" xfId="60407"/>
    <cellStyle name="Currency 4 3" xfId="141"/>
    <cellStyle name="Currency 4 3 2" xfId="60408"/>
    <cellStyle name="Currency 4 4" xfId="52144"/>
    <cellStyle name="Currency 5" xfId="142"/>
    <cellStyle name="Currency 5 2" xfId="143"/>
    <cellStyle name="Currency 5 2 2" xfId="52145"/>
    <cellStyle name="Currency 5 2 2 2" xfId="52146"/>
    <cellStyle name="Currency 5 2 2 2 2" xfId="52147"/>
    <cellStyle name="Currency 5 2 2 3" xfId="52148"/>
    <cellStyle name="Currency 5 2 3" xfId="52149"/>
    <cellStyle name="Currency 5 2 3 2" xfId="52150"/>
    <cellStyle name="Currency 5 2 4" xfId="52151"/>
    <cellStyle name="Currency 5 2 5" xfId="52152"/>
    <cellStyle name="Currency 5 3" xfId="144"/>
    <cellStyle name="Currency 5 4" xfId="52153"/>
    <cellStyle name="Currency 5 4 2" xfId="52154"/>
    <cellStyle name="Currency 5 4 2 2" xfId="52155"/>
    <cellStyle name="Currency 5 4 3" xfId="52156"/>
    <cellStyle name="Currency 5 5" xfId="52157"/>
    <cellStyle name="Currency 5 5 2" xfId="52158"/>
    <cellStyle name="Currency 5 6" xfId="52159"/>
    <cellStyle name="Currency 6" xfId="145"/>
    <cellStyle name="Currency 6 2" xfId="61448"/>
    <cellStyle name="Currency 7" xfId="4650"/>
    <cellStyle name="Currency 7 2" xfId="4672"/>
    <cellStyle name="Currency 8" xfId="52160"/>
    <cellStyle name="Currency 9" xfId="52161"/>
    <cellStyle name="Currency0" xfId="146"/>
    <cellStyle name="Currency0 2" xfId="147"/>
    <cellStyle name="Currency0 2 2" xfId="148"/>
    <cellStyle name="Currency0 2 2 2" xfId="149"/>
    <cellStyle name="Currency0 2 3" xfId="150"/>
    <cellStyle name="Currency0 2 4" xfId="151"/>
    <cellStyle name="Currency0 3" xfId="152"/>
    <cellStyle name="Currency0 3 2" xfId="153"/>
    <cellStyle name="Currency0 4" xfId="154"/>
    <cellStyle name="Currency0 4 2" xfId="155"/>
    <cellStyle name="Currency0 5" xfId="156"/>
    <cellStyle name="Currency0 6" xfId="52162"/>
    <cellStyle name="Currency0 7" xfId="52163"/>
    <cellStyle name="Date" xfId="157"/>
    <cellStyle name="Date 2" xfId="158"/>
    <cellStyle name="Date 2 2" xfId="159"/>
    <cellStyle name="Date 2 2 2" xfId="160"/>
    <cellStyle name="Date 2 3" xfId="161"/>
    <cellStyle name="Date 2 4" xfId="162"/>
    <cellStyle name="Date 3" xfId="163"/>
    <cellStyle name="Date 3 2" xfId="164"/>
    <cellStyle name="Date 4" xfId="165"/>
    <cellStyle name="Date 4 2" xfId="166"/>
    <cellStyle name="Date 5" xfId="167"/>
    <cellStyle name="Date 6" xfId="52164"/>
    <cellStyle name="Date 7" xfId="52165"/>
    <cellStyle name="dimension title" xfId="52166"/>
    <cellStyle name="dimension title 2" xfId="61449"/>
    <cellStyle name="Explanatory Text 10" xfId="2801"/>
    <cellStyle name="Explanatory Text 11" xfId="2802"/>
    <cellStyle name="Explanatory Text 12" xfId="2803"/>
    <cellStyle name="Explanatory Text 13" xfId="2804"/>
    <cellStyle name="Explanatory Text 14" xfId="2805"/>
    <cellStyle name="Explanatory Text 15" xfId="2806"/>
    <cellStyle name="Explanatory Text 16" xfId="2807"/>
    <cellStyle name="Explanatory Text 17" xfId="2808"/>
    <cellStyle name="Explanatory Text 18" xfId="2809"/>
    <cellStyle name="Explanatory Text 19" xfId="2810"/>
    <cellStyle name="Explanatory Text 2" xfId="168"/>
    <cellStyle name="Explanatory Text 2 2" xfId="61450"/>
    <cellStyle name="Explanatory Text 2 3" xfId="61451"/>
    <cellStyle name="Explanatory Text 2 4" xfId="61452"/>
    <cellStyle name="Explanatory Text 2 5" xfId="61453"/>
    <cellStyle name="Explanatory Text 20" xfId="2811"/>
    <cellStyle name="Explanatory Text 21" xfId="52167"/>
    <cellStyle name="Explanatory Text 22" xfId="52168"/>
    <cellStyle name="Explanatory Text 3" xfId="169"/>
    <cellStyle name="Explanatory Text 3 2" xfId="61454"/>
    <cellStyle name="Explanatory Text 4" xfId="2812"/>
    <cellStyle name="Explanatory Text 4 2" xfId="61455"/>
    <cellStyle name="Explanatory Text 5" xfId="2813"/>
    <cellStyle name="Explanatory Text 5 2" xfId="61456"/>
    <cellStyle name="Explanatory Text 6" xfId="2814"/>
    <cellStyle name="Explanatory Text 7" xfId="2815"/>
    <cellStyle name="Explanatory Text 8" xfId="2816"/>
    <cellStyle name="Explanatory Text 9" xfId="2817"/>
    <cellStyle name="Fixed" xfId="170"/>
    <cellStyle name="Fixed 2" xfId="171"/>
    <cellStyle name="Fixed 2 2" xfId="172"/>
    <cellStyle name="Fixed 2 2 2" xfId="173"/>
    <cellStyle name="Fixed 2 3" xfId="174"/>
    <cellStyle name="Fixed 2 4" xfId="175"/>
    <cellStyle name="Fixed 3" xfId="176"/>
    <cellStyle name="Fixed 3 2" xfId="177"/>
    <cellStyle name="Fixed 4" xfId="178"/>
    <cellStyle name="Fixed 4 2" xfId="179"/>
    <cellStyle name="Fixed 5" xfId="180"/>
    <cellStyle name="Fixed 6" xfId="52169"/>
    <cellStyle name="Fixed 7" xfId="52170"/>
    <cellStyle name="Good 10" xfId="2818"/>
    <cellStyle name="Good 11" xfId="2819"/>
    <cellStyle name="Good 12" xfId="2820"/>
    <cellStyle name="Good 13" xfId="2821"/>
    <cellStyle name="Good 14" xfId="2822"/>
    <cellStyle name="Good 15" xfId="2823"/>
    <cellStyle name="Good 16" xfId="2824"/>
    <cellStyle name="Good 17" xfId="2825"/>
    <cellStyle name="Good 18" xfId="2826"/>
    <cellStyle name="Good 19" xfId="2827"/>
    <cellStyle name="Good 2" xfId="181"/>
    <cellStyle name="Good 2 2" xfId="52171"/>
    <cellStyle name="Good 2 3" xfId="52172"/>
    <cellStyle name="Good 2 4" xfId="61457"/>
    <cellStyle name="Good 2 5" xfId="61458"/>
    <cellStyle name="Good 20" xfId="2828"/>
    <cellStyle name="Good 21" xfId="52173"/>
    <cellStyle name="Good 22" xfId="52174"/>
    <cellStyle name="Good 3" xfId="182"/>
    <cellStyle name="Good 3 2" xfId="61459"/>
    <cellStyle name="Good 4" xfId="2829"/>
    <cellStyle name="Good 4 2" xfId="61460"/>
    <cellStyle name="Good 5" xfId="2830"/>
    <cellStyle name="Good 5 2" xfId="61461"/>
    <cellStyle name="Good 6" xfId="2831"/>
    <cellStyle name="Good 7" xfId="2832"/>
    <cellStyle name="Good 8" xfId="2833"/>
    <cellStyle name="Good 9" xfId="2834"/>
    <cellStyle name="Grey" xfId="183"/>
    <cellStyle name="Heading 1 10" xfId="2835"/>
    <cellStyle name="Heading 1 11" xfId="2836"/>
    <cellStyle name="Heading 1 12" xfId="2837"/>
    <cellStyle name="Heading 1 13" xfId="2838"/>
    <cellStyle name="Heading 1 14" xfId="2839"/>
    <cellStyle name="Heading 1 15" xfId="2840"/>
    <cellStyle name="Heading 1 16" xfId="2841"/>
    <cellStyle name="Heading 1 17" xfId="2842"/>
    <cellStyle name="Heading 1 18" xfId="2843"/>
    <cellStyle name="Heading 1 19" xfId="2844"/>
    <cellStyle name="Heading 1 2" xfId="184"/>
    <cellStyle name="Heading 1 2 2" xfId="185"/>
    <cellStyle name="Heading 1 2 2 2" xfId="61462"/>
    <cellStyle name="Heading 1 2 3" xfId="2845"/>
    <cellStyle name="Heading 1 2 4" xfId="2846"/>
    <cellStyle name="Heading 1 2 5" xfId="61463"/>
    <cellStyle name="Heading 1 20" xfId="2847"/>
    <cellStyle name="Heading 1 21" xfId="52175"/>
    <cellStyle name="Heading 1 22" xfId="52176"/>
    <cellStyle name="Heading 1 3" xfId="186"/>
    <cellStyle name="Heading 1 3 2" xfId="187"/>
    <cellStyle name="Heading 1 3 3" xfId="188"/>
    <cellStyle name="Heading 1 4" xfId="2848"/>
    <cellStyle name="Heading 1 4 2" xfId="61464"/>
    <cellStyle name="Heading 1 5" xfId="2849"/>
    <cellStyle name="Heading 1 5 2" xfId="61465"/>
    <cellStyle name="Heading 1 6" xfId="2850"/>
    <cellStyle name="Heading 1 7" xfId="2851"/>
    <cellStyle name="Heading 1 8" xfId="2852"/>
    <cellStyle name="Heading 1 9" xfId="2853"/>
    <cellStyle name="Heading 2 10" xfId="2854"/>
    <cellStyle name="Heading 2 11" xfId="2855"/>
    <cellStyle name="Heading 2 12" xfId="2856"/>
    <cellStyle name="Heading 2 13" xfId="2857"/>
    <cellStyle name="Heading 2 14" xfId="2858"/>
    <cellStyle name="Heading 2 15" xfId="2859"/>
    <cellStyle name="Heading 2 16" xfId="2860"/>
    <cellStyle name="Heading 2 17" xfId="2861"/>
    <cellStyle name="Heading 2 18" xfId="2862"/>
    <cellStyle name="Heading 2 19" xfId="2863"/>
    <cellStyle name="Heading 2 2" xfId="189"/>
    <cellStyle name="Heading 2 2 2" xfId="190"/>
    <cellStyle name="Heading 2 2 2 2" xfId="61466"/>
    <cellStyle name="Heading 2 2 3" xfId="2864"/>
    <cellStyle name="Heading 2 2 4" xfId="2865"/>
    <cellStyle name="Heading 2 2 5" xfId="61467"/>
    <cellStyle name="Heading 2 20" xfId="2866"/>
    <cellStyle name="Heading 2 21" xfId="52177"/>
    <cellStyle name="Heading 2 22" xfId="52178"/>
    <cellStyle name="Heading 2 3" xfId="191"/>
    <cellStyle name="Heading 2 3 2" xfId="2867"/>
    <cellStyle name="Heading 2 3 2 2" xfId="61468"/>
    <cellStyle name="Heading 2 3 3" xfId="2868"/>
    <cellStyle name="Heading 2 4" xfId="192"/>
    <cellStyle name="Heading 2 4 2" xfId="193"/>
    <cellStyle name="Heading 2 4 3" xfId="194"/>
    <cellStyle name="Heading 2 5" xfId="2869"/>
    <cellStyle name="Heading 2 5 2" xfId="61469"/>
    <cellStyle name="Heading 2 6" xfId="2870"/>
    <cellStyle name="Heading 2 7" xfId="2871"/>
    <cellStyle name="Heading 2 8" xfId="2872"/>
    <cellStyle name="Heading 2 9" xfId="2873"/>
    <cellStyle name="Heading 3 10" xfId="2874"/>
    <cellStyle name="Heading 3 11" xfId="2875"/>
    <cellStyle name="Heading 3 12" xfId="2876"/>
    <cellStyle name="Heading 3 13" xfId="2877"/>
    <cellStyle name="Heading 3 14" xfId="2878"/>
    <cellStyle name="Heading 3 15" xfId="2879"/>
    <cellStyle name="Heading 3 16" xfId="2880"/>
    <cellStyle name="Heading 3 17" xfId="2881"/>
    <cellStyle name="Heading 3 18" xfId="2882"/>
    <cellStyle name="Heading 3 19" xfId="2883"/>
    <cellStyle name="Heading 3 2" xfId="195"/>
    <cellStyle name="Heading 3 2 2" xfId="61470"/>
    <cellStyle name="Heading 3 2 3" xfId="61471"/>
    <cellStyle name="Heading 3 2 4" xfId="61472"/>
    <cellStyle name="Heading 3 2 5" xfId="61473"/>
    <cellStyle name="Heading 3 20" xfId="2884"/>
    <cellStyle name="Heading 3 21" xfId="52179"/>
    <cellStyle name="Heading 3 22" xfId="52180"/>
    <cellStyle name="Heading 3 3" xfId="196"/>
    <cellStyle name="Heading 3 3 2" xfId="61474"/>
    <cellStyle name="Heading 3 4" xfId="2885"/>
    <cellStyle name="Heading 3 4 2" xfId="61475"/>
    <cellStyle name="Heading 3 5" xfId="2886"/>
    <cellStyle name="Heading 3 5 2" xfId="61476"/>
    <cellStyle name="Heading 3 6" xfId="2887"/>
    <cellStyle name="Heading 3 7" xfId="2888"/>
    <cellStyle name="Heading 3 8" xfId="2889"/>
    <cellStyle name="Heading 3 9" xfId="2890"/>
    <cellStyle name="Heading 4 10" xfId="2891"/>
    <cellStyle name="Heading 4 11" xfId="2892"/>
    <cellStyle name="Heading 4 12" xfId="2893"/>
    <cellStyle name="Heading 4 13" xfId="2894"/>
    <cellStyle name="Heading 4 14" xfId="2895"/>
    <cellStyle name="Heading 4 15" xfId="2896"/>
    <cellStyle name="Heading 4 16" xfId="2897"/>
    <cellStyle name="Heading 4 17" xfId="2898"/>
    <cellStyle name="Heading 4 18" xfId="2899"/>
    <cellStyle name="Heading 4 19" xfId="2900"/>
    <cellStyle name="Heading 4 2" xfId="197"/>
    <cellStyle name="Heading 4 2 2" xfId="61477"/>
    <cellStyle name="Heading 4 2 3" xfId="61478"/>
    <cellStyle name="Heading 4 2 4" xfId="61479"/>
    <cellStyle name="Heading 4 2 5" xfId="61480"/>
    <cellStyle name="Heading 4 20" xfId="2901"/>
    <cellStyle name="Heading 4 21" xfId="52181"/>
    <cellStyle name="Heading 4 22" xfId="52182"/>
    <cellStyle name="Heading 4 3" xfId="198"/>
    <cellStyle name="Heading 4 3 2" xfId="61481"/>
    <cellStyle name="Heading 4 4" xfId="2902"/>
    <cellStyle name="Heading 4 4 2" xfId="61482"/>
    <cellStyle name="Heading 4 5" xfId="2903"/>
    <cellStyle name="Heading 4 5 2" xfId="61483"/>
    <cellStyle name="Heading 4 6" xfId="2904"/>
    <cellStyle name="Heading 4 7" xfId="2905"/>
    <cellStyle name="Heading 4 8" xfId="2906"/>
    <cellStyle name="Heading 4 9" xfId="2907"/>
    <cellStyle name="Input [yellow]" xfId="199"/>
    <cellStyle name="Input 10" xfId="2908"/>
    <cellStyle name="Input 11" xfId="2909"/>
    <cellStyle name="Input 12" xfId="2910"/>
    <cellStyle name="Input 13" xfId="2911"/>
    <cellStyle name="Input 14" xfId="2912"/>
    <cellStyle name="Input 15" xfId="2913"/>
    <cellStyle name="Input 16" xfId="2914"/>
    <cellStyle name="Input 17" xfId="2915"/>
    <cellStyle name="Input 18" xfId="2916"/>
    <cellStyle name="Input 19" xfId="2917"/>
    <cellStyle name="Input 2" xfId="200"/>
    <cellStyle name="Input 2 2" xfId="61484"/>
    <cellStyle name="Input 2 3" xfId="61485"/>
    <cellStyle name="Input 2 4" xfId="61486"/>
    <cellStyle name="Input 2 5" xfId="61487"/>
    <cellStyle name="Input 20" xfId="2918"/>
    <cellStyle name="Input 21" xfId="52183"/>
    <cellStyle name="Input 22" xfId="52184"/>
    <cellStyle name="Input 3" xfId="201"/>
    <cellStyle name="Input 3 2" xfId="61488"/>
    <cellStyle name="Input 4" xfId="202"/>
    <cellStyle name="Input 4 2" xfId="61489"/>
    <cellStyle name="Input 5" xfId="2919"/>
    <cellStyle name="Input 5 2" xfId="61490"/>
    <cellStyle name="Input 6" xfId="2920"/>
    <cellStyle name="Input 7" xfId="2921"/>
    <cellStyle name="Input 8" xfId="2922"/>
    <cellStyle name="Input 9" xfId="2923"/>
    <cellStyle name="Linked Cell 10" xfId="2924"/>
    <cellStyle name="Linked Cell 11" xfId="2925"/>
    <cellStyle name="Linked Cell 12" xfId="2926"/>
    <cellStyle name="Linked Cell 13" xfId="2927"/>
    <cellStyle name="Linked Cell 14" xfId="2928"/>
    <cellStyle name="Linked Cell 15" xfId="2929"/>
    <cellStyle name="Linked Cell 16" xfId="2930"/>
    <cellStyle name="Linked Cell 17" xfId="2931"/>
    <cellStyle name="Linked Cell 18" xfId="2932"/>
    <cellStyle name="Linked Cell 19" xfId="2933"/>
    <cellStyle name="Linked Cell 2" xfId="203"/>
    <cellStyle name="Linked Cell 2 2" xfId="61491"/>
    <cellStyle name="Linked Cell 2 3" xfId="61492"/>
    <cellStyle name="Linked Cell 2 4" xfId="61493"/>
    <cellStyle name="Linked Cell 2 5" xfId="61494"/>
    <cellStyle name="Linked Cell 20" xfId="2934"/>
    <cellStyle name="Linked Cell 21" xfId="52185"/>
    <cellStyle name="Linked Cell 22" xfId="52186"/>
    <cellStyle name="Linked Cell 3" xfId="204"/>
    <cellStyle name="Linked Cell 3 2" xfId="61495"/>
    <cellStyle name="Linked Cell 4" xfId="2935"/>
    <cellStyle name="Linked Cell 4 2" xfId="61496"/>
    <cellStyle name="Linked Cell 5" xfId="2936"/>
    <cellStyle name="Linked Cell 5 2" xfId="61497"/>
    <cellStyle name="Linked Cell 6" xfId="2937"/>
    <cellStyle name="Linked Cell 7" xfId="2938"/>
    <cellStyle name="Linked Cell 8" xfId="2939"/>
    <cellStyle name="Linked Cell 9" xfId="2940"/>
    <cellStyle name="M" xfId="205"/>
    <cellStyle name="M 2" xfId="206"/>
    <cellStyle name="M 3" xfId="207"/>
    <cellStyle name="M 3 2" xfId="208"/>
    <cellStyle name="M.00" xfId="209"/>
    <cellStyle name="M.00 2" xfId="210"/>
    <cellStyle name="M.00 3" xfId="211"/>
    <cellStyle name="M.00 3 2" xfId="212"/>
    <cellStyle name="M_9. Rev2Cost_GDPIPI" xfId="4661"/>
    <cellStyle name="M_9. Rev2Cost_GDPIPI 2" xfId="4662"/>
    <cellStyle name="M_lists" xfId="4663"/>
    <cellStyle name="M_lists 2" xfId="4664"/>
    <cellStyle name="M_lists_4. Current Monthly Fixed Charge" xfId="4665"/>
    <cellStyle name="M_Sheet4" xfId="4666"/>
    <cellStyle name="M_Sheet4 2" xfId="4667"/>
    <cellStyle name="Neutral 10" xfId="2941"/>
    <cellStyle name="Neutral 11" xfId="2942"/>
    <cellStyle name="Neutral 12" xfId="2943"/>
    <cellStyle name="Neutral 13" xfId="2944"/>
    <cellStyle name="Neutral 14" xfId="2945"/>
    <cellStyle name="Neutral 15" xfId="2946"/>
    <cellStyle name="Neutral 16" xfId="2947"/>
    <cellStyle name="Neutral 17" xfId="2948"/>
    <cellStyle name="Neutral 18" xfId="2949"/>
    <cellStyle name="Neutral 19" xfId="2950"/>
    <cellStyle name="Neutral 2" xfId="213"/>
    <cellStyle name="Neutral 2 2" xfId="52187"/>
    <cellStyle name="Neutral 2 2 2" xfId="61498"/>
    <cellStyle name="Neutral 2 3" xfId="52188"/>
    <cellStyle name="Neutral 2 4" xfId="52189"/>
    <cellStyle name="Neutral 2 5" xfId="61499"/>
    <cellStyle name="Neutral 20" xfId="2951"/>
    <cellStyle name="Neutral 21" xfId="52190"/>
    <cellStyle name="Neutral 22" xfId="52191"/>
    <cellStyle name="Neutral 3" xfId="214"/>
    <cellStyle name="Neutral 3 2" xfId="61500"/>
    <cellStyle name="Neutral 4" xfId="2952"/>
    <cellStyle name="Neutral 4 2" xfId="61501"/>
    <cellStyle name="Neutral 5" xfId="2953"/>
    <cellStyle name="Neutral 5 2" xfId="61502"/>
    <cellStyle name="Neutral 6" xfId="2954"/>
    <cellStyle name="Neutral 7" xfId="2955"/>
    <cellStyle name="Neutral 8" xfId="2956"/>
    <cellStyle name="Neutral 9" xfId="2957"/>
    <cellStyle name="Normal" xfId="0" builtinId="0"/>
    <cellStyle name="Normal - Style1" xfId="215"/>
    <cellStyle name="Normal - Style1 2" xfId="216"/>
    <cellStyle name="Normal - Style1 3" xfId="217"/>
    <cellStyle name="Normal - Style1 3 2" xfId="218"/>
    <cellStyle name="Normal 10" xfId="219"/>
    <cellStyle name="Normal 10 10" xfId="52192"/>
    <cellStyle name="Normal 10 11" xfId="4668"/>
    <cellStyle name="Normal 10 2" xfId="2958"/>
    <cellStyle name="Normal 10 2 2" xfId="52193"/>
    <cellStyle name="Normal 10 3" xfId="52194"/>
    <cellStyle name="Normal 10 4" xfId="52195"/>
    <cellStyle name="Normal 10 5" xfId="52196"/>
    <cellStyle name="Normal 10 6" xfId="52197"/>
    <cellStyle name="Normal 10 7" xfId="52198"/>
    <cellStyle name="Normal 10 8" xfId="52199"/>
    <cellStyle name="Normal 10 9" xfId="52200"/>
    <cellStyle name="Normal 100" xfId="2959"/>
    <cellStyle name="Normal 100 10" xfId="52201"/>
    <cellStyle name="Normal 100 10 2" xfId="52202"/>
    <cellStyle name="Normal 100 10 2 2" xfId="52203"/>
    <cellStyle name="Normal 100 10 2 2 2" xfId="52204"/>
    <cellStyle name="Normal 100 10 2 2 2 2" xfId="52205"/>
    <cellStyle name="Normal 100 10 2 2 2 2 2" xfId="52206"/>
    <cellStyle name="Normal 100 10 2 2 2 3" xfId="52207"/>
    <cellStyle name="Normal 100 10 2 2 3" xfId="52208"/>
    <cellStyle name="Normal 100 10 2 2 3 2" xfId="52209"/>
    <cellStyle name="Normal 100 10 2 2 4" xfId="52210"/>
    <cellStyle name="Normal 100 10 2 2 5" xfId="52211"/>
    <cellStyle name="Normal 100 10 2 3" xfId="52212"/>
    <cellStyle name="Normal 100 10 2 3 2" xfId="52213"/>
    <cellStyle name="Normal 100 10 2 3 2 2" xfId="52214"/>
    <cellStyle name="Normal 100 10 2 3 3" xfId="52215"/>
    <cellStyle name="Normal 100 10 2 4" xfId="52216"/>
    <cellStyle name="Normal 100 10 2 4 2" xfId="52217"/>
    <cellStyle name="Normal 100 10 2 5" xfId="52218"/>
    <cellStyle name="Normal 100 10 2 6" xfId="52219"/>
    <cellStyle name="Normal 100 10 3" xfId="52220"/>
    <cellStyle name="Normal 100 10 3 2" xfId="52221"/>
    <cellStyle name="Normal 100 10 3 2 2" xfId="52222"/>
    <cellStyle name="Normal 100 10 3 2 2 2" xfId="52223"/>
    <cellStyle name="Normal 100 10 3 2 3" xfId="52224"/>
    <cellStyle name="Normal 100 10 3 3" xfId="52225"/>
    <cellStyle name="Normal 100 10 3 3 2" xfId="52226"/>
    <cellStyle name="Normal 100 10 3 4" xfId="52227"/>
    <cellStyle name="Normal 100 10 3 5" xfId="52228"/>
    <cellStyle name="Normal 100 10 4" xfId="52229"/>
    <cellStyle name="Normal 100 10 4 2" xfId="52230"/>
    <cellStyle name="Normal 100 10 4 2 2" xfId="52231"/>
    <cellStyle name="Normal 100 10 4 3" xfId="52232"/>
    <cellStyle name="Normal 100 10 5" xfId="52233"/>
    <cellStyle name="Normal 100 10 5 2" xfId="52234"/>
    <cellStyle name="Normal 100 10 6" xfId="52235"/>
    <cellStyle name="Normal 100 10 7" xfId="52236"/>
    <cellStyle name="Normal 100 11" xfId="52237"/>
    <cellStyle name="Normal 100 11 2" xfId="52238"/>
    <cellStyle name="Normal 100 11 2 2" xfId="52239"/>
    <cellStyle name="Normal 100 11 2 2 2" xfId="52240"/>
    <cellStyle name="Normal 100 11 2 2 2 2" xfId="52241"/>
    <cellStyle name="Normal 100 11 2 2 3" xfId="52242"/>
    <cellStyle name="Normal 100 11 2 3" xfId="52243"/>
    <cellStyle name="Normal 100 11 2 3 2" xfId="52244"/>
    <cellStyle name="Normal 100 11 2 4" xfId="52245"/>
    <cellStyle name="Normal 100 11 2 5" xfId="52246"/>
    <cellStyle name="Normal 100 11 3" xfId="52247"/>
    <cellStyle name="Normal 100 11 3 2" xfId="52248"/>
    <cellStyle name="Normal 100 11 3 2 2" xfId="52249"/>
    <cellStyle name="Normal 100 11 3 3" xfId="52250"/>
    <cellStyle name="Normal 100 11 4" xfId="52251"/>
    <cellStyle name="Normal 100 11 4 2" xfId="52252"/>
    <cellStyle name="Normal 100 11 5" xfId="52253"/>
    <cellStyle name="Normal 100 11 6" xfId="52254"/>
    <cellStyle name="Normal 100 12" xfId="52255"/>
    <cellStyle name="Normal 100 12 2" xfId="52256"/>
    <cellStyle name="Normal 100 12 2 2" xfId="52257"/>
    <cellStyle name="Normal 100 12 2 2 2" xfId="52258"/>
    <cellStyle name="Normal 100 12 2 2 2 2" xfId="52259"/>
    <cellStyle name="Normal 100 12 2 2 3" xfId="52260"/>
    <cellStyle name="Normal 100 12 2 3" xfId="52261"/>
    <cellStyle name="Normal 100 12 2 3 2" xfId="52262"/>
    <cellStyle name="Normal 100 12 2 4" xfId="52263"/>
    <cellStyle name="Normal 100 12 2 5" xfId="52264"/>
    <cellStyle name="Normal 100 12 3" xfId="52265"/>
    <cellStyle name="Normal 100 12 3 2" xfId="52266"/>
    <cellStyle name="Normal 100 12 3 2 2" xfId="52267"/>
    <cellStyle name="Normal 100 12 3 3" xfId="52268"/>
    <cellStyle name="Normal 100 12 4" xfId="52269"/>
    <cellStyle name="Normal 100 12 4 2" xfId="52270"/>
    <cellStyle name="Normal 100 12 5" xfId="52271"/>
    <cellStyle name="Normal 100 12 6" xfId="52272"/>
    <cellStyle name="Normal 100 13" xfId="52273"/>
    <cellStyle name="Normal 100 13 2" xfId="52274"/>
    <cellStyle name="Normal 100 13 2 2" xfId="52275"/>
    <cellStyle name="Normal 100 13 2 2 2" xfId="52276"/>
    <cellStyle name="Normal 100 13 2 2 2 2" xfId="52277"/>
    <cellStyle name="Normal 100 13 2 2 3" xfId="52278"/>
    <cellStyle name="Normal 100 13 2 3" xfId="52279"/>
    <cellStyle name="Normal 100 13 2 3 2" xfId="52280"/>
    <cellStyle name="Normal 100 13 2 4" xfId="52281"/>
    <cellStyle name="Normal 100 13 2 5" xfId="52282"/>
    <cellStyle name="Normal 100 13 3" xfId="52283"/>
    <cellStyle name="Normal 100 13 3 2" xfId="52284"/>
    <cellStyle name="Normal 100 13 3 2 2" xfId="52285"/>
    <cellStyle name="Normal 100 13 3 3" xfId="52286"/>
    <cellStyle name="Normal 100 13 4" xfId="52287"/>
    <cellStyle name="Normal 100 13 4 2" xfId="52288"/>
    <cellStyle name="Normal 100 13 5" xfId="52289"/>
    <cellStyle name="Normal 100 13 6" xfId="52290"/>
    <cellStyle name="Normal 100 14" xfId="52291"/>
    <cellStyle name="Normal 100 14 2" xfId="52292"/>
    <cellStyle name="Normal 100 14 2 2" xfId="52293"/>
    <cellStyle name="Normal 100 14 2 2 2" xfId="52294"/>
    <cellStyle name="Normal 100 14 2 3" xfId="52295"/>
    <cellStyle name="Normal 100 14 3" xfId="52296"/>
    <cellStyle name="Normal 100 14 3 2" xfId="52297"/>
    <cellStyle name="Normal 100 14 4" xfId="52298"/>
    <cellStyle name="Normal 100 14 5" xfId="52299"/>
    <cellStyle name="Normal 100 15" xfId="52300"/>
    <cellStyle name="Normal 100 15 2" xfId="52301"/>
    <cellStyle name="Normal 100 15 2 2" xfId="52302"/>
    <cellStyle name="Normal 100 15 3" xfId="52303"/>
    <cellStyle name="Normal 100 16" xfId="52304"/>
    <cellStyle name="Normal 100 16 2" xfId="52305"/>
    <cellStyle name="Normal 100 17" xfId="52306"/>
    <cellStyle name="Normal 100 18" xfId="52307"/>
    <cellStyle name="Normal 100 2" xfId="2960"/>
    <cellStyle name="Normal 100 2 2" xfId="52308"/>
    <cellStyle name="Normal 100 3" xfId="2961"/>
    <cellStyle name="Normal 100 3 2" xfId="52309"/>
    <cellStyle name="Normal 100 4" xfId="2962"/>
    <cellStyle name="Normal 100 4 2" xfId="52310"/>
    <cellStyle name="Normal 100 5" xfId="2963"/>
    <cellStyle name="Normal 100 5 2" xfId="52311"/>
    <cellStyle name="Normal 100 6" xfId="2964"/>
    <cellStyle name="Normal 100 6 2" xfId="52312"/>
    <cellStyle name="Normal 100 7" xfId="2965"/>
    <cellStyle name="Normal 100 7 2" xfId="52313"/>
    <cellStyle name="Normal 100 8" xfId="2966"/>
    <cellStyle name="Normal 100 9" xfId="52314"/>
    <cellStyle name="Normal 100 9 2" xfId="52315"/>
    <cellStyle name="Normal 100 9 2 2" xfId="52316"/>
    <cellStyle name="Normal 100 9 2 2 2" xfId="52317"/>
    <cellStyle name="Normal 100 9 2 2 2 2" xfId="52318"/>
    <cellStyle name="Normal 100 9 2 2 2 2 2" xfId="52319"/>
    <cellStyle name="Normal 100 9 2 2 2 3" xfId="52320"/>
    <cellStyle name="Normal 100 9 2 2 3" xfId="52321"/>
    <cellStyle name="Normal 100 9 2 2 3 2" xfId="52322"/>
    <cellStyle name="Normal 100 9 2 2 4" xfId="52323"/>
    <cellStyle name="Normal 100 9 2 2 5" xfId="52324"/>
    <cellStyle name="Normal 100 9 2 3" xfId="52325"/>
    <cellStyle name="Normal 100 9 2 3 2" xfId="52326"/>
    <cellStyle name="Normal 100 9 2 3 2 2" xfId="52327"/>
    <cellStyle name="Normal 100 9 2 3 3" xfId="52328"/>
    <cellStyle name="Normal 100 9 2 4" xfId="52329"/>
    <cellStyle name="Normal 100 9 2 4 2" xfId="52330"/>
    <cellStyle name="Normal 100 9 2 5" xfId="52331"/>
    <cellStyle name="Normal 100 9 2 6" xfId="52332"/>
    <cellStyle name="Normal 100 9 3" xfId="52333"/>
    <cellStyle name="Normal 100 9 3 2" xfId="52334"/>
    <cellStyle name="Normal 100 9 3 2 2" xfId="52335"/>
    <cellStyle name="Normal 100 9 3 2 2 2" xfId="52336"/>
    <cellStyle name="Normal 100 9 3 2 3" xfId="52337"/>
    <cellStyle name="Normal 100 9 3 3" xfId="52338"/>
    <cellStyle name="Normal 100 9 3 3 2" xfId="52339"/>
    <cellStyle name="Normal 100 9 3 4" xfId="52340"/>
    <cellStyle name="Normal 100 9 3 5" xfId="52341"/>
    <cellStyle name="Normal 100 9 4" xfId="52342"/>
    <cellStyle name="Normal 100 9 4 2" xfId="52343"/>
    <cellStyle name="Normal 100 9 4 2 2" xfId="52344"/>
    <cellStyle name="Normal 100 9 4 3" xfId="52345"/>
    <cellStyle name="Normal 100 9 5" xfId="52346"/>
    <cellStyle name="Normal 100 9 5 2" xfId="52347"/>
    <cellStyle name="Normal 100 9 6" xfId="52348"/>
    <cellStyle name="Normal 100 9 7" xfId="52349"/>
    <cellStyle name="Normal 101" xfId="2967"/>
    <cellStyle name="Normal 101 10" xfId="52350"/>
    <cellStyle name="Normal 101 2" xfId="52351"/>
    <cellStyle name="Normal 101 2 2" xfId="52352"/>
    <cellStyle name="Normal 101 2 2 2" xfId="52353"/>
    <cellStyle name="Normal 101 2 2 2 2" xfId="52354"/>
    <cellStyle name="Normal 101 2 2 2 2 2" xfId="52355"/>
    <cellStyle name="Normal 101 2 2 2 2 2 2" xfId="52356"/>
    <cellStyle name="Normal 101 2 2 2 2 3" xfId="52357"/>
    <cellStyle name="Normal 101 2 2 2 3" xfId="52358"/>
    <cellStyle name="Normal 101 2 2 2 3 2" xfId="52359"/>
    <cellStyle name="Normal 101 2 2 2 4" xfId="52360"/>
    <cellStyle name="Normal 101 2 2 2 5" xfId="52361"/>
    <cellStyle name="Normal 101 2 2 3" xfId="52362"/>
    <cellStyle name="Normal 101 2 2 3 2" xfId="52363"/>
    <cellStyle name="Normal 101 2 2 3 2 2" xfId="52364"/>
    <cellStyle name="Normal 101 2 2 3 3" xfId="52365"/>
    <cellStyle name="Normal 101 2 2 4" xfId="52366"/>
    <cellStyle name="Normal 101 2 2 4 2" xfId="52367"/>
    <cellStyle name="Normal 101 2 2 5" xfId="52368"/>
    <cellStyle name="Normal 101 2 2 6" xfId="52369"/>
    <cellStyle name="Normal 101 2 3" xfId="52370"/>
    <cellStyle name="Normal 101 2 3 2" xfId="52371"/>
    <cellStyle name="Normal 101 2 3 2 2" xfId="52372"/>
    <cellStyle name="Normal 101 2 3 2 2 2" xfId="52373"/>
    <cellStyle name="Normal 101 2 3 2 3" xfId="52374"/>
    <cellStyle name="Normal 101 2 3 3" xfId="52375"/>
    <cellStyle name="Normal 101 2 3 3 2" xfId="52376"/>
    <cellStyle name="Normal 101 2 3 4" xfId="52377"/>
    <cellStyle name="Normal 101 2 3 5" xfId="52378"/>
    <cellStyle name="Normal 101 2 4" xfId="52379"/>
    <cellStyle name="Normal 101 2 4 2" xfId="52380"/>
    <cellStyle name="Normal 101 2 4 2 2" xfId="52381"/>
    <cellStyle name="Normal 101 2 4 3" xfId="52382"/>
    <cellStyle name="Normal 101 2 5" xfId="52383"/>
    <cellStyle name="Normal 101 2 5 2" xfId="52384"/>
    <cellStyle name="Normal 101 2 6" xfId="52385"/>
    <cellStyle name="Normal 101 2 7" xfId="52386"/>
    <cellStyle name="Normal 101 3" xfId="52387"/>
    <cellStyle name="Normal 101 3 2" xfId="52388"/>
    <cellStyle name="Normal 101 3 2 2" xfId="52389"/>
    <cellStyle name="Normal 101 3 2 2 2" xfId="52390"/>
    <cellStyle name="Normal 101 3 2 2 2 2" xfId="52391"/>
    <cellStyle name="Normal 101 3 2 2 2 2 2" xfId="52392"/>
    <cellStyle name="Normal 101 3 2 2 2 3" xfId="52393"/>
    <cellStyle name="Normal 101 3 2 2 3" xfId="52394"/>
    <cellStyle name="Normal 101 3 2 2 3 2" xfId="52395"/>
    <cellStyle name="Normal 101 3 2 2 4" xfId="52396"/>
    <cellStyle name="Normal 101 3 2 2 5" xfId="52397"/>
    <cellStyle name="Normal 101 3 2 3" xfId="52398"/>
    <cellStyle name="Normal 101 3 2 3 2" xfId="52399"/>
    <cellStyle name="Normal 101 3 2 3 2 2" xfId="52400"/>
    <cellStyle name="Normal 101 3 2 3 3" xfId="52401"/>
    <cellStyle name="Normal 101 3 2 4" xfId="52402"/>
    <cellStyle name="Normal 101 3 2 4 2" xfId="52403"/>
    <cellStyle name="Normal 101 3 2 5" xfId="52404"/>
    <cellStyle name="Normal 101 3 2 6" xfId="52405"/>
    <cellStyle name="Normal 101 3 3" xfId="52406"/>
    <cellStyle name="Normal 101 3 3 2" xfId="52407"/>
    <cellStyle name="Normal 101 3 3 2 2" xfId="52408"/>
    <cellStyle name="Normal 101 3 3 2 2 2" xfId="52409"/>
    <cellStyle name="Normal 101 3 3 2 3" xfId="52410"/>
    <cellStyle name="Normal 101 3 3 3" xfId="52411"/>
    <cellStyle name="Normal 101 3 3 3 2" xfId="52412"/>
    <cellStyle name="Normal 101 3 3 4" xfId="52413"/>
    <cellStyle name="Normal 101 3 3 5" xfId="52414"/>
    <cellStyle name="Normal 101 3 4" xfId="52415"/>
    <cellStyle name="Normal 101 3 4 2" xfId="52416"/>
    <cellStyle name="Normal 101 3 4 2 2" xfId="52417"/>
    <cellStyle name="Normal 101 3 4 3" xfId="52418"/>
    <cellStyle name="Normal 101 3 5" xfId="52419"/>
    <cellStyle name="Normal 101 3 5 2" xfId="52420"/>
    <cellStyle name="Normal 101 3 6" xfId="52421"/>
    <cellStyle name="Normal 101 3 7" xfId="52422"/>
    <cellStyle name="Normal 101 4" xfId="52423"/>
    <cellStyle name="Normal 101 4 2" xfId="52424"/>
    <cellStyle name="Normal 101 4 2 2" xfId="52425"/>
    <cellStyle name="Normal 101 4 2 2 2" xfId="52426"/>
    <cellStyle name="Normal 101 4 2 2 2 2" xfId="52427"/>
    <cellStyle name="Normal 101 4 2 2 3" xfId="52428"/>
    <cellStyle name="Normal 101 4 2 3" xfId="52429"/>
    <cellStyle name="Normal 101 4 2 3 2" xfId="52430"/>
    <cellStyle name="Normal 101 4 2 4" xfId="52431"/>
    <cellStyle name="Normal 101 4 2 5" xfId="52432"/>
    <cellStyle name="Normal 101 4 3" xfId="52433"/>
    <cellStyle name="Normal 101 4 3 2" xfId="52434"/>
    <cellStyle name="Normal 101 4 3 2 2" xfId="52435"/>
    <cellStyle name="Normal 101 4 3 3" xfId="52436"/>
    <cellStyle name="Normal 101 4 4" xfId="52437"/>
    <cellStyle name="Normal 101 4 4 2" xfId="52438"/>
    <cellStyle name="Normal 101 4 5" xfId="52439"/>
    <cellStyle name="Normal 101 4 6" xfId="52440"/>
    <cellStyle name="Normal 101 5" xfId="52441"/>
    <cellStyle name="Normal 101 5 2" xfId="52442"/>
    <cellStyle name="Normal 101 5 2 2" xfId="52443"/>
    <cellStyle name="Normal 101 5 2 2 2" xfId="52444"/>
    <cellStyle name="Normal 101 5 2 2 2 2" xfId="52445"/>
    <cellStyle name="Normal 101 5 2 2 3" xfId="52446"/>
    <cellStyle name="Normal 101 5 2 3" xfId="52447"/>
    <cellStyle name="Normal 101 5 2 3 2" xfId="52448"/>
    <cellStyle name="Normal 101 5 2 4" xfId="52449"/>
    <cellStyle name="Normal 101 5 2 5" xfId="52450"/>
    <cellStyle name="Normal 101 5 3" xfId="52451"/>
    <cellStyle name="Normal 101 5 3 2" xfId="52452"/>
    <cellStyle name="Normal 101 5 3 2 2" xfId="52453"/>
    <cellStyle name="Normal 101 5 3 3" xfId="52454"/>
    <cellStyle name="Normal 101 5 4" xfId="52455"/>
    <cellStyle name="Normal 101 5 4 2" xfId="52456"/>
    <cellStyle name="Normal 101 5 5" xfId="52457"/>
    <cellStyle name="Normal 101 5 6" xfId="52458"/>
    <cellStyle name="Normal 101 6" xfId="52459"/>
    <cellStyle name="Normal 101 6 2" xfId="52460"/>
    <cellStyle name="Normal 101 6 2 2" xfId="52461"/>
    <cellStyle name="Normal 101 6 2 2 2" xfId="52462"/>
    <cellStyle name="Normal 101 6 2 3" xfId="52463"/>
    <cellStyle name="Normal 101 6 3" xfId="52464"/>
    <cellStyle name="Normal 101 6 3 2" xfId="52465"/>
    <cellStyle name="Normal 101 6 4" xfId="52466"/>
    <cellStyle name="Normal 101 6 5" xfId="52467"/>
    <cellStyle name="Normal 101 7" xfId="52468"/>
    <cellStyle name="Normal 101 7 2" xfId="52469"/>
    <cellStyle name="Normal 101 7 2 2" xfId="52470"/>
    <cellStyle name="Normal 101 7 3" xfId="52471"/>
    <cellStyle name="Normal 101 8" xfId="52472"/>
    <cellStyle name="Normal 101 8 2" xfId="52473"/>
    <cellStyle name="Normal 101 9" xfId="52474"/>
    <cellStyle name="Normal 101 9 2" xfId="61503"/>
    <cellStyle name="Normal 102" xfId="2968"/>
    <cellStyle name="Normal 102 10" xfId="52475"/>
    <cellStyle name="Normal 102 2" xfId="52476"/>
    <cellStyle name="Normal 102 2 2" xfId="52477"/>
    <cellStyle name="Normal 102 2 2 2" xfId="52478"/>
    <cellStyle name="Normal 102 2 2 2 2" xfId="52479"/>
    <cellStyle name="Normal 102 2 2 2 2 2" xfId="52480"/>
    <cellStyle name="Normal 102 2 2 2 2 2 2" xfId="52481"/>
    <cellStyle name="Normal 102 2 2 2 2 3" xfId="52482"/>
    <cellStyle name="Normal 102 2 2 2 3" xfId="52483"/>
    <cellStyle name="Normal 102 2 2 2 3 2" xfId="52484"/>
    <cellStyle name="Normal 102 2 2 2 4" xfId="52485"/>
    <cellStyle name="Normal 102 2 2 2 5" xfId="52486"/>
    <cellStyle name="Normal 102 2 2 3" xfId="52487"/>
    <cellStyle name="Normal 102 2 2 3 2" xfId="52488"/>
    <cellStyle name="Normal 102 2 2 3 2 2" xfId="52489"/>
    <cellStyle name="Normal 102 2 2 3 3" xfId="52490"/>
    <cellStyle name="Normal 102 2 2 4" xfId="52491"/>
    <cellStyle name="Normal 102 2 2 4 2" xfId="52492"/>
    <cellStyle name="Normal 102 2 2 5" xfId="52493"/>
    <cellStyle name="Normal 102 2 2 6" xfId="52494"/>
    <cellStyle name="Normal 102 2 3" xfId="52495"/>
    <cellStyle name="Normal 102 2 3 2" xfId="52496"/>
    <cellStyle name="Normal 102 2 3 2 2" xfId="52497"/>
    <cellStyle name="Normal 102 2 3 2 2 2" xfId="52498"/>
    <cellStyle name="Normal 102 2 3 2 3" xfId="52499"/>
    <cellStyle name="Normal 102 2 3 3" xfId="52500"/>
    <cellStyle name="Normal 102 2 3 3 2" xfId="52501"/>
    <cellStyle name="Normal 102 2 3 4" xfId="52502"/>
    <cellStyle name="Normal 102 2 3 5" xfId="52503"/>
    <cellStyle name="Normal 102 2 4" xfId="52504"/>
    <cellStyle name="Normal 102 2 4 2" xfId="52505"/>
    <cellStyle name="Normal 102 2 4 2 2" xfId="52506"/>
    <cellStyle name="Normal 102 2 4 3" xfId="52507"/>
    <cellStyle name="Normal 102 2 5" xfId="52508"/>
    <cellStyle name="Normal 102 2 5 2" xfId="52509"/>
    <cellStyle name="Normal 102 2 6" xfId="52510"/>
    <cellStyle name="Normal 102 2 7" xfId="52511"/>
    <cellStyle name="Normal 102 3" xfId="52512"/>
    <cellStyle name="Normal 102 3 2" xfId="52513"/>
    <cellStyle name="Normal 102 3 2 2" xfId="52514"/>
    <cellStyle name="Normal 102 3 2 2 2" xfId="52515"/>
    <cellStyle name="Normal 102 3 2 2 2 2" xfId="52516"/>
    <cellStyle name="Normal 102 3 2 2 2 2 2" xfId="52517"/>
    <cellStyle name="Normal 102 3 2 2 2 3" xfId="52518"/>
    <cellStyle name="Normal 102 3 2 2 3" xfId="52519"/>
    <cellStyle name="Normal 102 3 2 2 3 2" xfId="52520"/>
    <cellStyle name="Normal 102 3 2 2 4" xfId="52521"/>
    <cellStyle name="Normal 102 3 2 2 5" xfId="52522"/>
    <cellStyle name="Normal 102 3 2 3" xfId="52523"/>
    <cellStyle name="Normal 102 3 2 3 2" xfId="52524"/>
    <cellStyle name="Normal 102 3 2 3 2 2" xfId="52525"/>
    <cellStyle name="Normal 102 3 2 3 3" xfId="52526"/>
    <cellStyle name="Normal 102 3 2 4" xfId="52527"/>
    <cellStyle name="Normal 102 3 2 4 2" xfId="52528"/>
    <cellStyle name="Normal 102 3 2 5" xfId="52529"/>
    <cellStyle name="Normal 102 3 2 6" xfId="52530"/>
    <cellStyle name="Normal 102 3 3" xfId="52531"/>
    <cellStyle name="Normal 102 3 3 2" xfId="52532"/>
    <cellStyle name="Normal 102 3 3 2 2" xfId="52533"/>
    <cellStyle name="Normal 102 3 3 2 2 2" xfId="52534"/>
    <cellStyle name="Normal 102 3 3 2 3" xfId="52535"/>
    <cellStyle name="Normal 102 3 3 3" xfId="52536"/>
    <cellStyle name="Normal 102 3 3 3 2" xfId="52537"/>
    <cellStyle name="Normal 102 3 3 4" xfId="52538"/>
    <cellStyle name="Normal 102 3 3 5" xfId="52539"/>
    <cellStyle name="Normal 102 3 4" xfId="52540"/>
    <cellStyle name="Normal 102 3 4 2" xfId="52541"/>
    <cellStyle name="Normal 102 3 4 2 2" xfId="52542"/>
    <cellStyle name="Normal 102 3 4 3" xfId="52543"/>
    <cellStyle name="Normal 102 3 5" xfId="52544"/>
    <cellStyle name="Normal 102 3 5 2" xfId="52545"/>
    <cellStyle name="Normal 102 3 6" xfId="52546"/>
    <cellStyle name="Normal 102 3 7" xfId="52547"/>
    <cellStyle name="Normal 102 4" xfId="52548"/>
    <cellStyle name="Normal 102 4 2" xfId="52549"/>
    <cellStyle name="Normal 102 4 2 2" xfId="52550"/>
    <cellStyle name="Normal 102 4 2 2 2" xfId="52551"/>
    <cellStyle name="Normal 102 4 2 2 2 2" xfId="52552"/>
    <cellStyle name="Normal 102 4 2 2 3" xfId="52553"/>
    <cellStyle name="Normal 102 4 2 3" xfId="52554"/>
    <cellStyle name="Normal 102 4 2 3 2" xfId="52555"/>
    <cellStyle name="Normal 102 4 2 4" xfId="52556"/>
    <cellStyle name="Normal 102 4 2 5" xfId="52557"/>
    <cellStyle name="Normal 102 4 3" xfId="52558"/>
    <cellStyle name="Normal 102 4 3 2" xfId="52559"/>
    <cellStyle name="Normal 102 4 3 2 2" xfId="52560"/>
    <cellStyle name="Normal 102 4 3 3" xfId="52561"/>
    <cellStyle name="Normal 102 4 4" xfId="52562"/>
    <cellStyle name="Normal 102 4 4 2" xfId="52563"/>
    <cellStyle name="Normal 102 4 5" xfId="52564"/>
    <cellStyle name="Normal 102 4 6" xfId="52565"/>
    <cellStyle name="Normal 102 5" xfId="52566"/>
    <cellStyle name="Normal 102 5 2" xfId="52567"/>
    <cellStyle name="Normal 102 5 2 2" xfId="52568"/>
    <cellStyle name="Normal 102 5 2 2 2" xfId="52569"/>
    <cellStyle name="Normal 102 5 2 2 2 2" xfId="52570"/>
    <cellStyle name="Normal 102 5 2 2 3" xfId="52571"/>
    <cellStyle name="Normal 102 5 2 3" xfId="52572"/>
    <cellStyle name="Normal 102 5 2 3 2" xfId="52573"/>
    <cellStyle name="Normal 102 5 2 4" xfId="52574"/>
    <cellStyle name="Normal 102 5 2 5" xfId="52575"/>
    <cellStyle name="Normal 102 5 3" xfId="52576"/>
    <cellStyle name="Normal 102 5 3 2" xfId="52577"/>
    <cellStyle name="Normal 102 5 3 2 2" xfId="52578"/>
    <cellStyle name="Normal 102 5 3 3" xfId="52579"/>
    <cellStyle name="Normal 102 5 4" xfId="52580"/>
    <cellStyle name="Normal 102 5 4 2" xfId="52581"/>
    <cellStyle name="Normal 102 5 5" xfId="52582"/>
    <cellStyle name="Normal 102 5 6" xfId="52583"/>
    <cellStyle name="Normal 102 6" xfId="52584"/>
    <cellStyle name="Normal 102 6 2" xfId="52585"/>
    <cellStyle name="Normal 102 6 2 2" xfId="52586"/>
    <cellStyle name="Normal 102 6 2 2 2" xfId="52587"/>
    <cellStyle name="Normal 102 6 2 3" xfId="52588"/>
    <cellStyle name="Normal 102 6 3" xfId="52589"/>
    <cellStyle name="Normal 102 6 3 2" xfId="52590"/>
    <cellStyle name="Normal 102 6 4" xfId="52591"/>
    <cellStyle name="Normal 102 6 5" xfId="52592"/>
    <cellStyle name="Normal 102 7" xfId="52593"/>
    <cellStyle name="Normal 102 7 2" xfId="52594"/>
    <cellStyle name="Normal 102 7 2 2" xfId="52595"/>
    <cellStyle name="Normal 102 7 3" xfId="52596"/>
    <cellStyle name="Normal 102 8" xfId="52597"/>
    <cellStyle name="Normal 102 8 2" xfId="52598"/>
    <cellStyle name="Normal 102 9" xfId="52599"/>
    <cellStyle name="Normal 102 9 2" xfId="61504"/>
    <cellStyle name="Normal 103" xfId="2969"/>
    <cellStyle name="Normal 103 10" xfId="52600"/>
    <cellStyle name="Normal 103 10 2" xfId="61505"/>
    <cellStyle name="Normal 103 11" xfId="52601"/>
    <cellStyle name="Normal 103 2" xfId="2970"/>
    <cellStyle name="Normal 103 3" xfId="52602"/>
    <cellStyle name="Normal 103 3 2" xfId="52603"/>
    <cellStyle name="Normal 103 3 2 2" xfId="52604"/>
    <cellStyle name="Normal 103 3 2 2 2" xfId="52605"/>
    <cellStyle name="Normal 103 3 2 2 2 2" xfId="52606"/>
    <cellStyle name="Normal 103 3 2 2 2 2 2" xfId="52607"/>
    <cellStyle name="Normal 103 3 2 2 2 3" xfId="52608"/>
    <cellStyle name="Normal 103 3 2 2 3" xfId="52609"/>
    <cellStyle name="Normal 103 3 2 2 3 2" xfId="52610"/>
    <cellStyle name="Normal 103 3 2 2 4" xfId="52611"/>
    <cellStyle name="Normal 103 3 2 2 5" xfId="52612"/>
    <cellStyle name="Normal 103 3 2 3" xfId="52613"/>
    <cellStyle name="Normal 103 3 2 3 2" xfId="52614"/>
    <cellStyle name="Normal 103 3 2 3 2 2" xfId="52615"/>
    <cellStyle name="Normal 103 3 2 3 3" xfId="52616"/>
    <cellStyle name="Normal 103 3 2 4" xfId="52617"/>
    <cellStyle name="Normal 103 3 2 4 2" xfId="52618"/>
    <cellStyle name="Normal 103 3 2 5" xfId="52619"/>
    <cellStyle name="Normal 103 3 2 6" xfId="52620"/>
    <cellStyle name="Normal 103 3 3" xfId="52621"/>
    <cellStyle name="Normal 103 3 3 2" xfId="52622"/>
    <cellStyle name="Normal 103 3 3 2 2" xfId="52623"/>
    <cellStyle name="Normal 103 3 3 2 2 2" xfId="52624"/>
    <cellStyle name="Normal 103 3 3 2 3" xfId="52625"/>
    <cellStyle name="Normal 103 3 3 3" xfId="52626"/>
    <cellStyle name="Normal 103 3 3 3 2" xfId="52627"/>
    <cellStyle name="Normal 103 3 3 4" xfId="52628"/>
    <cellStyle name="Normal 103 3 3 5" xfId="52629"/>
    <cellStyle name="Normal 103 3 4" xfId="52630"/>
    <cellStyle name="Normal 103 3 4 2" xfId="52631"/>
    <cellStyle name="Normal 103 3 4 2 2" xfId="52632"/>
    <cellStyle name="Normal 103 3 4 3" xfId="52633"/>
    <cellStyle name="Normal 103 3 5" xfId="52634"/>
    <cellStyle name="Normal 103 3 5 2" xfId="52635"/>
    <cellStyle name="Normal 103 3 6" xfId="52636"/>
    <cellStyle name="Normal 103 3 7" xfId="52637"/>
    <cellStyle name="Normal 103 4" xfId="52638"/>
    <cellStyle name="Normal 103 4 2" xfId="52639"/>
    <cellStyle name="Normal 103 4 2 2" xfId="52640"/>
    <cellStyle name="Normal 103 4 2 2 2" xfId="52641"/>
    <cellStyle name="Normal 103 4 2 2 2 2" xfId="52642"/>
    <cellStyle name="Normal 103 4 2 2 2 2 2" xfId="52643"/>
    <cellStyle name="Normal 103 4 2 2 2 3" xfId="52644"/>
    <cellStyle name="Normal 103 4 2 2 3" xfId="52645"/>
    <cellStyle name="Normal 103 4 2 2 3 2" xfId="52646"/>
    <cellStyle name="Normal 103 4 2 2 4" xfId="52647"/>
    <cellStyle name="Normal 103 4 2 2 5" xfId="52648"/>
    <cellStyle name="Normal 103 4 2 3" xfId="52649"/>
    <cellStyle name="Normal 103 4 2 3 2" xfId="52650"/>
    <cellStyle name="Normal 103 4 2 3 2 2" xfId="52651"/>
    <cellStyle name="Normal 103 4 2 3 3" xfId="52652"/>
    <cellStyle name="Normal 103 4 2 4" xfId="52653"/>
    <cellStyle name="Normal 103 4 2 4 2" xfId="52654"/>
    <cellStyle name="Normal 103 4 2 5" xfId="52655"/>
    <cellStyle name="Normal 103 4 2 6" xfId="52656"/>
    <cellStyle name="Normal 103 4 3" xfId="52657"/>
    <cellStyle name="Normal 103 4 3 2" xfId="52658"/>
    <cellStyle name="Normal 103 4 3 2 2" xfId="52659"/>
    <cellStyle name="Normal 103 4 3 2 2 2" xfId="52660"/>
    <cellStyle name="Normal 103 4 3 2 3" xfId="52661"/>
    <cellStyle name="Normal 103 4 3 3" xfId="52662"/>
    <cellStyle name="Normal 103 4 3 3 2" xfId="52663"/>
    <cellStyle name="Normal 103 4 3 4" xfId="52664"/>
    <cellStyle name="Normal 103 4 3 5" xfId="52665"/>
    <cellStyle name="Normal 103 4 4" xfId="52666"/>
    <cellStyle name="Normal 103 4 4 2" xfId="52667"/>
    <cellStyle name="Normal 103 4 4 2 2" xfId="52668"/>
    <cellStyle name="Normal 103 4 4 3" xfId="52669"/>
    <cellStyle name="Normal 103 4 5" xfId="52670"/>
    <cellStyle name="Normal 103 4 5 2" xfId="52671"/>
    <cellStyle name="Normal 103 4 6" xfId="52672"/>
    <cellStyle name="Normal 103 4 7" xfId="52673"/>
    <cellStyle name="Normal 103 5" xfId="52674"/>
    <cellStyle name="Normal 103 5 2" xfId="52675"/>
    <cellStyle name="Normal 103 5 2 2" xfId="52676"/>
    <cellStyle name="Normal 103 5 2 2 2" xfId="52677"/>
    <cellStyle name="Normal 103 5 2 2 2 2" xfId="52678"/>
    <cellStyle name="Normal 103 5 2 2 3" xfId="52679"/>
    <cellStyle name="Normal 103 5 2 3" xfId="52680"/>
    <cellStyle name="Normal 103 5 2 3 2" xfId="52681"/>
    <cellStyle name="Normal 103 5 2 4" xfId="52682"/>
    <cellStyle name="Normal 103 5 2 5" xfId="52683"/>
    <cellStyle name="Normal 103 5 3" xfId="52684"/>
    <cellStyle name="Normal 103 5 3 2" xfId="52685"/>
    <cellStyle name="Normal 103 5 3 2 2" xfId="52686"/>
    <cellStyle name="Normal 103 5 3 3" xfId="52687"/>
    <cellStyle name="Normal 103 5 4" xfId="52688"/>
    <cellStyle name="Normal 103 5 4 2" xfId="52689"/>
    <cellStyle name="Normal 103 5 5" xfId="52690"/>
    <cellStyle name="Normal 103 5 6" xfId="52691"/>
    <cellStyle name="Normal 103 6" xfId="52692"/>
    <cellStyle name="Normal 103 6 2" xfId="52693"/>
    <cellStyle name="Normal 103 6 2 2" xfId="52694"/>
    <cellStyle name="Normal 103 6 2 2 2" xfId="52695"/>
    <cellStyle name="Normal 103 6 2 2 2 2" xfId="52696"/>
    <cellStyle name="Normal 103 6 2 2 3" xfId="52697"/>
    <cellStyle name="Normal 103 6 2 3" xfId="52698"/>
    <cellStyle name="Normal 103 6 2 3 2" xfId="52699"/>
    <cellStyle name="Normal 103 6 2 4" xfId="52700"/>
    <cellStyle name="Normal 103 6 2 5" xfId="52701"/>
    <cellStyle name="Normal 103 6 3" xfId="52702"/>
    <cellStyle name="Normal 103 6 3 2" xfId="52703"/>
    <cellStyle name="Normal 103 6 3 2 2" xfId="52704"/>
    <cellStyle name="Normal 103 6 3 3" xfId="52705"/>
    <cellStyle name="Normal 103 6 4" xfId="52706"/>
    <cellStyle name="Normal 103 6 4 2" xfId="52707"/>
    <cellStyle name="Normal 103 6 5" xfId="52708"/>
    <cellStyle name="Normal 103 6 6" xfId="52709"/>
    <cellStyle name="Normal 103 7" xfId="52710"/>
    <cellStyle name="Normal 103 7 2" xfId="52711"/>
    <cellStyle name="Normal 103 7 2 2" xfId="52712"/>
    <cellStyle name="Normal 103 7 2 2 2" xfId="52713"/>
    <cellStyle name="Normal 103 7 2 3" xfId="52714"/>
    <cellStyle name="Normal 103 7 3" xfId="52715"/>
    <cellStyle name="Normal 103 7 3 2" xfId="52716"/>
    <cellStyle name="Normal 103 7 4" xfId="52717"/>
    <cellStyle name="Normal 103 7 5" xfId="52718"/>
    <cellStyle name="Normal 103 8" xfId="52719"/>
    <cellStyle name="Normal 103 8 2" xfId="52720"/>
    <cellStyle name="Normal 103 8 2 2" xfId="52721"/>
    <cellStyle name="Normal 103 8 3" xfId="52722"/>
    <cellStyle name="Normal 103 9" xfId="52723"/>
    <cellStyle name="Normal 103 9 2" xfId="52724"/>
    <cellStyle name="Normal 104" xfId="2971"/>
    <cellStyle name="Normal 104 10" xfId="52725"/>
    <cellStyle name="Normal 104 10 2" xfId="52726"/>
    <cellStyle name="Normal 104 10 2 2" xfId="52727"/>
    <cellStyle name="Normal 104 10 2 2 2" xfId="52728"/>
    <cellStyle name="Normal 104 10 2 2 2 2" xfId="52729"/>
    <cellStyle name="Normal 104 10 2 2 2 2 2" xfId="52730"/>
    <cellStyle name="Normal 104 10 2 2 2 3" xfId="52731"/>
    <cellStyle name="Normal 104 10 2 2 3" xfId="52732"/>
    <cellStyle name="Normal 104 10 2 2 3 2" xfId="52733"/>
    <cellStyle name="Normal 104 10 2 2 4" xfId="52734"/>
    <cellStyle name="Normal 104 10 2 2 5" xfId="52735"/>
    <cellStyle name="Normal 104 10 2 3" xfId="52736"/>
    <cellStyle name="Normal 104 10 2 3 2" xfId="52737"/>
    <cellStyle name="Normal 104 10 2 3 2 2" xfId="52738"/>
    <cellStyle name="Normal 104 10 2 3 3" xfId="52739"/>
    <cellStyle name="Normal 104 10 2 4" xfId="52740"/>
    <cellStyle name="Normal 104 10 2 4 2" xfId="52741"/>
    <cellStyle name="Normal 104 10 2 5" xfId="52742"/>
    <cellStyle name="Normal 104 10 2 6" xfId="52743"/>
    <cellStyle name="Normal 104 10 3" xfId="52744"/>
    <cellStyle name="Normal 104 10 3 2" xfId="52745"/>
    <cellStyle name="Normal 104 10 3 2 2" xfId="52746"/>
    <cellStyle name="Normal 104 10 3 2 2 2" xfId="52747"/>
    <cellStyle name="Normal 104 10 3 2 3" xfId="52748"/>
    <cellStyle name="Normal 104 10 3 3" xfId="52749"/>
    <cellStyle name="Normal 104 10 3 3 2" xfId="52750"/>
    <cellStyle name="Normal 104 10 3 4" xfId="52751"/>
    <cellStyle name="Normal 104 10 3 5" xfId="52752"/>
    <cellStyle name="Normal 104 10 4" xfId="52753"/>
    <cellStyle name="Normal 104 10 4 2" xfId="52754"/>
    <cellStyle name="Normal 104 10 4 2 2" xfId="52755"/>
    <cellStyle name="Normal 104 10 4 3" xfId="52756"/>
    <cellStyle name="Normal 104 10 5" xfId="52757"/>
    <cellStyle name="Normal 104 10 5 2" xfId="52758"/>
    <cellStyle name="Normal 104 10 6" xfId="52759"/>
    <cellStyle name="Normal 104 10 7" xfId="52760"/>
    <cellStyle name="Normal 104 11" xfId="52761"/>
    <cellStyle name="Normal 104 11 2" xfId="52762"/>
    <cellStyle name="Normal 104 11 2 2" xfId="52763"/>
    <cellStyle name="Normal 104 11 2 2 2" xfId="52764"/>
    <cellStyle name="Normal 104 11 2 2 2 2" xfId="52765"/>
    <cellStyle name="Normal 104 11 2 2 3" xfId="52766"/>
    <cellStyle name="Normal 104 11 2 3" xfId="52767"/>
    <cellStyle name="Normal 104 11 2 3 2" xfId="52768"/>
    <cellStyle name="Normal 104 11 2 4" xfId="52769"/>
    <cellStyle name="Normal 104 11 2 5" xfId="52770"/>
    <cellStyle name="Normal 104 11 3" xfId="52771"/>
    <cellStyle name="Normal 104 11 3 2" xfId="52772"/>
    <cellStyle name="Normal 104 11 3 2 2" xfId="52773"/>
    <cellStyle name="Normal 104 11 3 3" xfId="52774"/>
    <cellStyle name="Normal 104 11 4" xfId="52775"/>
    <cellStyle name="Normal 104 11 4 2" xfId="52776"/>
    <cellStyle name="Normal 104 11 5" xfId="52777"/>
    <cellStyle name="Normal 104 11 6" xfId="52778"/>
    <cellStyle name="Normal 104 12" xfId="52779"/>
    <cellStyle name="Normal 104 12 2" xfId="52780"/>
    <cellStyle name="Normal 104 12 2 2" xfId="52781"/>
    <cellStyle name="Normal 104 12 2 2 2" xfId="52782"/>
    <cellStyle name="Normal 104 12 2 2 2 2" xfId="52783"/>
    <cellStyle name="Normal 104 12 2 2 3" xfId="52784"/>
    <cellStyle name="Normal 104 12 2 3" xfId="52785"/>
    <cellStyle name="Normal 104 12 2 3 2" xfId="52786"/>
    <cellStyle name="Normal 104 12 2 4" xfId="52787"/>
    <cellStyle name="Normal 104 12 2 5" xfId="52788"/>
    <cellStyle name="Normal 104 12 3" xfId="52789"/>
    <cellStyle name="Normal 104 12 3 2" xfId="52790"/>
    <cellStyle name="Normal 104 12 3 2 2" xfId="52791"/>
    <cellStyle name="Normal 104 12 3 3" xfId="52792"/>
    <cellStyle name="Normal 104 12 4" xfId="52793"/>
    <cellStyle name="Normal 104 12 4 2" xfId="52794"/>
    <cellStyle name="Normal 104 12 5" xfId="52795"/>
    <cellStyle name="Normal 104 12 6" xfId="52796"/>
    <cellStyle name="Normal 104 13" xfId="52797"/>
    <cellStyle name="Normal 104 13 2" xfId="52798"/>
    <cellStyle name="Normal 104 13 2 2" xfId="52799"/>
    <cellStyle name="Normal 104 13 2 2 2" xfId="52800"/>
    <cellStyle name="Normal 104 13 2 3" xfId="52801"/>
    <cellStyle name="Normal 104 13 3" xfId="52802"/>
    <cellStyle name="Normal 104 13 3 2" xfId="52803"/>
    <cellStyle name="Normal 104 13 4" xfId="52804"/>
    <cellStyle name="Normal 104 13 5" xfId="52805"/>
    <cellStyle name="Normal 104 14" xfId="52806"/>
    <cellStyle name="Normal 104 14 2" xfId="52807"/>
    <cellStyle name="Normal 104 14 2 2" xfId="52808"/>
    <cellStyle name="Normal 104 14 3" xfId="52809"/>
    <cellStyle name="Normal 104 15" xfId="52810"/>
    <cellStyle name="Normal 104 15 2" xfId="52811"/>
    <cellStyle name="Normal 104 16" xfId="52812"/>
    <cellStyle name="Normal 104 16 2" xfId="61506"/>
    <cellStyle name="Normal 104 17" xfId="52813"/>
    <cellStyle name="Normal 104 2" xfId="2972"/>
    <cellStyle name="Normal 104 2 2" xfId="52814"/>
    <cellStyle name="Normal 104 3" xfId="2973"/>
    <cellStyle name="Normal 104 3 2" xfId="52815"/>
    <cellStyle name="Normal 104 4" xfId="2974"/>
    <cellStyle name="Normal 104 4 2" xfId="52816"/>
    <cellStyle name="Normal 104 5" xfId="2975"/>
    <cellStyle name="Normal 104 5 2" xfId="52817"/>
    <cellStyle name="Normal 104 6" xfId="2976"/>
    <cellStyle name="Normal 104 6 2" xfId="52818"/>
    <cellStyle name="Normal 104 7" xfId="2977"/>
    <cellStyle name="Normal 104 7 2" xfId="52819"/>
    <cellStyle name="Normal 104 8" xfId="2978"/>
    <cellStyle name="Normal 104 9" xfId="52820"/>
    <cellStyle name="Normal 104 9 2" xfId="52821"/>
    <cellStyle name="Normal 104 9 2 2" xfId="52822"/>
    <cellStyle name="Normal 104 9 2 2 2" xfId="52823"/>
    <cellStyle name="Normal 104 9 2 2 2 2" xfId="52824"/>
    <cellStyle name="Normal 104 9 2 2 2 2 2" xfId="52825"/>
    <cellStyle name="Normal 104 9 2 2 2 3" xfId="52826"/>
    <cellStyle name="Normal 104 9 2 2 3" xfId="52827"/>
    <cellStyle name="Normal 104 9 2 2 3 2" xfId="52828"/>
    <cellStyle name="Normal 104 9 2 2 4" xfId="52829"/>
    <cellStyle name="Normal 104 9 2 2 5" xfId="52830"/>
    <cellStyle name="Normal 104 9 2 3" xfId="52831"/>
    <cellStyle name="Normal 104 9 2 3 2" xfId="52832"/>
    <cellStyle name="Normal 104 9 2 3 2 2" xfId="52833"/>
    <cellStyle name="Normal 104 9 2 3 3" xfId="52834"/>
    <cellStyle name="Normal 104 9 2 4" xfId="52835"/>
    <cellStyle name="Normal 104 9 2 4 2" xfId="52836"/>
    <cellStyle name="Normal 104 9 2 5" xfId="52837"/>
    <cellStyle name="Normal 104 9 2 6" xfId="52838"/>
    <cellStyle name="Normal 104 9 3" xfId="52839"/>
    <cellStyle name="Normal 104 9 3 2" xfId="52840"/>
    <cellStyle name="Normal 104 9 3 2 2" xfId="52841"/>
    <cellStyle name="Normal 104 9 3 2 2 2" xfId="52842"/>
    <cellStyle name="Normal 104 9 3 2 3" xfId="52843"/>
    <cellStyle name="Normal 104 9 3 3" xfId="52844"/>
    <cellStyle name="Normal 104 9 3 3 2" xfId="52845"/>
    <cellStyle name="Normal 104 9 3 4" xfId="52846"/>
    <cellStyle name="Normal 104 9 3 5" xfId="52847"/>
    <cellStyle name="Normal 104 9 4" xfId="52848"/>
    <cellStyle name="Normal 104 9 4 2" xfId="52849"/>
    <cellStyle name="Normal 104 9 4 2 2" xfId="52850"/>
    <cellStyle name="Normal 104 9 4 3" xfId="52851"/>
    <cellStyle name="Normal 104 9 5" xfId="52852"/>
    <cellStyle name="Normal 104 9 5 2" xfId="52853"/>
    <cellStyle name="Normal 104 9 6" xfId="52854"/>
    <cellStyle name="Normal 104 9 7" xfId="52855"/>
    <cellStyle name="Normal 105" xfId="2979"/>
    <cellStyle name="Normal 105 10" xfId="52856"/>
    <cellStyle name="Normal 105 2" xfId="52857"/>
    <cellStyle name="Normal 105 2 2" xfId="52858"/>
    <cellStyle name="Normal 105 2 2 2" xfId="52859"/>
    <cellStyle name="Normal 105 2 2 2 2" xfId="52860"/>
    <cellStyle name="Normal 105 2 2 2 2 2" xfId="52861"/>
    <cellStyle name="Normal 105 2 2 2 2 2 2" xfId="52862"/>
    <cellStyle name="Normal 105 2 2 2 2 3" xfId="52863"/>
    <cellStyle name="Normal 105 2 2 2 3" xfId="52864"/>
    <cellStyle name="Normal 105 2 2 2 3 2" xfId="52865"/>
    <cellStyle name="Normal 105 2 2 2 4" xfId="52866"/>
    <cellStyle name="Normal 105 2 2 2 5" xfId="52867"/>
    <cellStyle name="Normal 105 2 2 3" xfId="52868"/>
    <cellStyle name="Normal 105 2 2 3 2" xfId="52869"/>
    <cellStyle name="Normal 105 2 2 3 2 2" xfId="52870"/>
    <cellStyle name="Normal 105 2 2 3 3" xfId="52871"/>
    <cellStyle name="Normal 105 2 2 4" xfId="52872"/>
    <cellStyle name="Normal 105 2 2 4 2" xfId="52873"/>
    <cellStyle name="Normal 105 2 2 5" xfId="52874"/>
    <cellStyle name="Normal 105 2 2 6" xfId="52875"/>
    <cellStyle name="Normal 105 2 3" xfId="52876"/>
    <cellStyle name="Normal 105 2 3 2" xfId="52877"/>
    <cellStyle name="Normal 105 2 3 2 2" xfId="52878"/>
    <cellStyle name="Normal 105 2 3 2 2 2" xfId="52879"/>
    <cellStyle name="Normal 105 2 3 2 3" xfId="52880"/>
    <cellStyle name="Normal 105 2 3 3" xfId="52881"/>
    <cellStyle name="Normal 105 2 3 3 2" xfId="52882"/>
    <cellStyle name="Normal 105 2 3 4" xfId="52883"/>
    <cellStyle name="Normal 105 2 3 5" xfId="52884"/>
    <cellStyle name="Normal 105 2 4" xfId="52885"/>
    <cellStyle name="Normal 105 2 4 2" xfId="52886"/>
    <cellStyle name="Normal 105 2 4 2 2" xfId="52887"/>
    <cellStyle name="Normal 105 2 4 3" xfId="52888"/>
    <cellStyle name="Normal 105 2 5" xfId="52889"/>
    <cellStyle name="Normal 105 2 5 2" xfId="52890"/>
    <cellStyle name="Normal 105 2 6" xfId="52891"/>
    <cellStyle name="Normal 105 2 7" xfId="52892"/>
    <cellStyle name="Normal 105 3" xfId="52893"/>
    <cellStyle name="Normal 105 3 2" xfId="52894"/>
    <cellStyle name="Normal 105 3 2 2" xfId="52895"/>
    <cellStyle name="Normal 105 3 2 2 2" xfId="52896"/>
    <cellStyle name="Normal 105 3 2 2 2 2" xfId="52897"/>
    <cellStyle name="Normal 105 3 2 2 2 2 2" xfId="52898"/>
    <cellStyle name="Normal 105 3 2 2 2 3" xfId="52899"/>
    <cellStyle name="Normal 105 3 2 2 3" xfId="52900"/>
    <cellStyle name="Normal 105 3 2 2 3 2" xfId="52901"/>
    <cellStyle name="Normal 105 3 2 2 4" xfId="52902"/>
    <cellStyle name="Normal 105 3 2 2 5" xfId="52903"/>
    <cellStyle name="Normal 105 3 2 3" xfId="52904"/>
    <cellStyle name="Normal 105 3 2 3 2" xfId="52905"/>
    <cellStyle name="Normal 105 3 2 3 2 2" xfId="52906"/>
    <cellStyle name="Normal 105 3 2 3 3" xfId="52907"/>
    <cellStyle name="Normal 105 3 2 4" xfId="52908"/>
    <cellStyle name="Normal 105 3 2 4 2" xfId="52909"/>
    <cellStyle name="Normal 105 3 2 5" xfId="52910"/>
    <cellStyle name="Normal 105 3 2 6" xfId="52911"/>
    <cellStyle name="Normal 105 3 3" xfId="52912"/>
    <cellStyle name="Normal 105 3 3 2" xfId="52913"/>
    <cellStyle name="Normal 105 3 3 2 2" xfId="52914"/>
    <cellStyle name="Normal 105 3 3 2 2 2" xfId="52915"/>
    <cellStyle name="Normal 105 3 3 2 3" xfId="52916"/>
    <cellStyle name="Normal 105 3 3 3" xfId="52917"/>
    <cellStyle name="Normal 105 3 3 3 2" xfId="52918"/>
    <cellStyle name="Normal 105 3 3 4" xfId="52919"/>
    <cellStyle name="Normal 105 3 3 5" xfId="52920"/>
    <cellStyle name="Normal 105 3 4" xfId="52921"/>
    <cellStyle name="Normal 105 3 4 2" xfId="52922"/>
    <cellStyle name="Normal 105 3 4 2 2" xfId="52923"/>
    <cellStyle name="Normal 105 3 4 3" xfId="52924"/>
    <cellStyle name="Normal 105 3 5" xfId="52925"/>
    <cellStyle name="Normal 105 3 5 2" xfId="52926"/>
    <cellStyle name="Normal 105 3 6" xfId="52927"/>
    <cellStyle name="Normal 105 3 7" xfId="52928"/>
    <cellStyle name="Normal 105 4" xfId="52929"/>
    <cellStyle name="Normal 105 4 2" xfId="52930"/>
    <cellStyle name="Normal 105 4 2 2" xfId="52931"/>
    <cellStyle name="Normal 105 4 2 2 2" xfId="52932"/>
    <cellStyle name="Normal 105 4 2 2 2 2" xfId="52933"/>
    <cellStyle name="Normal 105 4 2 2 3" xfId="52934"/>
    <cellStyle name="Normal 105 4 2 3" xfId="52935"/>
    <cellStyle name="Normal 105 4 2 3 2" xfId="52936"/>
    <cellStyle name="Normal 105 4 2 4" xfId="52937"/>
    <cellStyle name="Normal 105 4 2 5" xfId="52938"/>
    <cellStyle name="Normal 105 4 3" xfId="52939"/>
    <cellStyle name="Normal 105 4 3 2" xfId="52940"/>
    <cellStyle name="Normal 105 4 3 2 2" xfId="52941"/>
    <cellStyle name="Normal 105 4 3 3" xfId="52942"/>
    <cellStyle name="Normal 105 4 4" xfId="52943"/>
    <cellStyle name="Normal 105 4 4 2" xfId="52944"/>
    <cellStyle name="Normal 105 4 5" xfId="52945"/>
    <cellStyle name="Normal 105 4 6" xfId="52946"/>
    <cellStyle name="Normal 105 5" xfId="52947"/>
    <cellStyle name="Normal 105 5 2" xfId="52948"/>
    <cellStyle name="Normal 105 5 2 2" xfId="52949"/>
    <cellStyle name="Normal 105 5 2 2 2" xfId="52950"/>
    <cellStyle name="Normal 105 5 2 2 2 2" xfId="52951"/>
    <cellStyle name="Normal 105 5 2 2 3" xfId="52952"/>
    <cellStyle name="Normal 105 5 2 3" xfId="52953"/>
    <cellStyle name="Normal 105 5 2 3 2" xfId="52954"/>
    <cellStyle name="Normal 105 5 2 4" xfId="52955"/>
    <cellStyle name="Normal 105 5 2 5" xfId="52956"/>
    <cellStyle name="Normal 105 5 3" xfId="52957"/>
    <cellStyle name="Normal 105 5 3 2" xfId="52958"/>
    <cellStyle name="Normal 105 5 3 2 2" xfId="52959"/>
    <cellStyle name="Normal 105 5 3 3" xfId="52960"/>
    <cellStyle name="Normal 105 5 4" xfId="52961"/>
    <cellStyle name="Normal 105 5 4 2" xfId="52962"/>
    <cellStyle name="Normal 105 5 5" xfId="52963"/>
    <cellStyle name="Normal 105 5 6" xfId="52964"/>
    <cellStyle name="Normal 105 6" xfId="52965"/>
    <cellStyle name="Normal 105 6 2" xfId="52966"/>
    <cellStyle name="Normal 105 6 2 2" xfId="52967"/>
    <cellStyle name="Normal 105 6 2 2 2" xfId="52968"/>
    <cellStyle name="Normal 105 6 2 3" xfId="52969"/>
    <cellStyle name="Normal 105 6 3" xfId="52970"/>
    <cellStyle name="Normal 105 6 3 2" xfId="52971"/>
    <cellStyle name="Normal 105 6 4" xfId="52972"/>
    <cellStyle name="Normal 105 6 5" xfId="52973"/>
    <cellStyle name="Normal 105 7" xfId="52974"/>
    <cellStyle name="Normal 105 7 2" xfId="52975"/>
    <cellStyle name="Normal 105 7 2 2" xfId="52976"/>
    <cellStyle name="Normal 105 7 3" xfId="52977"/>
    <cellStyle name="Normal 105 8" xfId="52978"/>
    <cellStyle name="Normal 105 8 2" xfId="52979"/>
    <cellStyle name="Normal 105 9" xfId="52980"/>
    <cellStyle name="Normal 105 9 2" xfId="61507"/>
    <cellStyle name="Normal 106" xfId="2980"/>
    <cellStyle name="Normal 107" xfId="2981"/>
    <cellStyle name="Normal 108" xfId="2982"/>
    <cellStyle name="Normal 109" xfId="2983"/>
    <cellStyle name="Normal 11" xfId="220"/>
    <cellStyle name="Normal 11 10" xfId="52981"/>
    <cellStyle name="Normal 11 11" xfId="52982"/>
    <cellStyle name="Normal 11 11 2" xfId="52983"/>
    <cellStyle name="Normal 11 11 2 2" xfId="52984"/>
    <cellStyle name="Normal 11 11 3" xfId="52985"/>
    <cellStyle name="Normal 11 12" xfId="52986"/>
    <cellStyle name="Normal 11 12 2" xfId="52987"/>
    <cellStyle name="Normal 11 13" xfId="52988"/>
    <cellStyle name="Normal 11 2" xfId="2984"/>
    <cellStyle name="Normal 11 2 2" xfId="61508"/>
    <cellStyle name="Normal 11 3" xfId="52989"/>
    <cellStyle name="Normal 11 4" xfId="52990"/>
    <cellStyle name="Normal 11 5" xfId="52991"/>
    <cellStyle name="Normal 11 6" xfId="52992"/>
    <cellStyle name="Normal 11 7" xfId="52993"/>
    <cellStyle name="Normal 11 8" xfId="52994"/>
    <cellStyle name="Normal 11 9" xfId="52995"/>
    <cellStyle name="Normal 11 9 2" xfId="52996"/>
    <cellStyle name="Normal 11 9 2 2" xfId="52997"/>
    <cellStyle name="Normal 11 9 2 2 2" xfId="52998"/>
    <cellStyle name="Normal 11 9 2 3" xfId="52999"/>
    <cellStyle name="Normal 11 9 3" xfId="53000"/>
    <cellStyle name="Normal 11 9 3 2" xfId="53001"/>
    <cellStyle name="Normal 11 9 4" xfId="53002"/>
    <cellStyle name="Normal 11 9 5" xfId="53003"/>
    <cellStyle name="Normal 110" xfId="2985"/>
    <cellStyle name="Normal 111" xfId="2986"/>
    <cellStyle name="Normal 111 10" xfId="53004"/>
    <cellStyle name="Normal 111 10 2" xfId="53005"/>
    <cellStyle name="Normal 111 10 2 2" xfId="53006"/>
    <cellStyle name="Normal 111 10 2 2 2" xfId="53007"/>
    <cellStyle name="Normal 111 10 2 2 2 2" xfId="53008"/>
    <cellStyle name="Normal 111 10 2 2 3" xfId="53009"/>
    <cellStyle name="Normal 111 10 2 3" xfId="53010"/>
    <cellStyle name="Normal 111 10 2 3 2" xfId="53011"/>
    <cellStyle name="Normal 111 10 2 4" xfId="53012"/>
    <cellStyle name="Normal 111 10 2 5" xfId="53013"/>
    <cellStyle name="Normal 111 10 3" xfId="53014"/>
    <cellStyle name="Normal 111 10 3 2" xfId="53015"/>
    <cellStyle name="Normal 111 10 3 2 2" xfId="53016"/>
    <cellStyle name="Normal 111 10 3 3" xfId="53017"/>
    <cellStyle name="Normal 111 10 4" xfId="53018"/>
    <cellStyle name="Normal 111 10 4 2" xfId="53019"/>
    <cellStyle name="Normal 111 10 5" xfId="53020"/>
    <cellStyle name="Normal 111 10 6" xfId="53021"/>
    <cellStyle name="Normal 111 11" xfId="53022"/>
    <cellStyle name="Normal 111 11 2" xfId="53023"/>
    <cellStyle name="Normal 111 11 2 2" xfId="53024"/>
    <cellStyle name="Normal 111 11 2 2 2" xfId="53025"/>
    <cellStyle name="Normal 111 11 2 2 2 2" xfId="53026"/>
    <cellStyle name="Normal 111 11 2 2 3" xfId="53027"/>
    <cellStyle name="Normal 111 11 2 3" xfId="53028"/>
    <cellStyle name="Normal 111 11 2 3 2" xfId="53029"/>
    <cellStyle name="Normal 111 11 2 4" xfId="53030"/>
    <cellStyle name="Normal 111 11 2 5" xfId="53031"/>
    <cellStyle name="Normal 111 11 3" xfId="53032"/>
    <cellStyle name="Normal 111 11 3 2" xfId="53033"/>
    <cellStyle name="Normal 111 11 3 2 2" xfId="53034"/>
    <cellStyle name="Normal 111 11 3 3" xfId="53035"/>
    <cellStyle name="Normal 111 11 4" xfId="53036"/>
    <cellStyle name="Normal 111 11 4 2" xfId="53037"/>
    <cellStyle name="Normal 111 11 5" xfId="53038"/>
    <cellStyle name="Normal 111 11 6" xfId="53039"/>
    <cellStyle name="Normal 111 12" xfId="53040"/>
    <cellStyle name="Normal 111 12 2" xfId="53041"/>
    <cellStyle name="Normal 111 12 2 2" xfId="53042"/>
    <cellStyle name="Normal 111 12 2 2 2" xfId="53043"/>
    <cellStyle name="Normal 111 12 2 3" xfId="53044"/>
    <cellStyle name="Normal 111 12 3" xfId="53045"/>
    <cellStyle name="Normal 111 12 3 2" xfId="53046"/>
    <cellStyle name="Normal 111 12 4" xfId="53047"/>
    <cellStyle name="Normal 111 12 5" xfId="53048"/>
    <cellStyle name="Normal 111 13" xfId="53049"/>
    <cellStyle name="Normal 111 13 2" xfId="53050"/>
    <cellStyle name="Normal 111 13 2 2" xfId="53051"/>
    <cellStyle name="Normal 111 13 3" xfId="53052"/>
    <cellStyle name="Normal 111 14" xfId="53053"/>
    <cellStyle name="Normal 111 14 2" xfId="53054"/>
    <cellStyle name="Normal 111 15" xfId="53055"/>
    <cellStyle name="Normal 111 15 2" xfId="61509"/>
    <cellStyle name="Normal 111 16" xfId="53056"/>
    <cellStyle name="Normal 111 2" xfId="2987"/>
    <cellStyle name="Normal 111 2 2" xfId="53057"/>
    <cellStyle name="Normal 111 3" xfId="2988"/>
    <cellStyle name="Normal 111 3 2" xfId="53058"/>
    <cellStyle name="Normal 111 4" xfId="2989"/>
    <cellStyle name="Normal 111 4 2" xfId="53059"/>
    <cellStyle name="Normal 111 5" xfId="2990"/>
    <cellStyle name="Normal 111 5 2" xfId="53060"/>
    <cellStyle name="Normal 111 6" xfId="2991"/>
    <cellStyle name="Normal 111 6 2" xfId="53061"/>
    <cellStyle name="Normal 111 7" xfId="2992"/>
    <cellStyle name="Normal 111 7 2" xfId="53062"/>
    <cellStyle name="Normal 111 8" xfId="53063"/>
    <cellStyle name="Normal 111 8 2" xfId="53064"/>
    <cellStyle name="Normal 111 8 2 2" xfId="53065"/>
    <cellStyle name="Normal 111 8 2 2 2" xfId="53066"/>
    <cellStyle name="Normal 111 8 2 2 2 2" xfId="53067"/>
    <cellStyle name="Normal 111 8 2 2 2 2 2" xfId="53068"/>
    <cellStyle name="Normal 111 8 2 2 2 3" xfId="53069"/>
    <cellStyle name="Normal 111 8 2 2 3" xfId="53070"/>
    <cellStyle name="Normal 111 8 2 2 3 2" xfId="53071"/>
    <cellStyle name="Normal 111 8 2 2 4" xfId="53072"/>
    <cellStyle name="Normal 111 8 2 2 5" xfId="53073"/>
    <cellStyle name="Normal 111 8 2 3" xfId="53074"/>
    <cellStyle name="Normal 111 8 2 3 2" xfId="53075"/>
    <cellStyle name="Normal 111 8 2 3 2 2" xfId="53076"/>
    <cellStyle name="Normal 111 8 2 3 3" xfId="53077"/>
    <cellStyle name="Normal 111 8 2 4" xfId="53078"/>
    <cellStyle name="Normal 111 8 2 4 2" xfId="53079"/>
    <cellStyle name="Normal 111 8 2 5" xfId="53080"/>
    <cellStyle name="Normal 111 8 2 6" xfId="53081"/>
    <cellStyle name="Normal 111 8 3" xfId="53082"/>
    <cellStyle name="Normal 111 8 3 2" xfId="53083"/>
    <cellStyle name="Normal 111 8 3 2 2" xfId="53084"/>
    <cellStyle name="Normal 111 8 3 2 2 2" xfId="53085"/>
    <cellStyle name="Normal 111 8 3 2 3" xfId="53086"/>
    <cellStyle name="Normal 111 8 3 3" xfId="53087"/>
    <cellStyle name="Normal 111 8 3 3 2" xfId="53088"/>
    <cellStyle name="Normal 111 8 3 4" xfId="53089"/>
    <cellStyle name="Normal 111 8 3 5" xfId="53090"/>
    <cellStyle name="Normal 111 8 4" xfId="53091"/>
    <cellStyle name="Normal 111 8 4 2" xfId="53092"/>
    <cellStyle name="Normal 111 8 4 2 2" xfId="53093"/>
    <cellStyle name="Normal 111 8 4 3" xfId="53094"/>
    <cellStyle name="Normal 111 8 5" xfId="53095"/>
    <cellStyle name="Normal 111 8 5 2" xfId="53096"/>
    <cellStyle name="Normal 111 8 6" xfId="53097"/>
    <cellStyle name="Normal 111 8 7" xfId="53098"/>
    <cellStyle name="Normal 111 9" xfId="53099"/>
    <cellStyle name="Normal 111 9 2" xfId="53100"/>
    <cellStyle name="Normal 111 9 2 2" xfId="53101"/>
    <cellStyle name="Normal 111 9 2 2 2" xfId="53102"/>
    <cellStyle name="Normal 111 9 2 2 2 2" xfId="53103"/>
    <cellStyle name="Normal 111 9 2 2 2 2 2" xfId="53104"/>
    <cellStyle name="Normal 111 9 2 2 2 3" xfId="53105"/>
    <cellStyle name="Normal 111 9 2 2 3" xfId="53106"/>
    <cellStyle name="Normal 111 9 2 2 3 2" xfId="53107"/>
    <cellStyle name="Normal 111 9 2 2 4" xfId="53108"/>
    <cellStyle name="Normal 111 9 2 2 5" xfId="53109"/>
    <cellStyle name="Normal 111 9 2 3" xfId="53110"/>
    <cellStyle name="Normal 111 9 2 3 2" xfId="53111"/>
    <cellStyle name="Normal 111 9 2 3 2 2" xfId="53112"/>
    <cellStyle name="Normal 111 9 2 3 3" xfId="53113"/>
    <cellStyle name="Normal 111 9 2 4" xfId="53114"/>
    <cellStyle name="Normal 111 9 2 4 2" xfId="53115"/>
    <cellStyle name="Normal 111 9 2 5" xfId="53116"/>
    <cellStyle name="Normal 111 9 2 6" xfId="53117"/>
    <cellStyle name="Normal 111 9 3" xfId="53118"/>
    <cellStyle name="Normal 111 9 3 2" xfId="53119"/>
    <cellStyle name="Normal 111 9 3 2 2" xfId="53120"/>
    <cellStyle name="Normal 111 9 3 2 2 2" xfId="53121"/>
    <cellStyle name="Normal 111 9 3 2 3" xfId="53122"/>
    <cellStyle name="Normal 111 9 3 3" xfId="53123"/>
    <cellStyle name="Normal 111 9 3 3 2" xfId="53124"/>
    <cellStyle name="Normal 111 9 3 4" xfId="53125"/>
    <cellStyle name="Normal 111 9 3 5" xfId="53126"/>
    <cellStyle name="Normal 111 9 4" xfId="53127"/>
    <cellStyle name="Normal 111 9 4 2" xfId="53128"/>
    <cellStyle name="Normal 111 9 4 2 2" xfId="53129"/>
    <cellStyle name="Normal 111 9 4 3" xfId="53130"/>
    <cellStyle name="Normal 111 9 5" xfId="53131"/>
    <cellStyle name="Normal 111 9 5 2" xfId="53132"/>
    <cellStyle name="Normal 111 9 6" xfId="53133"/>
    <cellStyle name="Normal 111 9 7" xfId="53134"/>
    <cellStyle name="Normal 112" xfId="2993"/>
    <cellStyle name="Normal 112 10" xfId="53135"/>
    <cellStyle name="Normal 112 2" xfId="53136"/>
    <cellStyle name="Normal 112 2 2" xfId="53137"/>
    <cellStyle name="Normal 112 2 2 2" xfId="53138"/>
    <cellStyle name="Normal 112 2 2 2 2" xfId="53139"/>
    <cellStyle name="Normal 112 2 2 2 2 2" xfId="53140"/>
    <cellStyle name="Normal 112 2 2 2 2 2 2" xfId="53141"/>
    <cellStyle name="Normal 112 2 2 2 2 3" xfId="53142"/>
    <cellStyle name="Normal 112 2 2 2 3" xfId="53143"/>
    <cellStyle name="Normal 112 2 2 2 3 2" xfId="53144"/>
    <cellStyle name="Normal 112 2 2 2 4" xfId="53145"/>
    <cellStyle name="Normal 112 2 2 2 5" xfId="53146"/>
    <cellStyle name="Normal 112 2 2 3" xfId="53147"/>
    <cellStyle name="Normal 112 2 2 3 2" xfId="53148"/>
    <cellStyle name="Normal 112 2 2 3 2 2" xfId="53149"/>
    <cellStyle name="Normal 112 2 2 3 3" xfId="53150"/>
    <cellStyle name="Normal 112 2 2 4" xfId="53151"/>
    <cellStyle name="Normal 112 2 2 4 2" xfId="53152"/>
    <cellStyle name="Normal 112 2 2 5" xfId="53153"/>
    <cellStyle name="Normal 112 2 2 6" xfId="53154"/>
    <cellStyle name="Normal 112 2 3" xfId="53155"/>
    <cellStyle name="Normal 112 2 3 2" xfId="53156"/>
    <cellStyle name="Normal 112 2 3 2 2" xfId="53157"/>
    <cellStyle name="Normal 112 2 3 2 2 2" xfId="53158"/>
    <cellStyle name="Normal 112 2 3 2 3" xfId="53159"/>
    <cellStyle name="Normal 112 2 3 3" xfId="53160"/>
    <cellStyle name="Normal 112 2 3 3 2" xfId="53161"/>
    <cellStyle name="Normal 112 2 3 4" xfId="53162"/>
    <cellStyle name="Normal 112 2 3 5" xfId="53163"/>
    <cellStyle name="Normal 112 2 4" xfId="53164"/>
    <cellStyle name="Normal 112 2 4 2" xfId="53165"/>
    <cellStyle name="Normal 112 2 4 2 2" xfId="53166"/>
    <cellStyle name="Normal 112 2 4 3" xfId="53167"/>
    <cellStyle name="Normal 112 2 5" xfId="53168"/>
    <cellStyle name="Normal 112 2 5 2" xfId="53169"/>
    <cellStyle name="Normal 112 2 6" xfId="53170"/>
    <cellStyle name="Normal 112 2 7" xfId="53171"/>
    <cellStyle name="Normal 112 3" xfId="53172"/>
    <cellStyle name="Normal 112 3 2" xfId="53173"/>
    <cellStyle name="Normal 112 3 2 2" xfId="53174"/>
    <cellStyle name="Normal 112 3 2 2 2" xfId="53175"/>
    <cellStyle name="Normal 112 3 2 2 2 2" xfId="53176"/>
    <cellStyle name="Normal 112 3 2 2 2 2 2" xfId="53177"/>
    <cellStyle name="Normal 112 3 2 2 2 3" xfId="53178"/>
    <cellStyle name="Normal 112 3 2 2 3" xfId="53179"/>
    <cellStyle name="Normal 112 3 2 2 3 2" xfId="53180"/>
    <cellStyle name="Normal 112 3 2 2 4" xfId="53181"/>
    <cellStyle name="Normal 112 3 2 2 5" xfId="53182"/>
    <cellStyle name="Normal 112 3 2 3" xfId="53183"/>
    <cellStyle name="Normal 112 3 2 3 2" xfId="53184"/>
    <cellStyle name="Normal 112 3 2 3 2 2" xfId="53185"/>
    <cellStyle name="Normal 112 3 2 3 3" xfId="53186"/>
    <cellStyle name="Normal 112 3 2 4" xfId="53187"/>
    <cellStyle name="Normal 112 3 2 4 2" xfId="53188"/>
    <cellStyle name="Normal 112 3 2 5" xfId="53189"/>
    <cellStyle name="Normal 112 3 2 6" xfId="53190"/>
    <cellStyle name="Normal 112 3 3" xfId="53191"/>
    <cellStyle name="Normal 112 3 3 2" xfId="53192"/>
    <cellStyle name="Normal 112 3 3 2 2" xfId="53193"/>
    <cellStyle name="Normal 112 3 3 2 2 2" xfId="53194"/>
    <cellStyle name="Normal 112 3 3 2 3" xfId="53195"/>
    <cellStyle name="Normal 112 3 3 3" xfId="53196"/>
    <cellStyle name="Normal 112 3 3 3 2" xfId="53197"/>
    <cellStyle name="Normal 112 3 3 4" xfId="53198"/>
    <cellStyle name="Normal 112 3 3 5" xfId="53199"/>
    <cellStyle name="Normal 112 3 4" xfId="53200"/>
    <cellStyle name="Normal 112 3 4 2" xfId="53201"/>
    <cellStyle name="Normal 112 3 4 2 2" xfId="53202"/>
    <cellStyle name="Normal 112 3 4 3" xfId="53203"/>
    <cellStyle name="Normal 112 3 5" xfId="53204"/>
    <cellStyle name="Normal 112 3 5 2" xfId="53205"/>
    <cellStyle name="Normal 112 3 6" xfId="53206"/>
    <cellStyle name="Normal 112 3 7" xfId="53207"/>
    <cellStyle name="Normal 112 4" xfId="53208"/>
    <cellStyle name="Normal 112 4 2" xfId="53209"/>
    <cellStyle name="Normal 112 4 2 2" xfId="53210"/>
    <cellStyle name="Normal 112 4 2 2 2" xfId="53211"/>
    <cellStyle name="Normal 112 4 2 2 2 2" xfId="53212"/>
    <cellStyle name="Normal 112 4 2 2 3" xfId="53213"/>
    <cellStyle name="Normal 112 4 2 3" xfId="53214"/>
    <cellStyle name="Normal 112 4 2 3 2" xfId="53215"/>
    <cellStyle name="Normal 112 4 2 4" xfId="53216"/>
    <cellStyle name="Normal 112 4 2 5" xfId="53217"/>
    <cellStyle name="Normal 112 4 3" xfId="53218"/>
    <cellStyle name="Normal 112 4 3 2" xfId="53219"/>
    <cellStyle name="Normal 112 4 3 2 2" xfId="53220"/>
    <cellStyle name="Normal 112 4 3 3" xfId="53221"/>
    <cellStyle name="Normal 112 4 4" xfId="53222"/>
    <cellStyle name="Normal 112 4 4 2" xfId="53223"/>
    <cellStyle name="Normal 112 4 5" xfId="53224"/>
    <cellStyle name="Normal 112 4 6" xfId="53225"/>
    <cellStyle name="Normal 112 5" xfId="53226"/>
    <cellStyle name="Normal 112 5 2" xfId="53227"/>
    <cellStyle name="Normal 112 5 2 2" xfId="53228"/>
    <cellStyle name="Normal 112 5 2 2 2" xfId="53229"/>
    <cellStyle name="Normal 112 5 2 2 2 2" xfId="53230"/>
    <cellStyle name="Normal 112 5 2 2 3" xfId="53231"/>
    <cellStyle name="Normal 112 5 2 3" xfId="53232"/>
    <cellStyle name="Normal 112 5 2 3 2" xfId="53233"/>
    <cellStyle name="Normal 112 5 2 4" xfId="53234"/>
    <cellStyle name="Normal 112 5 2 5" xfId="53235"/>
    <cellStyle name="Normal 112 5 3" xfId="53236"/>
    <cellStyle name="Normal 112 5 3 2" xfId="53237"/>
    <cellStyle name="Normal 112 5 3 2 2" xfId="53238"/>
    <cellStyle name="Normal 112 5 3 3" xfId="53239"/>
    <cellStyle name="Normal 112 5 4" xfId="53240"/>
    <cellStyle name="Normal 112 5 4 2" xfId="53241"/>
    <cellStyle name="Normal 112 5 5" xfId="53242"/>
    <cellStyle name="Normal 112 5 6" xfId="53243"/>
    <cellStyle name="Normal 112 6" xfId="53244"/>
    <cellStyle name="Normal 112 6 2" xfId="53245"/>
    <cellStyle name="Normal 112 6 2 2" xfId="53246"/>
    <cellStyle name="Normal 112 6 2 2 2" xfId="53247"/>
    <cellStyle name="Normal 112 6 2 3" xfId="53248"/>
    <cellStyle name="Normal 112 6 3" xfId="53249"/>
    <cellStyle name="Normal 112 6 3 2" xfId="53250"/>
    <cellStyle name="Normal 112 6 4" xfId="53251"/>
    <cellStyle name="Normal 112 6 5" xfId="53252"/>
    <cellStyle name="Normal 112 7" xfId="53253"/>
    <cellStyle name="Normal 112 7 2" xfId="53254"/>
    <cellStyle name="Normal 112 7 2 2" xfId="53255"/>
    <cellStyle name="Normal 112 7 3" xfId="53256"/>
    <cellStyle name="Normal 112 8" xfId="53257"/>
    <cellStyle name="Normal 112 8 2" xfId="53258"/>
    <cellStyle name="Normal 112 9" xfId="53259"/>
    <cellStyle name="Normal 112 9 2" xfId="61510"/>
    <cellStyle name="Normal 113" xfId="2994"/>
    <cellStyle name="Normal 113 2" xfId="4638"/>
    <cellStyle name="Normal 113 2 2" xfId="53260"/>
    <cellStyle name="Normal 113 2 2 2" xfId="53261"/>
    <cellStyle name="Normal 113 2 2 2 2" xfId="53262"/>
    <cellStyle name="Normal 113 2 2 2 2 2" xfId="53263"/>
    <cellStyle name="Normal 113 2 2 2 3" xfId="53264"/>
    <cellStyle name="Normal 113 2 2 3" xfId="53265"/>
    <cellStyle name="Normal 113 2 2 3 2" xfId="53266"/>
    <cellStyle name="Normal 113 2 2 4" xfId="53267"/>
    <cellStyle name="Normal 113 2 2 5" xfId="53268"/>
    <cellStyle name="Normal 113 2 3" xfId="53269"/>
    <cellStyle name="Normal 113 2 3 2" xfId="53270"/>
    <cellStyle name="Normal 113 2 3 2 2" xfId="53271"/>
    <cellStyle name="Normal 113 2 3 3" xfId="53272"/>
    <cellStyle name="Normal 113 2 4" xfId="53273"/>
    <cellStyle name="Normal 113 2 4 2" xfId="53274"/>
    <cellStyle name="Normal 113 2 5" xfId="53275"/>
    <cellStyle name="Normal 113 2 6" xfId="53276"/>
    <cellStyle name="Normal 113 3" xfId="53277"/>
    <cellStyle name="Normal 113 3 2" xfId="53278"/>
    <cellStyle name="Normal 113 3 2 2" xfId="53279"/>
    <cellStyle name="Normal 113 3 2 2 2" xfId="53280"/>
    <cellStyle name="Normal 113 3 2 3" xfId="53281"/>
    <cellStyle name="Normal 113 3 3" xfId="53282"/>
    <cellStyle name="Normal 113 3 3 2" xfId="53283"/>
    <cellStyle name="Normal 113 3 4" xfId="53284"/>
    <cellStyle name="Normal 113 3 5" xfId="53285"/>
    <cellStyle name="Normal 113 4" xfId="53286"/>
    <cellStyle name="Normal 113 4 2" xfId="53287"/>
    <cellStyle name="Normal 113 4 2 2" xfId="53288"/>
    <cellStyle name="Normal 113 4 3" xfId="53289"/>
    <cellStyle name="Normal 113 5" xfId="53290"/>
    <cellStyle name="Normal 113 5 2" xfId="53291"/>
    <cellStyle name="Normal 113 6" xfId="53292"/>
    <cellStyle name="Normal 113 7" xfId="53293"/>
    <cellStyle name="Normal 113 8" xfId="53294"/>
    <cellStyle name="Normal 114" xfId="2995"/>
    <cellStyle name="Normal 114 2" xfId="53295"/>
    <cellStyle name="Normal 114 2 2" xfId="53296"/>
    <cellStyle name="Normal 114 2 2 2" xfId="53297"/>
    <cellStyle name="Normal 114 2 2 2 2" xfId="53298"/>
    <cellStyle name="Normal 114 2 2 2 2 2" xfId="53299"/>
    <cellStyle name="Normal 114 2 2 2 3" xfId="53300"/>
    <cellStyle name="Normal 114 2 2 3" xfId="53301"/>
    <cellStyle name="Normal 114 2 2 3 2" xfId="53302"/>
    <cellStyle name="Normal 114 2 2 4" xfId="53303"/>
    <cellStyle name="Normal 114 2 2 5" xfId="53304"/>
    <cellStyle name="Normal 114 2 3" xfId="53305"/>
    <cellStyle name="Normal 114 2 3 2" xfId="53306"/>
    <cellStyle name="Normal 114 2 3 2 2" xfId="53307"/>
    <cellStyle name="Normal 114 2 3 3" xfId="53308"/>
    <cellStyle name="Normal 114 2 4" xfId="53309"/>
    <cellStyle name="Normal 114 2 4 2" xfId="53310"/>
    <cellStyle name="Normal 114 2 5" xfId="53311"/>
    <cellStyle name="Normal 114 2 6" xfId="53312"/>
    <cellStyle name="Normal 114 3" xfId="53313"/>
    <cellStyle name="Normal 114 3 2" xfId="53314"/>
    <cellStyle name="Normal 114 3 2 2" xfId="53315"/>
    <cellStyle name="Normal 114 3 2 2 2" xfId="53316"/>
    <cellStyle name="Normal 114 3 2 3" xfId="53317"/>
    <cellStyle name="Normal 114 3 3" xfId="53318"/>
    <cellStyle name="Normal 114 3 3 2" xfId="53319"/>
    <cellStyle name="Normal 114 3 4" xfId="53320"/>
    <cellStyle name="Normal 114 3 5" xfId="53321"/>
    <cellStyle name="Normal 114 4" xfId="53322"/>
    <cellStyle name="Normal 114 4 2" xfId="53323"/>
    <cellStyle name="Normal 114 4 2 2" xfId="53324"/>
    <cellStyle name="Normal 114 4 3" xfId="53325"/>
    <cellStyle name="Normal 114 5" xfId="53326"/>
    <cellStyle name="Normal 114 5 2" xfId="53327"/>
    <cellStyle name="Normal 114 6" xfId="53328"/>
    <cellStyle name="Normal 114 7" xfId="53329"/>
    <cellStyle name="Normal 115" xfId="2996"/>
    <cellStyle name="Normal 115 2" xfId="53330"/>
    <cellStyle name="Normal 115 2 2" xfId="53331"/>
    <cellStyle name="Normal 115 2 2 2" xfId="53332"/>
    <cellStyle name="Normal 115 2 2 2 2" xfId="53333"/>
    <cellStyle name="Normal 115 2 2 2 2 2" xfId="53334"/>
    <cellStyle name="Normal 115 2 2 2 3" xfId="53335"/>
    <cellStyle name="Normal 115 2 2 3" xfId="53336"/>
    <cellStyle name="Normal 115 2 2 3 2" xfId="53337"/>
    <cellStyle name="Normal 115 2 2 4" xfId="53338"/>
    <cellStyle name="Normal 115 2 2 5" xfId="53339"/>
    <cellStyle name="Normal 115 2 3" xfId="53340"/>
    <cellStyle name="Normal 115 2 3 2" xfId="53341"/>
    <cellStyle name="Normal 115 2 3 2 2" xfId="53342"/>
    <cellStyle name="Normal 115 2 3 3" xfId="53343"/>
    <cellStyle name="Normal 115 2 4" xfId="53344"/>
    <cellStyle name="Normal 115 2 4 2" xfId="53345"/>
    <cellStyle name="Normal 115 2 5" xfId="53346"/>
    <cellStyle name="Normal 115 2 6" xfId="53347"/>
    <cellStyle name="Normal 115 3" xfId="53348"/>
    <cellStyle name="Normal 115 3 2" xfId="53349"/>
    <cellStyle name="Normal 115 3 2 2" xfId="53350"/>
    <cellStyle name="Normal 115 3 2 2 2" xfId="53351"/>
    <cellStyle name="Normal 115 3 2 3" xfId="53352"/>
    <cellStyle name="Normal 115 3 3" xfId="53353"/>
    <cellStyle name="Normal 115 3 3 2" xfId="53354"/>
    <cellStyle name="Normal 115 3 4" xfId="53355"/>
    <cellStyle name="Normal 115 3 5" xfId="53356"/>
    <cellStyle name="Normal 115 4" xfId="53357"/>
    <cellStyle name="Normal 115 4 2" xfId="53358"/>
    <cellStyle name="Normal 115 4 2 2" xfId="53359"/>
    <cellStyle name="Normal 115 4 3" xfId="53360"/>
    <cellStyle name="Normal 115 5" xfId="53361"/>
    <cellStyle name="Normal 115 5 2" xfId="53362"/>
    <cellStyle name="Normal 115 6" xfId="53363"/>
    <cellStyle name="Normal 115 7" xfId="53364"/>
    <cellStyle name="Normal 116" xfId="2997"/>
    <cellStyle name="Normal 116 2" xfId="53365"/>
    <cellStyle name="Normal 116 2 2" xfId="53366"/>
    <cellStyle name="Normal 116 2 2 2" xfId="53367"/>
    <cellStyle name="Normal 116 2 2 2 2" xfId="53368"/>
    <cellStyle name="Normal 116 2 2 2 2 2" xfId="53369"/>
    <cellStyle name="Normal 116 2 2 2 3" xfId="53370"/>
    <cellStyle name="Normal 116 2 2 3" xfId="53371"/>
    <cellStyle name="Normal 116 2 2 3 2" xfId="53372"/>
    <cellStyle name="Normal 116 2 2 4" xfId="53373"/>
    <cellStyle name="Normal 116 2 2 5" xfId="53374"/>
    <cellStyle name="Normal 116 2 3" xfId="53375"/>
    <cellStyle name="Normal 116 2 3 2" xfId="53376"/>
    <cellStyle name="Normal 116 2 3 2 2" xfId="53377"/>
    <cellStyle name="Normal 116 2 3 3" xfId="53378"/>
    <cellStyle name="Normal 116 2 4" xfId="53379"/>
    <cellStyle name="Normal 116 2 4 2" xfId="53380"/>
    <cellStyle name="Normal 116 2 5" xfId="53381"/>
    <cellStyle name="Normal 116 2 6" xfId="53382"/>
    <cellStyle name="Normal 116 3" xfId="53383"/>
    <cellStyle name="Normal 116 3 2" xfId="53384"/>
    <cellStyle name="Normal 116 3 2 2" xfId="53385"/>
    <cellStyle name="Normal 116 3 2 2 2" xfId="53386"/>
    <cellStyle name="Normal 116 3 2 3" xfId="53387"/>
    <cellStyle name="Normal 116 3 3" xfId="53388"/>
    <cellStyle name="Normal 116 3 3 2" xfId="53389"/>
    <cellStyle name="Normal 116 3 4" xfId="53390"/>
    <cellStyle name="Normal 116 3 5" xfId="53391"/>
    <cellStyle name="Normal 116 4" xfId="53392"/>
    <cellStyle name="Normal 116 4 2" xfId="53393"/>
    <cellStyle name="Normal 116 4 2 2" xfId="53394"/>
    <cellStyle name="Normal 116 4 3" xfId="53395"/>
    <cellStyle name="Normal 116 5" xfId="53396"/>
    <cellStyle name="Normal 116 5 2" xfId="53397"/>
    <cellStyle name="Normal 116 6" xfId="53398"/>
    <cellStyle name="Normal 116 7" xfId="53399"/>
    <cellStyle name="Normal 117" xfId="2998"/>
    <cellStyle name="Normal 117 2" xfId="53400"/>
    <cellStyle name="Normal 117 2 2" xfId="53401"/>
    <cellStyle name="Normal 117 2 2 2" xfId="53402"/>
    <cellStyle name="Normal 117 2 2 2 2" xfId="53403"/>
    <cellStyle name="Normal 117 2 2 2 2 2" xfId="53404"/>
    <cellStyle name="Normal 117 2 2 2 3" xfId="53405"/>
    <cellStyle name="Normal 117 2 2 3" xfId="53406"/>
    <cellStyle name="Normal 117 2 2 3 2" xfId="53407"/>
    <cellStyle name="Normal 117 2 2 4" xfId="53408"/>
    <cellStyle name="Normal 117 2 2 5" xfId="53409"/>
    <cellStyle name="Normal 117 2 3" xfId="53410"/>
    <cellStyle name="Normal 117 2 3 2" xfId="53411"/>
    <cellStyle name="Normal 117 2 3 2 2" xfId="53412"/>
    <cellStyle name="Normal 117 2 3 3" xfId="53413"/>
    <cellStyle name="Normal 117 2 4" xfId="53414"/>
    <cellStyle name="Normal 117 2 4 2" xfId="53415"/>
    <cellStyle name="Normal 117 2 5" xfId="53416"/>
    <cellStyle name="Normal 117 2 6" xfId="53417"/>
    <cellStyle name="Normal 117 3" xfId="53418"/>
    <cellStyle name="Normal 117 3 2" xfId="53419"/>
    <cellStyle name="Normal 117 3 2 2" xfId="53420"/>
    <cellStyle name="Normal 117 3 2 2 2" xfId="53421"/>
    <cellStyle name="Normal 117 3 2 3" xfId="53422"/>
    <cellStyle name="Normal 117 3 3" xfId="53423"/>
    <cellStyle name="Normal 117 3 3 2" xfId="53424"/>
    <cellStyle name="Normal 117 3 4" xfId="53425"/>
    <cellStyle name="Normal 117 3 5" xfId="53426"/>
    <cellStyle name="Normal 117 4" xfId="53427"/>
    <cellStyle name="Normal 117 4 2" xfId="53428"/>
    <cellStyle name="Normal 117 4 2 2" xfId="53429"/>
    <cellStyle name="Normal 117 4 3" xfId="53430"/>
    <cellStyle name="Normal 117 5" xfId="53431"/>
    <cellStyle name="Normal 117 5 2" xfId="53432"/>
    <cellStyle name="Normal 117 6" xfId="53433"/>
    <cellStyle name="Normal 117 7" xfId="53434"/>
    <cellStyle name="Normal 118" xfId="2999"/>
    <cellStyle name="Normal 118 2" xfId="53435"/>
    <cellStyle name="Normal 118 2 2" xfId="53436"/>
    <cellStyle name="Normal 118 2 2 2" xfId="53437"/>
    <cellStyle name="Normal 118 2 2 2 2" xfId="53438"/>
    <cellStyle name="Normal 118 2 2 2 2 2" xfId="53439"/>
    <cellStyle name="Normal 118 2 2 2 3" xfId="53440"/>
    <cellStyle name="Normal 118 2 2 3" xfId="53441"/>
    <cellStyle name="Normal 118 2 2 3 2" xfId="53442"/>
    <cellStyle name="Normal 118 2 2 4" xfId="53443"/>
    <cellStyle name="Normal 118 2 2 5" xfId="53444"/>
    <cellStyle name="Normal 118 2 3" xfId="53445"/>
    <cellStyle name="Normal 118 2 3 2" xfId="53446"/>
    <cellStyle name="Normal 118 2 3 2 2" xfId="53447"/>
    <cellStyle name="Normal 118 2 3 3" xfId="53448"/>
    <cellStyle name="Normal 118 2 4" xfId="53449"/>
    <cellStyle name="Normal 118 2 4 2" xfId="53450"/>
    <cellStyle name="Normal 118 2 5" xfId="53451"/>
    <cellStyle name="Normal 118 2 6" xfId="53452"/>
    <cellStyle name="Normal 118 3" xfId="53453"/>
    <cellStyle name="Normal 118 3 2" xfId="53454"/>
    <cellStyle name="Normal 118 3 2 2" xfId="53455"/>
    <cellStyle name="Normal 118 3 2 2 2" xfId="53456"/>
    <cellStyle name="Normal 118 3 2 3" xfId="53457"/>
    <cellStyle name="Normal 118 3 3" xfId="53458"/>
    <cellStyle name="Normal 118 3 3 2" xfId="53459"/>
    <cellStyle name="Normal 118 3 4" xfId="53460"/>
    <cellStyle name="Normal 118 3 5" xfId="53461"/>
    <cellStyle name="Normal 118 4" xfId="53462"/>
    <cellStyle name="Normal 118 4 2" xfId="53463"/>
    <cellStyle name="Normal 118 4 2 2" xfId="53464"/>
    <cellStyle name="Normal 118 4 3" xfId="53465"/>
    <cellStyle name="Normal 118 5" xfId="53466"/>
    <cellStyle name="Normal 118 5 2" xfId="53467"/>
    <cellStyle name="Normal 118 6" xfId="53468"/>
    <cellStyle name="Normal 118 7" xfId="53469"/>
    <cellStyle name="Normal 119" xfId="3000"/>
    <cellStyle name="Normal 119 2" xfId="53470"/>
    <cellStyle name="Normal 119 2 2" xfId="53471"/>
    <cellStyle name="Normal 119 2 2 2" xfId="53472"/>
    <cellStyle name="Normal 119 2 2 2 2" xfId="53473"/>
    <cellStyle name="Normal 119 2 2 3" xfId="53474"/>
    <cellStyle name="Normal 119 2 3" xfId="53475"/>
    <cellStyle name="Normal 119 2 3 2" xfId="53476"/>
    <cellStyle name="Normal 119 2 4" xfId="53477"/>
    <cellStyle name="Normal 119 2 5" xfId="53478"/>
    <cellStyle name="Normal 119 3" xfId="53479"/>
    <cellStyle name="Normal 119 3 2" xfId="53480"/>
    <cellStyle name="Normal 119 3 2 2" xfId="53481"/>
    <cellStyle name="Normal 119 3 3" xfId="53482"/>
    <cellStyle name="Normal 119 4" xfId="53483"/>
    <cellStyle name="Normal 119 4 2" xfId="53484"/>
    <cellStyle name="Normal 119 5" xfId="53485"/>
    <cellStyle name="Normal 119 6" xfId="53486"/>
    <cellStyle name="Normal 12" xfId="221"/>
    <cellStyle name="Normal 12 2" xfId="222"/>
    <cellStyle name="Normal 12 2 2" xfId="61511"/>
    <cellStyle name="Normal 12 3" xfId="53487"/>
    <cellStyle name="Normal 12 4" xfId="53488"/>
    <cellStyle name="Normal 12 5" xfId="53489"/>
    <cellStyle name="Normal 12 6" xfId="53490"/>
    <cellStyle name="Normal 12 7" xfId="53491"/>
    <cellStyle name="Normal 12 8" xfId="53492"/>
    <cellStyle name="Normal 12 9" xfId="53493"/>
    <cellStyle name="Normal 120" xfId="4639"/>
    <cellStyle name="Normal 120 10" xfId="53494"/>
    <cellStyle name="Normal 120 10 2" xfId="53495"/>
    <cellStyle name="Normal 120 11" xfId="53496"/>
    <cellStyle name="Normal 120 12" xfId="53497"/>
    <cellStyle name="Normal 120 2" xfId="3001"/>
    <cellStyle name="Normal 120 2 2" xfId="53498"/>
    <cellStyle name="Normal 120 3" xfId="3002"/>
    <cellStyle name="Normal 120 3 2" xfId="53499"/>
    <cellStyle name="Normal 120 4" xfId="3003"/>
    <cellStyle name="Normal 120 4 2" xfId="53500"/>
    <cellStyle name="Normal 120 5" xfId="3004"/>
    <cellStyle name="Normal 120 5 2" xfId="53501"/>
    <cellStyle name="Normal 120 6" xfId="3005"/>
    <cellStyle name="Normal 120 6 2" xfId="53502"/>
    <cellStyle name="Normal 120 7" xfId="3006"/>
    <cellStyle name="Normal 120 7 2" xfId="53503"/>
    <cellStyle name="Normal 120 8" xfId="53504"/>
    <cellStyle name="Normal 120 8 2" xfId="53505"/>
    <cellStyle name="Normal 120 8 2 2" xfId="53506"/>
    <cellStyle name="Normal 120 8 2 2 2" xfId="53507"/>
    <cellStyle name="Normal 120 8 2 3" xfId="53508"/>
    <cellStyle name="Normal 120 8 3" xfId="53509"/>
    <cellStyle name="Normal 120 8 3 2" xfId="53510"/>
    <cellStyle name="Normal 120 8 4" xfId="53511"/>
    <cellStyle name="Normal 120 8 5" xfId="53512"/>
    <cellStyle name="Normal 120 9" xfId="53513"/>
    <cellStyle name="Normal 120 9 2" xfId="53514"/>
    <cellStyle name="Normal 120 9 2 2" xfId="53515"/>
    <cellStyle name="Normal 120 9 3" xfId="53516"/>
    <cellStyle name="Normal 121" xfId="4640"/>
    <cellStyle name="Normal 121 2" xfId="53517"/>
    <cellStyle name="Normal 121 2 2" xfId="53518"/>
    <cellStyle name="Normal 121 2 2 2" xfId="53519"/>
    <cellStyle name="Normal 121 2 2 2 2" xfId="53520"/>
    <cellStyle name="Normal 121 2 2 2 2 2" xfId="53521"/>
    <cellStyle name="Normal 121 2 2 2 3" xfId="53522"/>
    <cellStyle name="Normal 121 2 2 3" xfId="53523"/>
    <cellStyle name="Normal 121 2 2 3 2" xfId="53524"/>
    <cellStyle name="Normal 121 2 2 4" xfId="53525"/>
    <cellStyle name="Normal 121 2 2 5" xfId="53526"/>
    <cellStyle name="Normal 121 2 3" xfId="53527"/>
    <cellStyle name="Normal 121 2 3 2" xfId="53528"/>
    <cellStyle name="Normal 121 2 3 2 2" xfId="53529"/>
    <cellStyle name="Normal 121 2 3 3" xfId="53530"/>
    <cellStyle name="Normal 121 2 4" xfId="53531"/>
    <cellStyle name="Normal 121 2 4 2" xfId="53532"/>
    <cellStyle name="Normal 121 2 5" xfId="53533"/>
    <cellStyle name="Normal 121 2 6" xfId="53534"/>
    <cellStyle name="Normal 121 3" xfId="53535"/>
    <cellStyle name="Normal 121 3 2" xfId="53536"/>
    <cellStyle name="Normal 121 3 2 2" xfId="53537"/>
    <cellStyle name="Normal 121 3 2 2 2" xfId="53538"/>
    <cellStyle name="Normal 121 3 2 3" xfId="53539"/>
    <cellStyle name="Normal 121 3 3" xfId="53540"/>
    <cellStyle name="Normal 121 3 3 2" xfId="53541"/>
    <cellStyle name="Normal 121 3 4" xfId="53542"/>
    <cellStyle name="Normal 121 3 5" xfId="53543"/>
    <cellStyle name="Normal 121 4" xfId="53544"/>
    <cellStyle name="Normal 121 4 2" xfId="53545"/>
    <cellStyle name="Normal 121 4 2 2" xfId="53546"/>
    <cellStyle name="Normal 121 4 3" xfId="53547"/>
    <cellStyle name="Normal 121 5" xfId="53548"/>
    <cellStyle name="Normal 121 5 2" xfId="53549"/>
    <cellStyle name="Normal 121 6" xfId="53550"/>
    <cellStyle name="Normal 121 7" xfId="53551"/>
    <cellStyle name="Normal 122" xfId="4641"/>
    <cellStyle name="Normal 122 2" xfId="53552"/>
    <cellStyle name="Normal 122 2 2" xfId="53553"/>
    <cellStyle name="Normal 122 2 2 2" xfId="53554"/>
    <cellStyle name="Normal 122 2 2 2 2" xfId="53555"/>
    <cellStyle name="Normal 122 2 2 3" xfId="53556"/>
    <cellStyle name="Normal 122 2 3" xfId="53557"/>
    <cellStyle name="Normal 122 2 3 2" xfId="53558"/>
    <cellStyle name="Normal 122 2 4" xfId="53559"/>
    <cellStyle name="Normal 122 2 5" xfId="53560"/>
    <cellStyle name="Normal 122 3" xfId="53561"/>
    <cellStyle name="Normal 122 3 2" xfId="53562"/>
    <cellStyle name="Normal 122 3 2 2" xfId="53563"/>
    <cellStyle name="Normal 122 3 3" xfId="53564"/>
    <cellStyle name="Normal 122 4" xfId="53565"/>
    <cellStyle name="Normal 122 4 2" xfId="53566"/>
    <cellStyle name="Normal 122 5" xfId="53567"/>
    <cellStyle name="Normal 122 6" xfId="53568"/>
    <cellStyle name="Normal 123" xfId="4642"/>
    <cellStyle name="Normal 123 2" xfId="53569"/>
    <cellStyle name="Normal 123 2 2" xfId="53570"/>
    <cellStyle name="Normal 123 2 2 2" xfId="53571"/>
    <cellStyle name="Normal 123 2 3" xfId="53572"/>
    <cellStyle name="Normal 123 3" xfId="53573"/>
    <cellStyle name="Normal 123 3 2" xfId="53574"/>
    <cellStyle name="Normal 123 4" xfId="53575"/>
    <cellStyle name="Normal 123 5" xfId="53576"/>
    <cellStyle name="Normal 124" xfId="4643"/>
    <cellStyle name="Normal 124 2" xfId="53577"/>
    <cellStyle name="Normal 124 2 2" xfId="53578"/>
    <cellStyle name="Normal 124 2 2 2" xfId="53579"/>
    <cellStyle name="Normal 124 2 2 2 2" xfId="53580"/>
    <cellStyle name="Normal 124 2 2 3" xfId="53581"/>
    <cellStyle name="Normal 124 2 3" xfId="53582"/>
    <cellStyle name="Normal 124 2 3 2" xfId="53583"/>
    <cellStyle name="Normal 124 2 4" xfId="53584"/>
    <cellStyle name="Normal 124 3" xfId="53585"/>
    <cellStyle name="Normal 124 3 2" xfId="53586"/>
    <cellStyle name="Normal 124 3 2 2" xfId="53587"/>
    <cellStyle name="Normal 124 3 3" xfId="53588"/>
    <cellStyle name="Normal 124 4" xfId="53589"/>
    <cellStyle name="Normal 124 4 2" xfId="53590"/>
    <cellStyle name="Normal 124 5" xfId="53591"/>
    <cellStyle name="Normal 125" xfId="4649"/>
    <cellStyle name="Normal 125 2" xfId="4669"/>
    <cellStyle name="Normal 126" xfId="53592"/>
    <cellStyle name="Normal 126 10" xfId="53593"/>
    <cellStyle name="Normal 126 2" xfId="3007"/>
    <cellStyle name="Normal 126 2 2" xfId="53594"/>
    <cellStyle name="Normal 126 3" xfId="3008"/>
    <cellStyle name="Normal 126 3 2" xfId="53595"/>
    <cellStyle name="Normal 126 4" xfId="3009"/>
    <cellStyle name="Normal 126 4 2" xfId="53596"/>
    <cellStyle name="Normal 126 5" xfId="3010"/>
    <cellStyle name="Normal 126 5 2" xfId="53597"/>
    <cellStyle name="Normal 126 6" xfId="3011"/>
    <cellStyle name="Normal 126 6 2" xfId="53598"/>
    <cellStyle name="Normal 126 7" xfId="3012"/>
    <cellStyle name="Normal 126 7 2" xfId="53599"/>
    <cellStyle name="Normal 126 8" xfId="53600"/>
    <cellStyle name="Normal 126 8 2" xfId="53601"/>
    <cellStyle name="Normal 126 8 2 2" xfId="53602"/>
    <cellStyle name="Normal 126 8 3" xfId="53603"/>
    <cellStyle name="Normal 126 9" xfId="53604"/>
    <cellStyle name="Normal 126 9 2" xfId="53605"/>
    <cellStyle name="Normal 127" xfId="53606"/>
    <cellStyle name="Normal 127 2" xfId="3013"/>
    <cellStyle name="Normal 127 2 2" xfId="53607"/>
    <cellStyle name="Normal 127 3" xfId="3014"/>
    <cellStyle name="Normal 127 3 2" xfId="53608"/>
    <cellStyle name="Normal 127 4" xfId="3015"/>
    <cellStyle name="Normal 127 4 2" xfId="53609"/>
    <cellStyle name="Normal 127 5" xfId="3016"/>
    <cellStyle name="Normal 127 5 2" xfId="53610"/>
    <cellStyle name="Normal 127 6" xfId="3017"/>
    <cellStyle name="Normal 127 6 2" xfId="53611"/>
    <cellStyle name="Normal 127 7" xfId="3018"/>
    <cellStyle name="Normal 127 7 2" xfId="53612"/>
    <cellStyle name="Normal 127 8" xfId="53613"/>
    <cellStyle name="Normal 128" xfId="53614"/>
    <cellStyle name="Normal 128 2" xfId="53615"/>
    <cellStyle name="Normal 128 2 2" xfId="53616"/>
    <cellStyle name="Normal 128 3" xfId="53617"/>
    <cellStyle name="Normal 129" xfId="53618"/>
    <cellStyle name="Normal 129 2" xfId="3019"/>
    <cellStyle name="Normal 129 2 2" xfId="53619"/>
    <cellStyle name="Normal 129 3" xfId="3020"/>
    <cellStyle name="Normal 129 3 2" xfId="53620"/>
    <cellStyle name="Normal 129 4" xfId="3021"/>
    <cellStyle name="Normal 129 4 2" xfId="53621"/>
    <cellStyle name="Normal 129 5" xfId="3022"/>
    <cellStyle name="Normal 129 5 2" xfId="53622"/>
    <cellStyle name="Normal 129 6" xfId="3023"/>
    <cellStyle name="Normal 129 6 2" xfId="53623"/>
    <cellStyle name="Normal 129 7" xfId="3024"/>
    <cellStyle name="Normal 129 7 2" xfId="53624"/>
    <cellStyle name="Normal 129 8" xfId="53625"/>
    <cellStyle name="Normal 13" xfId="223"/>
    <cellStyle name="Normal 13 10" xfId="53626"/>
    <cellStyle name="Normal 13 11" xfId="53627"/>
    <cellStyle name="Normal 13 11 2" xfId="53628"/>
    <cellStyle name="Normal 13 11 2 2" xfId="53629"/>
    <cellStyle name="Normal 13 11 2 2 2" xfId="53630"/>
    <cellStyle name="Normal 13 11 2 2 2 2" xfId="53631"/>
    <cellStyle name="Normal 13 11 2 2 3" xfId="53632"/>
    <cellStyle name="Normal 13 11 2 3" xfId="53633"/>
    <cellStyle name="Normal 13 11 2 3 2" xfId="53634"/>
    <cellStyle name="Normal 13 11 2 4" xfId="53635"/>
    <cellStyle name="Normal 13 11 2 5" xfId="53636"/>
    <cellStyle name="Normal 13 11 3" xfId="53637"/>
    <cellStyle name="Normal 13 11 3 2" xfId="53638"/>
    <cellStyle name="Normal 13 11 3 2 2" xfId="53639"/>
    <cellStyle name="Normal 13 11 3 3" xfId="53640"/>
    <cellStyle name="Normal 13 11 4" xfId="53641"/>
    <cellStyle name="Normal 13 11 4 2" xfId="53642"/>
    <cellStyle name="Normal 13 11 5" xfId="53643"/>
    <cellStyle name="Normal 13 11 6" xfId="53644"/>
    <cellStyle name="Normal 13 12" xfId="53645"/>
    <cellStyle name="Normal 13 2" xfId="224"/>
    <cellStyle name="Normal 13 2 2" xfId="61512"/>
    <cellStyle name="Normal 13 3" xfId="53646"/>
    <cellStyle name="Normal 13 4" xfId="53647"/>
    <cellStyle name="Normal 13 5" xfId="53648"/>
    <cellStyle name="Normal 13 6" xfId="53649"/>
    <cellStyle name="Normal 13 7" xfId="53650"/>
    <cellStyle name="Normal 13 8" xfId="53651"/>
    <cellStyle name="Normal 13 9" xfId="53652"/>
    <cellStyle name="Normal 130" xfId="53653"/>
    <cellStyle name="Normal 131" xfId="53654"/>
    <cellStyle name="Normal 131 2" xfId="53655"/>
    <cellStyle name="Normal 132" xfId="53656"/>
    <cellStyle name="Normal 132 2" xfId="3025"/>
    <cellStyle name="Normal 132 2 2" xfId="53657"/>
    <cellStyle name="Normal 132 3" xfId="3026"/>
    <cellStyle name="Normal 132 3 2" xfId="53658"/>
    <cellStyle name="Normal 132 4" xfId="3027"/>
    <cellStyle name="Normal 132 4 2" xfId="53659"/>
    <cellStyle name="Normal 132 5" xfId="3028"/>
    <cellStyle name="Normal 132 5 2" xfId="53660"/>
    <cellStyle name="Normal 132 6" xfId="3029"/>
    <cellStyle name="Normal 132 6 2" xfId="53661"/>
    <cellStyle name="Normal 132 7" xfId="3030"/>
    <cellStyle name="Normal 132 7 2" xfId="53662"/>
    <cellStyle name="Normal 133" xfId="53663"/>
    <cellStyle name="Normal 134" xfId="53664"/>
    <cellStyle name="Normal 134 2" xfId="3031"/>
    <cellStyle name="Normal 134 2 2" xfId="53665"/>
    <cellStyle name="Normal 134 3" xfId="3032"/>
    <cellStyle name="Normal 134 3 2" xfId="53666"/>
    <cellStyle name="Normal 134 4" xfId="3033"/>
    <cellStyle name="Normal 134 4 2" xfId="53667"/>
    <cellStyle name="Normal 134 5" xfId="3034"/>
    <cellStyle name="Normal 134 5 2" xfId="53668"/>
    <cellStyle name="Normal 134 6" xfId="3035"/>
    <cellStyle name="Normal 134 6 2" xfId="53669"/>
    <cellStyle name="Normal 134 7" xfId="3036"/>
    <cellStyle name="Normal 134 7 2" xfId="53670"/>
    <cellStyle name="Normal 134 8" xfId="53671"/>
    <cellStyle name="Normal 135" xfId="53672"/>
    <cellStyle name="Normal 136" xfId="53673"/>
    <cellStyle name="Normal 136 2" xfId="53674"/>
    <cellStyle name="Normal 137" xfId="53675"/>
    <cellStyle name="Normal 137 2" xfId="3037"/>
    <cellStyle name="Normal 137 2 2" xfId="53676"/>
    <cellStyle name="Normal 137 3" xfId="3038"/>
    <cellStyle name="Normal 137 3 2" xfId="53677"/>
    <cellStyle name="Normal 137 4" xfId="3039"/>
    <cellStyle name="Normal 137 4 2" xfId="53678"/>
    <cellStyle name="Normal 137 5" xfId="3040"/>
    <cellStyle name="Normal 137 5 2" xfId="53679"/>
    <cellStyle name="Normal 137 6" xfId="3041"/>
    <cellStyle name="Normal 137 6 2" xfId="53680"/>
    <cellStyle name="Normal 137 7" xfId="3042"/>
    <cellStyle name="Normal 137 7 2" xfId="53681"/>
    <cellStyle name="Normal 138" xfId="53682"/>
    <cellStyle name="Normal 139" xfId="53683"/>
    <cellStyle name="Normal 14" xfId="225"/>
    <cellStyle name="Normal 14 10" xfId="53684"/>
    <cellStyle name="Normal 14 11" xfId="53685"/>
    <cellStyle name="Normal 14 12" xfId="53686"/>
    <cellStyle name="Normal 14 2" xfId="226"/>
    <cellStyle name="Normal 14 2 2" xfId="61513"/>
    <cellStyle name="Normal 14 3" xfId="227"/>
    <cellStyle name="Normal 14 4" xfId="228"/>
    <cellStyle name="Normal 14 5" xfId="53687"/>
    <cellStyle name="Normal 14 6" xfId="53688"/>
    <cellStyle name="Normal 14 7" xfId="53689"/>
    <cellStyle name="Normal 14 8" xfId="53690"/>
    <cellStyle name="Normal 14 9" xfId="53691"/>
    <cellStyle name="Normal 140" xfId="53692"/>
    <cellStyle name="Normal 141" xfId="53693"/>
    <cellStyle name="Normal 142" xfId="53694"/>
    <cellStyle name="Normal 143" xfId="53695"/>
    <cellStyle name="Normal 143 2" xfId="53696"/>
    <cellStyle name="Normal 144" xfId="53697"/>
    <cellStyle name="Normal 144 2" xfId="3043"/>
    <cellStyle name="Normal 144 2 2" xfId="53698"/>
    <cellStyle name="Normal 144 3" xfId="3044"/>
    <cellStyle name="Normal 144 3 2" xfId="53699"/>
    <cellStyle name="Normal 144 4" xfId="3045"/>
    <cellStyle name="Normal 144 4 2" xfId="53700"/>
    <cellStyle name="Normal 144 5" xfId="3046"/>
    <cellStyle name="Normal 144 5 2" xfId="53701"/>
    <cellStyle name="Normal 144 6" xfId="3047"/>
    <cellStyle name="Normal 144 6 2" xfId="53702"/>
    <cellStyle name="Normal 144 7" xfId="3048"/>
    <cellStyle name="Normal 144 7 2" xfId="53703"/>
    <cellStyle name="Normal 144 8" xfId="53704"/>
    <cellStyle name="Normal 145" xfId="53705"/>
    <cellStyle name="Normal 145 2" xfId="3049"/>
    <cellStyle name="Normal 145 2 2" xfId="53706"/>
    <cellStyle name="Normal 145 3" xfId="3050"/>
    <cellStyle name="Normal 145 3 2" xfId="53707"/>
    <cellStyle name="Normal 145 4" xfId="3051"/>
    <cellStyle name="Normal 145 4 2" xfId="53708"/>
    <cellStyle name="Normal 145 5" xfId="3052"/>
    <cellStyle name="Normal 145 5 2" xfId="53709"/>
    <cellStyle name="Normal 145 6" xfId="3053"/>
    <cellStyle name="Normal 145 6 2" xfId="53710"/>
    <cellStyle name="Normal 145 7" xfId="3054"/>
    <cellStyle name="Normal 145 7 2" xfId="53711"/>
    <cellStyle name="Normal 146" xfId="53712"/>
    <cellStyle name="Normal 146 2" xfId="53713"/>
    <cellStyle name="Normal 147" xfId="53714"/>
    <cellStyle name="Normal 148" xfId="53715"/>
    <cellStyle name="Normal 149" xfId="53716"/>
    <cellStyle name="Normal 15" xfId="229"/>
    <cellStyle name="Normal 15 2" xfId="3055"/>
    <cellStyle name="Normal 15 3" xfId="61514"/>
    <cellStyle name="Normal 150" xfId="53717"/>
    <cellStyle name="Normal 150 2" xfId="3056"/>
    <cellStyle name="Normal 150 2 2" xfId="53718"/>
    <cellStyle name="Normal 150 3" xfId="3057"/>
    <cellStyle name="Normal 150 3 2" xfId="53719"/>
    <cellStyle name="Normal 150 4" xfId="3058"/>
    <cellStyle name="Normal 150 4 2" xfId="53720"/>
    <cellStyle name="Normal 150 5" xfId="3059"/>
    <cellStyle name="Normal 150 5 2" xfId="53721"/>
    <cellStyle name="Normal 150 6" xfId="3060"/>
    <cellStyle name="Normal 150 6 2" xfId="53722"/>
    <cellStyle name="Normal 150 7" xfId="3061"/>
    <cellStyle name="Normal 150 7 2" xfId="53723"/>
    <cellStyle name="Normal 151" xfId="53724"/>
    <cellStyle name="Normal 152" xfId="53725"/>
    <cellStyle name="Normal 153" xfId="53726"/>
    <cellStyle name="Normal 153 2" xfId="3062"/>
    <cellStyle name="Normal 153 2 2" xfId="53727"/>
    <cellStyle name="Normal 153 3" xfId="3063"/>
    <cellStyle name="Normal 153 3 2" xfId="53728"/>
    <cellStyle name="Normal 153 4" xfId="3064"/>
    <cellStyle name="Normal 153 4 2" xfId="53729"/>
    <cellStyle name="Normal 153 5" xfId="3065"/>
    <cellStyle name="Normal 153 5 2" xfId="53730"/>
    <cellStyle name="Normal 153 6" xfId="3066"/>
    <cellStyle name="Normal 153 6 2" xfId="53731"/>
    <cellStyle name="Normal 153 7" xfId="3067"/>
    <cellStyle name="Normal 153 7 2" xfId="53732"/>
    <cellStyle name="Normal 153 8" xfId="53733"/>
    <cellStyle name="Normal 154" xfId="53734"/>
    <cellStyle name="Normal 154 2" xfId="3068"/>
    <cellStyle name="Normal 154 2 2" xfId="53735"/>
    <cellStyle name="Normal 154 3" xfId="3069"/>
    <cellStyle name="Normal 154 3 2" xfId="53736"/>
    <cellStyle name="Normal 154 4" xfId="3070"/>
    <cellStyle name="Normal 154 4 2" xfId="53737"/>
    <cellStyle name="Normal 154 5" xfId="3071"/>
    <cellStyle name="Normal 154 5 2" xfId="53738"/>
    <cellStyle name="Normal 154 6" xfId="3072"/>
    <cellStyle name="Normal 154 6 2" xfId="53739"/>
    <cellStyle name="Normal 154 7" xfId="3073"/>
    <cellStyle name="Normal 154 7 2" xfId="53740"/>
    <cellStyle name="Normal 154 8" xfId="53741"/>
    <cellStyle name="Normal 155" xfId="53742"/>
    <cellStyle name="Normal 156" xfId="53743"/>
    <cellStyle name="Normal 156 2" xfId="3074"/>
    <cellStyle name="Normal 156 2 2" xfId="53744"/>
    <cellStyle name="Normal 156 3" xfId="3075"/>
    <cellStyle name="Normal 156 3 2" xfId="53745"/>
    <cellStyle name="Normal 156 4" xfId="3076"/>
    <cellStyle name="Normal 156 4 2" xfId="53746"/>
    <cellStyle name="Normal 156 5" xfId="3077"/>
    <cellStyle name="Normal 156 5 2" xfId="53747"/>
    <cellStyle name="Normal 156 6" xfId="3078"/>
    <cellStyle name="Normal 156 6 2" xfId="53748"/>
    <cellStyle name="Normal 156 7" xfId="3079"/>
    <cellStyle name="Normal 156 7 2" xfId="53749"/>
    <cellStyle name="Normal 156 8" xfId="53750"/>
    <cellStyle name="Normal 157" xfId="53751"/>
    <cellStyle name="Normal 158" xfId="53752"/>
    <cellStyle name="Normal 158 2" xfId="3080"/>
    <cellStyle name="Normal 158 2 2" xfId="53753"/>
    <cellStyle name="Normal 158 3" xfId="3081"/>
    <cellStyle name="Normal 158 3 2" xfId="53754"/>
    <cellStyle name="Normal 158 4" xfId="3082"/>
    <cellStyle name="Normal 158 4 2" xfId="53755"/>
    <cellStyle name="Normal 158 5" xfId="3083"/>
    <cellStyle name="Normal 158 5 2" xfId="53756"/>
    <cellStyle name="Normal 158 6" xfId="3084"/>
    <cellStyle name="Normal 158 6 2" xfId="53757"/>
    <cellStyle name="Normal 158 7" xfId="3085"/>
    <cellStyle name="Normal 158 7 2" xfId="53758"/>
    <cellStyle name="Normal 159" xfId="53759"/>
    <cellStyle name="Normal 16" xfId="230"/>
    <cellStyle name="Normal 16 2" xfId="231"/>
    <cellStyle name="Normal 16 3" xfId="232"/>
    <cellStyle name="Normal 160" xfId="53760"/>
    <cellStyle name="Normal 161" xfId="53761"/>
    <cellStyle name="Normal 162" xfId="53762"/>
    <cellStyle name="Normal 163" xfId="53763"/>
    <cellStyle name="Normal 164" xfId="53764"/>
    <cellStyle name="Normal 165" xfId="53765"/>
    <cellStyle name="Normal 166" xfId="53766"/>
    <cellStyle name="Normal 167" xfId="53767"/>
    <cellStyle name="Normal 168" xfId="53768"/>
    <cellStyle name="Normal 168 2" xfId="53769"/>
    <cellStyle name="Normal 169" xfId="53770"/>
    <cellStyle name="Normal 17" xfId="233"/>
    <cellStyle name="Normal 17 2" xfId="234"/>
    <cellStyle name="Normal 17 3" xfId="235"/>
    <cellStyle name="Normal 17 3 2" xfId="53771"/>
    <cellStyle name="Normal 17 3 2 2" xfId="53772"/>
    <cellStyle name="Normal 17 3 2 2 2" xfId="53773"/>
    <cellStyle name="Normal 17 3 2 2 2 2" xfId="53774"/>
    <cellStyle name="Normal 17 3 2 2 3" xfId="53775"/>
    <cellStyle name="Normal 17 3 2 3" xfId="53776"/>
    <cellStyle name="Normal 17 3 2 3 2" xfId="53777"/>
    <cellStyle name="Normal 17 3 2 4" xfId="53778"/>
    <cellStyle name="Normal 17 3 2 5" xfId="53779"/>
    <cellStyle name="Normal 17 3 3" xfId="53780"/>
    <cellStyle name="Normal 17 3 3 2" xfId="53781"/>
    <cellStyle name="Normal 17 3 3 2 2" xfId="53782"/>
    <cellStyle name="Normal 17 3 3 3" xfId="53783"/>
    <cellStyle name="Normal 17 3 4" xfId="53784"/>
    <cellStyle name="Normal 17 3 4 2" xfId="53785"/>
    <cellStyle name="Normal 17 3 5" xfId="53786"/>
    <cellStyle name="Normal 17 3 6" xfId="53787"/>
    <cellStyle name="Normal 170" xfId="53788"/>
    <cellStyle name="Normal 170 2" xfId="3086"/>
    <cellStyle name="Normal 170 2 2" xfId="53789"/>
    <cellStyle name="Normal 170 3" xfId="3087"/>
    <cellStyle name="Normal 170 3 2" xfId="53790"/>
    <cellStyle name="Normal 170 4" xfId="3088"/>
    <cellStyle name="Normal 170 4 2" xfId="53791"/>
    <cellStyle name="Normal 170 5" xfId="3089"/>
    <cellStyle name="Normal 170 5 2" xfId="53792"/>
    <cellStyle name="Normal 170 6" xfId="3090"/>
    <cellStyle name="Normal 170 6 2" xfId="53793"/>
    <cellStyle name="Normal 170 7" xfId="3091"/>
    <cellStyle name="Normal 170 7 2" xfId="53794"/>
    <cellStyle name="Normal 171" xfId="53795"/>
    <cellStyle name="Normal 172" xfId="53796"/>
    <cellStyle name="Normal 173" xfId="53797"/>
    <cellStyle name="Normal 173 2" xfId="3092"/>
    <cellStyle name="Normal 173 2 2" xfId="53798"/>
    <cellStyle name="Normal 173 3" xfId="3093"/>
    <cellStyle name="Normal 173 3 2" xfId="53799"/>
    <cellStyle name="Normal 173 4" xfId="3094"/>
    <cellStyle name="Normal 173 4 2" xfId="53800"/>
    <cellStyle name="Normal 173 5" xfId="3095"/>
    <cellStyle name="Normal 173 5 2" xfId="53801"/>
    <cellStyle name="Normal 173 6" xfId="3096"/>
    <cellStyle name="Normal 173 6 2" xfId="53802"/>
    <cellStyle name="Normal 173 7" xfId="3097"/>
    <cellStyle name="Normal 173 7 2" xfId="53803"/>
    <cellStyle name="Normal 174" xfId="53804"/>
    <cellStyle name="Normal 174 2" xfId="3098"/>
    <cellStyle name="Normal 174 2 2" xfId="53805"/>
    <cellStyle name="Normal 174 3" xfId="3099"/>
    <cellStyle name="Normal 174 3 2" xfId="53806"/>
    <cellStyle name="Normal 174 4" xfId="3100"/>
    <cellStyle name="Normal 174 4 2" xfId="53807"/>
    <cellStyle name="Normal 174 5" xfId="3101"/>
    <cellStyle name="Normal 174 5 2" xfId="53808"/>
    <cellStyle name="Normal 174 6" xfId="3102"/>
    <cellStyle name="Normal 174 6 2" xfId="53809"/>
    <cellStyle name="Normal 174 7" xfId="3103"/>
    <cellStyle name="Normal 174 7 2" xfId="53810"/>
    <cellStyle name="Normal 175" xfId="53811"/>
    <cellStyle name="Normal 176" xfId="53812"/>
    <cellStyle name="Normal 176 2" xfId="3104"/>
    <cellStyle name="Normal 176 2 2" xfId="53813"/>
    <cellStyle name="Normal 176 3" xfId="3105"/>
    <cellStyle name="Normal 176 3 2" xfId="53814"/>
    <cellStyle name="Normal 176 4" xfId="3106"/>
    <cellStyle name="Normal 176 4 2" xfId="53815"/>
    <cellStyle name="Normal 176 5" xfId="3107"/>
    <cellStyle name="Normal 176 5 2" xfId="53816"/>
    <cellStyle name="Normal 176 6" xfId="3108"/>
    <cellStyle name="Normal 176 6 2" xfId="53817"/>
    <cellStyle name="Normal 176 7" xfId="3109"/>
    <cellStyle name="Normal 176 7 2" xfId="53818"/>
    <cellStyle name="Normal 177" xfId="53819"/>
    <cellStyle name="Normal 177 2" xfId="3110"/>
    <cellStyle name="Normal 177 2 2" xfId="53820"/>
    <cellStyle name="Normal 177 3" xfId="3111"/>
    <cellStyle name="Normal 177 3 2" xfId="53821"/>
    <cellStyle name="Normal 177 4" xfId="3112"/>
    <cellStyle name="Normal 177 4 2" xfId="53822"/>
    <cellStyle name="Normal 177 5" xfId="3113"/>
    <cellStyle name="Normal 177 5 2" xfId="53823"/>
    <cellStyle name="Normal 177 6" xfId="3114"/>
    <cellStyle name="Normal 177 6 2" xfId="53824"/>
    <cellStyle name="Normal 177 7" xfId="3115"/>
    <cellStyle name="Normal 177 7 2" xfId="53825"/>
    <cellStyle name="Normal 178" xfId="53826"/>
    <cellStyle name="Normal 178 2" xfId="3116"/>
    <cellStyle name="Normal 178 2 2" xfId="53827"/>
    <cellStyle name="Normal 178 3" xfId="3117"/>
    <cellStyle name="Normal 178 3 2" xfId="53828"/>
    <cellStyle name="Normal 178 4" xfId="3118"/>
    <cellStyle name="Normal 178 4 2" xfId="53829"/>
    <cellStyle name="Normal 178 5" xfId="3119"/>
    <cellStyle name="Normal 178 5 2" xfId="53830"/>
    <cellStyle name="Normal 178 6" xfId="3120"/>
    <cellStyle name="Normal 178 6 2" xfId="53831"/>
    <cellStyle name="Normal 178 7" xfId="3121"/>
    <cellStyle name="Normal 178 7 2" xfId="53832"/>
    <cellStyle name="Normal 179" xfId="53833"/>
    <cellStyle name="Normal 179 2" xfId="3122"/>
    <cellStyle name="Normal 179 2 2" xfId="53834"/>
    <cellStyle name="Normal 179 3" xfId="3123"/>
    <cellStyle name="Normal 179 3 2" xfId="53835"/>
    <cellStyle name="Normal 179 4" xfId="3124"/>
    <cellStyle name="Normal 179 4 2" xfId="53836"/>
    <cellStyle name="Normal 179 5" xfId="3125"/>
    <cellStyle name="Normal 179 5 2" xfId="53837"/>
    <cellStyle name="Normal 179 6" xfId="3126"/>
    <cellStyle name="Normal 179 6 2" xfId="53838"/>
    <cellStyle name="Normal 179 7" xfId="3127"/>
    <cellStyle name="Normal 179 7 2" xfId="53839"/>
    <cellStyle name="Normal 18" xfId="236"/>
    <cellStyle name="Normal 18 2" xfId="237"/>
    <cellStyle name="Normal 18 3" xfId="61515"/>
    <cellStyle name="Normal 180" xfId="53840"/>
    <cellStyle name="Normal 181" xfId="53841"/>
    <cellStyle name="Normal 181 2" xfId="3128"/>
    <cellStyle name="Normal 181 2 2" xfId="53842"/>
    <cellStyle name="Normal 181 3" xfId="3129"/>
    <cellStyle name="Normal 181 3 2" xfId="53843"/>
    <cellStyle name="Normal 181 4" xfId="3130"/>
    <cellStyle name="Normal 181 4 2" xfId="53844"/>
    <cellStyle name="Normal 181 5" xfId="3131"/>
    <cellStyle name="Normal 181 5 2" xfId="53845"/>
    <cellStyle name="Normal 181 6" xfId="3132"/>
    <cellStyle name="Normal 181 6 2" xfId="53846"/>
    <cellStyle name="Normal 181 7" xfId="3133"/>
    <cellStyle name="Normal 181 7 2" xfId="53847"/>
    <cellStyle name="Normal 182" xfId="53848"/>
    <cellStyle name="Normal 182 2" xfId="3134"/>
    <cellStyle name="Normal 182 2 2" xfId="53849"/>
    <cellStyle name="Normal 182 3" xfId="3135"/>
    <cellStyle name="Normal 182 3 2" xfId="53850"/>
    <cellStyle name="Normal 182 4" xfId="3136"/>
    <cellStyle name="Normal 182 4 2" xfId="53851"/>
    <cellStyle name="Normal 182 5" xfId="3137"/>
    <cellStyle name="Normal 182 5 2" xfId="53852"/>
    <cellStyle name="Normal 182 6" xfId="3138"/>
    <cellStyle name="Normal 182 6 2" xfId="53853"/>
    <cellStyle name="Normal 182 7" xfId="3139"/>
    <cellStyle name="Normal 182 7 2" xfId="53854"/>
    <cellStyle name="Normal 183" xfId="53855"/>
    <cellStyle name="Normal 183 2" xfId="3140"/>
    <cellStyle name="Normal 183 2 2" xfId="53856"/>
    <cellStyle name="Normal 183 3" xfId="3141"/>
    <cellStyle name="Normal 183 3 2" xfId="53857"/>
    <cellStyle name="Normal 183 4" xfId="3142"/>
    <cellStyle name="Normal 183 4 2" xfId="53858"/>
    <cellStyle name="Normal 183 5" xfId="3143"/>
    <cellStyle name="Normal 183 5 2" xfId="53859"/>
    <cellStyle name="Normal 183 6" xfId="3144"/>
    <cellStyle name="Normal 183 6 2" xfId="53860"/>
    <cellStyle name="Normal 183 7" xfId="3145"/>
    <cellStyle name="Normal 183 7 2" xfId="53861"/>
    <cellStyle name="Normal 184" xfId="53862"/>
    <cellStyle name="Normal 185" xfId="53863"/>
    <cellStyle name="Normal 186" xfId="53864"/>
    <cellStyle name="Normal 187" xfId="53865"/>
    <cellStyle name="Normal 188" xfId="53866"/>
    <cellStyle name="Normal 189" xfId="53867"/>
    <cellStyle name="Normal 19" xfId="238"/>
    <cellStyle name="Normal 19 2" xfId="239"/>
    <cellStyle name="Normal 19 3" xfId="61516"/>
    <cellStyle name="Normal 190" xfId="53868"/>
    <cellStyle name="Normal 191" xfId="53869"/>
    <cellStyle name="Normal 192" xfId="53870"/>
    <cellStyle name="Normal 193" xfId="53871"/>
    <cellStyle name="Normal 194" xfId="53872"/>
    <cellStyle name="Normal 195" xfId="53873"/>
    <cellStyle name="Normal 196" xfId="53874"/>
    <cellStyle name="Normal 197" xfId="53875"/>
    <cellStyle name="Normal 198" xfId="53876"/>
    <cellStyle name="Normal 199" xfId="53877"/>
    <cellStyle name="Normal 2" xfId="3"/>
    <cellStyle name="Normal 2 10" xfId="53878"/>
    <cellStyle name="Normal 2 11" xfId="53879"/>
    <cellStyle name="Normal 2 12" xfId="53880"/>
    <cellStyle name="Normal 2 13" xfId="53881"/>
    <cellStyle name="Normal 2 14" xfId="53882"/>
    <cellStyle name="Normal 2 15" xfId="53883"/>
    <cellStyle name="Normal 2 16" xfId="53884"/>
    <cellStyle name="Normal 2 17" xfId="53885"/>
    <cellStyle name="Normal 2 18" xfId="53886"/>
    <cellStyle name="Normal 2 19" xfId="53887"/>
    <cellStyle name="Normal 2 2" xfId="7"/>
    <cellStyle name="Normal 2 2 2" xfId="3146"/>
    <cellStyle name="Normal 2 2 3" xfId="53888"/>
    <cellStyle name="Normal 2 2 3 2" xfId="61517"/>
    <cellStyle name="Normal 2 2 3 2 2" xfId="61518"/>
    <cellStyle name="Normal 2 2 3 3" xfId="61519"/>
    <cellStyle name="Normal 2 2 4" xfId="53889"/>
    <cellStyle name="Normal 2 2 4 2" xfId="53890"/>
    <cellStyle name="Normal 2 2 4 2 2" xfId="53891"/>
    <cellStyle name="Normal 2 2 4 2 2 2" xfId="53892"/>
    <cellStyle name="Normal 2 2 4 2 3" xfId="53893"/>
    <cellStyle name="Normal 2 2 4 3" xfId="53894"/>
    <cellStyle name="Normal 2 2 4 3 2" xfId="53895"/>
    <cellStyle name="Normal 2 2 4 4" xfId="53896"/>
    <cellStyle name="Normal 2 2 4 5" xfId="53897"/>
    <cellStyle name="Normal 2 2 5" xfId="53898"/>
    <cellStyle name="Normal 2 2 6" xfId="53899"/>
    <cellStyle name="Normal 2 2 6 2" xfId="53900"/>
    <cellStyle name="Normal 2 2 7" xfId="53901"/>
    <cellStyle name="Normal 2 20" xfId="53902"/>
    <cellStyle name="Normal 2 21" xfId="53903"/>
    <cellStyle name="Normal 2 22" xfId="53904"/>
    <cellStyle name="Normal 2 23" xfId="53905"/>
    <cellStyle name="Normal 2 24" xfId="53906"/>
    <cellStyle name="Normal 2 25" xfId="53907"/>
    <cellStyle name="Normal 2 26" xfId="53908"/>
    <cellStyle name="Normal 2 27" xfId="53909"/>
    <cellStyle name="Normal 2 28" xfId="53910"/>
    <cellStyle name="Normal 2 29" xfId="53911"/>
    <cellStyle name="Normal 2 3" xfId="3147"/>
    <cellStyle name="Normal 2 3 2" xfId="53912"/>
    <cellStyle name="Normal 2 3 3" xfId="53913"/>
    <cellStyle name="Normal 2 3 4" xfId="53914"/>
    <cellStyle name="Normal 2 30" xfId="53915"/>
    <cellStyle name="Normal 2 31" xfId="53916"/>
    <cellStyle name="Normal 2 32" xfId="53917"/>
    <cellStyle name="Normal 2 33" xfId="53918"/>
    <cellStyle name="Normal 2 34" xfId="53919"/>
    <cellStyle name="Normal 2 35" xfId="53920"/>
    <cellStyle name="Normal 2 36" xfId="53921"/>
    <cellStyle name="Normal 2 37" xfId="53922"/>
    <cellStyle name="Normal 2 38" xfId="53923"/>
    <cellStyle name="Normal 2 39" xfId="53924"/>
    <cellStyle name="Normal 2 4" xfId="3148"/>
    <cellStyle name="Normal 2 4 2" xfId="53925"/>
    <cellStyle name="Normal 2 4 2 2" xfId="53926"/>
    <cellStyle name="Normal 2 4 2 2 2" xfId="53927"/>
    <cellStyle name="Normal 2 4 2 2 2 2" xfId="53928"/>
    <cellStyle name="Normal 2 4 2 2 3" xfId="53929"/>
    <cellStyle name="Normal 2 4 2 3" xfId="53930"/>
    <cellStyle name="Normal 2 4 2 3 2" xfId="53931"/>
    <cellStyle name="Normal 2 4 2 4" xfId="53932"/>
    <cellStyle name="Normal 2 4 3" xfId="53933"/>
    <cellStyle name="Normal 2 4 3 2" xfId="53934"/>
    <cellStyle name="Normal 2 4 3 2 2" xfId="53935"/>
    <cellStyle name="Normal 2 4 3 3" xfId="53936"/>
    <cellStyle name="Normal 2 4 4" xfId="53937"/>
    <cellStyle name="Normal 2 4 4 2" xfId="53938"/>
    <cellStyle name="Normal 2 4 5" xfId="53939"/>
    <cellStyle name="Normal 2 4 6" xfId="53940"/>
    <cellStyle name="Normal 2 4 7" xfId="53941"/>
    <cellStyle name="Normal 2 40" xfId="53942"/>
    <cellStyle name="Normal 2 41" xfId="53943"/>
    <cellStyle name="Normal 2 42" xfId="53944"/>
    <cellStyle name="Normal 2 43" xfId="53945"/>
    <cellStyle name="Normal 2 44" xfId="53946"/>
    <cellStyle name="Normal 2 45" xfId="53947"/>
    <cellStyle name="Normal 2 46" xfId="53948"/>
    <cellStyle name="Normal 2 47" xfId="53949"/>
    <cellStyle name="Normal 2 48" xfId="53950"/>
    <cellStyle name="Normal 2 49" xfId="53951"/>
    <cellStyle name="Normal 2 5" xfId="3149"/>
    <cellStyle name="Normal 2 5 2" xfId="61520"/>
    <cellStyle name="Normal 2 50" xfId="53952"/>
    <cellStyle name="Normal 2 51" xfId="53953"/>
    <cellStyle name="Normal 2 52" xfId="53954"/>
    <cellStyle name="Normal 2 53" xfId="53955"/>
    <cellStyle name="Normal 2 54" xfId="53956"/>
    <cellStyle name="Normal 2 55" xfId="53957"/>
    <cellStyle name="Normal 2 56" xfId="53958"/>
    <cellStyle name="Normal 2 57" xfId="53959"/>
    <cellStyle name="Normal 2 58" xfId="53960"/>
    <cellStyle name="Normal 2 59" xfId="53961"/>
    <cellStyle name="Normal 2 6" xfId="3150"/>
    <cellStyle name="Normal 2 6 2" xfId="61521"/>
    <cellStyle name="Normal 2 60" xfId="53962"/>
    <cellStyle name="Normal 2 61" xfId="53963"/>
    <cellStyle name="Normal 2 62" xfId="53964"/>
    <cellStyle name="Normal 2 63" xfId="53965"/>
    <cellStyle name="Normal 2 64" xfId="53966"/>
    <cellStyle name="Normal 2 65" xfId="53967"/>
    <cellStyle name="Normal 2 66" xfId="53968"/>
    <cellStyle name="Normal 2 67" xfId="53969"/>
    <cellStyle name="Normal 2 68" xfId="53970"/>
    <cellStyle name="Normal 2 68 2" xfId="53971"/>
    <cellStyle name="Normal 2 68 2 2" xfId="53972"/>
    <cellStyle name="Normal 2 68 2 2 2" xfId="53973"/>
    <cellStyle name="Normal 2 68 2 3" xfId="53974"/>
    <cellStyle name="Normal 2 68 3" xfId="53975"/>
    <cellStyle name="Normal 2 68 3 2" xfId="53976"/>
    <cellStyle name="Normal 2 68 4" xfId="53977"/>
    <cellStyle name="Normal 2 68 5" xfId="53978"/>
    <cellStyle name="Normal 2 69" xfId="53979"/>
    <cellStyle name="Normal 2 7" xfId="3151"/>
    <cellStyle name="Normal 2 7 2" xfId="61522"/>
    <cellStyle name="Normal 2 8" xfId="3152"/>
    <cellStyle name="Normal 2 8 2" xfId="61523"/>
    <cellStyle name="Normal 2 9" xfId="3153"/>
    <cellStyle name="Normal 2_2010 SUMMARY OF RECEVIED TEMPLATES-Sep_30_09-TH" xfId="53980"/>
    <cellStyle name="Normal 20" xfId="240"/>
    <cellStyle name="Normal 20 2" xfId="241"/>
    <cellStyle name="Normal 20 3" xfId="61524"/>
    <cellStyle name="Normal 200" xfId="53981"/>
    <cellStyle name="Normal 201" xfId="53982"/>
    <cellStyle name="Normal 202" xfId="53983"/>
    <cellStyle name="Normal 203" xfId="53984"/>
    <cellStyle name="Normal 204" xfId="53985"/>
    <cellStyle name="Normal 205" xfId="53986"/>
    <cellStyle name="Normal 206" xfId="53987"/>
    <cellStyle name="Normal 207" xfId="53988"/>
    <cellStyle name="Normal 208" xfId="53989"/>
    <cellStyle name="Normal 209" xfId="53990"/>
    <cellStyle name="Normal 21" xfId="242"/>
    <cellStyle name="Normal 21 2" xfId="3154"/>
    <cellStyle name="Normal 21 3" xfId="61525"/>
    <cellStyle name="Normal 210" xfId="53991"/>
    <cellStyle name="Normal 211" xfId="53992"/>
    <cellStyle name="Normal 212" xfId="53993"/>
    <cellStyle name="Normal 213" xfId="53994"/>
    <cellStyle name="Normal 214" xfId="53995"/>
    <cellStyle name="Normal 215" xfId="53996"/>
    <cellStyle name="Normal 216" xfId="53997"/>
    <cellStyle name="Normal 217" xfId="53998"/>
    <cellStyle name="Normal 218" xfId="53999"/>
    <cellStyle name="Normal 219" xfId="54000"/>
    <cellStyle name="Normal 22" xfId="243"/>
    <cellStyle name="Normal 22 2" xfId="3155"/>
    <cellStyle name="Normal 22 3" xfId="61526"/>
    <cellStyle name="Normal 220" xfId="54001"/>
    <cellStyle name="Normal 221" xfId="54002"/>
    <cellStyle name="Normal 222" xfId="54003"/>
    <cellStyle name="Normal 223" xfId="54004"/>
    <cellStyle name="Normal 224" xfId="54005"/>
    <cellStyle name="Normal 225" xfId="54006"/>
    <cellStyle name="Normal 226" xfId="54007"/>
    <cellStyle name="Normal 227" xfId="54008"/>
    <cellStyle name="Normal 228" xfId="54009"/>
    <cellStyle name="Normal 229" xfId="54010"/>
    <cellStyle name="Normal 23" xfId="244"/>
    <cellStyle name="Normal 23 2" xfId="3156"/>
    <cellStyle name="Normal 23 3" xfId="61527"/>
    <cellStyle name="Normal 230" xfId="54011"/>
    <cellStyle name="Normal 231" xfId="54012"/>
    <cellStyle name="Normal 232" xfId="54013"/>
    <cellStyle name="Normal 233" xfId="54014"/>
    <cellStyle name="Normal 234" xfId="54015"/>
    <cellStyle name="Normal 235" xfId="54016"/>
    <cellStyle name="Normal 236" xfId="54017"/>
    <cellStyle name="Normal 237" xfId="54018"/>
    <cellStyle name="Normal 238" xfId="54019"/>
    <cellStyle name="Normal 239" xfId="54020"/>
    <cellStyle name="Normal 24" xfId="245"/>
    <cellStyle name="Normal 24 2" xfId="3157"/>
    <cellStyle name="Normal 24 3" xfId="61528"/>
    <cellStyle name="Normal 240" xfId="54021"/>
    <cellStyle name="Normal 241" xfId="54022"/>
    <cellStyle name="Normal 242" xfId="54023"/>
    <cellStyle name="Normal 243" xfId="54024"/>
    <cellStyle name="Normal 244" xfId="54025"/>
    <cellStyle name="Normal 245" xfId="54026"/>
    <cellStyle name="Normal 246" xfId="54027"/>
    <cellStyle name="Normal 247" xfId="60417"/>
    <cellStyle name="Normal 248" xfId="60420"/>
    <cellStyle name="Normal 25" xfId="246"/>
    <cellStyle name="Normal 25 2" xfId="3158"/>
    <cellStyle name="Normal 25 3" xfId="61529"/>
    <cellStyle name="Normal 26" xfId="247"/>
    <cellStyle name="Normal 26 2" xfId="3159"/>
    <cellStyle name="Normal 26 3" xfId="61530"/>
    <cellStyle name="Normal 27" xfId="248"/>
    <cellStyle name="Normal 27 2" xfId="3160"/>
    <cellStyle name="Normal 27 3" xfId="61531"/>
    <cellStyle name="Normal 28" xfId="249"/>
    <cellStyle name="Normal 28 2" xfId="3161"/>
    <cellStyle name="Normal 28 3" xfId="61532"/>
    <cellStyle name="Normal 29" xfId="250"/>
    <cellStyle name="Normal 29 2" xfId="3162"/>
    <cellStyle name="Normal 29 3" xfId="61533"/>
    <cellStyle name="Normal 3" xfId="5"/>
    <cellStyle name="Normal 3 2" xfId="251"/>
    <cellStyle name="Normal 3 2 2" xfId="3163"/>
    <cellStyle name="Normal 3 2 3" xfId="61534"/>
    <cellStyle name="Normal 3 3" xfId="531"/>
    <cellStyle name="Normal 3 3 2" xfId="3164"/>
    <cellStyle name="Normal 3 3 2 2" xfId="3165"/>
    <cellStyle name="Normal 3 3 2 2 2" xfId="54028"/>
    <cellStyle name="Normal 3 3 2 2 2 2" xfId="54029"/>
    <cellStyle name="Normal 3 3 2 2 3" xfId="54030"/>
    <cellStyle name="Normal 3 3 2 3" xfId="54031"/>
    <cellStyle name="Normal 3 3 2 3 2" xfId="54032"/>
    <cellStyle name="Normal 3 3 2 4" xfId="54033"/>
    <cellStyle name="Normal 3 3 2 5" xfId="54034"/>
    <cellStyle name="Normal 3 3 3" xfId="3166"/>
    <cellStyle name="Normal 3 3 3 2" xfId="54035"/>
    <cellStyle name="Normal 3 3 3 2 2" xfId="54036"/>
    <cellStyle name="Normal 3 3 3 3" xfId="54037"/>
    <cellStyle name="Normal 3 3 4" xfId="54038"/>
    <cellStyle name="Normal 3 3 4 2" xfId="54039"/>
    <cellStyle name="Normal 3 3 5" xfId="54040"/>
    <cellStyle name="Normal 3 3 6" xfId="54041"/>
    <cellStyle name="Normal 3 4" xfId="3167"/>
    <cellStyle name="Normal 3 4 2" xfId="3168"/>
    <cellStyle name="Normal 3 4 3" xfId="54042"/>
    <cellStyle name="Normal 3 5" xfId="3169"/>
    <cellStyle name="Normal 3 6" xfId="3170"/>
    <cellStyle name="Normal 3 7" xfId="60409"/>
    <cellStyle name="Normal 3 8" xfId="60410"/>
    <cellStyle name="Normal 3_Q3 2010 Forecast - Opex Variance" xfId="54043"/>
    <cellStyle name="Normal 30" xfId="252"/>
    <cellStyle name="Normal 30 2" xfId="3171"/>
    <cellStyle name="Normal 30 3" xfId="61535"/>
    <cellStyle name="Normal 31" xfId="253"/>
    <cellStyle name="Normal 31 2" xfId="3172"/>
    <cellStyle name="Normal 31 3" xfId="61536"/>
    <cellStyle name="Normal 32" xfId="254"/>
    <cellStyle name="Normal 32 2" xfId="3173"/>
    <cellStyle name="Normal 32 3" xfId="61537"/>
    <cellStyle name="Normal 33" xfId="255"/>
    <cellStyle name="Normal 33 2" xfId="3174"/>
    <cellStyle name="Normal 33 3" xfId="61538"/>
    <cellStyle name="Normal 34" xfId="529"/>
    <cellStyle name="Normal 34 2" xfId="3175"/>
    <cellStyle name="Normal 34 3" xfId="61539"/>
    <cellStyle name="Normal 35" xfId="536"/>
    <cellStyle name="Normal 35 2" xfId="3176"/>
    <cellStyle name="Normal 35 3" xfId="61540"/>
    <cellStyle name="Normal 36" xfId="535"/>
    <cellStyle name="Normal 36 2" xfId="3177"/>
    <cellStyle name="Normal 36 3" xfId="4644"/>
    <cellStyle name="Normal 37" xfId="534"/>
    <cellStyle name="Normal 37 2" xfId="3178"/>
    <cellStyle name="Normal 37 3" xfId="4645"/>
    <cellStyle name="Normal 37 4" xfId="4646"/>
    <cellStyle name="Normal 38" xfId="537"/>
    <cellStyle name="Normal 38 2" xfId="3179"/>
    <cellStyle name="Normal 38 3" xfId="61541"/>
    <cellStyle name="Normal 39" xfId="539"/>
    <cellStyle name="Normal 39 2" xfId="3180"/>
    <cellStyle name="Normal 39 3" xfId="61542"/>
    <cellStyle name="Normal 4" xfId="256"/>
    <cellStyle name="Normal 4 2" xfId="257"/>
    <cellStyle name="Normal 4 2 2" xfId="3181"/>
    <cellStyle name="Normal 4 2 3" xfId="3182"/>
    <cellStyle name="Normal 4 3" xfId="54044"/>
    <cellStyle name="Normal 4 3 2" xfId="61543"/>
    <cellStyle name="Normal 4 3 2 2" xfId="61544"/>
    <cellStyle name="Normal 4 3 3" xfId="61545"/>
    <cellStyle name="Normal 4 4" xfId="54045"/>
    <cellStyle name="Normal 4 5" xfId="54046"/>
    <cellStyle name="Normal 4_Q3 2010 Forecast - Opex Variance" xfId="54047"/>
    <cellStyle name="Normal 40" xfId="541"/>
    <cellStyle name="Normal 40 2" xfId="3183"/>
    <cellStyle name="Normal 40 3" xfId="61546"/>
    <cellStyle name="Normal 41" xfId="543"/>
    <cellStyle name="Normal 41 2" xfId="3184"/>
    <cellStyle name="Normal 41 3" xfId="61547"/>
    <cellStyle name="Normal 42" xfId="545"/>
    <cellStyle name="Normal 42 2" xfId="3185"/>
    <cellStyle name="Normal 42 3" xfId="61548"/>
    <cellStyle name="Normal 43" xfId="548"/>
    <cellStyle name="Normal 43 2" xfId="3186"/>
    <cellStyle name="Normal 43 3" xfId="61549"/>
    <cellStyle name="Normal 44" xfId="3187"/>
    <cellStyle name="Normal 44 2" xfId="3188"/>
    <cellStyle name="Normal 44 3" xfId="61550"/>
    <cellStyle name="Normal 45" xfId="3189"/>
    <cellStyle name="Normal 45 2" xfId="3190"/>
    <cellStyle name="Normal 45 3" xfId="61551"/>
    <cellStyle name="Normal 46" xfId="3191"/>
    <cellStyle name="Normal 46 2" xfId="3192"/>
    <cellStyle name="Normal 46 3" xfId="61552"/>
    <cellStyle name="Normal 47" xfId="3193"/>
    <cellStyle name="Normal 47 2" xfId="3194"/>
    <cellStyle name="Normal 47 3" xfId="61553"/>
    <cellStyle name="Normal 48" xfId="3195"/>
    <cellStyle name="Normal 48 2" xfId="3196"/>
    <cellStyle name="Normal 48 3" xfId="61554"/>
    <cellStyle name="Normal 49" xfId="3197"/>
    <cellStyle name="Normal 49 2" xfId="3198"/>
    <cellStyle name="Normal 49 3" xfId="61555"/>
    <cellStyle name="Normal 5" xfId="258"/>
    <cellStyle name="Normal 5 10" xfId="54048"/>
    <cellStyle name="Normal 5 11" xfId="54049"/>
    <cellStyle name="Normal 5 12" xfId="54050"/>
    <cellStyle name="Normal 5 13" xfId="54051"/>
    <cellStyle name="Normal 5 14" xfId="54052"/>
    <cellStyle name="Normal 5 15" xfId="54053"/>
    <cellStyle name="Normal 5 16" xfId="54054"/>
    <cellStyle name="Normal 5 17" xfId="54055"/>
    <cellStyle name="Normal 5 18" xfId="54056"/>
    <cellStyle name="Normal 5 19" xfId="54057"/>
    <cellStyle name="Normal 5 2" xfId="259"/>
    <cellStyle name="Normal 5 2 2" xfId="3199"/>
    <cellStyle name="Normal 5 20" xfId="54058"/>
    <cellStyle name="Normal 5 21" xfId="54059"/>
    <cellStyle name="Normal 5 22" xfId="54060"/>
    <cellStyle name="Normal 5 23" xfId="54061"/>
    <cellStyle name="Normal 5 24" xfId="54062"/>
    <cellStyle name="Normal 5 25" xfId="54063"/>
    <cellStyle name="Normal 5 25 2" xfId="61556"/>
    <cellStyle name="Normal 5 25 2 2" xfId="61557"/>
    <cellStyle name="Normal 5 25 3" xfId="61558"/>
    <cellStyle name="Normal 5 26" xfId="54064"/>
    <cellStyle name="Normal 5 26 2" xfId="54065"/>
    <cellStyle name="Normal 5 27" xfId="54066"/>
    <cellStyle name="Normal 5 3" xfId="260"/>
    <cellStyle name="Normal 5 4" xfId="4647"/>
    <cellStyle name="Normal 5 5" xfId="4648"/>
    <cellStyle name="Normal 5 6" xfId="54067"/>
    <cellStyle name="Normal 5 7" xfId="54068"/>
    <cellStyle name="Normal 5 8" xfId="54069"/>
    <cellStyle name="Normal 5 9" xfId="54070"/>
    <cellStyle name="Normal 5_Q3 2010 Forecast - Opex Variance" xfId="54071"/>
    <cellStyle name="Normal 50" xfId="3200"/>
    <cellStyle name="Normal 50 2" xfId="3201"/>
    <cellStyle name="Normal 50 3" xfId="61559"/>
    <cellStyle name="Normal 51" xfId="3202"/>
    <cellStyle name="Normal 51 2" xfId="3203"/>
    <cellStyle name="Normal 51 3" xfId="61560"/>
    <cellStyle name="Normal 52" xfId="3204"/>
    <cellStyle name="Normal 52 2" xfId="3205"/>
    <cellStyle name="Normal 52 3" xfId="61561"/>
    <cellStyle name="Normal 53" xfId="3206"/>
    <cellStyle name="Normal 53 2" xfId="3207"/>
    <cellStyle name="Normal 53 3" xfId="61562"/>
    <cellStyle name="Normal 54" xfId="3208"/>
    <cellStyle name="Normal 54 2" xfId="54072"/>
    <cellStyle name="Normal 54 3" xfId="61563"/>
    <cellStyle name="Normal 54 4" xfId="61564"/>
    <cellStyle name="Normal 55" xfId="3209"/>
    <cellStyle name="Normal 55 2" xfId="3210"/>
    <cellStyle name="Normal 55 2 2" xfId="54073"/>
    <cellStyle name="Normal 55 3" xfId="3211"/>
    <cellStyle name="Normal 55 3 2" xfId="54074"/>
    <cellStyle name="Normal 55 4" xfId="3212"/>
    <cellStyle name="Normal 55 4 2" xfId="54075"/>
    <cellStyle name="Normal 55 5" xfId="3213"/>
    <cellStyle name="Normal 55 5 2" xfId="54076"/>
    <cellStyle name="Normal 55 6" xfId="3214"/>
    <cellStyle name="Normal 55 6 2" xfId="54077"/>
    <cellStyle name="Normal 55 7" xfId="3215"/>
    <cellStyle name="Normal 55 7 2" xfId="54078"/>
    <cellStyle name="Normal 55 8" xfId="3216"/>
    <cellStyle name="Normal 55 9" xfId="61565"/>
    <cellStyle name="Normal 56" xfId="3217"/>
    <cellStyle name="Normal 56 2" xfId="54079"/>
    <cellStyle name="Normal 56 3" xfId="61566"/>
    <cellStyle name="Normal 56 4" xfId="61567"/>
    <cellStyle name="Normal 57" xfId="3218"/>
    <cellStyle name="Normal 57 2" xfId="54080"/>
    <cellStyle name="Normal 57 3" xfId="61568"/>
    <cellStyle name="Normal 57 4" xfId="61569"/>
    <cellStyle name="Normal 58" xfId="3219"/>
    <cellStyle name="Normal 58 2" xfId="54081"/>
    <cellStyle name="Normal 58 3" xfId="61570"/>
    <cellStyle name="Normal 58 4" xfId="61571"/>
    <cellStyle name="Normal 59" xfId="3220"/>
    <cellStyle name="Normal 59 2" xfId="54082"/>
    <cellStyle name="Normal 59 3" xfId="61572"/>
    <cellStyle name="Normal 6" xfId="261"/>
    <cellStyle name="Normal 6 10" xfId="54083"/>
    <cellStyle name="Normal 6 11" xfId="54084"/>
    <cellStyle name="Normal 6 12" xfId="54085"/>
    <cellStyle name="Normal 6 13" xfId="54086"/>
    <cellStyle name="Normal 6 14" xfId="54087"/>
    <cellStyle name="Normal 6 15" xfId="54088"/>
    <cellStyle name="Normal 6 16" xfId="54089"/>
    <cellStyle name="Normal 6 17" xfId="54090"/>
    <cellStyle name="Normal 6 18" xfId="54091"/>
    <cellStyle name="Normal 6 18 2" xfId="61573"/>
    <cellStyle name="Normal 6 18 2 2" xfId="61574"/>
    <cellStyle name="Normal 6 18 3" xfId="61575"/>
    <cellStyle name="Normal 6 19" xfId="54092"/>
    <cellStyle name="Normal 6 19 2" xfId="54093"/>
    <cellStyle name="Normal 6 19 2 2" xfId="54094"/>
    <cellStyle name="Normal 6 19 2 2 2" xfId="54095"/>
    <cellStyle name="Normal 6 19 2 3" xfId="54096"/>
    <cellStyle name="Normal 6 19 3" xfId="54097"/>
    <cellStyle name="Normal 6 19 3 2" xfId="54098"/>
    <cellStyle name="Normal 6 19 4" xfId="54099"/>
    <cellStyle name="Normal 6 19 5" xfId="54100"/>
    <cellStyle name="Normal 6 2" xfId="3221"/>
    <cellStyle name="Normal 6 2 2" xfId="61576"/>
    <cellStyle name="Normal 6 20" xfId="54101"/>
    <cellStyle name="Normal 6 21" xfId="54102"/>
    <cellStyle name="Normal 6 21 2" xfId="54103"/>
    <cellStyle name="Normal 6 22" xfId="54104"/>
    <cellStyle name="Normal 6 3" xfId="54105"/>
    <cellStyle name="Normal 6 4" xfId="54106"/>
    <cellStyle name="Normal 6 5" xfId="54107"/>
    <cellStyle name="Normal 6 6" xfId="54108"/>
    <cellStyle name="Normal 6 7" xfId="54109"/>
    <cellStyle name="Normal 6 8" xfId="54110"/>
    <cellStyle name="Normal 6 9" xfId="54111"/>
    <cellStyle name="Normal 60" xfId="3222"/>
    <cellStyle name="Normal 60 2" xfId="54112"/>
    <cellStyle name="Normal 60 3" xfId="61577"/>
    <cellStyle name="Normal 61" xfId="3223"/>
    <cellStyle name="Normal 61 2" xfId="54113"/>
    <cellStyle name="Normal 61 3" xfId="61578"/>
    <cellStyle name="Normal 62" xfId="3224"/>
    <cellStyle name="Normal 62 2" xfId="54114"/>
    <cellStyle name="Normal 62 3" xfId="61579"/>
    <cellStyle name="Normal 63" xfId="3225"/>
    <cellStyle name="Normal 63 2" xfId="54115"/>
    <cellStyle name="Normal 63 3" xfId="61580"/>
    <cellStyle name="Normal 64" xfId="3226"/>
    <cellStyle name="Normal 64 2" xfId="54116"/>
    <cellStyle name="Normal 64 3" xfId="61581"/>
    <cellStyle name="Normal 65" xfId="3227"/>
    <cellStyle name="Normal 65 2" xfId="54117"/>
    <cellStyle name="Normal 65 3" xfId="61582"/>
    <cellStyle name="Normal 66" xfId="3228"/>
    <cellStyle name="Normal 66 2" xfId="54118"/>
    <cellStyle name="Normal 66 3" xfId="61583"/>
    <cellStyle name="Normal 67" xfId="3229"/>
    <cellStyle name="Normal 67 2" xfId="54119"/>
    <cellStyle name="Normal 67 3" xfId="61584"/>
    <cellStyle name="Normal 68" xfId="3230"/>
    <cellStyle name="Normal 68 2" xfId="54120"/>
    <cellStyle name="Normal 68 3" xfId="61585"/>
    <cellStyle name="Normal 69" xfId="3231"/>
    <cellStyle name="Normal 69 2" xfId="54121"/>
    <cellStyle name="Normal 69 3" xfId="61586"/>
    <cellStyle name="Normal 7" xfId="262"/>
    <cellStyle name="Normal 7 10" xfId="54122"/>
    <cellStyle name="Normal 7 10 2" xfId="54123"/>
    <cellStyle name="Normal 7 10 2 2" xfId="54124"/>
    <cellStyle name="Normal 7 10 3" xfId="54125"/>
    <cellStyle name="Normal 7 11" xfId="54126"/>
    <cellStyle name="Normal 7 11 2" xfId="54127"/>
    <cellStyle name="Normal 7 12" xfId="54128"/>
    <cellStyle name="Normal 7 12 2" xfId="54129"/>
    <cellStyle name="Normal 7 13" xfId="54130"/>
    <cellStyle name="Normal 7 14" xfId="54131"/>
    <cellStyle name="Normal 7 2" xfId="3232"/>
    <cellStyle name="Normal 7 2 2" xfId="61587"/>
    <cellStyle name="Normal 7 3" xfId="54132"/>
    <cellStyle name="Normal 7 4" xfId="54133"/>
    <cellStyle name="Normal 7 5" xfId="54134"/>
    <cellStyle name="Normal 7 6" xfId="54135"/>
    <cellStyle name="Normal 7 7" xfId="54136"/>
    <cellStyle name="Normal 7 8" xfId="54137"/>
    <cellStyle name="Normal 7 8 2" xfId="54138"/>
    <cellStyle name="Normal 7 8 2 2" xfId="54139"/>
    <cellStyle name="Normal 7 8 2 2 2" xfId="54140"/>
    <cellStyle name="Normal 7 8 2 3" xfId="54141"/>
    <cellStyle name="Normal 7 8 3" xfId="54142"/>
    <cellStyle name="Normal 7 8 3 2" xfId="54143"/>
    <cellStyle name="Normal 7 8 4" xfId="54144"/>
    <cellStyle name="Normal 7 8 5" xfId="54145"/>
    <cellStyle name="Normal 7 9" xfId="54146"/>
    <cellStyle name="Normal 7 9 2" xfId="54147"/>
    <cellStyle name="Normal 7 9 2 2" xfId="54148"/>
    <cellStyle name="Normal 7 9 2 2 2" xfId="54149"/>
    <cellStyle name="Normal 7 9 2 3" xfId="54150"/>
    <cellStyle name="Normal 7 9 3" xfId="54151"/>
    <cellStyle name="Normal 7 9 3 2" xfId="54152"/>
    <cellStyle name="Normal 7 9 4" xfId="54153"/>
    <cellStyle name="Normal 7 9 5" xfId="54154"/>
    <cellStyle name="Normal 70" xfId="3233"/>
    <cellStyle name="Normal 70 2" xfId="54155"/>
    <cellStyle name="Normal 70 3" xfId="61588"/>
    <cellStyle name="Normal 71" xfId="3234"/>
    <cellStyle name="Normal 71 2" xfId="54156"/>
    <cellStyle name="Normal 72" xfId="3235"/>
    <cellStyle name="Normal 72 2" xfId="54157"/>
    <cellStyle name="Normal 72 3" xfId="61589"/>
    <cellStyle name="Normal 73" xfId="3236"/>
    <cellStyle name="Normal 73 2" xfId="54158"/>
    <cellStyle name="Normal 73 3" xfId="61590"/>
    <cellStyle name="Normal 74" xfId="3237"/>
    <cellStyle name="Normal 74 2" xfId="54159"/>
    <cellStyle name="Normal 75" xfId="3238"/>
    <cellStyle name="Normal 75 10" xfId="61591"/>
    <cellStyle name="Normal 75 2" xfId="54160"/>
    <cellStyle name="Normal 75 2 2" xfId="54161"/>
    <cellStyle name="Normal 75 2 2 2" xfId="54162"/>
    <cellStyle name="Normal 75 2 2 2 2" xfId="54163"/>
    <cellStyle name="Normal 75 2 2 2 2 2" xfId="54164"/>
    <cellStyle name="Normal 75 2 2 2 2 2 2" xfId="54165"/>
    <cellStyle name="Normal 75 2 2 2 2 3" xfId="54166"/>
    <cellStyle name="Normal 75 2 2 2 3" xfId="54167"/>
    <cellStyle name="Normal 75 2 2 2 3 2" xfId="54168"/>
    <cellStyle name="Normal 75 2 2 2 4" xfId="54169"/>
    <cellStyle name="Normal 75 2 2 2 5" xfId="54170"/>
    <cellStyle name="Normal 75 2 2 3" xfId="54171"/>
    <cellStyle name="Normal 75 2 2 3 2" xfId="54172"/>
    <cellStyle name="Normal 75 2 2 3 2 2" xfId="54173"/>
    <cellStyle name="Normal 75 2 2 3 3" xfId="54174"/>
    <cellStyle name="Normal 75 2 2 4" xfId="54175"/>
    <cellStyle name="Normal 75 2 2 4 2" xfId="54176"/>
    <cellStyle name="Normal 75 2 2 5" xfId="54177"/>
    <cellStyle name="Normal 75 2 2 6" xfId="54178"/>
    <cellStyle name="Normal 75 2 3" xfId="54179"/>
    <cellStyle name="Normal 75 2 3 2" xfId="54180"/>
    <cellStyle name="Normal 75 2 3 2 2" xfId="54181"/>
    <cellStyle name="Normal 75 2 3 2 2 2" xfId="54182"/>
    <cellStyle name="Normal 75 2 3 2 3" xfId="54183"/>
    <cellStyle name="Normal 75 2 3 3" xfId="54184"/>
    <cellStyle name="Normal 75 2 3 3 2" xfId="54185"/>
    <cellStyle name="Normal 75 2 3 4" xfId="54186"/>
    <cellStyle name="Normal 75 2 3 5" xfId="54187"/>
    <cellStyle name="Normal 75 2 4" xfId="54188"/>
    <cellStyle name="Normal 75 2 4 2" xfId="54189"/>
    <cellStyle name="Normal 75 2 4 2 2" xfId="54190"/>
    <cellStyle name="Normal 75 2 4 3" xfId="54191"/>
    <cellStyle name="Normal 75 2 5" xfId="54192"/>
    <cellStyle name="Normal 75 2 5 2" xfId="54193"/>
    <cellStyle name="Normal 75 2 6" xfId="54194"/>
    <cellStyle name="Normal 75 2 7" xfId="54195"/>
    <cellStyle name="Normal 75 3" xfId="54196"/>
    <cellStyle name="Normal 75 3 2" xfId="54197"/>
    <cellStyle name="Normal 75 3 2 2" xfId="54198"/>
    <cellStyle name="Normal 75 3 2 2 2" xfId="54199"/>
    <cellStyle name="Normal 75 3 2 2 2 2" xfId="54200"/>
    <cellStyle name="Normal 75 3 2 2 2 2 2" xfId="54201"/>
    <cellStyle name="Normal 75 3 2 2 2 3" xfId="54202"/>
    <cellStyle name="Normal 75 3 2 2 3" xfId="54203"/>
    <cellStyle name="Normal 75 3 2 2 3 2" xfId="54204"/>
    <cellStyle name="Normal 75 3 2 2 4" xfId="54205"/>
    <cellStyle name="Normal 75 3 2 2 5" xfId="54206"/>
    <cellStyle name="Normal 75 3 2 3" xfId="54207"/>
    <cellStyle name="Normal 75 3 2 3 2" xfId="54208"/>
    <cellStyle name="Normal 75 3 2 3 2 2" xfId="54209"/>
    <cellStyle name="Normal 75 3 2 3 3" xfId="54210"/>
    <cellStyle name="Normal 75 3 2 4" xfId="54211"/>
    <cellStyle name="Normal 75 3 2 4 2" xfId="54212"/>
    <cellStyle name="Normal 75 3 2 5" xfId="54213"/>
    <cellStyle name="Normal 75 3 2 6" xfId="54214"/>
    <cellStyle name="Normal 75 3 3" xfId="54215"/>
    <cellStyle name="Normal 75 3 3 2" xfId="54216"/>
    <cellStyle name="Normal 75 3 3 2 2" xfId="54217"/>
    <cellStyle name="Normal 75 3 3 2 2 2" xfId="54218"/>
    <cellStyle name="Normal 75 3 3 2 3" xfId="54219"/>
    <cellStyle name="Normal 75 3 3 3" xfId="54220"/>
    <cellStyle name="Normal 75 3 3 3 2" xfId="54221"/>
    <cellStyle name="Normal 75 3 3 4" xfId="54222"/>
    <cellStyle name="Normal 75 3 3 5" xfId="54223"/>
    <cellStyle name="Normal 75 3 4" xfId="54224"/>
    <cellStyle name="Normal 75 3 4 2" xfId="54225"/>
    <cellStyle name="Normal 75 3 4 2 2" xfId="54226"/>
    <cellStyle name="Normal 75 3 4 3" xfId="54227"/>
    <cellStyle name="Normal 75 3 5" xfId="54228"/>
    <cellStyle name="Normal 75 3 5 2" xfId="54229"/>
    <cellStyle name="Normal 75 3 6" xfId="54230"/>
    <cellStyle name="Normal 75 3 7" xfId="54231"/>
    <cellStyle name="Normal 75 4" xfId="54232"/>
    <cellStyle name="Normal 75 4 2" xfId="54233"/>
    <cellStyle name="Normal 75 4 2 2" xfId="54234"/>
    <cellStyle name="Normal 75 4 2 2 2" xfId="54235"/>
    <cellStyle name="Normal 75 4 2 2 2 2" xfId="54236"/>
    <cellStyle name="Normal 75 4 2 2 3" xfId="54237"/>
    <cellStyle name="Normal 75 4 2 3" xfId="54238"/>
    <cellStyle name="Normal 75 4 2 3 2" xfId="54239"/>
    <cellStyle name="Normal 75 4 2 4" xfId="54240"/>
    <cellStyle name="Normal 75 4 2 5" xfId="54241"/>
    <cellStyle name="Normal 75 4 3" xfId="54242"/>
    <cellStyle name="Normal 75 4 3 2" xfId="54243"/>
    <cellStyle name="Normal 75 4 3 2 2" xfId="54244"/>
    <cellStyle name="Normal 75 4 3 3" xfId="54245"/>
    <cellStyle name="Normal 75 4 4" xfId="54246"/>
    <cellStyle name="Normal 75 4 4 2" xfId="54247"/>
    <cellStyle name="Normal 75 4 5" xfId="54248"/>
    <cellStyle name="Normal 75 4 6" xfId="54249"/>
    <cellStyle name="Normal 75 5" xfId="54250"/>
    <cellStyle name="Normal 75 5 2" xfId="54251"/>
    <cellStyle name="Normal 75 5 2 2" xfId="54252"/>
    <cellStyle name="Normal 75 5 2 2 2" xfId="54253"/>
    <cellStyle name="Normal 75 5 2 2 2 2" xfId="54254"/>
    <cellStyle name="Normal 75 5 2 2 3" xfId="54255"/>
    <cellStyle name="Normal 75 5 2 3" xfId="54256"/>
    <cellStyle name="Normal 75 5 2 3 2" xfId="54257"/>
    <cellStyle name="Normal 75 5 2 4" xfId="54258"/>
    <cellStyle name="Normal 75 5 2 5" xfId="54259"/>
    <cellStyle name="Normal 75 5 3" xfId="54260"/>
    <cellStyle name="Normal 75 5 3 2" xfId="54261"/>
    <cellStyle name="Normal 75 5 3 2 2" xfId="54262"/>
    <cellStyle name="Normal 75 5 3 3" xfId="54263"/>
    <cellStyle name="Normal 75 5 4" xfId="54264"/>
    <cellStyle name="Normal 75 5 4 2" xfId="54265"/>
    <cellStyle name="Normal 75 5 5" xfId="54266"/>
    <cellStyle name="Normal 75 5 6" xfId="54267"/>
    <cellStyle name="Normal 75 6" xfId="61592"/>
    <cellStyle name="Normal 75 7" xfId="61593"/>
    <cellStyle name="Normal 75 7 2" xfId="61594"/>
    <cellStyle name="Normal 75 7 2 2" xfId="61595"/>
    <cellStyle name="Normal 75 7 3" xfId="61596"/>
    <cellStyle name="Normal 75 8" xfId="61597"/>
    <cellStyle name="Normal 75 8 2" xfId="61598"/>
    <cellStyle name="Normal 75 9" xfId="61599"/>
    <cellStyle name="Normal 75 9 2" xfId="61600"/>
    <cellStyle name="Normal 76" xfId="3239"/>
    <cellStyle name="Normal 76 2" xfId="54268"/>
    <cellStyle name="Normal 77" xfId="3240"/>
    <cellStyle name="Normal 77 2" xfId="54269"/>
    <cellStyle name="Normal 78" xfId="3241"/>
    <cellStyle name="Normal 78 2" xfId="54270"/>
    <cellStyle name="Normal 79" xfId="3242"/>
    <cellStyle name="Normal 79 2" xfId="54271"/>
    <cellStyle name="Normal 8" xfId="263"/>
    <cellStyle name="Normal 8 2" xfId="3243"/>
    <cellStyle name="Normal 8 3" xfId="54272"/>
    <cellStyle name="Normal 8 3 2" xfId="54273"/>
    <cellStyle name="Normal 8 3 2 2" xfId="54274"/>
    <cellStyle name="Normal 8 3 2 2 2" xfId="54275"/>
    <cellStyle name="Normal 8 3 2 3" xfId="54276"/>
    <cellStyle name="Normal 8 3 3" xfId="54277"/>
    <cellStyle name="Normal 8 3 3 2" xfId="54278"/>
    <cellStyle name="Normal 8 3 4" xfId="54279"/>
    <cellStyle name="Normal 8 3 5" xfId="54280"/>
    <cellStyle name="Normal 8 4" xfId="54281"/>
    <cellStyle name="Normal 8 4 2" xfId="54282"/>
    <cellStyle name="Normal 8 4 2 2" xfId="54283"/>
    <cellStyle name="Normal 8 4 3" xfId="54284"/>
    <cellStyle name="Normal 8 5" xfId="54285"/>
    <cellStyle name="Normal 8 5 2" xfId="54286"/>
    <cellStyle name="Normal 8 6" xfId="54287"/>
    <cellStyle name="Normal 8 7" xfId="54288"/>
    <cellStyle name="Normal 80" xfId="3244"/>
    <cellStyle name="Normal 80 10" xfId="61601"/>
    <cellStyle name="Normal 80 2" xfId="3245"/>
    <cellStyle name="Normal 80 2 2" xfId="54289"/>
    <cellStyle name="Normal 80 2 2 2" xfId="54290"/>
    <cellStyle name="Normal 80 2 2 2 2" xfId="54291"/>
    <cellStyle name="Normal 80 2 2 2 2 2" xfId="54292"/>
    <cellStyle name="Normal 80 2 2 2 2 2 2" xfId="54293"/>
    <cellStyle name="Normal 80 2 2 2 2 3" xfId="54294"/>
    <cellStyle name="Normal 80 2 2 2 3" xfId="54295"/>
    <cellStyle name="Normal 80 2 2 2 3 2" xfId="54296"/>
    <cellStyle name="Normal 80 2 2 2 4" xfId="54297"/>
    <cellStyle name="Normal 80 2 2 2 5" xfId="54298"/>
    <cellStyle name="Normal 80 2 2 3" xfId="54299"/>
    <cellStyle name="Normal 80 2 2 3 2" xfId="54300"/>
    <cellStyle name="Normal 80 2 2 3 2 2" xfId="54301"/>
    <cellStyle name="Normal 80 2 2 3 3" xfId="54302"/>
    <cellStyle name="Normal 80 2 2 4" xfId="54303"/>
    <cellStyle name="Normal 80 2 2 4 2" xfId="54304"/>
    <cellStyle name="Normal 80 2 2 5" xfId="54305"/>
    <cellStyle name="Normal 80 2 2 6" xfId="54306"/>
    <cellStyle name="Normal 80 2 3" xfId="54307"/>
    <cellStyle name="Normal 80 2 3 2" xfId="54308"/>
    <cellStyle name="Normal 80 2 3 2 2" xfId="54309"/>
    <cellStyle name="Normal 80 2 3 2 2 2" xfId="54310"/>
    <cellStyle name="Normal 80 2 3 2 3" xfId="54311"/>
    <cellStyle name="Normal 80 2 3 3" xfId="54312"/>
    <cellStyle name="Normal 80 2 3 3 2" xfId="54313"/>
    <cellStyle name="Normal 80 2 3 4" xfId="54314"/>
    <cellStyle name="Normal 80 2 3 5" xfId="54315"/>
    <cellStyle name="Normal 80 2 4" xfId="54316"/>
    <cellStyle name="Normal 80 2 4 2" xfId="54317"/>
    <cellStyle name="Normal 80 2 4 2 2" xfId="54318"/>
    <cellStyle name="Normal 80 2 4 3" xfId="54319"/>
    <cellStyle name="Normal 80 2 5" xfId="54320"/>
    <cellStyle name="Normal 80 2 5 2" xfId="54321"/>
    <cellStyle name="Normal 80 2 6" xfId="54322"/>
    <cellStyle name="Normal 80 2 7" xfId="54323"/>
    <cellStyle name="Normal 80 3" xfId="54324"/>
    <cellStyle name="Normal 80 3 2" xfId="54325"/>
    <cellStyle name="Normal 80 3 2 2" xfId="54326"/>
    <cellStyle name="Normal 80 3 2 2 2" xfId="54327"/>
    <cellStyle name="Normal 80 3 2 2 2 2" xfId="54328"/>
    <cellStyle name="Normal 80 3 2 2 2 2 2" xfId="54329"/>
    <cellStyle name="Normal 80 3 2 2 2 3" xfId="54330"/>
    <cellStyle name="Normal 80 3 2 2 3" xfId="54331"/>
    <cellStyle name="Normal 80 3 2 2 3 2" xfId="54332"/>
    <cellStyle name="Normal 80 3 2 2 4" xfId="54333"/>
    <cellStyle name="Normal 80 3 2 2 5" xfId="54334"/>
    <cellStyle name="Normal 80 3 2 3" xfId="54335"/>
    <cellStyle name="Normal 80 3 2 3 2" xfId="54336"/>
    <cellStyle name="Normal 80 3 2 3 2 2" xfId="54337"/>
    <cellStyle name="Normal 80 3 2 3 3" xfId="54338"/>
    <cellStyle name="Normal 80 3 2 4" xfId="54339"/>
    <cellStyle name="Normal 80 3 2 4 2" xfId="54340"/>
    <cellStyle name="Normal 80 3 2 5" xfId="54341"/>
    <cellStyle name="Normal 80 3 2 6" xfId="54342"/>
    <cellStyle name="Normal 80 3 3" xfId="54343"/>
    <cellStyle name="Normal 80 3 3 2" xfId="54344"/>
    <cellStyle name="Normal 80 3 3 2 2" xfId="54345"/>
    <cellStyle name="Normal 80 3 3 2 2 2" xfId="54346"/>
    <cellStyle name="Normal 80 3 3 2 3" xfId="54347"/>
    <cellStyle name="Normal 80 3 3 3" xfId="54348"/>
    <cellStyle name="Normal 80 3 3 3 2" xfId="54349"/>
    <cellStyle name="Normal 80 3 3 4" xfId="54350"/>
    <cellStyle name="Normal 80 3 3 5" xfId="54351"/>
    <cellStyle name="Normal 80 3 4" xfId="54352"/>
    <cellStyle name="Normal 80 3 4 2" xfId="54353"/>
    <cellStyle name="Normal 80 3 4 2 2" xfId="54354"/>
    <cellStyle name="Normal 80 3 4 3" xfId="54355"/>
    <cellStyle name="Normal 80 3 5" xfId="54356"/>
    <cellStyle name="Normal 80 3 5 2" xfId="54357"/>
    <cellStyle name="Normal 80 3 6" xfId="54358"/>
    <cellStyle name="Normal 80 3 7" xfId="54359"/>
    <cellStyle name="Normal 80 4" xfId="54360"/>
    <cellStyle name="Normal 80 4 2" xfId="54361"/>
    <cellStyle name="Normal 80 4 2 2" xfId="54362"/>
    <cellStyle name="Normal 80 4 2 2 2" xfId="54363"/>
    <cellStyle name="Normal 80 4 2 2 2 2" xfId="54364"/>
    <cellStyle name="Normal 80 4 2 2 3" xfId="54365"/>
    <cellStyle name="Normal 80 4 2 3" xfId="54366"/>
    <cellStyle name="Normal 80 4 2 3 2" xfId="54367"/>
    <cellStyle name="Normal 80 4 2 4" xfId="54368"/>
    <cellStyle name="Normal 80 4 2 5" xfId="54369"/>
    <cellStyle name="Normal 80 4 3" xfId="54370"/>
    <cellStyle name="Normal 80 4 3 2" xfId="54371"/>
    <cellStyle name="Normal 80 4 3 2 2" xfId="54372"/>
    <cellStyle name="Normal 80 4 3 3" xfId="54373"/>
    <cellStyle name="Normal 80 4 4" xfId="54374"/>
    <cellStyle name="Normal 80 4 4 2" xfId="54375"/>
    <cellStyle name="Normal 80 4 5" xfId="54376"/>
    <cellStyle name="Normal 80 4 6" xfId="54377"/>
    <cellStyle name="Normal 80 5" xfId="54378"/>
    <cellStyle name="Normal 80 5 2" xfId="54379"/>
    <cellStyle name="Normal 80 5 2 2" xfId="54380"/>
    <cellStyle name="Normal 80 5 2 2 2" xfId="54381"/>
    <cellStyle name="Normal 80 5 2 2 2 2" xfId="54382"/>
    <cellStyle name="Normal 80 5 2 2 3" xfId="54383"/>
    <cellStyle name="Normal 80 5 2 3" xfId="54384"/>
    <cellStyle name="Normal 80 5 2 3 2" xfId="54385"/>
    <cellStyle name="Normal 80 5 2 4" xfId="54386"/>
    <cellStyle name="Normal 80 5 2 5" xfId="54387"/>
    <cellStyle name="Normal 80 5 3" xfId="54388"/>
    <cellStyle name="Normal 80 5 3 2" xfId="54389"/>
    <cellStyle name="Normal 80 5 3 2 2" xfId="54390"/>
    <cellStyle name="Normal 80 5 3 3" xfId="54391"/>
    <cellStyle name="Normal 80 5 4" xfId="54392"/>
    <cellStyle name="Normal 80 5 4 2" xfId="54393"/>
    <cellStyle name="Normal 80 5 5" xfId="54394"/>
    <cellStyle name="Normal 80 5 6" xfId="54395"/>
    <cellStyle name="Normal 80 6" xfId="61602"/>
    <cellStyle name="Normal 80 7" xfId="61603"/>
    <cellStyle name="Normal 80 7 2" xfId="61604"/>
    <cellStyle name="Normal 80 7 2 2" xfId="61605"/>
    <cellStyle name="Normal 80 7 3" xfId="61606"/>
    <cellStyle name="Normal 80 8" xfId="61607"/>
    <cellStyle name="Normal 80 8 2" xfId="61608"/>
    <cellStyle name="Normal 80 9" xfId="61609"/>
    <cellStyle name="Normal 80 9 2" xfId="61610"/>
    <cellStyle name="Normal 81" xfId="3246"/>
    <cellStyle name="Normal 81 10" xfId="61611"/>
    <cellStyle name="Normal 81 2" xfId="54396"/>
    <cellStyle name="Normal 81 2 2" xfId="54397"/>
    <cellStyle name="Normal 81 2 2 2" xfId="54398"/>
    <cellStyle name="Normal 81 2 2 2 2" xfId="54399"/>
    <cellStyle name="Normal 81 2 2 2 2 2" xfId="54400"/>
    <cellStyle name="Normal 81 2 2 2 2 2 2" xfId="54401"/>
    <cellStyle name="Normal 81 2 2 2 2 3" xfId="54402"/>
    <cellStyle name="Normal 81 2 2 2 3" xfId="54403"/>
    <cellStyle name="Normal 81 2 2 2 3 2" xfId="54404"/>
    <cellStyle name="Normal 81 2 2 2 4" xfId="54405"/>
    <cellStyle name="Normal 81 2 2 2 5" xfId="54406"/>
    <cellStyle name="Normal 81 2 2 3" xfId="54407"/>
    <cellStyle name="Normal 81 2 2 3 2" xfId="54408"/>
    <cellStyle name="Normal 81 2 2 3 2 2" xfId="54409"/>
    <cellStyle name="Normal 81 2 2 3 3" xfId="54410"/>
    <cellStyle name="Normal 81 2 2 4" xfId="54411"/>
    <cellStyle name="Normal 81 2 2 4 2" xfId="54412"/>
    <cellStyle name="Normal 81 2 2 5" xfId="54413"/>
    <cellStyle name="Normal 81 2 2 6" xfId="54414"/>
    <cellStyle name="Normal 81 2 3" xfId="54415"/>
    <cellStyle name="Normal 81 2 3 2" xfId="54416"/>
    <cellStyle name="Normal 81 2 3 2 2" xfId="54417"/>
    <cellStyle name="Normal 81 2 3 2 2 2" xfId="54418"/>
    <cellStyle name="Normal 81 2 3 2 3" xfId="54419"/>
    <cellStyle name="Normal 81 2 3 3" xfId="54420"/>
    <cellStyle name="Normal 81 2 3 3 2" xfId="54421"/>
    <cellStyle name="Normal 81 2 3 4" xfId="54422"/>
    <cellStyle name="Normal 81 2 3 5" xfId="54423"/>
    <cellStyle name="Normal 81 2 4" xfId="54424"/>
    <cellStyle name="Normal 81 2 4 2" xfId="54425"/>
    <cellStyle name="Normal 81 2 4 2 2" xfId="54426"/>
    <cellStyle name="Normal 81 2 4 3" xfId="54427"/>
    <cellStyle name="Normal 81 2 5" xfId="54428"/>
    <cellStyle name="Normal 81 2 5 2" xfId="54429"/>
    <cellStyle name="Normal 81 2 6" xfId="54430"/>
    <cellStyle name="Normal 81 2 7" xfId="54431"/>
    <cellStyle name="Normal 81 3" xfId="54432"/>
    <cellStyle name="Normal 81 3 2" xfId="54433"/>
    <cellStyle name="Normal 81 3 2 2" xfId="54434"/>
    <cellStyle name="Normal 81 3 2 2 2" xfId="54435"/>
    <cellStyle name="Normal 81 3 2 2 2 2" xfId="54436"/>
    <cellStyle name="Normal 81 3 2 2 2 2 2" xfId="54437"/>
    <cellStyle name="Normal 81 3 2 2 2 3" xfId="54438"/>
    <cellStyle name="Normal 81 3 2 2 3" xfId="54439"/>
    <cellStyle name="Normal 81 3 2 2 3 2" xfId="54440"/>
    <cellStyle name="Normal 81 3 2 2 4" xfId="54441"/>
    <cellStyle name="Normal 81 3 2 2 5" xfId="54442"/>
    <cellStyle name="Normal 81 3 2 3" xfId="54443"/>
    <cellStyle name="Normal 81 3 2 3 2" xfId="54444"/>
    <cellStyle name="Normal 81 3 2 3 2 2" xfId="54445"/>
    <cellStyle name="Normal 81 3 2 3 3" xfId="54446"/>
    <cellStyle name="Normal 81 3 2 4" xfId="54447"/>
    <cellStyle name="Normal 81 3 2 4 2" xfId="54448"/>
    <cellStyle name="Normal 81 3 2 5" xfId="54449"/>
    <cellStyle name="Normal 81 3 2 6" xfId="54450"/>
    <cellStyle name="Normal 81 3 3" xfId="54451"/>
    <cellStyle name="Normal 81 3 3 2" xfId="54452"/>
    <cellStyle name="Normal 81 3 3 2 2" xfId="54453"/>
    <cellStyle name="Normal 81 3 3 2 2 2" xfId="54454"/>
    <cellStyle name="Normal 81 3 3 2 3" xfId="54455"/>
    <cellStyle name="Normal 81 3 3 3" xfId="54456"/>
    <cellStyle name="Normal 81 3 3 3 2" xfId="54457"/>
    <cellStyle name="Normal 81 3 3 4" xfId="54458"/>
    <cellStyle name="Normal 81 3 3 5" xfId="54459"/>
    <cellStyle name="Normal 81 3 4" xfId="54460"/>
    <cellStyle name="Normal 81 3 4 2" xfId="54461"/>
    <cellStyle name="Normal 81 3 4 2 2" xfId="54462"/>
    <cellStyle name="Normal 81 3 4 3" xfId="54463"/>
    <cellStyle name="Normal 81 3 5" xfId="54464"/>
    <cellStyle name="Normal 81 3 5 2" xfId="54465"/>
    <cellStyle name="Normal 81 3 6" xfId="54466"/>
    <cellStyle name="Normal 81 3 7" xfId="54467"/>
    <cellStyle name="Normal 81 4" xfId="54468"/>
    <cellStyle name="Normal 81 4 2" xfId="54469"/>
    <cellStyle name="Normal 81 4 2 2" xfId="54470"/>
    <cellStyle name="Normal 81 4 2 2 2" xfId="54471"/>
    <cellStyle name="Normal 81 4 2 2 2 2" xfId="54472"/>
    <cellStyle name="Normal 81 4 2 2 3" xfId="54473"/>
    <cellStyle name="Normal 81 4 2 3" xfId="54474"/>
    <cellStyle name="Normal 81 4 2 3 2" xfId="54475"/>
    <cellStyle name="Normal 81 4 2 4" xfId="54476"/>
    <cellStyle name="Normal 81 4 2 5" xfId="54477"/>
    <cellStyle name="Normal 81 4 3" xfId="54478"/>
    <cellStyle name="Normal 81 4 3 2" xfId="54479"/>
    <cellStyle name="Normal 81 4 3 2 2" xfId="54480"/>
    <cellStyle name="Normal 81 4 3 3" xfId="54481"/>
    <cellStyle name="Normal 81 4 4" xfId="54482"/>
    <cellStyle name="Normal 81 4 4 2" xfId="54483"/>
    <cellStyle name="Normal 81 4 5" xfId="54484"/>
    <cellStyle name="Normal 81 4 6" xfId="54485"/>
    <cellStyle name="Normal 81 5" xfId="54486"/>
    <cellStyle name="Normal 81 5 2" xfId="54487"/>
    <cellStyle name="Normal 81 5 2 2" xfId="54488"/>
    <cellStyle name="Normal 81 5 2 2 2" xfId="54489"/>
    <cellStyle name="Normal 81 5 2 2 2 2" xfId="54490"/>
    <cellStyle name="Normal 81 5 2 2 3" xfId="54491"/>
    <cellStyle name="Normal 81 5 2 3" xfId="54492"/>
    <cellStyle name="Normal 81 5 2 3 2" xfId="54493"/>
    <cellStyle name="Normal 81 5 2 4" xfId="54494"/>
    <cellStyle name="Normal 81 5 2 5" xfId="54495"/>
    <cellStyle name="Normal 81 5 3" xfId="54496"/>
    <cellStyle name="Normal 81 5 3 2" xfId="54497"/>
    <cellStyle name="Normal 81 5 3 2 2" xfId="54498"/>
    <cellStyle name="Normal 81 5 3 3" xfId="54499"/>
    <cellStyle name="Normal 81 5 4" xfId="54500"/>
    <cellStyle name="Normal 81 5 4 2" xfId="54501"/>
    <cellStyle name="Normal 81 5 5" xfId="54502"/>
    <cellStyle name="Normal 81 5 6" xfId="54503"/>
    <cellStyle name="Normal 81 6" xfId="61612"/>
    <cellStyle name="Normal 81 7" xfId="61613"/>
    <cellStyle name="Normal 81 7 2" xfId="61614"/>
    <cellStyle name="Normal 81 7 2 2" xfId="61615"/>
    <cellStyle name="Normal 81 7 3" xfId="61616"/>
    <cellStyle name="Normal 81 8" xfId="61617"/>
    <cellStyle name="Normal 81 8 2" xfId="61618"/>
    <cellStyle name="Normal 81 9" xfId="61619"/>
    <cellStyle name="Normal 81 9 2" xfId="61620"/>
    <cellStyle name="Normal 82" xfId="3247"/>
    <cellStyle name="Normal 82 10" xfId="61621"/>
    <cellStyle name="Normal 82 2" xfId="54504"/>
    <cellStyle name="Normal 82 2 2" xfId="54505"/>
    <cellStyle name="Normal 82 2 2 2" xfId="54506"/>
    <cellStyle name="Normal 82 2 2 2 2" xfId="54507"/>
    <cellStyle name="Normal 82 2 2 2 2 2" xfId="54508"/>
    <cellStyle name="Normal 82 2 2 2 2 2 2" xfId="54509"/>
    <cellStyle name="Normal 82 2 2 2 2 3" xfId="54510"/>
    <cellStyle name="Normal 82 2 2 2 3" xfId="54511"/>
    <cellStyle name="Normal 82 2 2 2 3 2" xfId="54512"/>
    <cellStyle name="Normal 82 2 2 2 4" xfId="54513"/>
    <cellStyle name="Normal 82 2 2 2 5" xfId="54514"/>
    <cellStyle name="Normal 82 2 2 3" xfId="54515"/>
    <cellStyle name="Normal 82 2 2 3 2" xfId="54516"/>
    <cellStyle name="Normal 82 2 2 3 2 2" xfId="54517"/>
    <cellStyle name="Normal 82 2 2 3 3" xfId="54518"/>
    <cellStyle name="Normal 82 2 2 4" xfId="54519"/>
    <cellStyle name="Normal 82 2 2 4 2" xfId="54520"/>
    <cellStyle name="Normal 82 2 2 5" xfId="54521"/>
    <cellStyle name="Normal 82 2 2 6" xfId="54522"/>
    <cellStyle name="Normal 82 2 3" xfId="54523"/>
    <cellStyle name="Normal 82 2 3 2" xfId="54524"/>
    <cellStyle name="Normal 82 2 3 2 2" xfId="54525"/>
    <cellStyle name="Normal 82 2 3 2 2 2" xfId="54526"/>
    <cellStyle name="Normal 82 2 3 2 3" xfId="54527"/>
    <cellStyle name="Normal 82 2 3 3" xfId="54528"/>
    <cellStyle name="Normal 82 2 3 3 2" xfId="54529"/>
    <cellStyle name="Normal 82 2 3 4" xfId="54530"/>
    <cellStyle name="Normal 82 2 3 5" xfId="54531"/>
    <cellStyle name="Normal 82 2 4" xfId="54532"/>
    <cellStyle name="Normal 82 2 4 2" xfId="54533"/>
    <cellStyle name="Normal 82 2 4 2 2" xfId="54534"/>
    <cellStyle name="Normal 82 2 4 3" xfId="54535"/>
    <cellStyle name="Normal 82 2 5" xfId="54536"/>
    <cellStyle name="Normal 82 2 5 2" xfId="54537"/>
    <cellStyle name="Normal 82 2 6" xfId="54538"/>
    <cellStyle name="Normal 82 2 7" xfId="54539"/>
    <cellStyle name="Normal 82 3" xfId="54540"/>
    <cellStyle name="Normal 82 3 2" xfId="54541"/>
    <cellStyle name="Normal 82 3 2 2" xfId="54542"/>
    <cellStyle name="Normal 82 3 2 2 2" xfId="54543"/>
    <cellStyle name="Normal 82 3 2 2 2 2" xfId="54544"/>
    <cellStyle name="Normal 82 3 2 2 2 2 2" xfId="54545"/>
    <cellStyle name="Normal 82 3 2 2 2 3" xfId="54546"/>
    <cellStyle name="Normal 82 3 2 2 3" xfId="54547"/>
    <cellStyle name="Normal 82 3 2 2 3 2" xfId="54548"/>
    <cellStyle name="Normal 82 3 2 2 4" xfId="54549"/>
    <cellStyle name="Normal 82 3 2 2 5" xfId="54550"/>
    <cellStyle name="Normal 82 3 2 3" xfId="54551"/>
    <cellStyle name="Normal 82 3 2 3 2" xfId="54552"/>
    <cellStyle name="Normal 82 3 2 3 2 2" xfId="54553"/>
    <cellStyle name="Normal 82 3 2 3 3" xfId="54554"/>
    <cellStyle name="Normal 82 3 2 4" xfId="54555"/>
    <cellStyle name="Normal 82 3 2 4 2" xfId="54556"/>
    <cellStyle name="Normal 82 3 2 5" xfId="54557"/>
    <cellStyle name="Normal 82 3 2 6" xfId="54558"/>
    <cellStyle name="Normal 82 3 3" xfId="54559"/>
    <cellStyle name="Normal 82 3 3 2" xfId="54560"/>
    <cellStyle name="Normal 82 3 3 2 2" xfId="54561"/>
    <cellStyle name="Normal 82 3 3 2 2 2" xfId="54562"/>
    <cellStyle name="Normal 82 3 3 2 3" xfId="54563"/>
    <cellStyle name="Normal 82 3 3 3" xfId="54564"/>
    <cellStyle name="Normal 82 3 3 3 2" xfId="54565"/>
    <cellStyle name="Normal 82 3 3 4" xfId="54566"/>
    <cellStyle name="Normal 82 3 3 5" xfId="54567"/>
    <cellStyle name="Normal 82 3 4" xfId="54568"/>
    <cellStyle name="Normal 82 3 4 2" xfId="54569"/>
    <cellStyle name="Normal 82 3 4 2 2" xfId="54570"/>
    <cellStyle name="Normal 82 3 4 3" xfId="54571"/>
    <cellStyle name="Normal 82 3 5" xfId="54572"/>
    <cellStyle name="Normal 82 3 5 2" xfId="54573"/>
    <cellStyle name="Normal 82 3 6" xfId="54574"/>
    <cellStyle name="Normal 82 3 7" xfId="54575"/>
    <cellStyle name="Normal 82 4" xfId="54576"/>
    <cellStyle name="Normal 82 4 2" xfId="54577"/>
    <cellStyle name="Normal 82 4 2 2" xfId="54578"/>
    <cellStyle name="Normal 82 4 2 2 2" xfId="54579"/>
    <cellStyle name="Normal 82 4 2 2 2 2" xfId="54580"/>
    <cellStyle name="Normal 82 4 2 2 3" xfId="54581"/>
    <cellStyle name="Normal 82 4 2 3" xfId="54582"/>
    <cellStyle name="Normal 82 4 2 3 2" xfId="54583"/>
    <cellStyle name="Normal 82 4 2 4" xfId="54584"/>
    <cellStyle name="Normal 82 4 2 5" xfId="54585"/>
    <cellStyle name="Normal 82 4 3" xfId="54586"/>
    <cellStyle name="Normal 82 4 3 2" xfId="54587"/>
    <cellStyle name="Normal 82 4 3 2 2" xfId="54588"/>
    <cellStyle name="Normal 82 4 3 3" xfId="54589"/>
    <cellStyle name="Normal 82 4 4" xfId="54590"/>
    <cellStyle name="Normal 82 4 4 2" xfId="54591"/>
    <cellStyle name="Normal 82 4 5" xfId="54592"/>
    <cellStyle name="Normal 82 4 6" xfId="54593"/>
    <cellStyle name="Normal 82 5" xfId="54594"/>
    <cellStyle name="Normal 82 5 2" xfId="54595"/>
    <cellStyle name="Normal 82 5 2 2" xfId="54596"/>
    <cellStyle name="Normal 82 5 2 2 2" xfId="54597"/>
    <cellStyle name="Normal 82 5 2 2 2 2" xfId="54598"/>
    <cellStyle name="Normal 82 5 2 2 3" xfId="54599"/>
    <cellStyle name="Normal 82 5 2 3" xfId="54600"/>
    <cellStyle name="Normal 82 5 2 3 2" xfId="54601"/>
    <cellStyle name="Normal 82 5 2 4" xfId="54602"/>
    <cellStyle name="Normal 82 5 2 5" xfId="54603"/>
    <cellStyle name="Normal 82 5 3" xfId="54604"/>
    <cellStyle name="Normal 82 5 3 2" xfId="54605"/>
    <cellStyle name="Normal 82 5 3 2 2" xfId="54606"/>
    <cellStyle name="Normal 82 5 3 3" xfId="54607"/>
    <cellStyle name="Normal 82 5 4" xfId="54608"/>
    <cellStyle name="Normal 82 5 4 2" xfId="54609"/>
    <cellStyle name="Normal 82 5 5" xfId="54610"/>
    <cellStyle name="Normal 82 5 6" xfId="54611"/>
    <cellStyle name="Normal 82 6" xfId="61622"/>
    <cellStyle name="Normal 82 7" xfId="61623"/>
    <cellStyle name="Normal 82 7 2" xfId="61624"/>
    <cellStyle name="Normal 82 7 2 2" xfId="61625"/>
    <cellStyle name="Normal 82 7 3" xfId="61626"/>
    <cellStyle name="Normal 82 8" xfId="61627"/>
    <cellStyle name="Normal 82 8 2" xfId="61628"/>
    <cellStyle name="Normal 82 9" xfId="61629"/>
    <cellStyle name="Normal 82 9 2" xfId="61630"/>
    <cellStyle name="Normal 83" xfId="3248"/>
    <cellStyle name="Normal 83 10" xfId="54612"/>
    <cellStyle name="Normal 83 2" xfId="54613"/>
    <cellStyle name="Normal 83 2 2" xfId="54614"/>
    <cellStyle name="Normal 83 2 2 2" xfId="54615"/>
    <cellStyle name="Normal 83 2 2 2 2" xfId="54616"/>
    <cellStyle name="Normal 83 2 2 2 2 2" xfId="54617"/>
    <cellStyle name="Normal 83 2 2 2 2 2 2" xfId="54618"/>
    <cellStyle name="Normal 83 2 2 2 2 3" xfId="54619"/>
    <cellStyle name="Normal 83 2 2 2 3" xfId="54620"/>
    <cellStyle name="Normal 83 2 2 2 3 2" xfId="54621"/>
    <cellStyle name="Normal 83 2 2 2 4" xfId="54622"/>
    <cellStyle name="Normal 83 2 2 2 5" xfId="54623"/>
    <cellStyle name="Normal 83 2 2 3" xfId="54624"/>
    <cellStyle name="Normal 83 2 2 3 2" xfId="54625"/>
    <cellStyle name="Normal 83 2 2 3 2 2" xfId="54626"/>
    <cellStyle name="Normal 83 2 2 3 3" xfId="54627"/>
    <cellStyle name="Normal 83 2 2 4" xfId="54628"/>
    <cellStyle name="Normal 83 2 2 4 2" xfId="54629"/>
    <cellStyle name="Normal 83 2 2 5" xfId="54630"/>
    <cellStyle name="Normal 83 2 2 6" xfId="54631"/>
    <cellStyle name="Normal 83 2 3" xfId="54632"/>
    <cellStyle name="Normal 83 2 3 2" xfId="54633"/>
    <cellStyle name="Normal 83 2 3 2 2" xfId="54634"/>
    <cellStyle name="Normal 83 2 3 2 2 2" xfId="54635"/>
    <cellStyle name="Normal 83 2 3 2 3" xfId="54636"/>
    <cellStyle name="Normal 83 2 3 3" xfId="54637"/>
    <cellStyle name="Normal 83 2 3 3 2" xfId="54638"/>
    <cellStyle name="Normal 83 2 3 4" xfId="54639"/>
    <cellStyle name="Normal 83 2 3 5" xfId="54640"/>
    <cellStyle name="Normal 83 2 4" xfId="54641"/>
    <cellStyle name="Normal 83 2 4 2" xfId="54642"/>
    <cellStyle name="Normal 83 2 4 2 2" xfId="54643"/>
    <cellStyle name="Normal 83 2 4 3" xfId="54644"/>
    <cellStyle name="Normal 83 2 5" xfId="54645"/>
    <cellStyle name="Normal 83 2 5 2" xfId="54646"/>
    <cellStyle name="Normal 83 2 6" xfId="54647"/>
    <cellStyle name="Normal 83 2 7" xfId="54648"/>
    <cellStyle name="Normal 83 3" xfId="54649"/>
    <cellStyle name="Normal 83 3 2" xfId="54650"/>
    <cellStyle name="Normal 83 3 2 2" xfId="54651"/>
    <cellStyle name="Normal 83 3 2 2 2" xfId="54652"/>
    <cellStyle name="Normal 83 3 2 2 2 2" xfId="54653"/>
    <cellStyle name="Normal 83 3 2 2 2 2 2" xfId="54654"/>
    <cellStyle name="Normal 83 3 2 2 2 3" xfId="54655"/>
    <cellStyle name="Normal 83 3 2 2 3" xfId="54656"/>
    <cellStyle name="Normal 83 3 2 2 3 2" xfId="54657"/>
    <cellStyle name="Normal 83 3 2 2 4" xfId="54658"/>
    <cellStyle name="Normal 83 3 2 2 5" xfId="54659"/>
    <cellStyle name="Normal 83 3 2 3" xfId="54660"/>
    <cellStyle name="Normal 83 3 2 3 2" xfId="54661"/>
    <cellStyle name="Normal 83 3 2 3 2 2" xfId="54662"/>
    <cellStyle name="Normal 83 3 2 3 3" xfId="54663"/>
    <cellStyle name="Normal 83 3 2 4" xfId="54664"/>
    <cellStyle name="Normal 83 3 2 4 2" xfId="54665"/>
    <cellStyle name="Normal 83 3 2 5" xfId="54666"/>
    <cellStyle name="Normal 83 3 2 6" xfId="54667"/>
    <cellStyle name="Normal 83 3 3" xfId="54668"/>
    <cellStyle name="Normal 83 3 3 2" xfId="54669"/>
    <cellStyle name="Normal 83 3 3 2 2" xfId="54670"/>
    <cellStyle name="Normal 83 3 3 2 2 2" xfId="54671"/>
    <cellStyle name="Normal 83 3 3 2 3" xfId="54672"/>
    <cellStyle name="Normal 83 3 3 3" xfId="54673"/>
    <cellStyle name="Normal 83 3 3 3 2" xfId="54674"/>
    <cellStyle name="Normal 83 3 3 4" xfId="54675"/>
    <cellStyle name="Normal 83 3 3 5" xfId="54676"/>
    <cellStyle name="Normal 83 3 4" xfId="54677"/>
    <cellStyle name="Normal 83 3 4 2" xfId="54678"/>
    <cellStyle name="Normal 83 3 4 2 2" xfId="54679"/>
    <cellStyle name="Normal 83 3 4 3" xfId="54680"/>
    <cellStyle name="Normal 83 3 5" xfId="54681"/>
    <cellStyle name="Normal 83 3 5 2" xfId="54682"/>
    <cellStyle name="Normal 83 3 6" xfId="54683"/>
    <cellStyle name="Normal 83 3 7" xfId="54684"/>
    <cellStyle name="Normal 83 4" xfId="54685"/>
    <cellStyle name="Normal 83 4 2" xfId="54686"/>
    <cellStyle name="Normal 83 4 2 2" xfId="54687"/>
    <cellStyle name="Normal 83 4 2 2 2" xfId="54688"/>
    <cellStyle name="Normal 83 4 2 2 2 2" xfId="54689"/>
    <cellStyle name="Normal 83 4 2 2 3" xfId="54690"/>
    <cellStyle name="Normal 83 4 2 3" xfId="54691"/>
    <cellStyle name="Normal 83 4 2 3 2" xfId="54692"/>
    <cellStyle name="Normal 83 4 2 4" xfId="54693"/>
    <cellStyle name="Normal 83 4 2 5" xfId="54694"/>
    <cellStyle name="Normal 83 4 3" xfId="54695"/>
    <cellStyle name="Normal 83 4 3 2" xfId="54696"/>
    <cellStyle name="Normal 83 4 3 2 2" xfId="54697"/>
    <cellStyle name="Normal 83 4 3 3" xfId="54698"/>
    <cellStyle name="Normal 83 4 4" xfId="54699"/>
    <cellStyle name="Normal 83 4 4 2" xfId="54700"/>
    <cellStyle name="Normal 83 4 5" xfId="54701"/>
    <cellStyle name="Normal 83 4 6" xfId="54702"/>
    <cellStyle name="Normal 83 5" xfId="54703"/>
    <cellStyle name="Normal 83 5 2" xfId="54704"/>
    <cellStyle name="Normal 83 5 2 2" xfId="54705"/>
    <cellStyle name="Normal 83 5 2 2 2" xfId="54706"/>
    <cellStyle name="Normal 83 5 2 2 2 2" xfId="54707"/>
    <cellStyle name="Normal 83 5 2 2 3" xfId="54708"/>
    <cellStyle name="Normal 83 5 2 3" xfId="54709"/>
    <cellStyle name="Normal 83 5 2 3 2" xfId="54710"/>
    <cellStyle name="Normal 83 5 2 4" xfId="54711"/>
    <cellStyle name="Normal 83 5 2 5" xfId="54712"/>
    <cellStyle name="Normal 83 5 3" xfId="54713"/>
    <cellStyle name="Normal 83 5 3 2" xfId="54714"/>
    <cellStyle name="Normal 83 5 3 2 2" xfId="54715"/>
    <cellStyle name="Normal 83 5 3 3" xfId="54716"/>
    <cellStyle name="Normal 83 5 4" xfId="54717"/>
    <cellStyle name="Normal 83 5 4 2" xfId="54718"/>
    <cellStyle name="Normal 83 5 5" xfId="54719"/>
    <cellStyle name="Normal 83 5 6" xfId="54720"/>
    <cellStyle name="Normal 83 6" xfId="54721"/>
    <cellStyle name="Normal 83 6 2" xfId="54722"/>
    <cellStyle name="Normal 83 6 2 2" xfId="54723"/>
    <cellStyle name="Normal 83 6 2 2 2" xfId="54724"/>
    <cellStyle name="Normal 83 6 2 3" xfId="54725"/>
    <cellStyle name="Normal 83 6 3" xfId="54726"/>
    <cellStyle name="Normal 83 6 3 2" xfId="54727"/>
    <cellStyle name="Normal 83 6 4" xfId="54728"/>
    <cellStyle name="Normal 83 7" xfId="54729"/>
    <cellStyle name="Normal 83 7 2" xfId="54730"/>
    <cellStyle name="Normal 83 7 2 2" xfId="54731"/>
    <cellStyle name="Normal 83 7 3" xfId="54732"/>
    <cellStyle name="Normal 83 8" xfId="54733"/>
    <cellStyle name="Normal 83 8 2" xfId="54734"/>
    <cellStyle name="Normal 83 9" xfId="54735"/>
    <cellStyle name="Normal 83 9 2" xfId="54736"/>
    <cellStyle name="Normal 84" xfId="3249"/>
    <cellStyle name="Normal 84 10" xfId="61631"/>
    <cellStyle name="Normal 84 2" xfId="54737"/>
    <cellStyle name="Normal 84 2 2" xfId="54738"/>
    <cellStyle name="Normal 84 2 2 2" xfId="54739"/>
    <cellStyle name="Normal 84 2 2 2 2" xfId="54740"/>
    <cellStyle name="Normal 84 2 2 2 2 2" xfId="54741"/>
    <cellStyle name="Normal 84 2 2 2 2 2 2" xfId="54742"/>
    <cellStyle name="Normal 84 2 2 2 2 3" xfId="54743"/>
    <cellStyle name="Normal 84 2 2 2 3" xfId="54744"/>
    <cellStyle name="Normal 84 2 2 2 3 2" xfId="54745"/>
    <cellStyle name="Normal 84 2 2 2 4" xfId="54746"/>
    <cellStyle name="Normal 84 2 2 2 5" xfId="54747"/>
    <cellStyle name="Normal 84 2 2 3" xfId="54748"/>
    <cellStyle name="Normal 84 2 2 3 2" xfId="54749"/>
    <cellStyle name="Normal 84 2 2 3 2 2" xfId="54750"/>
    <cellStyle name="Normal 84 2 2 3 3" xfId="54751"/>
    <cellStyle name="Normal 84 2 2 4" xfId="54752"/>
    <cellStyle name="Normal 84 2 2 4 2" xfId="54753"/>
    <cellStyle name="Normal 84 2 2 5" xfId="54754"/>
    <cellStyle name="Normal 84 2 2 6" xfId="54755"/>
    <cellStyle name="Normal 84 2 3" xfId="54756"/>
    <cellStyle name="Normal 84 2 3 2" xfId="54757"/>
    <cellStyle name="Normal 84 2 3 2 2" xfId="54758"/>
    <cellStyle name="Normal 84 2 3 2 2 2" xfId="54759"/>
    <cellStyle name="Normal 84 2 3 2 3" xfId="54760"/>
    <cellStyle name="Normal 84 2 3 3" xfId="54761"/>
    <cellStyle name="Normal 84 2 3 3 2" xfId="54762"/>
    <cellStyle name="Normal 84 2 3 4" xfId="54763"/>
    <cellStyle name="Normal 84 2 3 5" xfId="54764"/>
    <cellStyle name="Normal 84 2 4" xfId="54765"/>
    <cellStyle name="Normal 84 2 4 2" xfId="54766"/>
    <cellStyle name="Normal 84 2 4 2 2" xfId="54767"/>
    <cellStyle name="Normal 84 2 4 3" xfId="54768"/>
    <cellStyle name="Normal 84 2 5" xfId="54769"/>
    <cellStyle name="Normal 84 2 5 2" xfId="54770"/>
    <cellStyle name="Normal 84 2 6" xfId="54771"/>
    <cellStyle name="Normal 84 2 7" xfId="54772"/>
    <cellStyle name="Normal 84 3" xfId="54773"/>
    <cellStyle name="Normal 84 3 2" xfId="54774"/>
    <cellStyle name="Normal 84 3 2 2" xfId="54775"/>
    <cellStyle name="Normal 84 3 2 2 2" xfId="54776"/>
    <cellStyle name="Normal 84 3 2 2 2 2" xfId="54777"/>
    <cellStyle name="Normal 84 3 2 2 2 2 2" xfId="54778"/>
    <cellStyle name="Normal 84 3 2 2 2 3" xfId="54779"/>
    <cellStyle name="Normal 84 3 2 2 3" xfId="54780"/>
    <cellStyle name="Normal 84 3 2 2 3 2" xfId="54781"/>
    <cellStyle name="Normal 84 3 2 2 4" xfId="54782"/>
    <cellStyle name="Normal 84 3 2 2 5" xfId="54783"/>
    <cellStyle name="Normal 84 3 2 3" xfId="54784"/>
    <cellStyle name="Normal 84 3 2 3 2" xfId="54785"/>
    <cellStyle name="Normal 84 3 2 3 2 2" xfId="54786"/>
    <cellStyle name="Normal 84 3 2 3 3" xfId="54787"/>
    <cellStyle name="Normal 84 3 2 4" xfId="54788"/>
    <cellStyle name="Normal 84 3 2 4 2" xfId="54789"/>
    <cellStyle name="Normal 84 3 2 5" xfId="54790"/>
    <cellStyle name="Normal 84 3 2 6" xfId="54791"/>
    <cellStyle name="Normal 84 3 3" xfId="54792"/>
    <cellStyle name="Normal 84 3 3 2" xfId="54793"/>
    <cellStyle name="Normal 84 3 3 2 2" xfId="54794"/>
    <cellStyle name="Normal 84 3 3 2 2 2" xfId="54795"/>
    <cellStyle name="Normal 84 3 3 2 3" xfId="54796"/>
    <cellStyle name="Normal 84 3 3 3" xfId="54797"/>
    <cellStyle name="Normal 84 3 3 3 2" xfId="54798"/>
    <cellStyle name="Normal 84 3 3 4" xfId="54799"/>
    <cellStyle name="Normal 84 3 3 5" xfId="54800"/>
    <cellStyle name="Normal 84 3 4" xfId="54801"/>
    <cellStyle name="Normal 84 3 4 2" xfId="54802"/>
    <cellStyle name="Normal 84 3 4 2 2" xfId="54803"/>
    <cellStyle name="Normal 84 3 4 3" xfId="54804"/>
    <cellStyle name="Normal 84 3 5" xfId="54805"/>
    <cellStyle name="Normal 84 3 5 2" xfId="54806"/>
    <cellStyle name="Normal 84 3 6" xfId="54807"/>
    <cellStyle name="Normal 84 3 7" xfId="54808"/>
    <cellStyle name="Normal 84 4" xfId="54809"/>
    <cellStyle name="Normal 84 4 2" xfId="54810"/>
    <cellStyle name="Normal 84 4 2 2" xfId="54811"/>
    <cellStyle name="Normal 84 4 2 2 2" xfId="54812"/>
    <cellStyle name="Normal 84 4 2 2 2 2" xfId="54813"/>
    <cellStyle name="Normal 84 4 2 2 3" xfId="54814"/>
    <cellStyle name="Normal 84 4 2 3" xfId="54815"/>
    <cellStyle name="Normal 84 4 2 3 2" xfId="54816"/>
    <cellStyle name="Normal 84 4 2 4" xfId="54817"/>
    <cellStyle name="Normal 84 4 2 5" xfId="54818"/>
    <cellStyle name="Normal 84 4 3" xfId="54819"/>
    <cellStyle name="Normal 84 4 3 2" xfId="54820"/>
    <cellStyle name="Normal 84 4 3 2 2" xfId="54821"/>
    <cellStyle name="Normal 84 4 3 3" xfId="54822"/>
    <cellStyle name="Normal 84 4 4" xfId="54823"/>
    <cellStyle name="Normal 84 4 4 2" xfId="54824"/>
    <cellStyle name="Normal 84 4 5" xfId="54825"/>
    <cellStyle name="Normal 84 4 6" xfId="54826"/>
    <cellStyle name="Normal 84 5" xfId="54827"/>
    <cellStyle name="Normal 84 5 2" xfId="54828"/>
    <cellStyle name="Normal 84 5 2 2" xfId="54829"/>
    <cellStyle name="Normal 84 5 2 2 2" xfId="54830"/>
    <cellStyle name="Normal 84 5 2 2 2 2" xfId="54831"/>
    <cellStyle name="Normal 84 5 2 2 3" xfId="54832"/>
    <cellStyle name="Normal 84 5 2 3" xfId="54833"/>
    <cellStyle name="Normal 84 5 2 3 2" xfId="54834"/>
    <cellStyle name="Normal 84 5 2 4" xfId="54835"/>
    <cellStyle name="Normal 84 5 2 5" xfId="54836"/>
    <cellStyle name="Normal 84 5 3" xfId="54837"/>
    <cellStyle name="Normal 84 5 3 2" xfId="54838"/>
    <cellStyle name="Normal 84 5 3 2 2" xfId="54839"/>
    <cellStyle name="Normal 84 5 3 3" xfId="54840"/>
    <cellStyle name="Normal 84 5 4" xfId="54841"/>
    <cellStyle name="Normal 84 5 4 2" xfId="54842"/>
    <cellStyle name="Normal 84 5 5" xfId="54843"/>
    <cellStyle name="Normal 84 5 6" xfId="54844"/>
    <cellStyle name="Normal 84 6" xfId="61632"/>
    <cellStyle name="Normal 84 7" xfId="61633"/>
    <cellStyle name="Normal 84 7 2" xfId="61634"/>
    <cellStyle name="Normal 84 7 2 2" xfId="61635"/>
    <cellStyle name="Normal 84 7 3" xfId="61636"/>
    <cellStyle name="Normal 84 8" xfId="61637"/>
    <cellStyle name="Normal 84 8 2" xfId="61638"/>
    <cellStyle name="Normal 84 9" xfId="61639"/>
    <cellStyle name="Normal 84 9 2" xfId="61640"/>
    <cellStyle name="Normal 85" xfId="3250"/>
    <cellStyle name="Normal 85 10" xfId="54845"/>
    <cellStyle name="Normal 85 10 2" xfId="54846"/>
    <cellStyle name="Normal 85 10 2 2" xfId="54847"/>
    <cellStyle name="Normal 85 10 2 2 2" xfId="54848"/>
    <cellStyle name="Normal 85 10 2 2 2 2" xfId="54849"/>
    <cellStyle name="Normal 85 10 2 2 2 2 2" xfId="54850"/>
    <cellStyle name="Normal 85 10 2 2 2 3" xfId="54851"/>
    <cellStyle name="Normal 85 10 2 2 3" xfId="54852"/>
    <cellStyle name="Normal 85 10 2 2 3 2" xfId="54853"/>
    <cellStyle name="Normal 85 10 2 2 4" xfId="54854"/>
    <cellStyle name="Normal 85 10 2 2 5" xfId="54855"/>
    <cellStyle name="Normal 85 10 2 3" xfId="54856"/>
    <cellStyle name="Normal 85 10 2 3 2" xfId="54857"/>
    <cellStyle name="Normal 85 10 2 3 2 2" xfId="54858"/>
    <cellStyle name="Normal 85 10 2 3 3" xfId="54859"/>
    <cellStyle name="Normal 85 10 2 4" xfId="54860"/>
    <cellStyle name="Normal 85 10 2 4 2" xfId="54861"/>
    <cellStyle name="Normal 85 10 2 5" xfId="54862"/>
    <cellStyle name="Normal 85 10 2 6" xfId="54863"/>
    <cellStyle name="Normal 85 10 3" xfId="54864"/>
    <cellStyle name="Normal 85 10 3 2" xfId="54865"/>
    <cellStyle name="Normal 85 10 3 2 2" xfId="54866"/>
    <cellStyle name="Normal 85 10 3 2 2 2" xfId="54867"/>
    <cellStyle name="Normal 85 10 3 2 3" xfId="54868"/>
    <cellStyle name="Normal 85 10 3 3" xfId="54869"/>
    <cellStyle name="Normal 85 10 3 3 2" xfId="54870"/>
    <cellStyle name="Normal 85 10 3 4" xfId="54871"/>
    <cellStyle name="Normal 85 10 3 5" xfId="54872"/>
    <cellStyle name="Normal 85 10 4" xfId="54873"/>
    <cellStyle name="Normal 85 10 4 2" xfId="54874"/>
    <cellStyle name="Normal 85 10 4 2 2" xfId="54875"/>
    <cellStyle name="Normal 85 10 4 3" xfId="54876"/>
    <cellStyle name="Normal 85 10 5" xfId="54877"/>
    <cellStyle name="Normal 85 10 5 2" xfId="54878"/>
    <cellStyle name="Normal 85 10 6" xfId="54879"/>
    <cellStyle name="Normal 85 10 7" xfId="54880"/>
    <cellStyle name="Normal 85 11" xfId="54881"/>
    <cellStyle name="Normal 85 11 2" xfId="54882"/>
    <cellStyle name="Normal 85 11 2 2" xfId="54883"/>
    <cellStyle name="Normal 85 11 2 2 2" xfId="54884"/>
    <cellStyle name="Normal 85 11 2 2 2 2" xfId="54885"/>
    <cellStyle name="Normal 85 11 2 2 3" xfId="54886"/>
    <cellStyle name="Normal 85 11 2 3" xfId="54887"/>
    <cellStyle name="Normal 85 11 2 3 2" xfId="54888"/>
    <cellStyle name="Normal 85 11 2 4" xfId="54889"/>
    <cellStyle name="Normal 85 11 2 5" xfId="54890"/>
    <cellStyle name="Normal 85 11 3" xfId="54891"/>
    <cellStyle name="Normal 85 11 3 2" xfId="54892"/>
    <cellStyle name="Normal 85 11 3 2 2" xfId="54893"/>
    <cellStyle name="Normal 85 11 3 3" xfId="54894"/>
    <cellStyle name="Normal 85 11 4" xfId="54895"/>
    <cellStyle name="Normal 85 11 4 2" xfId="54896"/>
    <cellStyle name="Normal 85 11 5" xfId="54897"/>
    <cellStyle name="Normal 85 11 6" xfId="54898"/>
    <cellStyle name="Normal 85 12" xfId="54899"/>
    <cellStyle name="Normal 85 12 2" xfId="54900"/>
    <cellStyle name="Normal 85 12 2 2" xfId="54901"/>
    <cellStyle name="Normal 85 12 2 2 2" xfId="54902"/>
    <cellStyle name="Normal 85 12 2 2 2 2" xfId="54903"/>
    <cellStyle name="Normal 85 12 2 2 3" xfId="54904"/>
    <cellStyle name="Normal 85 12 2 3" xfId="54905"/>
    <cellStyle name="Normal 85 12 2 3 2" xfId="54906"/>
    <cellStyle name="Normal 85 12 2 4" xfId="54907"/>
    <cellStyle name="Normal 85 12 2 5" xfId="54908"/>
    <cellStyle name="Normal 85 12 3" xfId="54909"/>
    <cellStyle name="Normal 85 12 3 2" xfId="54910"/>
    <cellStyle name="Normal 85 12 3 2 2" xfId="54911"/>
    <cellStyle name="Normal 85 12 3 3" xfId="54912"/>
    <cellStyle name="Normal 85 12 4" xfId="54913"/>
    <cellStyle name="Normal 85 12 4 2" xfId="54914"/>
    <cellStyle name="Normal 85 12 5" xfId="54915"/>
    <cellStyle name="Normal 85 12 6" xfId="54916"/>
    <cellStyle name="Normal 85 13" xfId="61641"/>
    <cellStyle name="Normal 85 14" xfId="61642"/>
    <cellStyle name="Normal 85 14 2" xfId="61643"/>
    <cellStyle name="Normal 85 14 2 2" xfId="61644"/>
    <cellStyle name="Normal 85 14 3" xfId="61645"/>
    <cellStyle name="Normal 85 15" xfId="61646"/>
    <cellStyle name="Normal 85 15 2" xfId="61647"/>
    <cellStyle name="Normal 85 16" xfId="61648"/>
    <cellStyle name="Normal 85 16 2" xfId="61649"/>
    <cellStyle name="Normal 85 17" xfId="61650"/>
    <cellStyle name="Normal 85 2" xfId="3251"/>
    <cellStyle name="Normal 85 2 2" xfId="54917"/>
    <cellStyle name="Normal 85 3" xfId="3252"/>
    <cellStyle name="Normal 85 3 2" xfId="54918"/>
    <cellStyle name="Normal 85 4" xfId="3253"/>
    <cellStyle name="Normal 85 4 2" xfId="54919"/>
    <cellStyle name="Normal 85 5" xfId="3254"/>
    <cellStyle name="Normal 85 5 2" xfId="54920"/>
    <cellStyle name="Normal 85 6" xfId="3255"/>
    <cellStyle name="Normal 85 6 2" xfId="54921"/>
    <cellStyle name="Normal 85 7" xfId="3256"/>
    <cellStyle name="Normal 85 7 2" xfId="54922"/>
    <cellStyle name="Normal 85 8" xfId="3257"/>
    <cellStyle name="Normal 85 9" xfId="54923"/>
    <cellStyle name="Normal 85 9 2" xfId="54924"/>
    <cellStyle name="Normal 85 9 2 2" xfId="54925"/>
    <cellStyle name="Normal 85 9 2 2 2" xfId="54926"/>
    <cellStyle name="Normal 85 9 2 2 2 2" xfId="54927"/>
    <cellStyle name="Normal 85 9 2 2 2 2 2" xfId="54928"/>
    <cellStyle name="Normal 85 9 2 2 2 3" xfId="54929"/>
    <cellStyle name="Normal 85 9 2 2 3" xfId="54930"/>
    <cellStyle name="Normal 85 9 2 2 3 2" xfId="54931"/>
    <cellStyle name="Normal 85 9 2 2 4" xfId="54932"/>
    <cellStyle name="Normal 85 9 2 2 5" xfId="54933"/>
    <cellStyle name="Normal 85 9 2 3" xfId="54934"/>
    <cellStyle name="Normal 85 9 2 3 2" xfId="54935"/>
    <cellStyle name="Normal 85 9 2 3 2 2" xfId="54936"/>
    <cellStyle name="Normal 85 9 2 3 3" xfId="54937"/>
    <cellStyle name="Normal 85 9 2 4" xfId="54938"/>
    <cellStyle name="Normal 85 9 2 4 2" xfId="54939"/>
    <cellStyle name="Normal 85 9 2 5" xfId="54940"/>
    <cellStyle name="Normal 85 9 2 6" xfId="54941"/>
    <cellStyle name="Normal 85 9 3" xfId="54942"/>
    <cellStyle name="Normal 85 9 3 2" xfId="54943"/>
    <cellStyle name="Normal 85 9 3 2 2" xfId="54944"/>
    <cellStyle name="Normal 85 9 3 2 2 2" xfId="54945"/>
    <cellStyle name="Normal 85 9 3 2 3" xfId="54946"/>
    <cellStyle name="Normal 85 9 3 3" xfId="54947"/>
    <cellStyle name="Normal 85 9 3 3 2" xfId="54948"/>
    <cellStyle name="Normal 85 9 3 4" xfId="54949"/>
    <cellStyle name="Normal 85 9 3 5" xfId="54950"/>
    <cellStyle name="Normal 85 9 4" xfId="54951"/>
    <cellStyle name="Normal 85 9 4 2" xfId="54952"/>
    <cellStyle name="Normal 85 9 4 2 2" xfId="54953"/>
    <cellStyle name="Normal 85 9 4 3" xfId="54954"/>
    <cellStyle name="Normal 85 9 5" xfId="54955"/>
    <cellStyle name="Normal 85 9 5 2" xfId="54956"/>
    <cellStyle name="Normal 85 9 6" xfId="54957"/>
    <cellStyle name="Normal 85 9 7" xfId="54958"/>
    <cellStyle name="Normal 86" xfId="3258"/>
    <cellStyle name="Normal 86 10" xfId="54959"/>
    <cellStyle name="Normal 86 10 2" xfId="54960"/>
    <cellStyle name="Normal 86 10 2 2" xfId="54961"/>
    <cellStyle name="Normal 86 10 2 2 2" xfId="54962"/>
    <cellStyle name="Normal 86 10 2 2 2 2" xfId="54963"/>
    <cellStyle name="Normal 86 10 2 2 2 2 2" xfId="54964"/>
    <cellStyle name="Normal 86 10 2 2 2 3" xfId="54965"/>
    <cellStyle name="Normal 86 10 2 2 3" xfId="54966"/>
    <cellStyle name="Normal 86 10 2 2 3 2" xfId="54967"/>
    <cellStyle name="Normal 86 10 2 2 4" xfId="54968"/>
    <cellStyle name="Normal 86 10 2 2 5" xfId="54969"/>
    <cellStyle name="Normal 86 10 2 3" xfId="54970"/>
    <cellStyle name="Normal 86 10 2 3 2" xfId="54971"/>
    <cellStyle name="Normal 86 10 2 3 2 2" xfId="54972"/>
    <cellStyle name="Normal 86 10 2 3 3" xfId="54973"/>
    <cellStyle name="Normal 86 10 2 4" xfId="54974"/>
    <cellStyle name="Normal 86 10 2 4 2" xfId="54975"/>
    <cellStyle name="Normal 86 10 2 5" xfId="54976"/>
    <cellStyle name="Normal 86 10 2 6" xfId="54977"/>
    <cellStyle name="Normal 86 10 3" xfId="54978"/>
    <cellStyle name="Normal 86 10 3 2" xfId="54979"/>
    <cellStyle name="Normal 86 10 3 2 2" xfId="54980"/>
    <cellStyle name="Normal 86 10 3 2 2 2" xfId="54981"/>
    <cellStyle name="Normal 86 10 3 2 3" xfId="54982"/>
    <cellStyle name="Normal 86 10 3 3" xfId="54983"/>
    <cellStyle name="Normal 86 10 3 3 2" xfId="54984"/>
    <cellStyle name="Normal 86 10 3 4" xfId="54985"/>
    <cellStyle name="Normal 86 10 3 5" xfId="54986"/>
    <cellStyle name="Normal 86 10 4" xfId="54987"/>
    <cellStyle name="Normal 86 10 4 2" xfId="54988"/>
    <cellStyle name="Normal 86 10 4 2 2" xfId="54989"/>
    <cellStyle name="Normal 86 10 4 3" xfId="54990"/>
    <cellStyle name="Normal 86 10 5" xfId="54991"/>
    <cellStyle name="Normal 86 10 5 2" xfId="54992"/>
    <cellStyle name="Normal 86 10 6" xfId="54993"/>
    <cellStyle name="Normal 86 10 7" xfId="54994"/>
    <cellStyle name="Normal 86 11" xfId="54995"/>
    <cellStyle name="Normal 86 11 2" xfId="54996"/>
    <cellStyle name="Normal 86 11 2 2" xfId="54997"/>
    <cellStyle name="Normal 86 11 2 2 2" xfId="54998"/>
    <cellStyle name="Normal 86 11 2 2 2 2" xfId="54999"/>
    <cellStyle name="Normal 86 11 2 2 3" xfId="55000"/>
    <cellStyle name="Normal 86 11 2 3" xfId="55001"/>
    <cellStyle name="Normal 86 11 2 3 2" xfId="55002"/>
    <cellStyle name="Normal 86 11 2 4" xfId="55003"/>
    <cellStyle name="Normal 86 11 2 5" xfId="55004"/>
    <cellStyle name="Normal 86 11 3" xfId="55005"/>
    <cellStyle name="Normal 86 11 3 2" xfId="55006"/>
    <cellStyle name="Normal 86 11 3 2 2" xfId="55007"/>
    <cellStyle name="Normal 86 11 3 3" xfId="55008"/>
    <cellStyle name="Normal 86 11 4" xfId="55009"/>
    <cellStyle name="Normal 86 11 4 2" xfId="55010"/>
    <cellStyle name="Normal 86 11 5" xfId="55011"/>
    <cellStyle name="Normal 86 11 6" xfId="55012"/>
    <cellStyle name="Normal 86 12" xfId="55013"/>
    <cellStyle name="Normal 86 12 2" xfId="55014"/>
    <cellStyle name="Normal 86 12 2 2" xfId="55015"/>
    <cellStyle name="Normal 86 12 2 2 2" xfId="55016"/>
    <cellStyle name="Normal 86 12 2 2 2 2" xfId="55017"/>
    <cellStyle name="Normal 86 12 2 2 3" xfId="55018"/>
    <cellStyle name="Normal 86 12 2 3" xfId="55019"/>
    <cellStyle name="Normal 86 12 2 3 2" xfId="55020"/>
    <cellStyle name="Normal 86 12 2 4" xfId="55021"/>
    <cellStyle name="Normal 86 12 2 5" xfId="55022"/>
    <cellStyle name="Normal 86 12 3" xfId="55023"/>
    <cellStyle name="Normal 86 12 3 2" xfId="55024"/>
    <cellStyle name="Normal 86 12 3 2 2" xfId="55025"/>
    <cellStyle name="Normal 86 12 3 3" xfId="55026"/>
    <cellStyle name="Normal 86 12 4" xfId="55027"/>
    <cellStyle name="Normal 86 12 4 2" xfId="55028"/>
    <cellStyle name="Normal 86 12 5" xfId="55029"/>
    <cellStyle name="Normal 86 12 6" xfId="55030"/>
    <cellStyle name="Normal 86 13" xfId="61651"/>
    <cellStyle name="Normal 86 14" xfId="61652"/>
    <cellStyle name="Normal 86 14 2" xfId="61653"/>
    <cellStyle name="Normal 86 14 2 2" xfId="61654"/>
    <cellStyle name="Normal 86 14 3" xfId="61655"/>
    <cellStyle name="Normal 86 15" xfId="61656"/>
    <cellStyle name="Normal 86 15 2" xfId="61657"/>
    <cellStyle name="Normal 86 16" xfId="61658"/>
    <cellStyle name="Normal 86 16 2" xfId="61659"/>
    <cellStyle name="Normal 86 17" xfId="61660"/>
    <cellStyle name="Normal 86 2" xfId="3259"/>
    <cellStyle name="Normal 86 2 2" xfId="55031"/>
    <cellStyle name="Normal 86 3" xfId="3260"/>
    <cellStyle name="Normal 86 3 2" xfId="55032"/>
    <cellStyle name="Normal 86 4" xfId="3261"/>
    <cellStyle name="Normal 86 4 2" xfId="55033"/>
    <cellStyle name="Normal 86 5" xfId="3262"/>
    <cellStyle name="Normal 86 5 2" xfId="55034"/>
    <cellStyle name="Normal 86 6" xfId="3263"/>
    <cellStyle name="Normal 86 6 2" xfId="55035"/>
    <cellStyle name="Normal 86 7" xfId="3264"/>
    <cellStyle name="Normal 86 7 2" xfId="55036"/>
    <cellStyle name="Normal 86 8" xfId="3265"/>
    <cellStyle name="Normal 86 9" xfId="55037"/>
    <cellStyle name="Normal 86 9 2" xfId="55038"/>
    <cellStyle name="Normal 86 9 2 2" xfId="55039"/>
    <cellStyle name="Normal 86 9 2 2 2" xfId="55040"/>
    <cellStyle name="Normal 86 9 2 2 2 2" xfId="55041"/>
    <cellStyle name="Normal 86 9 2 2 2 2 2" xfId="55042"/>
    <cellStyle name="Normal 86 9 2 2 2 3" xfId="55043"/>
    <cellStyle name="Normal 86 9 2 2 3" xfId="55044"/>
    <cellStyle name="Normal 86 9 2 2 3 2" xfId="55045"/>
    <cellStyle name="Normal 86 9 2 2 4" xfId="55046"/>
    <cellStyle name="Normal 86 9 2 2 5" xfId="55047"/>
    <cellStyle name="Normal 86 9 2 3" xfId="55048"/>
    <cellStyle name="Normal 86 9 2 3 2" xfId="55049"/>
    <cellStyle name="Normal 86 9 2 3 2 2" xfId="55050"/>
    <cellStyle name="Normal 86 9 2 3 3" xfId="55051"/>
    <cellStyle name="Normal 86 9 2 4" xfId="55052"/>
    <cellStyle name="Normal 86 9 2 4 2" xfId="55053"/>
    <cellStyle name="Normal 86 9 2 5" xfId="55054"/>
    <cellStyle name="Normal 86 9 2 6" xfId="55055"/>
    <cellStyle name="Normal 86 9 3" xfId="55056"/>
    <cellStyle name="Normal 86 9 3 2" xfId="55057"/>
    <cellStyle name="Normal 86 9 3 2 2" xfId="55058"/>
    <cellStyle name="Normal 86 9 3 2 2 2" xfId="55059"/>
    <cellStyle name="Normal 86 9 3 2 3" xfId="55060"/>
    <cellStyle name="Normal 86 9 3 3" xfId="55061"/>
    <cellStyle name="Normal 86 9 3 3 2" xfId="55062"/>
    <cellStyle name="Normal 86 9 3 4" xfId="55063"/>
    <cellStyle name="Normal 86 9 3 5" xfId="55064"/>
    <cellStyle name="Normal 86 9 4" xfId="55065"/>
    <cellStyle name="Normal 86 9 4 2" xfId="55066"/>
    <cellStyle name="Normal 86 9 4 2 2" xfId="55067"/>
    <cellStyle name="Normal 86 9 4 3" xfId="55068"/>
    <cellStyle name="Normal 86 9 5" xfId="55069"/>
    <cellStyle name="Normal 86 9 5 2" xfId="55070"/>
    <cellStyle name="Normal 86 9 6" xfId="55071"/>
    <cellStyle name="Normal 86 9 7" xfId="55072"/>
    <cellStyle name="Normal 87" xfId="3266"/>
    <cellStyle name="Normal 87 10" xfId="61661"/>
    <cellStyle name="Normal 87 2" xfId="55073"/>
    <cellStyle name="Normal 87 2 2" xfId="55074"/>
    <cellStyle name="Normal 87 2 2 2" xfId="55075"/>
    <cellStyle name="Normal 87 2 2 2 2" xfId="55076"/>
    <cellStyle name="Normal 87 2 2 2 2 2" xfId="55077"/>
    <cellStyle name="Normal 87 2 2 2 2 2 2" xfId="55078"/>
    <cellStyle name="Normal 87 2 2 2 2 3" xfId="55079"/>
    <cellStyle name="Normal 87 2 2 2 3" xfId="55080"/>
    <cellStyle name="Normal 87 2 2 2 3 2" xfId="55081"/>
    <cellStyle name="Normal 87 2 2 2 4" xfId="55082"/>
    <cellStyle name="Normal 87 2 2 2 5" xfId="55083"/>
    <cellStyle name="Normal 87 2 2 3" xfId="55084"/>
    <cellStyle name="Normal 87 2 2 3 2" xfId="55085"/>
    <cellStyle name="Normal 87 2 2 3 2 2" xfId="55086"/>
    <cellStyle name="Normal 87 2 2 3 3" xfId="55087"/>
    <cellStyle name="Normal 87 2 2 4" xfId="55088"/>
    <cellStyle name="Normal 87 2 2 4 2" xfId="55089"/>
    <cellStyle name="Normal 87 2 2 5" xfId="55090"/>
    <cellStyle name="Normal 87 2 2 6" xfId="55091"/>
    <cellStyle name="Normal 87 2 3" xfId="55092"/>
    <cellStyle name="Normal 87 2 3 2" xfId="55093"/>
    <cellStyle name="Normal 87 2 3 2 2" xfId="55094"/>
    <cellStyle name="Normal 87 2 3 2 2 2" xfId="55095"/>
    <cellStyle name="Normal 87 2 3 2 3" xfId="55096"/>
    <cellStyle name="Normal 87 2 3 3" xfId="55097"/>
    <cellStyle name="Normal 87 2 3 3 2" xfId="55098"/>
    <cellStyle name="Normal 87 2 3 4" xfId="55099"/>
    <cellStyle name="Normal 87 2 3 5" xfId="55100"/>
    <cellStyle name="Normal 87 2 4" xfId="55101"/>
    <cellStyle name="Normal 87 2 4 2" xfId="55102"/>
    <cellStyle name="Normal 87 2 4 2 2" xfId="55103"/>
    <cellStyle name="Normal 87 2 4 3" xfId="55104"/>
    <cellStyle name="Normal 87 2 5" xfId="55105"/>
    <cellStyle name="Normal 87 2 5 2" xfId="55106"/>
    <cellStyle name="Normal 87 2 6" xfId="55107"/>
    <cellStyle name="Normal 87 2 7" xfId="55108"/>
    <cellStyle name="Normal 87 3" xfId="55109"/>
    <cellStyle name="Normal 87 3 2" xfId="55110"/>
    <cellStyle name="Normal 87 3 2 2" xfId="55111"/>
    <cellStyle name="Normal 87 3 2 2 2" xfId="55112"/>
    <cellStyle name="Normal 87 3 2 2 2 2" xfId="55113"/>
    <cellStyle name="Normal 87 3 2 2 2 2 2" xfId="55114"/>
    <cellStyle name="Normal 87 3 2 2 2 3" xfId="55115"/>
    <cellStyle name="Normal 87 3 2 2 3" xfId="55116"/>
    <cellStyle name="Normal 87 3 2 2 3 2" xfId="55117"/>
    <cellStyle name="Normal 87 3 2 2 4" xfId="55118"/>
    <cellStyle name="Normal 87 3 2 2 5" xfId="55119"/>
    <cellStyle name="Normal 87 3 2 3" xfId="55120"/>
    <cellStyle name="Normal 87 3 2 3 2" xfId="55121"/>
    <cellStyle name="Normal 87 3 2 3 2 2" xfId="55122"/>
    <cellStyle name="Normal 87 3 2 3 3" xfId="55123"/>
    <cellStyle name="Normal 87 3 2 4" xfId="55124"/>
    <cellStyle name="Normal 87 3 2 4 2" xfId="55125"/>
    <cellStyle name="Normal 87 3 2 5" xfId="55126"/>
    <cellStyle name="Normal 87 3 2 6" xfId="55127"/>
    <cellStyle name="Normal 87 3 3" xfId="55128"/>
    <cellStyle name="Normal 87 3 3 2" xfId="55129"/>
    <cellStyle name="Normal 87 3 3 2 2" xfId="55130"/>
    <cellStyle name="Normal 87 3 3 2 2 2" xfId="55131"/>
    <cellStyle name="Normal 87 3 3 2 3" xfId="55132"/>
    <cellStyle name="Normal 87 3 3 3" xfId="55133"/>
    <cellStyle name="Normal 87 3 3 3 2" xfId="55134"/>
    <cellStyle name="Normal 87 3 3 4" xfId="55135"/>
    <cellStyle name="Normal 87 3 3 5" xfId="55136"/>
    <cellStyle name="Normal 87 3 4" xfId="55137"/>
    <cellStyle name="Normal 87 3 4 2" xfId="55138"/>
    <cellStyle name="Normal 87 3 4 2 2" xfId="55139"/>
    <cellStyle name="Normal 87 3 4 3" xfId="55140"/>
    <cellStyle name="Normal 87 3 5" xfId="55141"/>
    <cellStyle name="Normal 87 3 5 2" xfId="55142"/>
    <cellStyle name="Normal 87 3 6" xfId="55143"/>
    <cellStyle name="Normal 87 3 7" xfId="55144"/>
    <cellStyle name="Normal 87 4" xfId="55145"/>
    <cellStyle name="Normal 87 4 2" xfId="55146"/>
    <cellStyle name="Normal 87 4 2 2" xfId="55147"/>
    <cellStyle name="Normal 87 4 2 2 2" xfId="55148"/>
    <cellStyle name="Normal 87 4 2 2 2 2" xfId="55149"/>
    <cellStyle name="Normal 87 4 2 2 3" xfId="55150"/>
    <cellStyle name="Normal 87 4 2 3" xfId="55151"/>
    <cellStyle name="Normal 87 4 2 3 2" xfId="55152"/>
    <cellStyle name="Normal 87 4 2 4" xfId="55153"/>
    <cellStyle name="Normal 87 4 2 5" xfId="55154"/>
    <cellStyle name="Normal 87 4 3" xfId="55155"/>
    <cellStyle name="Normal 87 4 3 2" xfId="55156"/>
    <cellStyle name="Normal 87 4 3 2 2" xfId="55157"/>
    <cellStyle name="Normal 87 4 3 3" xfId="55158"/>
    <cellStyle name="Normal 87 4 4" xfId="55159"/>
    <cellStyle name="Normal 87 4 4 2" xfId="55160"/>
    <cellStyle name="Normal 87 4 5" xfId="55161"/>
    <cellStyle name="Normal 87 4 6" xfId="55162"/>
    <cellStyle name="Normal 87 5" xfId="55163"/>
    <cellStyle name="Normal 87 5 2" xfId="55164"/>
    <cellStyle name="Normal 87 5 2 2" xfId="55165"/>
    <cellStyle name="Normal 87 5 2 2 2" xfId="55166"/>
    <cellStyle name="Normal 87 5 2 2 2 2" xfId="55167"/>
    <cellStyle name="Normal 87 5 2 2 3" xfId="55168"/>
    <cellStyle name="Normal 87 5 2 3" xfId="55169"/>
    <cellStyle name="Normal 87 5 2 3 2" xfId="55170"/>
    <cellStyle name="Normal 87 5 2 4" xfId="55171"/>
    <cellStyle name="Normal 87 5 2 5" xfId="55172"/>
    <cellStyle name="Normal 87 5 3" xfId="55173"/>
    <cellStyle name="Normal 87 5 3 2" xfId="55174"/>
    <cellStyle name="Normal 87 5 3 2 2" xfId="55175"/>
    <cellStyle name="Normal 87 5 3 3" xfId="55176"/>
    <cellStyle name="Normal 87 5 4" xfId="55177"/>
    <cellStyle name="Normal 87 5 4 2" xfId="55178"/>
    <cellStyle name="Normal 87 5 5" xfId="55179"/>
    <cellStyle name="Normal 87 5 6" xfId="55180"/>
    <cellStyle name="Normal 87 6" xfId="61662"/>
    <cellStyle name="Normal 87 7" xfId="61663"/>
    <cellStyle name="Normal 87 7 2" xfId="61664"/>
    <cellStyle name="Normal 87 7 2 2" xfId="61665"/>
    <cellStyle name="Normal 87 7 3" xfId="61666"/>
    <cellStyle name="Normal 87 8" xfId="61667"/>
    <cellStyle name="Normal 87 8 2" xfId="61668"/>
    <cellStyle name="Normal 87 9" xfId="61669"/>
    <cellStyle name="Normal 87 9 2" xfId="61670"/>
    <cellStyle name="Normal 88" xfId="3267"/>
    <cellStyle name="Normal 88 10" xfId="61671"/>
    <cellStyle name="Normal 88 2" xfId="55181"/>
    <cellStyle name="Normal 88 2 2" xfId="55182"/>
    <cellStyle name="Normal 88 2 2 2" xfId="55183"/>
    <cellStyle name="Normal 88 2 2 2 2" xfId="55184"/>
    <cellStyle name="Normal 88 2 2 2 2 2" xfId="55185"/>
    <cellStyle name="Normal 88 2 2 2 2 2 2" xfId="55186"/>
    <cellStyle name="Normal 88 2 2 2 2 3" xfId="55187"/>
    <cellStyle name="Normal 88 2 2 2 3" xfId="55188"/>
    <cellStyle name="Normal 88 2 2 2 3 2" xfId="55189"/>
    <cellStyle name="Normal 88 2 2 2 4" xfId="55190"/>
    <cellStyle name="Normal 88 2 2 2 5" xfId="55191"/>
    <cellStyle name="Normal 88 2 2 3" xfId="55192"/>
    <cellStyle name="Normal 88 2 2 3 2" xfId="55193"/>
    <cellStyle name="Normal 88 2 2 3 2 2" xfId="55194"/>
    <cellStyle name="Normal 88 2 2 3 3" xfId="55195"/>
    <cellStyle name="Normal 88 2 2 4" xfId="55196"/>
    <cellStyle name="Normal 88 2 2 4 2" xfId="55197"/>
    <cellStyle name="Normal 88 2 2 5" xfId="55198"/>
    <cellStyle name="Normal 88 2 2 6" xfId="55199"/>
    <cellStyle name="Normal 88 2 3" xfId="55200"/>
    <cellStyle name="Normal 88 2 3 2" xfId="55201"/>
    <cellStyle name="Normal 88 2 3 2 2" xfId="55202"/>
    <cellStyle name="Normal 88 2 3 2 2 2" xfId="55203"/>
    <cellStyle name="Normal 88 2 3 2 3" xfId="55204"/>
    <cellStyle name="Normal 88 2 3 3" xfId="55205"/>
    <cellStyle name="Normal 88 2 3 3 2" xfId="55206"/>
    <cellStyle name="Normal 88 2 3 4" xfId="55207"/>
    <cellStyle name="Normal 88 2 3 5" xfId="55208"/>
    <cellStyle name="Normal 88 2 4" xfId="55209"/>
    <cellStyle name="Normal 88 2 4 2" xfId="55210"/>
    <cellStyle name="Normal 88 2 4 2 2" xfId="55211"/>
    <cellStyle name="Normal 88 2 4 3" xfId="55212"/>
    <cellStyle name="Normal 88 2 5" xfId="55213"/>
    <cellStyle name="Normal 88 2 5 2" xfId="55214"/>
    <cellStyle name="Normal 88 2 6" xfId="55215"/>
    <cellStyle name="Normal 88 2 7" xfId="55216"/>
    <cellStyle name="Normal 88 3" xfId="55217"/>
    <cellStyle name="Normal 88 3 2" xfId="55218"/>
    <cellStyle name="Normal 88 3 2 2" xfId="55219"/>
    <cellStyle name="Normal 88 3 2 2 2" xfId="55220"/>
    <cellStyle name="Normal 88 3 2 2 2 2" xfId="55221"/>
    <cellStyle name="Normal 88 3 2 2 2 2 2" xfId="55222"/>
    <cellStyle name="Normal 88 3 2 2 2 3" xfId="55223"/>
    <cellStyle name="Normal 88 3 2 2 3" xfId="55224"/>
    <cellStyle name="Normal 88 3 2 2 3 2" xfId="55225"/>
    <cellStyle name="Normal 88 3 2 2 4" xfId="55226"/>
    <cellStyle name="Normal 88 3 2 2 5" xfId="55227"/>
    <cellStyle name="Normal 88 3 2 3" xfId="55228"/>
    <cellStyle name="Normal 88 3 2 3 2" xfId="55229"/>
    <cellStyle name="Normal 88 3 2 3 2 2" xfId="55230"/>
    <cellStyle name="Normal 88 3 2 3 3" xfId="55231"/>
    <cellStyle name="Normal 88 3 2 4" xfId="55232"/>
    <cellStyle name="Normal 88 3 2 4 2" xfId="55233"/>
    <cellStyle name="Normal 88 3 2 5" xfId="55234"/>
    <cellStyle name="Normal 88 3 2 6" xfId="55235"/>
    <cellStyle name="Normal 88 3 3" xfId="55236"/>
    <cellStyle name="Normal 88 3 3 2" xfId="55237"/>
    <cellStyle name="Normal 88 3 3 2 2" xfId="55238"/>
    <cellStyle name="Normal 88 3 3 2 2 2" xfId="55239"/>
    <cellStyle name="Normal 88 3 3 2 3" xfId="55240"/>
    <cellStyle name="Normal 88 3 3 3" xfId="55241"/>
    <cellStyle name="Normal 88 3 3 3 2" xfId="55242"/>
    <cellStyle name="Normal 88 3 3 4" xfId="55243"/>
    <cellStyle name="Normal 88 3 3 5" xfId="55244"/>
    <cellStyle name="Normal 88 3 4" xfId="55245"/>
    <cellStyle name="Normal 88 3 4 2" xfId="55246"/>
    <cellStyle name="Normal 88 3 4 2 2" xfId="55247"/>
    <cellStyle name="Normal 88 3 4 3" xfId="55248"/>
    <cellStyle name="Normal 88 3 5" xfId="55249"/>
    <cellStyle name="Normal 88 3 5 2" xfId="55250"/>
    <cellStyle name="Normal 88 3 6" xfId="55251"/>
    <cellStyle name="Normal 88 3 7" xfId="55252"/>
    <cellStyle name="Normal 88 4" xfId="55253"/>
    <cellStyle name="Normal 88 4 2" xfId="55254"/>
    <cellStyle name="Normal 88 4 2 2" xfId="55255"/>
    <cellStyle name="Normal 88 4 2 2 2" xfId="55256"/>
    <cellStyle name="Normal 88 4 2 2 2 2" xfId="55257"/>
    <cellStyle name="Normal 88 4 2 2 3" xfId="55258"/>
    <cellStyle name="Normal 88 4 2 3" xfId="55259"/>
    <cellStyle name="Normal 88 4 2 3 2" xfId="55260"/>
    <cellStyle name="Normal 88 4 2 4" xfId="55261"/>
    <cellStyle name="Normal 88 4 2 5" xfId="55262"/>
    <cellStyle name="Normal 88 4 3" xfId="55263"/>
    <cellStyle name="Normal 88 4 3 2" xfId="55264"/>
    <cellStyle name="Normal 88 4 3 2 2" xfId="55265"/>
    <cellStyle name="Normal 88 4 3 3" xfId="55266"/>
    <cellStyle name="Normal 88 4 4" xfId="55267"/>
    <cellStyle name="Normal 88 4 4 2" xfId="55268"/>
    <cellStyle name="Normal 88 4 5" xfId="55269"/>
    <cellStyle name="Normal 88 4 6" xfId="55270"/>
    <cellStyle name="Normal 88 5" xfId="55271"/>
    <cellStyle name="Normal 88 5 2" xfId="55272"/>
    <cellStyle name="Normal 88 5 2 2" xfId="55273"/>
    <cellStyle name="Normal 88 5 2 2 2" xfId="55274"/>
    <cellStyle name="Normal 88 5 2 2 2 2" xfId="55275"/>
    <cellStyle name="Normal 88 5 2 2 3" xfId="55276"/>
    <cellStyle name="Normal 88 5 2 3" xfId="55277"/>
    <cellStyle name="Normal 88 5 2 3 2" xfId="55278"/>
    <cellStyle name="Normal 88 5 2 4" xfId="55279"/>
    <cellStyle name="Normal 88 5 2 5" xfId="55280"/>
    <cellStyle name="Normal 88 5 3" xfId="55281"/>
    <cellStyle name="Normal 88 5 3 2" xfId="55282"/>
    <cellStyle name="Normal 88 5 3 2 2" xfId="55283"/>
    <cellStyle name="Normal 88 5 3 3" xfId="55284"/>
    <cellStyle name="Normal 88 5 4" xfId="55285"/>
    <cellStyle name="Normal 88 5 4 2" xfId="55286"/>
    <cellStyle name="Normal 88 5 5" xfId="55287"/>
    <cellStyle name="Normal 88 5 6" xfId="55288"/>
    <cellStyle name="Normal 88 6" xfId="61672"/>
    <cellStyle name="Normal 88 7" xfId="61673"/>
    <cellStyle name="Normal 88 7 2" xfId="61674"/>
    <cellStyle name="Normal 88 7 2 2" xfId="61675"/>
    <cellStyle name="Normal 88 7 3" xfId="61676"/>
    <cellStyle name="Normal 88 8" xfId="61677"/>
    <cellStyle name="Normal 88 8 2" xfId="61678"/>
    <cellStyle name="Normal 88 9" xfId="61679"/>
    <cellStyle name="Normal 88 9 2" xfId="61680"/>
    <cellStyle name="Normal 89" xfId="3268"/>
    <cellStyle name="Normal 89 10" xfId="61681"/>
    <cellStyle name="Normal 89 2" xfId="55289"/>
    <cellStyle name="Normal 89 2 2" xfId="55290"/>
    <cellStyle name="Normal 89 2 2 2" xfId="55291"/>
    <cellStyle name="Normal 89 2 2 2 2" xfId="55292"/>
    <cellStyle name="Normal 89 2 2 2 2 2" xfId="55293"/>
    <cellStyle name="Normal 89 2 2 2 2 2 2" xfId="55294"/>
    <cellStyle name="Normal 89 2 2 2 2 3" xfId="55295"/>
    <cellStyle name="Normal 89 2 2 2 3" xfId="55296"/>
    <cellStyle name="Normal 89 2 2 2 3 2" xfId="55297"/>
    <cellStyle name="Normal 89 2 2 2 4" xfId="55298"/>
    <cellStyle name="Normal 89 2 2 2 5" xfId="55299"/>
    <cellStyle name="Normal 89 2 2 3" xfId="55300"/>
    <cellStyle name="Normal 89 2 2 3 2" xfId="55301"/>
    <cellStyle name="Normal 89 2 2 3 2 2" xfId="55302"/>
    <cellStyle name="Normal 89 2 2 3 3" xfId="55303"/>
    <cellStyle name="Normal 89 2 2 4" xfId="55304"/>
    <cellStyle name="Normal 89 2 2 4 2" xfId="55305"/>
    <cellStyle name="Normal 89 2 2 5" xfId="55306"/>
    <cellStyle name="Normal 89 2 2 6" xfId="55307"/>
    <cellStyle name="Normal 89 2 3" xfId="55308"/>
    <cellStyle name="Normal 89 2 3 2" xfId="55309"/>
    <cellStyle name="Normal 89 2 3 2 2" xfId="55310"/>
    <cellStyle name="Normal 89 2 3 2 2 2" xfId="55311"/>
    <cellStyle name="Normal 89 2 3 2 3" xfId="55312"/>
    <cellStyle name="Normal 89 2 3 3" xfId="55313"/>
    <cellStyle name="Normal 89 2 3 3 2" xfId="55314"/>
    <cellStyle name="Normal 89 2 3 4" xfId="55315"/>
    <cellStyle name="Normal 89 2 3 5" xfId="55316"/>
    <cellStyle name="Normal 89 2 4" xfId="55317"/>
    <cellStyle name="Normal 89 2 4 2" xfId="55318"/>
    <cellStyle name="Normal 89 2 4 2 2" xfId="55319"/>
    <cellStyle name="Normal 89 2 4 3" xfId="55320"/>
    <cellStyle name="Normal 89 2 5" xfId="55321"/>
    <cellStyle name="Normal 89 2 5 2" xfId="55322"/>
    <cellStyle name="Normal 89 2 6" xfId="55323"/>
    <cellStyle name="Normal 89 2 7" xfId="55324"/>
    <cellStyle name="Normal 89 3" xfId="55325"/>
    <cellStyle name="Normal 89 3 2" xfId="55326"/>
    <cellStyle name="Normal 89 3 2 2" xfId="55327"/>
    <cellStyle name="Normal 89 3 2 2 2" xfId="55328"/>
    <cellStyle name="Normal 89 3 2 2 2 2" xfId="55329"/>
    <cellStyle name="Normal 89 3 2 2 2 2 2" xfId="55330"/>
    <cellStyle name="Normal 89 3 2 2 2 3" xfId="55331"/>
    <cellStyle name="Normal 89 3 2 2 3" xfId="55332"/>
    <cellStyle name="Normal 89 3 2 2 3 2" xfId="55333"/>
    <cellStyle name="Normal 89 3 2 2 4" xfId="55334"/>
    <cellStyle name="Normal 89 3 2 2 5" xfId="55335"/>
    <cellStyle name="Normal 89 3 2 3" xfId="55336"/>
    <cellStyle name="Normal 89 3 2 3 2" xfId="55337"/>
    <cellStyle name="Normal 89 3 2 3 2 2" xfId="55338"/>
    <cellStyle name="Normal 89 3 2 3 3" xfId="55339"/>
    <cellStyle name="Normal 89 3 2 4" xfId="55340"/>
    <cellStyle name="Normal 89 3 2 4 2" xfId="55341"/>
    <cellStyle name="Normal 89 3 2 5" xfId="55342"/>
    <cellStyle name="Normal 89 3 2 6" xfId="55343"/>
    <cellStyle name="Normal 89 3 3" xfId="55344"/>
    <cellStyle name="Normal 89 3 3 2" xfId="55345"/>
    <cellStyle name="Normal 89 3 3 2 2" xfId="55346"/>
    <cellStyle name="Normal 89 3 3 2 2 2" xfId="55347"/>
    <cellStyle name="Normal 89 3 3 2 3" xfId="55348"/>
    <cellStyle name="Normal 89 3 3 3" xfId="55349"/>
    <cellStyle name="Normal 89 3 3 3 2" xfId="55350"/>
    <cellStyle name="Normal 89 3 3 4" xfId="55351"/>
    <cellStyle name="Normal 89 3 3 5" xfId="55352"/>
    <cellStyle name="Normal 89 3 4" xfId="55353"/>
    <cellStyle name="Normal 89 3 4 2" xfId="55354"/>
    <cellStyle name="Normal 89 3 4 2 2" xfId="55355"/>
    <cellStyle name="Normal 89 3 4 3" xfId="55356"/>
    <cellStyle name="Normal 89 3 5" xfId="55357"/>
    <cellStyle name="Normal 89 3 5 2" xfId="55358"/>
    <cellStyle name="Normal 89 3 6" xfId="55359"/>
    <cellStyle name="Normal 89 3 7" xfId="55360"/>
    <cellStyle name="Normal 89 4" xfId="55361"/>
    <cellStyle name="Normal 89 4 2" xfId="55362"/>
    <cellStyle name="Normal 89 4 2 2" xfId="55363"/>
    <cellStyle name="Normal 89 4 2 2 2" xfId="55364"/>
    <cellStyle name="Normal 89 4 2 2 2 2" xfId="55365"/>
    <cellStyle name="Normal 89 4 2 2 3" xfId="55366"/>
    <cellStyle name="Normal 89 4 2 3" xfId="55367"/>
    <cellStyle name="Normal 89 4 2 3 2" xfId="55368"/>
    <cellStyle name="Normal 89 4 2 4" xfId="55369"/>
    <cellStyle name="Normal 89 4 2 5" xfId="55370"/>
    <cellStyle name="Normal 89 4 3" xfId="55371"/>
    <cellStyle name="Normal 89 4 3 2" xfId="55372"/>
    <cellStyle name="Normal 89 4 3 2 2" xfId="55373"/>
    <cellStyle name="Normal 89 4 3 3" xfId="55374"/>
    <cellStyle name="Normal 89 4 4" xfId="55375"/>
    <cellStyle name="Normal 89 4 4 2" xfId="55376"/>
    <cellStyle name="Normal 89 4 5" xfId="55377"/>
    <cellStyle name="Normal 89 4 6" xfId="55378"/>
    <cellStyle name="Normal 89 5" xfId="55379"/>
    <cellStyle name="Normal 89 5 2" xfId="55380"/>
    <cellStyle name="Normal 89 5 2 2" xfId="55381"/>
    <cellStyle name="Normal 89 5 2 2 2" xfId="55382"/>
    <cellStyle name="Normal 89 5 2 2 2 2" xfId="55383"/>
    <cellStyle name="Normal 89 5 2 2 3" xfId="55384"/>
    <cellStyle name="Normal 89 5 2 3" xfId="55385"/>
    <cellStyle name="Normal 89 5 2 3 2" xfId="55386"/>
    <cellStyle name="Normal 89 5 2 4" xfId="55387"/>
    <cellStyle name="Normal 89 5 2 5" xfId="55388"/>
    <cellStyle name="Normal 89 5 3" xfId="55389"/>
    <cellStyle name="Normal 89 5 3 2" xfId="55390"/>
    <cellStyle name="Normal 89 5 3 2 2" xfId="55391"/>
    <cellStyle name="Normal 89 5 3 3" xfId="55392"/>
    <cellStyle name="Normal 89 5 4" xfId="55393"/>
    <cellStyle name="Normal 89 5 4 2" xfId="55394"/>
    <cellStyle name="Normal 89 5 5" xfId="55395"/>
    <cellStyle name="Normal 89 5 6" xfId="55396"/>
    <cellStyle name="Normal 89 6" xfId="61682"/>
    <cellStyle name="Normal 89 7" xfId="61683"/>
    <cellStyle name="Normal 89 7 2" xfId="61684"/>
    <cellStyle name="Normal 89 7 2 2" xfId="61685"/>
    <cellStyle name="Normal 89 7 3" xfId="61686"/>
    <cellStyle name="Normal 89 8" xfId="61687"/>
    <cellStyle name="Normal 89 8 2" xfId="61688"/>
    <cellStyle name="Normal 89 9" xfId="61689"/>
    <cellStyle name="Normal 89 9 2" xfId="61690"/>
    <cellStyle name="Normal 9" xfId="264"/>
    <cellStyle name="Normal 9 2" xfId="3269"/>
    <cellStyle name="Normal 9 3" xfId="55397"/>
    <cellStyle name="Normal 9 3 2" xfId="55398"/>
    <cellStyle name="Normal 9 3 2 2" xfId="55399"/>
    <cellStyle name="Normal 9 3 2 2 2" xfId="55400"/>
    <cellStyle name="Normal 9 3 2 3" xfId="55401"/>
    <cellStyle name="Normal 9 3 3" xfId="55402"/>
    <cellStyle name="Normal 9 3 3 2" xfId="55403"/>
    <cellStyle name="Normal 9 3 4" xfId="55404"/>
    <cellStyle name="Normal 9 3 5" xfId="55405"/>
    <cellStyle name="Normal 9 4" xfId="55406"/>
    <cellStyle name="Normal 9 5" xfId="55407"/>
    <cellStyle name="Normal 9 5 2" xfId="55408"/>
    <cellStyle name="Normal 9 5 2 2" xfId="55409"/>
    <cellStyle name="Normal 9 5 3" xfId="55410"/>
    <cellStyle name="Normal 9 6" xfId="55411"/>
    <cellStyle name="Normal 9 6 2" xfId="55412"/>
    <cellStyle name="Normal 9 7" xfId="55413"/>
    <cellStyle name="Normal 90" xfId="3270"/>
    <cellStyle name="Normal 90 10" xfId="61691"/>
    <cellStyle name="Normal 90 2" xfId="55414"/>
    <cellStyle name="Normal 90 2 2" xfId="55415"/>
    <cellStyle name="Normal 90 2 2 2" xfId="55416"/>
    <cellStyle name="Normal 90 2 2 2 2" xfId="55417"/>
    <cellStyle name="Normal 90 2 2 2 2 2" xfId="55418"/>
    <cellStyle name="Normal 90 2 2 2 2 2 2" xfId="55419"/>
    <cellStyle name="Normal 90 2 2 2 2 3" xfId="55420"/>
    <cellStyle name="Normal 90 2 2 2 3" xfId="55421"/>
    <cellStyle name="Normal 90 2 2 2 3 2" xfId="55422"/>
    <cellStyle name="Normal 90 2 2 2 4" xfId="55423"/>
    <cellStyle name="Normal 90 2 2 2 5" xfId="55424"/>
    <cellStyle name="Normal 90 2 2 3" xfId="55425"/>
    <cellStyle name="Normal 90 2 2 3 2" xfId="55426"/>
    <cellStyle name="Normal 90 2 2 3 2 2" xfId="55427"/>
    <cellStyle name="Normal 90 2 2 3 3" xfId="55428"/>
    <cellStyle name="Normal 90 2 2 4" xfId="55429"/>
    <cellStyle name="Normal 90 2 2 4 2" xfId="55430"/>
    <cellStyle name="Normal 90 2 2 5" xfId="55431"/>
    <cellStyle name="Normal 90 2 2 6" xfId="55432"/>
    <cellStyle name="Normal 90 2 3" xfId="55433"/>
    <cellStyle name="Normal 90 2 3 2" xfId="55434"/>
    <cellStyle name="Normal 90 2 3 2 2" xfId="55435"/>
    <cellStyle name="Normal 90 2 3 2 2 2" xfId="55436"/>
    <cellStyle name="Normal 90 2 3 2 3" xfId="55437"/>
    <cellStyle name="Normal 90 2 3 3" xfId="55438"/>
    <cellStyle name="Normal 90 2 3 3 2" xfId="55439"/>
    <cellStyle name="Normal 90 2 3 4" xfId="55440"/>
    <cellStyle name="Normal 90 2 3 5" xfId="55441"/>
    <cellStyle name="Normal 90 2 4" xfId="55442"/>
    <cellStyle name="Normal 90 2 4 2" xfId="55443"/>
    <cellStyle name="Normal 90 2 4 2 2" xfId="55444"/>
    <cellStyle name="Normal 90 2 4 3" xfId="55445"/>
    <cellStyle name="Normal 90 2 5" xfId="55446"/>
    <cellStyle name="Normal 90 2 5 2" xfId="55447"/>
    <cellStyle name="Normal 90 2 6" xfId="55448"/>
    <cellStyle name="Normal 90 2 7" xfId="55449"/>
    <cellStyle name="Normal 90 3" xfId="55450"/>
    <cellStyle name="Normal 90 3 2" xfId="55451"/>
    <cellStyle name="Normal 90 3 2 2" xfId="55452"/>
    <cellStyle name="Normal 90 3 2 2 2" xfId="55453"/>
    <cellStyle name="Normal 90 3 2 2 2 2" xfId="55454"/>
    <cellStyle name="Normal 90 3 2 2 2 2 2" xfId="55455"/>
    <cellStyle name="Normal 90 3 2 2 2 3" xfId="55456"/>
    <cellStyle name="Normal 90 3 2 2 3" xfId="55457"/>
    <cellStyle name="Normal 90 3 2 2 3 2" xfId="55458"/>
    <cellStyle name="Normal 90 3 2 2 4" xfId="55459"/>
    <cellStyle name="Normal 90 3 2 2 5" xfId="55460"/>
    <cellStyle name="Normal 90 3 2 3" xfId="55461"/>
    <cellStyle name="Normal 90 3 2 3 2" xfId="55462"/>
    <cellStyle name="Normal 90 3 2 3 2 2" xfId="55463"/>
    <cellStyle name="Normal 90 3 2 3 3" xfId="55464"/>
    <cellStyle name="Normal 90 3 2 4" xfId="55465"/>
    <cellStyle name="Normal 90 3 2 4 2" xfId="55466"/>
    <cellStyle name="Normal 90 3 2 5" xfId="55467"/>
    <cellStyle name="Normal 90 3 2 6" xfId="55468"/>
    <cellStyle name="Normal 90 3 3" xfId="55469"/>
    <cellStyle name="Normal 90 3 3 2" xfId="55470"/>
    <cellStyle name="Normal 90 3 3 2 2" xfId="55471"/>
    <cellStyle name="Normal 90 3 3 2 2 2" xfId="55472"/>
    <cellStyle name="Normal 90 3 3 2 3" xfId="55473"/>
    <cellStyle name="Normal 90 3 3 3" xfId="55474"/>
    <cellStyle name="Normal 90 3 3 3 2" xfId="55475"/>
    <cellStyle name="Normal 90 3 3 4" xfId="55476"/>
    <cellStyle name="Normal 90 3 3 5" xfId="55477"/>
    <cellStyle name="Normal 90 3 4" xfId="55478"/>
    <cellStyle name="Normal 90 3 4 2" xfId="55479"/>
    <cellStyle name="Normal 90 3 4 2 2" xfId="55480"/>
    <cellStyle name="Normal 90 3 4 3" xfId="55481"/>
    <cellStyle name="Normal 90 3 5" xfId="55482"/>
    <cellStyle name="Normal 90 3 5 2" xfId="55483"/>
    <cellStyle name="Normal 90 3 6" xfId="55484"/>
    <cellStyle name="Normal 90 3 7" xfId="55485"/>
    <cellStyle name="Normal 90 4" xfId="55486"/>
    <cellStyle name="Normal 90 4 2" xfId="55487"/>
    <cellStyle name="Normal 90 4 2 2" xfId="55488"/>
    <cellStyle name="Normal 90 4 2 2 2" xfId="55489"/>
    <cellStyle name="Normal 90 4 2 2 2 2" xfId="55490"/>
    <cellStyle name="Normal 90 4 2 2 3" xfId="55491"/>
    <cellStyle name="Normal 90 4 2 3" xfId="55492"/>
    <cellStyle name="Normal 90 4 2 3 2" xfId="55493"/>
    <cellStyle name="Normal 90 4 2 4" xfId="55494"/>
    <cellStyle name="Normal 90 4 2 5" xfId="55495"/>
    <cellStyle name="Normal 90 4 3" xfId="55496"/>
    <cellStyle name="Normal 90 4 3 2" xfId="55497"/>
    <cellStyle name="Normal 90 4 3 2 2" xfId="55498"/>
    <cellStyle name="Normal 90 4 3 3" xfId="55499"/>
    <cellStyle name="Normal 90 4 4" xfId="55500"/>
    <cellStyle name="Normal 90 4 4 2" xfId="55501"/>
    <cellStyle name="Normal 90 4 5" xfId="55502"/>
    <cellStyle name="Normal 90 4 6" xfId="55503"/>
    <cellStyle name="Normal 90 5" xfId="55504"/>
    <cellStyle name="Normal 90 5 2" xfId="55505"/>
    <cellStyle name="Normal 90 5 2 2" xfId="55506"/>
    <cellStyle name="Normal 90 5 2 2 2" xfId="55507"/>
    <cellStyle name="Normal 90 5 2 2 2 2" xfId="55508"/>
    <cellStyle name="Normal 90 5 2 2 3" xfId="55509"/>
    <cellStyle name="Normal 90 5 2 3" xfId="55510"/>
    <cellStyle name="Normal 90 5 2 3 2" xfId="55511"/>
    <cellStyle name="Normal 90 5 2 4" xfId="55512"/>
    <cellStyle name="Normal 90 5 2 5" xfId="55513"/>
    <cellStyle name="Normal 90 5 3" xfId="55514"/>
    <cellStyle name="Normal 90 5 3 2" xfId="55515"/>
    <cellStyle name="Normal 90 5 3 2 2" xfId="55516"/>
    <cellStyle name="Normal 90 5 3 3" xfId="55517"/>
    <cellStyle name="Normal 90 5 4" xfId="55518"/>
    <cellStyle name="Normal 90 5 4 2" xfId="55519"/>
    <cellStyle name="Normal 90 5 5" xfId="55520"/>
    <cellStyle name="Normal 90 5 6" xfId="55521"/>
    <cellStyle name="Normal 90 6" xfId="61692"/>
    <cellStyle name="Normal 90 7" xfId="61693"/>
    <cellStyle name="Normal 90 7 2" xfId="61694"/>
    <cellStyle name="Normal 90 7 2 2" xfId="61695"/>
    <cellStyle name="Normal 90 7 3" xfId="61696"/>
    <cellStyle name="Normal 90 8" xfId="61697"/>
    <cellStyle name="Normal 90 8 2" xfId="61698"/>
    <cellStyle name="Normal 90 9" xfId="61699"/>
    <cellStyle name="Normal 90 9 2" xfId="61700"/>
    <cellStyle name="Normal 91" xfId="3271"/>
    <cellStyle name="Normal 91 10" xfId="61701"/>
    <cellStyle name="Normal 91 2" xfId="55522"/>
    <cellStyle name="Normal 91 2 2" xfId="55523"/>
    <cellStyle name="Normal 91 2 2 2" xfId="55524"/>
    <cellStyle name="Normal 91 2 2 2 2" xfId="55525"/>
    <cellStyle name="Normal 91 2 2 2 2 2" xfId="55526"/>
    <cellStyle name="Normal 91 2 2 2 2 2 2" xfId="55527"/>
    <cellStyle name="Normal 91 2 2 2 2 3" xfId="55528"/>
    <cellStyle name="Normal 91 2 2 2 3" xfId="55529"/>
    <cellStyle name="Normal 91 2 2 2 3 2" xfId="55530"/>
    <cellStyle name="Normal 91 2 2 2 4" xfId="55531"/>
    <cellStyle name="Normal 91 2 2 2 5" xfId="55532"/>
    <cellStyle name="Normal 91 2 2 3" xfId="55533"/>
    <cellStyle name="Normal 91 2 2 3 2" xfId="55534"/>
    <cellStyle name="Normal 91 2 2 3 2 2" xfId="55535"/>
    <cellStyle name="Normal 91 2 2 3 3" xfId="55536"/>
    <cellStyle name="Normal 91 2 2 4" xfId="55537"/>
    <cellStyle name="Normal 91 2 2 4 2" xfId="55538"/>
    <cellStyle name="Normal 91 2 2 5" xfId="55539"/>
    <cellStyle name="Normal 91 2 2 6" xfId="55540"/>
    <cellStyle name="Normal 91 2 3" xfId="55541"/>
    <cellStyle name="Normal 91 2 3 2" xfId="55542"/>
    <cellStyle name="Normal 91 2 3 2 2" xfId="55543"/>
    <cellStyle name="Normal 91 2 3 2 2 2" xfId="55544"/>
    <cellStyle name="Normal 91 2 3 2 3" xfId="55545"/>
    <cellStyle name="Normal 91 2 3 3" xfId="55546"/>
    <cellStyle name="Normal 91 2 3 3 2" xfId="55547"/>
    <cellStyle name="Normal 91 2 3 4" xfId="55548"/>
    <cellStyle name="Normal 91 2 3 5" xfId="55549"/>
    <cellStyle name="Normal 91 2 4" xfId="55550"/>
    <cellStyle name="Normal 91 2 4 2" xfId="55551"/>
    <cellStyle name="Normal 91 2 4 2 2" xfId="55552"/>
    <cellStyle name="Normal 91 2 4 3" xfId="55553"/>
    <cellStyle name="Normal 91 2 5" xfId="55554"/>
    <cellStyle name="Normal 91 2 5 2" xfId="55555"/>
    <cellStyle name="Normal 91 2 6" xfId="55556"/>
    <cellStyle name="Normal 91 2 7" xfId="55557"/>
    <cellStyle name="Normal 91 3" xfId="55558"/>
    <cellStyle name="Normal 91 3 2" xfId="55559"/>
    <cellStyle name="Normal 91 3 2 2" xfId="55560"/>
    <cellStyle name="Normal 91 3 2 2 2" xfId="55561"/>
    <cellStyle name="Normal 91 3 2 2 2 2" xfId="55562"/>
    <cellStyle name="Normal 91 3 2 2 2 2 2" xfId="55563"/>
    <cellStyle name="Normal 91 3 2 2 2 3" xfId="55564"/>
    <cellStyle name="Normal 91 3 2 2 3" xfId="55565"/>
    <cellStyle name="Normal 91 3 2 2 3 2" xfId="55566"/>
    <cellStyle name="Normal 91 3 2 2 4" xfId="55567"/>
    <cellStyle name="Normal 91 3 2 2 5" xfId="55568"/>
    <cellStyle name="Normal 91 3 2 3" xfId="55569"/>
    <cellStyle name="Normal 91 3 2 3 2" xfId="55570"/>
    <cellStyle name="Normal 91 3 2 3 2 2" xfId="55571"/>
    <cellStyle name="Normal 91 3 2 3 3" xfId="55572"/>
    <cellStyle name="Normal 91 3 2 4" xfId="55573"/>
    <cellStyle name="Normal 91 3 2 4 2" xfId="55574"/>
    <cellStyle name="Normal 91 3 2 5" xfId="55575"/>
    <cellStyle name="Normal 91 3 2 6" xfId="55576"/>
    <cellStyle name="Normal 91 3 3" xfId="55577"/>
    <cellStyle name="Normal 91 3 3 2" xfId="55578"/>
    <cellStyle name="Normal 91 3 3 2 2" xfId="55579"/>
    <cellStyle name="Normal 91 3 3 2 2 2" xfId="55580"/>
    <cellStyle name="Normal 91 3 3 2 3" xfId="55581"/>
    <cellStyle name="Normal 91 3 3 3" xfId="55582"/>
    <cellStyle name="Normal 91 3 3 3 2" xfId="55583"/>
    <cellStyle name="Normal 91 3 3 4" xfId="55584"/>
    <cellStyle name="Normal 91 3 3 5" xfId="55585"/>
    <cellStyle name="Normal 91 3 4" xfId="55586"/>
    <cellStyle name="Normal 91 3 4 2" xfId="55587"/>
    <cellStyle name="Normal 91 3 4 2 2" xfId="55588"/>
    <cellStyle name="Normal 91 3 4 3" xfId="55589"/>
    <cellStyle name="Normal 91 3 5" xfId="55590"/>
    <cellStyle name="Normal 91 3 5 2" xfId="55591"/>
    <cellStyle name="Normal 91 3 6" xfId="55592"/>
    <cellStyle name="Normal 91 3 7" xfId="55593"/>
    <cellStyle name="Normal 91 4" xfId="55594"/>
    <cellStyle name="Normal 91 4 2" xfId="55595"/>
    <cellStyle name="Normal 91 4 2 2" xfId="55596"/>
    <cellStyle name="Normal 91 4 2 2 2" xfId="55597"/>
    <cellStyle name="Normal 91 4 2 2 2 2" xfId="55598"/>
    <cellStyle name="Normal 91 4 2 2 3" xfId="55599"/>
    <cellStyle name="Normal 91 4 2 3" xfId="55600"/>
    <cellStyle name="Normal 91 4 2 3 2" xfId="55601"/>
    <cellStyle name="Normal 91 4 2 4" xfId="55602"/>
    <cellStyle name="Normal 91 4 2 5" xfId="55603"/>
    <cellStyle name="Normal 91 4 3" xfId="55604"/>
    <cellStyle name="Normal 91 4 3 2" xfId="55605"/>
    <cellStyle name="Normal 91 4 3 2 2" xfId="55606"/>
    <cellStyle name="Normal 91 4 3 3" xfId="55607"/>
    <cellStyle name="Normal 91 4 4" xfId="55608"/>
    <cellStyle name="Normal 91 4 4 2" xfId="55609"/>
    <cellStyle name="Normal 91 4 5" xfId="55610"/>
    <cellStyle name="Normal 91 4 6" xfId="55611"/>
    <cellStyle name="Normal 91 5" xfId="55612"/>
    <cellStyle name="Normal 91 5 2" xfId="55613"/>
    <cellStyle name="Normal 91 5 2 2" xfId="55614"/>
    <cellStyle name="Normal 91 5 2 2 2" xfId="55615"/>
    <cellStyle name="Normal 91 5 2 2 2 2" xfId="55616"/>
    <cellStyle name="Normal 91 5 2 2 3" xfId="55617"/>
    <cellStyle name="Normal 91 5 2 3" xfId="55618"/>
    <cellStyle name="Normal 91 5 2 3 2" xfId="55619"/>
    <cellStyle name="Normal 91 5 2 4" xfId="55620"/>
    <cellStyle name="Normal 91 5 2 5" xfId="55621"/>
    <cellStyle name="Normal 91 5 3" xfId="55622"/>
    <cellStyle name="Normal 91 5 3 2" xfId="55623"/>
    <cellStyle name="Normal 91 5 3 2 2" xfId="55624"/>
    <cellStyle name="Normal 91 5 3 3" xfId="55625"/>
    <cellStyle name="Normal 91 5 4" xfId="55626"/>
    <cellStyle name="Normal 91 5 4 2" xfId="55627"/>
    <cellStyle name="Normal 91 5 5" xfId="55628"/>
    <cellStyle name="Normal 91 5 6" xfId="55629"/>
    <cellStyle name="Normal 91 6" xfId="61702"/>
    <cellStyle name="Normal 91 7" xfId="61703"/>
    <cellStyle name="Normal 91 7 2" xfId="61704"/>
    <cellStyle name="Normal 91 7 2 2" xfId="61705"/>
    <cellStyle name="Normal 91 7 3" xfId="61706"/>
    <cellStyle name="Normal 91 8" xfId="61707"/>
    <cellStyle name="Normal 91 8 2" xfId="61708"/>
    <cellStyle name="Normal 91 9" xfId="61709"/>
    <cellStyle name="Normal 91 9 2" xfId="61710"/>
    <cellStyle name="Normal 92" xfId="3272"/>
    <cellStyle name="Normal 92 10" xfId="61711"/>
    <cellStyle name="Normal 92 2" xfId="55630"/>
    <cellStyle name="Normal 92 2 2" xfId="55631"/>
    <cellStyle name="Normal 92 2 2 2" xfId="55632"/>
    <cellStyle name="Normal 92 2 2 2 2" xfId="55633"/>
    <cellStyle name="Normal 92 2 2 2 2 2" xfId="55634"/>
    <cellStyle name="Normal 92 2 2 2 2 2 2" xfId="55635"/>
    <cellStyle name="Normal 92 2 2 2 2 3" xfId="55636"/>
    <cellStyle name="Normal 92 2 2 2 3" xfId="55637"/>
    <cellStyle name="Normal 92 2 2 2 3 2" xfId="55638"/>
    <cellStyle name="Normal 92 2 2 2 4" xfId="55639"/>
    <cellStyle name="Normal 92 2 2 2 5" xfId="55640"/>
    <cellStyle name="Normal 92 2 2 3" xfId="55641"/>
    <cellStyle name="Normal 92 2 2 3 2" xfId="55642"/>
    <cellStyle name="Normal 92 2 2 3 2 2" xfId="55643"/>
    <cellStyle name="Normal 92 2 2 3 3" xfId="55644"/>
    <cellStyle name="Normal 92 2 2 4" xfId="55645"/>
    <cellStyle name="Normal 92 2 2 4 2" xfId="55646"/>
    <cellStyle name="Normal 92 2 2 5" xfId="55647"/>
    <cellStyle name="Normal 92 2 2 6" xfId="55648"/>
    <cellStyle name="Normal 92 2 3" xfId="55649"/>
    <cellStyle name="Normal 92 2 3 2" xfId="55650"/>
    <cellStyle name="Normal 92 2 3 2 2" xfId="55651"/>
    <cellStyle name="Normal 92 2 3 2 2 2" xfId="55652"/>
    <cellStyle name="Normal 92 2 3 2 3" xfId="55653"/>
    <cellStyle name="Normal 92 2 3 3" xfId="55654"/>
    <cellStyle name="Normal 92 2 3 3 2" xfId="55655"/>
    <cellStyle name="Normal 92 2 3 4" xfId="55656"/>
    <cellStyle name="Normal 92 2 3 5" xfId="55657"/>
    <cellStyle name="Normal 92 2 4" xfId="55658"/>
    <cellStyle name="Normal 92 2 4 2" xfId="55659"/>
    <cellStyle name="Normal 92 2 4 2 2" xfId="55660"/>
    <cellStyle name="Normal 92 2 4 3" xfId="55661"/>
    <cellStyle name="Normal 92 2 5" xfId="55662"/>
    <cellStyle name="Normal 92 2 5 2" xfId="55663"/>
    <cellStyle name="Normal 92 2 6" xfId="55664"/>
    <cellStyle name="Normal 92 2 7" xfId="55665"/>
    <cellStyle name="Normal 92 3" xfId="55666"/>
    <cellStyle name="Normal 92 3 2" xfId="55667"/>
    <cellStyle name="Normal 92 3 2 2" xfId="55668"/>
    <cellStyle name="Normal 92 3 2 2 2" xfId="55669"/>
    <cellStyle name="Normal 92 3 2 2 2 2" xfId="55670"/>
    <cellStyle name="Normal 92 3 2 2 2 2 2" xfId="55671"/>
    <cellStyle name="Normal 92 3 2 2 2 3" xfId="55672"/>
    <cellStyle name="Normal 92 3 2 2 3" xfId="55673"/>
    <cellStyle name="Normal 92 3 2 2 3 2" xfId="55674"/>
    <cellStyle name="Normal 92 3 2 2 4" xfId="55675"/>
    <cellStyle name="Normal 92 3 2 2 5" xfId="55676"/>
    <cellStyle name="Normal 92 3 2 3" xfId="55677"/>
    <cellStyle name="Normal 92 3 2 3 2" xfId="55678"/>
    <cellStyle name="Normal 92 3 2 3 2 2" xfId="55679"/>
    <cellStyle name="Normal 92 3 2 3 3" xfId="55680"/>
    <cellStyle name="Normal 92 3 2 4" xfId="55681"/>
    <cellStyle name="Normal 92 3 2 4 2" xfId="55682"/>
    <cellStyle name="Normal 92 3 2 5" xfId="55683"/>
    <cellStyle name="Normal 92 3 2 6" xfId="55684"/>
    <cellStyle name="Normal 92 3 3" xfId="55685"/>
    <cellStyle name="Normal 92 3 3 2" xfId="55686"/>
    <cellStyle name="Normal 92 3 3 2 2" xfId="55687"/>
    <cellStyle name="Normal 92 3 3 2 2 2" xfId="55688"/>
    <cellStyle name="Normal 92 3 3 2 3" xfId="55689"/>
    <cellStyle name="Normal 92 3 3 3" xfId="55690"/>
    <cellStyle name="Normal 92 3 3 3 2" xfId="55691"/>
    <cellStyle name="Normal 92 3 3 4" xfId="55692"/>
    <cellStyle name="Normal 92 3 3 5" xfId="55693"/>
    <cellStyle name="Normal 92 3 4" xfId="55694"/>
    <cellStyle name="Normal 92 3 4 2" xfId="55695"/>
    <cellStyle name="Normal 92 3 4 2 2" xfId="55696"/>
    <cellStyle name="Normal 92 3 4 3" xfId="55697"/>
    <cellStyle name="Normal 92 3 5" xfId="55698"/>
    <cellStyle name="Normal 92 3 5 2" xfId="55699"/>
    <cellStyle name="Normal 92 3 6" xfId="55700"/>
    <cellStyle name="Normal 92 3 7" xfId="55701"/>
    <cellStyle name="Normal 92 4" xfId="55702"/>
    <cellStyle name="Normal 92 4 2" xfId="55703"/>
    <cellStyle name="Normal 92 4 2 2" xfId="55704"/>
    <cellStyle name="Normal 92 4 2 2 2" xfId="55705"/>
    <cellStyle name="Normal 92 4 2 2 2 2" xfId="55706"/>
    <cellStyle name="Normal 92 4 2 2 3" xfId="55707"/>
    <cellStyle name="Normal 92 4 2 3" xfId="55708"/>
    <cellStyle name="Normal 92 4 2 3 2" xfId="55709"/>
    <cellStyle name="Normal 92 4 2 4" xfId="55710"/>
    <cellStyle name="Normal 92 4 2 5" xfId="55711"/>
    <cellStyle name="Normal 92 4 3" xfId="55712"/>
    <cellStyle name="Normal 92 4 3 2" xfId="55713"/>
    <cellStyle name="Normal 92 4 3 2 2" xfId="55714"/>
    <cellStyle name="Normal 92 4 3 3" xfId="55715"/>
    <cellStyle name="Normal 92 4 4" xfId="55716"/>
    <cellStyle name="Normal 92 4 4 2" xfId="55717"/>
    <cellStyle name="Normal 92 4 5" xfId="55718"/>
    <cellStyle name="Normal 92 4 6" xfId="55719"/>
    <cellStyle name="Normal 92 5" xfId="55720"/>
    <cellStyle name="Normal 92 5 2" xfId="55721"/>
    <cellStyle name="Normal 92 5 2 2" xfId="55722"/>
    <cellStyle name="Normal 92 5 2 2 2" xfId="55723"/>
    <cellStyle name="Normal 92 5 2 2 2 2" xfId="55724"/>
    <cellStyle name="Normal 92 5 2 2 3" xfId="55725"/>
    <cellStyle name="Normal 92 5 2 3" xfId="55726"/>
    <cellStyle name="Normal 92 5 2 3 2" xfId="55727"/>
    <cellStyle name="Normal 92 5 2 4" xfId="55728"/>
    <cellStyle name="Normal 92 5 2 5" xfId="55729"/>
    <cellStyle name="Normal 92 5 3" xfId="55730"/>
    <cellStyle name="Normal 92 5 3 2" xfId="55731"/>
    <cellStyle name="Normal 92 5 3 2 2" xfId="55732"/>
    <cellStyle name="Normal 92 5 3 3" xfId="55733"/>
    <cellStyle name="Normal 92 5 4" xfId="55734"/>
    <cellStyle name="Normal 92 5 4 2" xfId="55735"/>
    <cellStyle name="Normal 92 5 5" xfId="55736"/>
    <cellStyle name="Normal 92 5 6" xfId="55737"/>
    <cellStyle name="Normal 92 6" xfId="61712"/>
    <cellStyle name="Normal 92 7" xfId="61713"/>
    <cellStyle name="Normal 92 7 2" xfId="61714"/>
    <cellStyle name="Normal 92 7 2 2" xfId="61715"/>
    <cellStyle name="Normal 92 7 3" xfId="61716"/>
    <cellStyle name="Normal 92 8" xfId="61717"/>
    <cellStyle name="Normal 92 8 2" xfId="61718"/>
    <cellStyle name="Normal 92 9" xfId="61719"/>
    <cellStyle name="Normal 92 9 2" xfId="61720"/>
    <cellStyle name="Normal 93" xfId="3273"/>
    <cellStyle name="Normal 93 10" xfId="61721"/>
    <cellStyle name="Normal 93 2" xfId="55738"/>
    <cellStyle name="Normal 93 2 2" xfId="55739"/>
    <cellStyle name="Normal 93 2 2 2" xfId="55740"/>
    <cellStyle name="Normal 93 2 2 2 2" xfId="55741"/>
    <cellStyle name="Normal 93 2 2 2 2 2" xfId="55742"/>
    <cellStyle name="Normal 93 2 2 2 2 2 2" xfId="55743"/>
    <cellStyle name="Normal 93 2 2 2 2 3" xfId="55744"/>
    <cellStyle name="Normal 93 2 2 2 3" xfId="55745"/>
    <cellStyle name="Normal 93 2 2 2 3 2" xfId="55746"/>
    <cellStyle name="Normal 93 2 2 2 4" xfId="55747"/>
    <cellStyle name="Normal 93 2 2 2 5" xfId="55748"/>
    <cellStyle name="Normal 93 2 2 3" xfId="55749"/>
    <cellStyle name="Normal 93 2 2 3 2" xfId="55750"/>
    <cellStyle name="Normal 93 2 2 3 2 2" xfId="55751"/>
    <cellStyle name="Normal 93 2 2 3 3" xfId="55752"/>
    <cellStyle name="Normal 93 2 2 4" xfId="55753"/>
    <cellStyle name="Normal 93 2 2 4 2" xfId="55754"/>
    <cellStyle name="Normal 93 2 2 5" xfId="55755"/>
    <cellStyle name="Normal 93 2 2 6" xfId="55756"/>
    <cellStyle name="Normal 93 2 3" xfId="55757"/>
    <cellStyle name="Normal 93 2 3 2" xfId="55758"/>
    <cellStyle name="Normal 93 2 3 2 2" xfId="55759"/>
    <cellStyle name="Normal 93 2 3 2 2 2" xfId="55760"/>
    <cellStyle name="Normal 93 2 3 2 3" xfId="55761"/>
    <cellStyle name="Normal 93 2 3 3" xfId="55762"/>
    <cellStyle name="Normal 93 2 3 3 2" xfId="55763"/>
    <cellStyle name="Normal 93 2 3 4" xfId="55764"/>
    <cellStyle name="Normal 93 2 3 5" xfId="55765"/>
    <cellStyle name="Normal 93 2 4" xfId="55766"/>
    <cellStyle name="Normal 93 2 4 2" xfId="55767"/>
    <cellStyle name="Normal 93 2 4 2 2" xfId="55768"/>
    <cellStyle name="Normal 93 2 4 3" xfId="55769"/>
    <cellStyle name="Normal 93 2 5" xfId="55770"/>
    <cellStyle name="Normal 93 2 5 2" xfId="55771"/>
    <cellStyle name="Normal 93 2 6" xfId="55772"/>
    <cellStyle name="Normal 93 2 7" xfId="55773"/>
    <cellStyle name="Normal 93 3" xfId="55774"/>
    <cellStyle name="Normal 93 3 2" xfId="55775"/>
    <cellStyle name="Normal 93 3 2 2" xfId="55776"/>
    <cellStyle name="Normal 93 3 2 2 2" xfId="55777"/>
    <cellStyle name="Normal 93 3 2 2 2 2" xfId="55778"/>
    <cellStyle name="Normal 93 3 2 2 2 2 2" xfId="55779"/>
    <cellStyle name="Normal 93 3 2 2 2 3" xfId="55780"/>
    <cellStyle name="Normal 93 3 2 2 3" xfId="55781"/>
    <cellStyle name="Normal 93 3 2 2 3 2" xfId="55782"/>
    <cellStyle name="Normal 93 3 2 2 4" xfId="55783"/>
    <cellStyle name="Normal 93 3 2 2 5" xfId="55784"/>
    <cellStyle name="Normal 93 3 2 3" xfId="55785"/>
    <cellStyle name="Normal 93 3 2 3 2" xfId="55786"/>
    <cellStyle name="Normal 93 3 2 3 2 2" xfId="55787"/>
    <cellStyle name="Normal 93 3 2 3 3" xfId="55788"/>
    <cellStyle name="Normal 93 3 2 4" xfId="55789"/>
    <cellStyle name="Normal 93 3 2 4 2" xfId="55790"/>
    <cellStyle name="Normal 93 3 2 5" xfId="55791"/>
    <cellStyle name="Normal 93 3 2 6" xfId="55792"/>
    <cellStyle name="Normal 93 3 3" xfId="55793"/>
    <cellStyle name="Normal 93 3 3 2" xfId="55794"/>
    <cellStyle name="Normal 93 3 3 2 2" xfId="55795"/>
    <cellStyle name="Normal 93 3 3 2 2 2" xfId="55796"/>
    <cellStyle name="Normal 93 3 3 2 3" xfId="55797"/>
    <cellStyle name="Normal 93 3 3 3" xfId="55798"/>
    <cellStyle name="Normal 93 3 3 3 2" xfId="55799"/>
    <cellStyle name="Normal 93 3 3 4" xfId="55800"/>
    <cellStyle name="Normal 93 3 3 5" xfId="55801"/>
    <cellStyle name="Normal 93 3 4" xfId="55802"/>
    <cellStyle name="Normal 93 3 4 2" xfId="55803"/>
    <cellStyle name="Normal 93 3 4 2 2" xfId="55804"/>
    <cellStyle name="Normal 93 3 4 3" xfId="55805"/>
    <cellStyle name="Normal 93 3 5" xfId="55806"/>
    <cellStyle name="Normal 93 3 5 2" xfId="55807"/>
    <cellStyle name="Normal 93 3 6" xfId="55808"/>
    <cellStyle name="Normal 93 3 7" xfId="55809"/>
    <cellStyle name="Normal 93 4" xfId="55810"/>
    <cellStyle name="Normal 93 4 2" xfId="55811"/>
    <cellStyle name="Normal 93 4 2 2" xfId="55812"/>
    <cellStyle name="Normal 93 4 2 2 2" xfId="55813"/>
    <cellStyle name="Normal 93 4 2 2 2 2" xfId="55814"/>
    <cellStyle name="Normal 93 4 2 2 3" xfId="55815"/>
    <cellStyle name="Normal 93 4 2 3" xfId="55816"/>
    <cellStyle name="Normal 93 4 2 3 2" xfId="55817"/>
    <cellStyle name="Normal 93 4 2 4" xfId="55818"/>
    <cellStyle name="Normal 93 4 2 5" xfId="55819"/>
    <cellStyle name="Normal 93 4 3" xfId="55820"/>
    <cellStyle name="Normal 93 4 3 2" xfId="55821"/>
    <cellStyle name="Normal 93 4 3 2 2" xfId="55822"/>
    <cellStyle name="Normal 93 4 3 3" xfId="55823"/>
    <cellStyle name="Normal 93 4 4" xfId="55824"/>
    <cellStyle name="Normal 93 4 4 2" xfId="55825"/>
    <cellStyle name="Normal 93 4 5" xfId="55826"/>
    <cellStyle name="Normal 93 4 6" xfId="55827"/>
    <cellStyle name="Normal 93 5" xfId="55828"/>
    <cellStyle name="Normal 93 5 2" xfId="55829"/>
    <cellStyle name="Normal 93 5 2 2" xfId="55830"/>
    <cellStyle name="Normal 93 5 2 2 2" xfId="55831"/>
    <cellStyle name="Normal 93 5 2 2 2 2" xfId="55832"/>
    <cellStyle name="Normal 93 5 2 2 3" xfId="55833"/>
    <cellStyle name="Normal 93 5 2 3" xfId="55834"/>
    <cellStyle name="Normal 93 5 2 3 2" xfId="55835"/>
    <cellStyle name="Normal 93 5 2 4" xfId="55836"/>
    <cellStyle name="Normal 93 5 2 5" xfId="55837"/>
    <cellStyle name="Normal 93 5 3" xfId="55838"/>
    <cellStyle name="Normal 93 5 3 2" xfId="55839"/>
    <cellStyle name="Normal 93 5 3 2 2" xfId="55840"/>
    <cellStyle name="Normal 93 5 3 3" xfId="55841"/>
    <cellStyle name="Normal 93 5 4" xfId="55842"/>
    <cellStyle name="Normal 93 5 4 2" xfId="55843"/>
    <cellStyle name="Normal 93 5 5" xfId="55844"/>
    <cellStyle name="Normal 93 5 6" xfId="55845"/>
    <cellStyle name="Normal 93 6" xfId="61722"/>
    <cellStyle name="Normal 93 7" xfId="61723"/>
    <cellStyle name="Normal 93 7 2" xfId="61724"/>
    <cellStyle name="Normal 93 7 2 2" xfId="61725"/>
    <cellStyle name="Normal 93 7 3" xfId="61726"/>
    <cellStyle name="Normal 93 8" xfId="61727"/>
    <cellStyle name="Normal 93 8 2" xfId="61728"/>
    <cellStyle name="Normal 93 9" xfId="61729"/>
    <cellStyle name="Normal 93 9 2" xfId="61730"/>
    <cellStyle name="Normal 94" xfId="3274"/>
    <cellStyle name="Normal 94 10" xfId="61731"/>
    <cellStyle name="Normal 94 2" xfId="55846"/>
    <cellStyle name="Normal 94 2 2" xfId="55847"/>
    <cellStyle name="Normal 94 2 2 2" xfId="55848"/>
    <cellStyle name="Normal 94 2 2 2 2" xfId="55849"/>
    <cellStyle name="Normal 94 2 2 2 2 2" xfId="55850"/>
    <cellStyle name="Normal 94 2 2 2 2 2 2" xfId="55851"/>
    <cellStyle name="Normal 94 2 2 2 2 3" xfId="55852"/>
    <cellStyle name="Normal 94 2 2 2 3" xfId="55853"/>
    <cellStyle name="Normal 94 2 2 2 3 2" xfId="55854"/>
    <cellStyle name="Normal 94 2 2 2 4" xfId="55855"/>
    <cellStyle name="Normal 94 2 2 2 5" xfId="55856"/>
    <cellStyle name="Normal 94 2 2 3" xfId="55857"/>
    <cellStyle name="Normal 94 2 2 3 2" xfId="55858"/>
    <cellStyle name="Normal 94 2 2 3 2 2" xfId="55859"/>
    <cellStyle name="Normal 94 2 2 3 3" xfId="55860"/>
    <cellStyle name="Normal 94 2 2 4" xfId="55861"/>
    <cellStyle name="Normal 94 2 2 4 2" xfId="55862"/>
    <cellStyle name="Normal 94 2 2 5" xfId="55863"/>
    <cellStyle name="Normal 94 2 2 6" xfId="55864"/>
    <cellStyle name="Normal 94 2 3" xfId="55865"/>
    <cellStyle name="Normal 94 2 3 2" xfId="55866"/>
    <cellStyle name="Normal 94 2 3 2 2" xfId="55867"/>
    <cellStyle name="Normal 94 2 3 2 2 2" xfId="55868"/>
    <cellStyle name="Normal 94 2 3 2 3" xfId="55869"/>
    <cellStyle name="Normal 94 2 3 3" xfId="55870"/>
    <cellStyle name="Normal 94 2 3 3 2" xfId="55871"/>
    <cellStyle name="Normal 94 2 3 4" xfId="55872"/>
    <cellStyle name="Normal 94 2 3 5" xfId="55873"/>
    <cellStyle name="Normal 94 2 4" xfId="55874"/>
    <cellStyle name="Normal 94 2 4 2" xfId="55875"/>
    <cellStyle name="Normal 94 2 4 2 2" xfId="55876"/>
    <cellStyle name="Normal 94 2 4 3" xfId="55877"/>
    <cellStyle name="Normal 94 2 5" xfId="55878"/>
    <cellStyle name="Normal 94 2 5 2" xfId="55879"/>
    <cellStyle name="Normal 94 2 6" xfId="55880"/>
    <cellStyle name="Normal 94 2 7" xfId="55881"/>
    <cellStyle name="Normal 94 3" xfId="55882"/>
    <cellStyle name="Normal 94 3 2" xfId="55883"/>
    <cellStyle name="Normal 94 3 2 2" xfId="55884"/>
    <cellStyle name="Normal 94 3 2 2 2" xfId="55885"/>
    <cellStyle name="Normal 94 3 2 2 2 2" xfId="55886"/>
    <cellStyle name="Normal 94 3 2 2 2 2 2" xfId="55887"/>
    <cellStyle name="Normal 94 3 2 2 2 3" xfId="55888"/>
    <cellStyle name="Normal 94 3 2 2 3" xfId="55889"/>
    <cellStyle name="Normal 94 3 2 2 3 2" xfId="55890"/>
    <cellStyle name="Normal 94 3 2 2 4" xfId="55891"/>
    <cellStyle name="Normal 94 3 2 2 5" xfId="55892"/>
    <cellStyle name="Normal 94 3 2 3" xfId="55893"/>
    <cellStyle name="Normal 94 3 2 3 2" xfId="55894"/>
    <cellStyle name="Normal 94 3 2 3 2 2" xfId="55895"/>
    <cellStyle name="Normal 94 3 2 3 3" xfId="55896"/>
    <cellStyle name="Normal 94 3 2 4" xfId="55897"/>
    <cellStyle name="Normal 94 3 2 4 2" xfId="55898"/>
    <cellStyle name="Normal 94 3 2 5" xfId="55899"/>
    <cellStyle name="Normal 94 3 2 6" xfId="55900"/>
    <cellStyle name="Normal 94 3 3" xfId="55901"/>
    <cellStyle name="Normal 94 3 3 2" xfId="55902"/>
    <cellStyle name="Normal 94 3 3 2 2" xfId="55903"/>
    <cellStyle name="Normal 94 3 3 2 2 2" xfId="55904"/>
    <cellStyle name="Normal 94 3 3 2 3" xfId="55905"/>
    <cellStyle name="Normal 94 3 3 3" xfId="55906"/>
    <cellStyle name="Normal 94 3 3 3 2" xfId="55907"/>
    <cellStyle name="Normal 94 3 3 4" xfId="55908"/>
    <cellStyle name="Normal 94 3 3 5" xfId="55909"/>
    <cellStyle name="Normal 94 3 4" xfId="55910"/>
    <cellStyle name="Normal 94 3 4 2" xfId="55911"/>
    <cellStyle name="Normal 94 3 4 2 2" xfId="55912"/>
    <cellStyle name="Normal 94 3 4 3" xfId="55913"/>
    <cellStyle name="Normal 94 3 5" xfId="55914"/>
    <cellStyle name="Normal 94 3 5 2" xfId="55915"/>
    <cellStyle name="Normal 94 3 6" xfId="55916"/>
    <cellStyle name="Normal 94 3 7" xfId="55917"/>
    <cellStyle name="Normal 94 4" xfId="55918"/>
    <cellStyle name="Normal 94 4 2" xfId="55919"/>
    <cellStyle name="Normal 94 4 2 2" xfId="55920"/>
    <cellStyle name="Normal 94 4 2 2 2" xfId="55921"/>
    <cellStyle name="Normal 94 4 2 2 2 2" xfId="55922"/>
    <cellStyle name="Normal 94 4 2 2 3" xfId="55923"/>
    <cellStyle name="Normal 94 4 2 3" xfId="55924"/>
    <cellStyle name="Normal 94 4 2 3 2" xfId="55925"/>
    <cellStyle name="Normal 94 4 2 4" xfId="55926"/>
    <cellStyle name="Normal 94 4 2 5" xfId="55927"/>
    <cellStyle name="Normal 94 4 3" xfId="55928"/>
    <cellStyle name="Normal 94 4 3 2" xfId="55929"/>
    <cellStyle name="Normal 94 4 3 2 2" xfId="55930"/>
    <cellStyle name="Normal 94 4 3 3" xfId="55931"/>
    <cellStyle name="Normal 94 4 4" xfId="55932"/>
    <cellStyle name="Normal 94 4 4 2" xfId="55933"/>
    <cellStyle name="Normal 94 4 5" xfId="55934"/>
    <cellStyle name="Normal 94 4 6" xfId="55935"/>
    <cellStyle name="Normal 94 5" xfId="55936"/>
    <cellStyle name="Normal 94 5 2" xfId="55937"/>
    <cellStyle name="Normal 94 5 2 2" xfId="55938"/>
    <cellStyle name="Normal 94 5 2 2 2" xfId="55939"/>
    <cellStyle name="Normal 94 5 2 2 2 2" xfId="55940"/>
    <cellStyle name="Normal 94 5 2 2 3" xfId="55941"/>
    <cellStyle name="Normal 94 5 2 3" xfId="55942"/>
    <cellStyle name="Normal 94 5 2 3 2" xfId="55943"/>
    <cellStyle name="Normal 94 5 2 4" xfId="55944"/>
    <cellStyle name="Normal 94 5 2 5" xfId="55945"/>
    <cellStyle name="Normal 94 5 3" xfId="55946"/>
    <cellStyle name="Normal 94 5 3 2" xfId="55947"/>
    <cellStyle name="Normal 94 5 3 2 2" xfId="55948"/>
    <cellStyle name="Normal 94 5 3 3" xfId="55949"/>
    <cellStyle name="Normal 94 5 4" xfId="55950"/>
    <cellStyle name="Normal 94 5 4 2" xfId="55951"/>
    <cellStyle name="Normal 94 5 5" xfId="55952"/>
    <cellStyle name="Normal 94 5 6" xfId="55953"/>
    <cellStyle name="Normal 94 6" xfId="61732"/>
    <cellStyle name="Normal 94 7" xfId="61733"/>
    <cellStyle name="Normal 94 7 2" xfId="61734"/>
    <cellStyle name="Normal 94 7 2 2" xfId="61735"/>
    <cellStyle name="Normal 94 7 3" xfId="61736"/>
    <cellStyle name="Normal 94 8" xfId="61737"/>
    <cellStyle name="Normal 94 8 2" xfId="61738"/>
    <cellStyle name="Normal 94 9" xfId="61739"/>
    <cellStyle name="Normal 94 9 2" xfId="61740"/>
    <cellStyle name="Normal 95" xfId="3275"/>
    <cellStyle name="Normal 95 10" xfId="61741"/>
    <cellStyle name="Normal 95 2" xfId="55954"/>
    <cellStyle name="Normal 95 2 2" xfId="55955"/>
    <cellStyle name="Normal 95 2 2 2" xfId="55956"/>
    <cellStyle name="Normal 95 2 2 2 2" xfId="55957"/>
    <cellStyle name="Normal 95 2 2 2 2 2" xfId="55958"/>
    <cellStyle name="Normal 95 2 2 2 2 2 2" xfId="55959"/>
    <cellStyle name="Normal 95 2 2 2 2 3" xfId="55960"/>
    <cellStyle name="Normal 95 2 2 2 3" xfId="55961"/>
    <cellStyle name="Normal 95 2 2 2 3 2" xfId="55962"/>
    <cellStyle name="Normal 95 2 2 2 4" xfId="55963"/>
    <cellStyle name="Normal 95 2 2 2 5" xfId="55964"/>
    <cellStyle name="Normal 95 2 2 3" xfId="55965"/>
    <cellStyle name="Normal 95 2 2 3 2" xfId="55966"/>
    <cellStyle name="Normal 95 2 2 3 2 2" xfId="55967"/>
    <cellStyle name="Normal 95 2 2 3 3" xfId="55968"/>
    <cellStyle name="Normal 95 2 2 4" xfId="55969"/>
    <cellStyle name="Normal 95 2 2 4 2" xfId="55970"/>
    <cellStyle name="Normal 95 2 2 5" xfId="55971"/>
    <cellStyle name="Normal 95 2 2 6" xfId="55972"/>
    <cellStyle name="Normal 95 2 3" xfId="55973"/>
    <cellStyle name="Normal 95 2 3 2" xfId="55974"/>
    <cellStyle name="Normal 95 2 3 2 2" xfId="55975"/>
    <cellStyle name="Normal 95 2 3 2 2 2" xfId="55976"/>
    <cellStyle name="Normal 95 2 3 2 3" xfId="55977"/>
    <cellStyle name="Normal 95 2 3 3" xfId="55978"/>
    <cellStyle name="Normal 95 2 3 3 2" xfId="55979"/>
    <cellStyle name="Normal 95 2 3 4" xfId="55980"/>
    <cellStyle name="Normal 95 2 3 5" xfId="55981"/>
    <cellStyle name="Normal 95 2 4" xfId="55982"/>
    <cellStyle name="Normal 95 2 4 2" xfId="55983"/>
    <cellStyle name="Normal 95 2 4 2 2" xfId="55984"/>
    <cellStyle name="Normal 95 2 4 3" xfId="55985"/>
    <cellStyle name="Normal 95 2 5" xfId="55986"/>
    <cellStyle name="Normal 95 2 5 2" xfId="55987"/>
    <cellStyle name="Normal 95 2 6" xfId="55988"/>
    <cellStyle name="Normal 95 2 7" xfId="55989"/>
    <cellStyle name="Normal 95 3" xfId="55990"/>
    <cellStyle name="Normal 95 3 2" xfId="55991"/>
    <cellStyle name="Normal 95 3 2 2" xfId="55992"/>
    <cellStyle name="Normal 95 3 2 2 2" xfId="55993"/>
    <cellStyle name="Normal 95 3 2 2 2 2" xfId="55994"/>
    <cellStyle name="Normal 95 3 2 2 2 2 2" xfId="55995"/>
    <cellStyle name="Normal 95 3 2 2 2 3" xfId="55996"/>
    <cellStyle name="Normal 95 3 2 2 3" xfId="55997"/>
    <cellStyle name="Normal 95 3 2 2 3 2" xfId="55998"/>
    <cellStyle name="Normal 95 3 2 2 4" xfId="55999"/>
    <cellStyle name="Normal 95 3 2 2 5" xfId="56000"/>
    <cellStyle name="Normal 95 3 2 3" xfId="56001"/>
    <cellStyle name="Normal 95 3 2 3 2" xfId="56002"/>
    <cellStyle name="Normal 95 3 2 3 2 2" xfId="56003"/>
    <cellStyle name="Normal 95 3 2 3 3" xfId="56004"/>
    <cellStyle name="Normal 95 3 2 4" xfId="56005"/>
    <cellStyle name="Normal 95 3 2 4 2" xfId="56006"/>
    <cellStyle name="Normal 95 3 2 5" xfId="56007"/>
    <cellStyle name="Normal 95 3 2 6" xfId="56008"/>
    <cellStyle name="Normal 95 3 3" xfId="56009"/>
    <cellStyle name="Normal 95 3 3 2" xfId="56010"/>
    <cellStyle name="Normal 95 3 3 2 2" xfId="56011"/>
    <cellStyle name="Normal 95 3 3 2 2 2" xfId="56012"/>
    <cellStyle name="Normal 95 3 3 2 3" xfId="56013"/>
    <cellStyle name="Normal 95 3 3 3" xfId="56014"/>
    <cellStyle name="Normal 95 3 3 3 2" xfId="56015"/>
    <cellStyle name="Normal 95 3 3 4" xfId="56016"/>
    <cellStyle name="Normal 95 3 3 5" xfId="56017"/>
    <cellStyle name="Normal 95 3 4" xfId="56018"/>
    <cellStyle name="Normal 95 3 4 2" xfId="56019"/>
    <cellStyle name="Normal 95 3 4 2 2" xfId="56020"/>
    <cellStyle name="Normal 95 3 4 3" xfId="56021"/>
    <cellStyle name="Normal 95 3 5" xfId="56022"/>
    <cellStyle name="Normal 95 3 5 2" xfId="56023"/>
    <cellStyle name="Normal 95 3 6" xfId="56024"/>
    <cellStyle name="Normal 95 3 7" xfId="56025"/>
    <cellStyle name="Normal 95 4" xfId="56026"/>
    <cellStyle name="Normal 95 4 2" xfId="56027"/>
    <cellStyle name="Normal 95 4 2 2" xfId="56028"/>
    <cellStyle name="Normal 95 4 2 2 2" xfId="56029"/>
    <cellStyle name="Normal 95 4 2 2 2 2" xfId="56030"/>
    <cellStyle name="Normal 95 4 2 2 3" xfId="56031"/>
    <cellStyle name="Normal 95 4 2 3" xfId="56032"/>
    <cellStyle name="Normal 95 4 2 3 2" xfId="56033"/>
    <cellStyle name="Normal 95 4 2 4" xfId="56034"/>
    <cellStyle name="Normal 95 4 2 5" xfId="56035"/>
    <cellStyle name="Normal 95 4 3" xfId="56036"/>
    <cellStyle name="Normal 95 4 3 2" xfId="56037"/>
    <cellStyle name="Normal 95 4 3 2 2" xfId="56038"/>
    <cellStyle name="Normal 95 4 3 3" xfId="56039"/>
    <cellStyle name="Normal 95 4 4" xfId="56040"/>
    <cellStyle name="Normal 95 4 4 2" xfId="56041"/>
    <cellStyle name="Normal 95 4 5" xfId="56042"/>
    <cellStyle name="Normal 95 4 6" xfId="56043"/>
    <cellStyle name="Normal 95 5" xfId="56044"/>
    <cellStyle name="Normal 95 5 2" xfId="56045"/>
    <cellStyle name="Normal 95 5 2 2" xfId="56046"/>
    <cellStyle name="Normal 95 5 2 2 2" xfId="56047"/>
    <cellStyle name="Normal 95 5 2 2 2 2" xfId="56048"/>
    <cellStyle name="Normal 95 5 2 2 3" xfId="56049"/>
    <cellStyle name="Normal 95 5 2 3" xfId="56050"/>
    <cellStyle name="Normal 95 5 2 3 2" xfId="56051"/>
    <cellStyle name="Normal 95 5 2 4" xfId="56052"/>
    <cellStyle name="Normal 95 5 2 5" xfId="56053"/>
    <cellStyle name="Normal 95 5 3" xfId="56054"/>
    <cellStyle name="Normal 95 5 3 2" xfId="56055"/>
    <cellStyle name="Normal 95 5 3 2 2" xfId="56056"/>
    <cellStyle name="Normal 95 5 3 3" xfId="56057"/>
    <cellStyle name="Normal 95 5 4" xfId="56058"/>
    <cellStyle name="Normal 95 5 4 2" xfId="56059"/>
    <cellStyle name="Normal 95 5 5" xfId="56060"/>
    <cellStyle name="Normal 95 5 6" xfId="56061"/>
    <cellStyle name="Normal 95 6" xfId="61742"/>
    <cellStyle name="Normal 95 7" xfId="61743"/>
    <cellStyle name="Normal 95 7 2" xfId="61744"/>
    <cellStyle name="Normal 95 7 2 2" xfId="61745"/>
    <cellStyle name="Normal 95 7 3" xfId="61746"/>
    <cellStyle name="Normal 95 8" xfId="61747"/>
    <cellStyle name="Normal 95 8 2" xfId="61748"/>
    <cellStyle name="Normal 95 9" xfId="61749"/>
    <cellStyle name="Normal 95 9 2" xfId="61750"/>
    <cellStyle name="Normal 96" xfId="3276"/>
    <cellStyle name="Normal 96 10" xfId="61751"/>
    <cellStyle name="Normal 96 2" xfId="56062"/>
    <cellStyle name="Normal 96 2 2" xfId="56063"/>
    <cellStyle name="Normal 96 2 2 2" xfId="56064"/>
    <cellStyle name="Normal 96 2 2 2 2" xfId="56065"/>
    <cellStyle name="Normal 96 2 2 2 2 2" xfId="56066"/>
    <cellStyle name="Normal 96 2 2 2 2 2 2" xfId="56067"/>
    <cellStyle name="Normal 96 2 2 2 2 3" xfId="56068"/>
    <cellStyle name="Normal 96 2 2 2 3" xfId="56069"/>
    <cellStyle name="Normal 96 2 2 2 3 2" xfId="56070"/>
    <cellStyle name="Normal 96 2 2 2 4" xfId="56071"/>
    <cellStyle name="Normal 96 2 2 2 5" xfId="56072"/>
    <cellStyle name="Normal 96 2 2 3" xfId="56073"/>
    <cellStyle name="Normal 96 2 2 3 2" xfId="56074"/>
    <cellStyle name="Normal 96 2 2 3 2 2" xfId="56075"/>
    <cellStyle name="Normal 96 2 2 3 3" xfId="56076"/>
    <cellStyle name="Normal 96 2 2 4" xfId="56077"/>
    <cellStyle name="Normal 96 2 2 4 2" xfId="56078"/>
    <cellStyle name="Normal 96 2 2 5" xfId="56079"/>
    <cellStyle name="Normal 96 2 2 6" xfId="56080"/>
    <cellStyle name="Normal 96 2 3" xfId="56081"/>
    <cellStyle name="Normal 96 2 3 2" xfId="56082"/>
    <cellStyle name="Normal 96 2 3 2 2" xfId="56083"/>
    <cellStyle name="Normal 96 2 3 2 2 2" xfId="56084"/>
    <cellStyle name="Normal 96 2 3 2 3" xfId="56085"/>
    <cellStyle name="Normal 96 2 3 3" xfId="56086"/>
    <cellStyle name="Normal 96 2 3 3 2" xfId="56087"/>
    <cellStyle name="Normal 96 2 3 4" xfId="56088"/>
    <cellStyle name="Normal 96 2 3 5" xfId="56089"/>
    <cellStyle name="Normal 96 2 4" xfId="56090"/>
    <cellStyle name="Normal 96 2 4 2" xfId="56091"/>
    <cellStyle name="Normal 96 2 4 2 2" xfId="56092"/>
    <cellStyle name="Normal 96 2 4 3" xfId="56093"/>
    <cellStyle name="Normal 96 2 5" xfId="56094"/>
    <cellStyle name="Normal 96 2 5 2" xfId="56095"/>
    <cellStyle name="Normal 96 2 6" xfId="56096"/>
    <cellStyle name="Normal 96 2 7" xfId="56097"/>
    <cellStyle name="Normal 96 3" xfId="56098"/>
    <cellStyle name="Normal 96 3 2" xfId="56099"/>
    <cellStyle name="Normal 96 3 2 2" xfId="56100"/>
    <cellStyle name="Normal 96 3 2 2 2" xfId="56101"/>
    <cellStyle name="Normal 96 3 2 2 2 2" xfId="56102"/>
    <cellStyle name="Normal 96 3 2 2 2 2 2" xfId="56103"/>
    <cellStyle name="Normal 96 3 2 2 2 3" xfId="56104"/>
    <cellStyle name="Normal 96 3 2 2 3" xfId="56105"/>
    <cellStyle name="Normal 96 3 2 2 3 2" xfId="56106"/>
    <cellStyle name="Normal 96 3 2 2 4" xfId="56107"/>
    <cellStyle name="Normal 96 3 2 2 5" xfId="56108"/>
    <cellStyle name="Normal 96 3 2 3" xfId="56109"/>
    <cellStyle name="Normal 96 3 2 3 2" xfId="56110"/>
    <cellStyle name="Normal 96 3 2 3 2 2" xfId="56111"/>
    <cellStyle name="Normal 96 3 2 3 3" xfId="56112"/>
    <cellStyle name="Normal 96 3 2 4" xfId="56113"/>
    <cellStyle name="Normal 96 3 2 4 2" xfId="56114"/>
    <cellStyle name="Normal 96 3 2 5" xfId="56115"/>
    <cellStyle name="Normal 96 3 2 6" xfId="56116"/>
    <cellStyle name="Normal 96 3 3" xfId="56117"/>
    <cellStyle name="Normal 96 3 3 2" xfId="56118"/>
    <cellStyle name="Normal 96 3 3 2 2" xfId="56119"/>
    <cellStyle name="Normal 96 3 3 2 2 2" xfId="56120"/>
    <cellStyle name="Normal 96 3 3 2 3" xfId="56121"/>
    <cellStyle name="Normal 96 3 3 3" xfId="56122"/>
    <cellStyle name="Normal 96 3 3 3 2" xfId="56123"/>
    <cellStyle name="Normal 96 3 3 4" xfId="56124"/>
    <cellStyle name="Normal 96 3 3 5" xfId="56125"/>
    <cellStyle name="Normal 96 3 4" xfId="56126"/>
    <cellStyle name="Normal 96 3 4 2" xfId="56127"/>
    <cellStyle name="Normal 96 3 4 2 2" xfId="56128"/>
    <cellStyle name="Normal 96 3 4 3" xfId="56129"/>
    <cellStyle name="Normal 96 3 5" xfId="56130"/>
    <cellStyle name="Normal 96 3 5 2" xfId="56131"/>
    <cellStyle name="Normal 96 3 6" xfId="56132"/>
    <cellStyle name="Normal 96 3 7" xfId="56133"/>
    <cellStyle name="Normal 96 4" xfId="56134"/>
    <cellStyle name="Normal 96 4 2" xfId="56135"/>
    <cellStyle name="Normal 96 4 2 2" xfId="56136"/>
    <cellStyle name="Normal 96 4 2 2 2" xfId="56137"/>
    <cellStyle name="Normal 96 4 2 2 2 2" xfId="56138"/>
    <cellStyle name="Normal 96 4 2 2 3" xfId="56139"/>
    <cellStyle name="Normal 96 4 2 3" xfId="56140"/>
    <cellStyle name="Normal 96 4 2 3 2" xfId="56141"/>
    <cellStyle name="Normal 96 4 2 4" xfId="56142"/>
    <cellStyle name="Normal 96 4 2 5" xfId="56143"/>
    <cellStyle name="Normal 96 4 3" xfId="56144"/>
    <cellStyle name="Normal 96 4 3 2" xfId="56145"/>
    <cellStyle name="Normal 96 4 3 2 2" xfId="56146"/>
    <cellStyle name="Normal 96 4 3 3" xfId="56147"/>
    <cellStyle name="Normal 96 4 4" xfId="56148"/>
    <cellStyle name="Normal 96 4 4 2" xfId="56149"/>
    <cellStyle name="Normal 96 4 5" xfId="56150"/>
    <cellStyle name="Normal 96 4 6" xfId="56151"/>
    <cellStyle name="Normal 96 5" xfId="56152"/>
    <cellStyle name="Normal 96 5 2" xfId="56153"/>
    <cellStyle name="Normal 96 5 2 2" xfId="56154"/>
    <cellStyle name="Normal 96 5 2 2 2" xfId="56155"/>
    <cellStyle name="Normal 96 5 2 2 2 2" xfId="56156"/>
    <cellStyle name="Normal 96 5 2 2 3" xfId="56157"/>
    <cellStyle name="Normal 96 5 2 3" xfId="56158"/>
    <cellStyle name="Normal 96 5 2 3 2" xfId="56159"/>
    <cellStyle name="Normal 96 5 2 4" xfId="56160"/>
    <cellStyle name="Normal 96 5 2 5" xfId="56161"/>
    <cellStyle name="Normal 96 5 3" xfId="56162"/>
    <cellStyle name="Normal 96 5 3 2" xfId="56163"/>
    <cellStyle name="Normal 96 5 3 2 2" xfId="56164"/>
    <cellStyle name="Normal 96 5 3 3" xfId="56165"/>
    <cellStyle name="Normal 96 5 4" xfId="56166"/>
    <cellStyle name="Normal 96 5 4 2" xfId="56167"/>
    <cellStyle name="Normal 96 5 5" xfId="56168"/>
    <cellStyle name="Normal 96 5 6" xfId="56169"/>
    <cellStyle name="Normal 96 6" xfId="61752"/>
    <cellStyle name="Normal 96 7" xfId="61753"/>
    <cellStyle name="Normal 96 7 2" xfId="61754"/>
    <cellStyle name="Normal 96 7 2 2" xfId="61755"/>
    <cellStyle name="Normal 96 7 3" xfId="61756"/>
    <cellStyle name="Normal 96 8" xfId="61757"/>
    <cellStyle name="Normal 96 8 2" xfId="61758"/>
    <cellStyle name="Normal 96 9" xfId="61759"/>
    <cellStyle name="Normal 96 9 2" xfId="61760"/>
    <cellStyle name="Normal 97" xfId="3277"/>
    <cellStyle name="Normal 97 10" xfId="56170"/>
    <cellStyle name="Normal 97 2" xfId="56171"/>
    <cellStyle name="Normal 97 2 2" xfId="56172"/>
    <cellStyle name="Normal 97 2 2 2" xfId="56173"/>
    <cellStyle name="Normal 97 2 2 2 2" xfId="56174"/>
    <cellStyle name="Normal 97 2 2 2 2 2" xfId="56175"/>
    <cellStyle name="Normal 97 2 2 2 2 2 2" xfId="56176"/>
    <cellStyle name="Normal 97 2 2 2 2 3" xfId="56177"/>
    <cellStyle name="Normal 97 2 2 2 3" xfId="56178"/>
    <cellStyle name="Normal 97 2 2 2 3 2" xfId="56179"/>
    <cellStyle name="Normal 97 2 2 2 4" xfId="56180"/>
    <cellStyle name="Normal 97 2 2 2 5" xfId="56181"/>
    <cellStyle name="Normal 97 2 2 3" xfId="56182"/>
    <cellStyle name="Normal 97 2 2 3 2" xfId="56183"/>
    <cellStyle name="Normal 97 2 2 3 2 2" xfId="56184"/>
    <cellStyle name="Normal 97 2 2 3 3" xfId="56185"/>
    <cellStyle name="Normal 97 2 2 4" xfId="56186"/>
    <cellStyle name="Normal 97 2 2 4 2" xfId="56187"/>
    <cellStyle name="Normal 97 2 2 5" xfId="56188"/>
    <cellStyle name="Normal 97 2 2 6" xfId="56189"/>
    <cellStyle name="Normal 97 2 3" xfId="56190"/>
    <cellStyle name="Normal 97 2 3 2" xfId="56191"/>
    <cellStyle name="Normal 97 2 3 2 2" xfId="56192"/>
    <cellStyle name="Normal 97 2 3 2 2 2" xfId="56193"/>
    <cellStyle name="Normal 97 2 3 2 3" xfId="56194"/>
    <cellStyle name="Normal 97 2 3 3" xfId="56195"/>
    <cellStyle name="Normal 97 2 3 3 2" xfId="56196"/>
    <cellStyle name="Normal 97 2 3 4" xfId="56197"/>
    <cellStyle name="Normal 97 2 3 5" xfId="56198"/>
    <cellStyle name="Normal 97 2 4" xfId="56199"/>
    <cellStyle name="Normal 97 2 4 2" xfId="56200"/>
    <cellStyle name="Normal 97 2 4 2 2" xfId="56201"/>
    <cellStyle name="Normal 97 2 4 3" xfId="56202"/>
    <cellStyle name="Normal 97 2 5" xfId="56203"/>
    <cellStyle name="Normal 97 2 5 2" xfId="56204"/>
    <cellStyle name="Normal 97 2 6" xfId="56205"/>
    <cellStyle name="Normal 97 2 7" xfId="56206"/>
    <cellStyle name="Normal 97 3" xfId="56207"/>
    <cellStyle name="Normal 97 3 2" xfId="56208"/>
    <cellStyle name="Normal 97 3 2 2" xfId="56209"/>
    <cellStyle name="Normal 97 3 2 2 2" xfId="56210"/>
    <cellStyle name="Normal 97 3 2 2 2 2" xfId="56211"/>
    <cellStyle name="Normal 97 3 2 2 2 2 2" xfId="56212"/>
    <cellStyle name="Normal 97 3 2 2 2 3" xfId="56213"/>
    <cellStyle name="Normal 97 3 2 2 3" xfId="56214"/>
    <cellStyle name="Normal 97 3 2 2 3 2" xfId="56215"/>
    <cellStyle name="Normal 97 3 2 2 4" xfId="56216"/>
    <cellStyle name="Normal 97 3 2 2 5" xfId="56217"/>
    <cellStyle name="Normal 97 3 2 3" xfId="56218"/>
    <cellStyle name="Normal 97 3 2 3 2" xfId="56219"/>
    <cellStyle name="Normal 97 3 2 3 2 2" xfId="56220"/>
    <cellStyle name="Normal 97 3 2 3 3" xfId="56221"/>
    <cellStyle name="Normal 97 3 2 4" xfId="56222"/>
    <cellStyle name="Normal 97 3 2 4 2" xfId="56223"/>
    <cellStyle name="Normal 97 3 2 5" xfId="56224"/>
    <cellStyle name="Normal 97 3 2 6" xfId="56225"/>
    <cellStyle name="Normal 97 3 3" xfId="56226"/>
    <cellStyle name="Normal 97 3 3 2" xfId="56227"/>
    <cellStyle name="Normal 97 3 3 2 2" xfId="56228"/>
    <cellStyle name="Normal 97 3 3 2 2 2" xfId="56229"/>
    <cellStyle name="Normal 97 3 3 2 3" xfId="56230"/>
    <cellStyle name="Normal 97 3 3 3" xfId="56231"/>
    <cellStyle name="Normal 97 3 3 3 2" xfId="56232"/>
    <cellStyle name="Normal 97 3 3 4" xfId="56233"/>
    <cellStyle name="Normal 97 3 3 5" xfId="56234"/>
    <cellStyle name="Normal 97 3 4" xfId="56235"/>
    <cellStyle name="Normal 97 3 4 2" xfId="56236"/>
    <cellStyle name="Normal 97 3 4 2 2" xfId="56237"/>
    <cellStyle name="Normal 97 3 4 3" xfId="56238"/>
    <cellStyle name="Normal 97 3 5" xfId="56239"/>
    <cellStyle name="Normal 97 3 5 2" xfId="56240"/>
    <cellStyle name="Normal 97 3 6" xfId="56241"/>
    <cellStyle name="Normal 97 3 7" xfId="56242"/>
    <cellStyle name="Normal 97 4" xfId="56243"/>
    <cellStyle name="Normal 97 4 2" xfId="56244"/>
    <cellStyle name="Normal 97 4 2 2" xfId="56245"/>
    <cellStyle name="Normal 97 4 2 2 2" xfId="56246"/>
    <cellStyle name="Normal 97 4 2 2 2 2" xfId="56247"/>
    <cellStyle name="Normal 97 4 2 2 3" xfId="56248"/>
    <cellStyle name="Normal 97 4 2 3" xfId="56249"/>
    <cellStyle name="Normal 97 4 2 3 2" xfId="56250"/>
    <cellStyle name="Normal 97 4 2 4" xfId="56251"/>
    <cellStyle name="Normal 97 4 2 5" xfId="56252"/>
    <cellStyle name="Normal 97 4 3" xfId="56253"/>
    <cellStyle name="Normal 97 4 3 2" xfId="56254"/>
    <cellStyle name="Normal 97 4 3 2 2" xfId="56255"/>
    <cellStyle name="Normal 97 4 3 3" xfId="56256"/>
    <cellStyle name="Normal 97 4 4" xfId="56257"/>
    <cellStyle name="Normal 97 4 4 2" xfId="56258"/>
    <cellStyle name="Normal 97 4 5" xfId="56259"/>
    <cellStyle name="Normal 97 4 6" xfId="56260"/>
    <cellStyle name="Normal 97 5" xfId="56261"/>
    <cellStyle name="Normal 97 5 2" xfId="56262"/>
    <cellStyle name="Normal 97 5 2 2" xfId="56263"/>
    <cellStyle name="Normal 97 5 2 2 2" xfId="56264"/>
    <cellStyle name="Normal 97 5 2 2 2 2" xfId="56265"/>
    <cellStyle name="Normal 97 5 2 2 3" xfId="56266"/>
    <cellStyle name="Normal 97 5 2 3" xfId="56267"/>
    <cellStyle name="Normal 97 5 2 3 2" xfId="56268"/>
    <cellStyle name="Normal 97 5 2 4" xfId="56269"/>
    <cellStyle name="Normal 97 5 2 5" xfId="56270"/>
    <cellStyle name="Normal 97 5 3" xfId="56271"/>
    <cellStyle name="Normal 97 5 3 2" xfId="56272"/>
    <cellStyle name="Normal 97 5 3 2 2" xfId="56273"/>
    <cellStyle name="Normal 97 5 3 3" xfId="56274"/>
    <cellStyle name="Normal 97 5 4" xfId="56275"/>
    <cellStyle name="Normal 97 5 4 2" xfId="56276"/>
    <cellStyle name="Normal 97 5 5" xfId="56277"/>
    <cellStyle name="Normal 97 5 6" xfId="56278"/>
    <cellStyle name="Normal 97 6" xfId="56279"/>
    <cellStyle name="Normal 97 6 2" xfId="56280"/>
    <cellStyle name="Normal 97 6 2 2" xfId="56281"/>
    <cellStyle name="Normal 97 6 2 2 2" xfId="56282"/>
    <cellStyle name="Normal 97 6 2 3" xfId="56283"/>
    <cellStyle name="Normal 97 6 3" xfId="56284"/>
    <cellStyle name="Normal 97 6 3 2" xfId="56285"/>
    <cellStyle name="Normal 97 6 4" xfId="56286"/>
    <cellStyle name="Normal 97 6 5" xfId="56287"/>
    <cellStyle name="Normal 97 7" xfId="56288"/>
    <cellStyle name="Normal 97 7 2" xfId="56289"/>
    <cellStyle name="Normal 97 7 2 2" xfId="56290"/>
    <cellStyle name="Normal 97 7 3" xfId="56291"/>
    <cellStyle name="Normal 97 8" xfId="56292"/>
    <cellStyle name="Normal 97 8 2" xfId="56293"/>
    <cellStyle name="Normal 97 9" xfId="56294"/>
    <cellStyle name="Normal 97 9 2" xfId="61761"/>
    <cellStyle name="Normal 98" xfId="3278"/>
    <cellStyle name="Normal 98 10" xfId="61762"/>
    <cellStyle name="Normal 98 2" xfId="56295"/>
    <cellStyle name="Normal 98 2 2" xfId="56296"/>
    <cellStyle name="Normal 98 2 2 2" xfId="56297"/>
    <cellStyle name="Normal 98 2 2 2 2" xfId="56298"/>
    <cellStyle name="Normal 98 2 2 2 2 2" xfId="56299"/>
    <cellStyle name="Normal 98 2 2 2 2 2 2" xfId="56300"/>
    <cellStyle name="Normal 98 2 2 2 2 3" xfId="56301"/>
    <cellStyle name="Normal 98 2 2 2 3" xfId="56302"/>
    <cellStyle name="Normal 98 2 2 2 3 2" xfId="56303"/>
    <cellStyle name="Normal 98 2 2 2 4" xfId="56304"/>
    <cellStyle name="Normal 98 2 2 2 5" xfId="56305"/>
    <cellStyle name="Normal 98 2 2 3" xfId="56306"/>
    <cellStyle name="Normal 98 2 2 3 2" xfId="56307"/>
    <cellStyle name="Normal 98 2 2 3 2 2" xfId="56308"/>
    <cellStyle name="Normal 98 2 2 3 3" xfId="56309"/>
    <cellStyle name="Normal 98 2 2 4" xfId="56310"/>
    <cellStyle name="Normal 98 2 2 4 2" xfId="56311"/>
    <cellStyle name="Normal 98 2 2 5" xfId="56312"/>
    <cellStyle name="Normal 98 2 2 6" xfId="56313"/>
    <cellStyle name="Normal 98 2 3" xfId="56314"/>
    <cellStyle name="Normal 98 2 3 2" xfId="56315"/>
    <cellStyle name="Normal 98 2 3 2 2" xfId="56316"/>
    <cellStyle name="Normal 98 2 3 2 2 2" xfId="56317"/>
    <cellStyle name="Normal 98 2 3 2 3" xfId="56318"/>
    <cellStyle name="Normal 98 2 3 3" xfId="56319"/>
    <cellStyle name="Normal 98 2 3 3 2" xfId="56320"/>
    <cellStyle name="Normal 98 2 3 4" xfId="56321"/>
    <cellStyle name="Normal 98 2 3 5" xfId="56322"/>
    <cellStyle name="Normal 98 2 4" xfId="56323"/>
    <cellStyle name="Normal 98 2 4 2" xfId="56324"/>
    <cellStyle name="Normal 98 2 4 2 2" xfId="56325"/>
    <cellStyle name="Normal 98 2 4 3" xfId="56326"/>
    <cellStyle name="Normal 98 2 5" xfId="56327"/>
    <cellStyle name="Normal 98 2 5 2" xfId="56328"/>
    <cellStyle name="Normal 98 2 6" xfId="56329"/>
    <cellStyle name="Normal 98 2 7" xfId="56330"/>
    <cellStyle name="Normal 98 3" xfId="56331"/>
    <cellStyle name="Normal 98 3 2" xfId="56332"/>
    <cellStyle name="Normal 98 3 2 2" xfId="56333"/>
    <cellStyle name="Normal 98 3 2 2 2" xfId="56334"/>
    <cellStyle name="Normal 98 3 2 2 2 2" xfId="56335"/>
    <cellStyle name="Normal 98 3 2 2 2 2 2" xfId="56336"/>
    <cellStyle name="Normal 98 3 2 2 2 3" xfId="56337"/>
    <cellStyle name="Normal 98 3 2 2 3" xfId="56338"/>
    <cellStyle name="Normal 98 3 2 2 3 2" xfId="56339"/>
    <cellStyle name="Normal 98 3 2 2 4" xfId="56340"/>
    <cellStyle name="Normal 98 3 2 2 5" xfId="56341"/>
    <cellStyle name="Normal 98 3 2 3" xfId="56342"/>
    <cellStyle name="Normal 98 3 2 3 2" xfId="56343"/>
    <cellStyle name="Normal 98 3 2 3 2 2" xfId="56344"/>
    <cellStyle name="Normal 98 3 2 3 3" xfId="56345"/>
    <cellStyle name="Normal 98 3 2 4" xfId="56346"/>
    <cellStyle name="Normal 98 3 2 4 2" xfId="56347"/>
    <cellStyle name="Normal 98 3 2 5" xfId="56348"/>
    <cellStyle name="Normal 98 3 2 6" xfId="56349"/>
    <cellStyle name="Normal 98 3 3" xfId="56350"/>
    <cellStyle name="Normal 98 3 3 2" xfId="56351"/>
    <cellStyle name="Normal 98 3 3 2 2" xfId="56352"/>
    <cellStyle name="Normal 98 3 3 2 2 2" xfId="56353"/>
    <cellStyle name="Normal 98 3 3 2 3" xfId="56354"/>
    <cellStyle name="Normal 98 3 3 3" xfId="56355"/>
    <cellStyle name="Normal 98 3 3 3 2" xfId="56356"/>
    <cellStyle name="Normal 98 3 3 4" xfId="56357"/>
    <cellStyle name="Normal 98 3 3 5" xfId="56358"/>
    <cellStyle name="Normal 98 3 4" xfId="56359"/>
    <cellStyle name="Normal 98 3 4 2" xfId="56360"/>
    <cellStyle name="Normal 98 3 4 2 2" xfId="56361"/>
    <cellStyle name="Normal 98 3 4 3" xfId="56362"/>
    <cellStyle name="Normal 98 3 5" xfId="56363"/>
    <cellStyle name="Normal 98 3 5 2" xfId="56364"/>
    <cellStyle name="Normal 98 3 6" xfId="56365"/>
    <cellStyle name="Normal 98 3 7" xfId="56366"/>
    <cellStyle name="Normal 98 4" xfId="56367"/>
    <cellStyle name="Normal 98 4 2" xfId="56368"/>
    <cellStyle name="Normal 98 4 2 2" xfId="56369"/>
    <cellStyle name="Normal 98 4 2 2 2" xfId="56370"/>
    <cellStyle name="Normal 98 4 2 2 2 2" xfId="56371"/>
    <cellStyle name="Normal 98 4 2 2 3" xfId="56372"/>
    <cellStyle name="Normal 98 4 2 3" xfId="56373"/>
    <cellStyle name="Normal 98 4 2 3 2" xfId="56374"/>
    <cellStyle name="Normal 98 4 2 4" xfId="56375"/>
    <cellStyle name="Normal 98 4 2 5" xfId="56376"/>
    <cellStyle name="Normal 98 4 3" xfId="56377"/>
    <cellStyle name="Normal 98 4 3 2" xfId="56378"/>
    <cellStyle name="Normal 98 4 3 2 2" xfId="56379"/>
    <cellStyle name="Normal 98 4 3 3" xfId="56380"/>
    <cellStyle name="Normal 98 4 4" xfId="56381"/>
    <cellStyle name="Normal 98 4 4 2" xfId="56382"/>
    <cellStyle name="Normal 98 4 5" xfId="56383"/>
    <cellStyle name="Normal 98 4 6" xfId="56384"/>
    <cellStyle name="Normal 98 5" xfId="56385"/>
    <cellStyle name="Normal 98 5 2" xfId="56386"/>
    <cellStyle name="Normal 98 5 2 2" xfId="56387"/>
    <cellStyle name="Normal 98 5 2 2 2" xfId="56388"/>
    <cellStyle name="Normal 98 5 2 2 2 2" xfId="56389"/>
    <cellStyle name="Normal 98 5 2 2 3" xfId="56390"/>
    <cellStyle name="Normal 98 5 2 3" xfId="56391"/>
    <cellStyle name="Normal 98 5 2 3 2" xfId="56392"/>
    <cellStyle name="Normal 98 5 2 4" xfId="56393"/>
    <cellStyle name="Normal 98 5 2 5" xfId="56394"/>
    <cellStyle name="Normal 98 5 3" xfId="56395"/>
    <cellStyle name="Normal 98 5 3 2" xfId="56396"/>
    <cellStyle name="Normal 98 5 3 2 2" xfId="56397"/>
    <cellStyle name="Normal 98 5 3 3" xfId="56398"/>
    <cellStyle name="Normal 98 5 4" xfId="56399"/>
    <cellStyle name="Normal 98 5 4 2" xfId="56400"/>
    <cellStyle name="Normal 98 5 5" xfId="56401"/>
    <cellStyle name="Normal 98 5 6" xfId="56402"/>
    <cellStyle name="Normal 98 6" xfId="56403"/>
    <cellStyle name="Normal 98 6 2" xfId="61763"/>
    <cellStyle name="Normal 98 6 2 2" xfId="61764"/>
    <cellStyle name="Normal 98 6 3" xfId="61765"/>
    <cellStyle name="Normal 98 7" xfId="56404"/>
    <cellStyle name="Normal 98 7 2" xfId="56405"/>
    <cellStyle name="Normal 98 7 2 2" xfId="61766"/>
    <cellStyle name="Normal 98 7 3" xfId="61767"/>
    <cellStyle name="Normal 98 8" xfId="56406"/>
    <cellStyle name="Normal 98 8 2" xfId="61768"/>
    <cellStyle name="Normal 98 9" xfId="61769"/>
    <cellStyle name="Normal 98 9 2" xfId="61770"/>
    <cellStyle name="Normal 99" xfId="3279"/>
    <cellStyle name="Normal 99 10" xfId="56407"/>
    <cellStyle name="Normal 99 10 2" xfId="56408"/>
    <cellStyle name="Normal 99 10 2 2" xfId="56409"/>
    <cellStyle name="Normal 99 10 2 2 2" xfId="56410"/>
    <cellStyle name="Normal 99 10 2 2 2 2" xfId="56411"/>
    <cellStyle name="Normal 99 10 2 2 2 2 2" xfId="56412"/>
    <cellStyle name="Normal 99 10 2 2 2 3" xfId="56413"/>
    <cellStyle name="Normal 99 10 2 2 3" xfId="56414"/>
    <cellStyle name="Normal 99 10 2 2 3 2" xfId="56415"/>
    <cellStyle name="Normal 99 10 2 2 4" xfId="56416"/>
    <cellStyle name="Normal 99 10 2 2 5" xfId="56417"/>
    <cellStyle name="Normal 99 10 2 3" xfId="56418"/>
    <cellStyle name="Normal 99 10 2 3 2" xfId="56419"/>
    <cellStyle name="Normal 99 10 2 3 2 2" xfId="56420"/>
    <cellStyle name="Normal 99 10 2 3 3" xfId="56421"/>
    <cellStyle name="Normal 99 10 2 4" xfId="56422"/>
    <cellStyle name="Normal 99 10 2 4 2" xfId="56423"/>
    <cellStyle name="Normal 99 10 2 5" xfId="56424"/>
    <cellStyle name="Normal 99 10 2 6" xfId="56425"/>
    <cellStyle name="Normal 99 10 3" xfId="56426"/>
    <cellStyle name="Normal 99 10 3 2" xfId="56427"/>
    <cellStyle name="Normal 99 10 3 2 2" xfId="56428"/>
    <cellStyle name="Normal 99 10 3 2 2 2" xfId="56429"/>
    <cellStyle name="Normal 99 10 3 2 3" xfId="56430"/>
    <cellStyle name="Normal 99 10 3 3" xfId="56431"/>
    <cellStyle name="Normal 99 10 3 3 2" xfId="56432"/>
    <cellStyle name="Normal 99 10 3 4" xfId="56433"/>
    <cellStyle name="Normal 99 10 3 5" xfId="56434"/>
    <cellStyle name="Normal 99 10 4" xfId="56435"/>
    <cellStyle name="Normal 99 10 4 2" xfId="56436"/>
    <cellStyle name="Normal 99 10 4 2 2" xfId="56437"/>
    <cellStyle name="Normal 99 10 4 3" xfId="56438"/>
    <cellStyle name="Normal 99 10 5" xfId="56439"/>
    <cellStyle name="Normal 99 10 5 2" xfId="56440"/>
    <cellStyle name="Normal 99 10 6" xfId="56441"/>
    <cellStyle name="Normal 99 10 7" xfId="56442"/>
    <cellStyle name="Normal 99 11" xfId="56443"/>
    <cellStyle name="Normal 99 11 2" xfId="56444"/>
    <cellStyle name="Normal 99 11 2 2" xfId="56445"/>
    <cellStyle name="Normal 99 11 2 2 2" xfId="56446"/>
    <cellStyle name="Normal 99 11 2 2 2 2" xfId="56447"/>
    <cellStyle name="Normal 99 11 2 2 3" xfId="56448"/>
    <cellStyle name="Normal 99 11 2 3" xfId="56449"/>
    <cellStyle name="Normal 99 11 2 3 2" xfId="56450"/>
    <cellStyle name="Normal 99 11 2 4" xfId="56451"/>
    <cellStyle name="Normal 99 11 2 5" xfId="56452"/>
    <cellStyle name="Normal 99 11 3" xfId="56453"/>
    <cellStyle name="Normal 99 11 3 2" xfId="56454"/>
    <cellStyle name="Normal 99 11 3 2 2" xfId="56455"/>
    <cellStyle name="Normal 99 11 3 3" xfId="56456"/>
    <cellStyle name="Normal 99 11 4" xfId="56457"/>
    <cellStyle name="Normal 99 11 4 2" xfId="56458"/>
    <cellStyle name="Normal 99 11 5" xfId="56459"/>
    <cellStyle name="Normal 99 11 6" xfId="56460"/>
    <cellStyle name="Normal 99 12" xfId="56461"/>
    <cellStyle name="Normal 99 12 2" xfId="56462"/>
    <cellStyle name="Normal 99 12 2 2" xfId="56463"/>
    <cellStyle name="Normal 99 12 2 2 2" xfId="56464"/>
    <cellStyle name="Normal 99 12 2 2 2 2" xfId="56465"/>
    <cellStyle name="Normal 99 12 2 2 3" xfId="56466"/>
    <cellStyle name="Normal 99 12 2 3" xfId="56467"/>
    <cellStyle name="Normal 99 12 2 3 2" xfId="56468"/>
    <cellStyle name="Normal 99 12 2 4" xfId="56469"/>
    <cellStyle name="Normal 99 12 2 5" xfId="56470"/>
    <cellStyle name="Normal 99 12 3" xfId="56471"/>
    <cellStyle name="Normal 99 12 3 2" xfId="56472"/>
    <cellStyle name="Normal 99 12 3 2 2" xfId="56473"/>
    <cellStyle name="Normal 99 12 3 3" xfId="56474"/>
    <cellStyle name="Normal 99 12 4" xfId="56475"/>
    <cellStyle name="Normal 99 12 4 2" xfId="56476"/>
    <cellStyle name="Normal 99 12 5" xfId="56477"/>
    <cellStyle name="Normal 99 12 6" xfId="56478"/>
    <cellStyle name="Normal 99 13" xfId="56479"/>
    <cellStyle name="Normal 99 13 2" xfId="56480"/>
    <cellStyle name="Normal 99 13 2 2" xfId="56481"/>
    <cellStyle name="Normal 99 13 2 2 2" xfId="56482"/>
    <cellStyle name="Normal 99 13 2 3" xfId="56483"/>
    <cellStyle name="Normal 99 13 3" xfId="56484"/>
    <cellStyle name="Normal 99 13 3 2" xfId="56485"/>
    <cellStyle name="Normal 99 13 4" xfId="56486"/>
    <cellStyle name="Normal 99 13 5" xfId="56487"/>
    <cellStyle name="Normal 99 14" xfId="56488"/>
    <cellStyle name="Normal 99 14 2" xfId="56489"/>
    <cellStyle name="Normal 99 14 2 2" xfId="56490"/>
    <cellStyle name="Normal 99 14 3" xfId="56491"/>
    <cellStyle name="Normal 99 15" xfId="56492"/>
    <cellStyle name="Normal 99 15 2" xfId="56493"/>
    <cellStyle name="Normal 99 16" xfId="56494"/>
    <cellStyle name="Normal 99 16 2" xfId="61771"/>
    <cellStyle name="Normal 99 17" xfId="56495"/>
    <cellStyle name="Normal 99 2" xfId="3280"/>
    <cellStyle name="Normal 99 2 2" xfId="56496"/>
    <cellStyle name="Normal 99 3" xfId="3281"/>
    <cellStyle name="Normal 99 3 2" xfId="56497"/>
    <cellStyle name="Normal 99 4" xfId="3282"/>
    <cellStyle name="Normal 99 4 2" xfId="56498"/>
    <cellStyle name="Normal 99 5" xfId="3283"/>
    <cellStyle name="Normal 99 5 2" xfId="56499"/>
    <cellStyle name="Normal 99 6" xfId="3284"/>
    <cellStyle name="Normal 99 6 2" xfId="56500"/>
    <cellStyle name="Normal 99 7" xfId="3285"/>
    <cellStyle name="Normal 99 7 2" xfId="56501"/>
    <cellStyle name="Normal 99 8" xfId="3286"/>
    <cellStyle name="Normal 99 9" xfId="56502"/>
    <cellStyle name="Normal 99 9 2" xfId="56503"/>
    <cellStyle name="Normal 99 9 2 2" xfId="56504"/>
    <cellStyle name="Normal 99 9 2 2 2" xfId="56505"/>
    <cellStyle name="Normal 99 9 2 2 2 2" xfId="56506"/>
    <cellStyle name="Normal 99 9 2 2 2 2 2" xfId="56507"/>
    <cellStyle name="Normal 99 9 2 2 2 3" xfId="56508"/>
    <cellStyle name="Normal 99 9 2 2 3" xfId="56509"/>
    <cellStyle name="Normal 99 9 2 2 3 2" xfId="56510"/>
    <cellStyle name="Normal 99 9 2 2 4" xfId="56511"/>
    <cellStyle name="Normal 99 9 2 2 5" xfId="56512"/>
    <cellStyle name="Normal 99 9 2 3" xfId="56513"/>
    <cellStyle name="Normal 99 9 2 3 2" xfId="56514"/>
    <cellStyle name="Normal 99 9 2 3 2 2" xfId="56515"/>
    <cellStyle name="Normal 99 9 2 3 3" xfId="56516"/>
    <cellStyle name="Normal 99 9 2 4" xfId="56517"/>
    <cellStyle name="Normal 99 9 2 4 2" xfId="56518"/>
    <cellStyle name="Normal 99 9 2 5" xfId="56519"/>
    <cellStyle name="Normal 99 9 2 6" xfId="56520"/>
    <cellStyle name="Normal 99 9 3" xfId="56521"/>
    <cellStyle name="Normal 99 9 3 2" xfId="56522"/>
    <cellStyle name="Normal 99 9 3 2 2" xfId="56523"/>
    <cellStyle name="Normal 99 9 3 2 2 2" xfId="56524"/>
    <cellStyle name="Normal 99 9 3 2 3" xfId="56525"/>
    <cellStyle name="Normal 99 9 3 3" xfId="56526"/>
    <cellStyle name="Normal 99 9 3 3 2" xfId="56527"/>
    <cellStyle name="Normal 99 9 3 4" xfId="56528"/>
    <cellStyle name="Normal 99 9 3 5" xfId="56529"/>
    <cellStyle name="Normal 99 9 4" xfId="56530"/>
    <cellStyle name="Normal 99 9 4 2" xfId="56531"/>
    <cellStyle name="Normal 99 9 4 2 2" xfId="56532"/>
    <cellStyle name="Normal 99 9 4 3" xfId="56533"/>
    <cellStyle name="Normal 99 9 5" xfId="56534"/>
    <cellStyle name="Normal 99 9 5 2" xfId="56535"/>
    <cellStyle name="Normal 99 9 6" xfId="56536"/>
    <cellStyle name="Normal 99 9 7" xfId="56537"/>
    <cellStyle name="Normal_Inputs" xfId="61980"/>
    <cellStyle name="Note 10" xfId="3287"/>
    <cellStyle name="Note 10 2" xfId="3288"/>
    <cellStyle name="Note 10 3" xfId="3289"/>
    <cellStyle name="Note 10 4" xfId="3290"/>
    <cellStyle name="Note 10 5" xfId="3291"/>
    <cellStyle name="Note 10 6" xfId="3292"/>
    <cellStyle name="Note 10 7" xfId="3293"/>
    <cellStyle name="Note 100" xfId="3294"/>
    <cellStyle name="Note 100 10" xfId="56538"/>
    <cellStyle name="Note 100 10 2" xfId="56539"/>
    <cellStyle name="Note 100 10 2 2" xfId="56540"/>
    <cellStyle name="Note 100 10 2 2 2" xfId="56541"/>
    <cellStyle name="Note 100 10 2 2 2 2" xfId="56542"/>
    <cellStyle name="Note 100 10 2 2 3" xfId="56543"/>
    <cellStyle name="Note 100 10 2 3" xfId="56544"/>
    <cellStyle name="Note 100 10 2 3 2" xfId="56545"/>
    <cellStyle name="Note 100 10 2 4" xfId="56546"/>
    <cellStyle name="Note 100 10 2 5" xfId="56547"/>
    <cellStyle name="Note 100 10 3" xfId="56548"/>
    <cellStyle name="Note 100 10 3 2" xfId="56549"/>
    <cellStyle name="Note 100 10 3 2 2" xfId="56550"/>
    <cellStyle name="Note 100 10 3 3" xfId="56551"/>
    <cellStyle name="Note 100 10 4" xfId="56552"/>
    <cellStyle name="Note 100 10 4 2" xfId="56553"/>
    <cellStyle name="Note 100 10 5" xfId="56554"/>
    <cellStyle name="Note 100 10 6" xfId="56555"/>
    <cellStyle name="Note 100 11" xfId="56556"/>
    <cellStyle name="Note 100 11 2" xfId="56557"/>
    <cellStyle name="Note 100 11 2 2" xfId="56558"/>
    <cellStyle name="Note 100 11 2 2 2" xfId="56559"/>
    <cellStyle name="Note 100 11 2 2 2 2" xfId="56560"/>
    <cellStyle name="Note 100 11 2 2 3" xfId="56561"/>
    <cellStyle name="Note 100 11 2 3" xfId="56562"/>
    <cellStyle name="Note 100 11 2 3 2" xfId="56563"/>
    <cellStyle name="Note 100 11 2 4" xfId="56564"/>
    <cellStyle name="Note 100 11 2 5" xfId="56565"/>
    <cellStyle name="Note 100 11 3" xfId="56566"/>
    <cellStyle name="Note 100 11 3 2" xfId="56567"/>
    <cellStyle name="Note 100 11 3 2 2" xfId="56568"/>
    <cellStyle name="Note 100 11 3 3" xfId="56569"/>
    <cellStyle name="Note 100 11 4" xfId="56570"/>
    <cellStyle name="Note 100 11 4 2" xfId="56571"/>
    <cellStyle name="Note 100 11 5" xfId="56572"/>
    <cellStyle name="Note 100 11 6" xfId="56573"/>
    <cellStyle name="Note 100 12" xfId="61772"/>
    <cellStyle name="Note 100 12 2" xfId="61773"/>
    <cellStyle name="Note 100 13" xfId="61774"/>
    <cellStyle name="Note 100 13 2" xfId="61775"/>
    <cellStyle name="Note 100 13 2 2" xfId="61776"/>
    <cellStyle name="Note 100 13 3" xfId="61777"/>
    <cellStyle name="Note 100 14" xfId="61778"/>
    <cellStyle name="Note 100 14 2" xfId="61779"/>
    <cellStyle name="Note 100 15" xfId="61780"/>
    <cellStyle name="Note 100 15 2" xfId="61781"/>
    <cellStyle name="Note 100 16" xfId="61782"/>
    <cellStyle name="Note 100 2" xfId="3295"/>
    <cellStyle name="Note 100 3" xfId="3296"/>
    <cellStyle name="Note 100 4" xfId="3297"/>
    <cellStyle name="Note 100 5" xfId="3298"/>
    <cellStyle name="Note 100 6" xfId="3299"/>
    <cellStyle name="Note 100 7" xfId="3300"/>
    <cellStyle name="Note 100 8" xfId="56574"/>
    <cellStyle name="Note 100 8 2" xfId="56575"/>
    <cellStyle name="Note 100 8 2 2" xfId="56576"/>
    <cellStyle name="Note 100 8 2 2 2" xfId="56577"/>
    <cellStyle name="Note 100 8 2 2 2 2" xfId="56578"/>
    <cellStyle name="Note 100 8 2 2 2 2 2" xfId="56579"/>
    <cellStyle name="Note 100 8 2 2 2 3" xfId="56580"/>
    <cellStyle name="Note 100 8 2 2 3" xfId="56581"/>
    <cellStyle name="Note 100 8 2 2 3 2" xfId="56582"/>
    <cellStyle name="Note 100 8 2 2 4" xfId="56583"/>
    <cellStyle name="Note 100 8 2 2 5" xfId="56584"/>
    <cellStyle name="Note 100 8 2 3" xfId="56585"/>
    <cellStyle name="Note 100 8 2 3 2" xfId="56586"/>
    <cellStyle name="Note 100 8 2 3 2 2" xfId="56587"/>
    <cellStyle name="Note 100 8 2 3 3" xfId="56588"/>
    <cellStyle name="Note 100 8 2 4" xfId="56589"/>
    <cellStyle name="Note 100 8 2 4 2" xfId="56590"/>
    <cellStyle name="Note 100 8 2 5" xfId="56591"/>
    <cellStyle name="Note 100 8 2 6" xfId="56592"/>
    <cellStyle name="Note 100 8 3" xfId="56593"/>
    <cellStyle name="Note 100 8 3 2" xfId="56594"/>
    <cellStyle name="Note 100 8 3 2 2" xfId="56595"/>
    <cellStyle name="Note 100 8 3 2 2 2" xfId="56596"/>
    <cellStyle name="Note 100 8 3 2 3" xfId="56597"/>
    <cellStyle name="Note 100 8 3 3" xfId="56598"/>
    <cellStyle name="Note 100 8 3 3 2" xfId="56599"/>
    <cellStyle name="Note 100 8 3 4" xfId="56600"/>
    <cellStyle name="Note 100 8 3 5" xfId="56601"/>
    <cellStyle name="Note 100 8 4" xfId="56602"/>
    <cellStyle name="Note 100 8 4 2" xfId="56603"/>
    <cellStyle name="Note 100 8 4 2 2" xfId="56604"/>
    <cellStyle name="Note 100 8 4 3" xfId="56605"/>
    <cellStyle name="Note 100 8 5" xfId="56606"/>
    <cellStyle name="Note 100 8 5 2" xfId="56607"/>
    <cellStyle name="Note 100 8 6" xfId="56608"/>
    <cellStyle name="Note 100 8 7" xfId="56609"/>
    <cellStyle name="Note 100 9" xfId="56610"/>
    <cellStyle name="Note 100 9 2" xfId="56611"/>
    <cellStyle name="Note 100 9 2 2" xfId="56612"/>
    <cellStyle name="Note 100 9 2 2 2" xfId="56613"/>
    <cellStyle name="Note 100 9 2 2 2 2" xfId="56614"/>
    <cellStyle name="Note 100 9 2 2 2 2 2" xfId="56615"/>
    <cellStyle name="Note 100 9 2 2 2 3" xfId="56616"/>
    <cellStyle name="Note 100 9 2 2 3" xfId="56617"/>
    <cellStyle name="Note 100 9 2 2 3 2" xfId="56618"/>
    <cellStyle name="Note 100 9 2 2 4" xfId="56619"/>
    <cellStyle name="Note 100 9 2 2 5" xfId="56620"/>
    <cellStyle name="Note 100 9 2 3" xfId="56621"/>
    <cellStyle name="Note 100 9 2 3 2" xfId="56622"/>
    <cellStyle name="Note 100 9 2 3 2 2" xfId="56623"/>
    <cellStyle name="Note 100 9 2 3 3" xfId="56624"/>
    <cellStyle name="Note 100 9 2 4" xfId="56625"/>
    <cellStyle name="Note 100 9 2 4 2" xfId="56626"/>
    <cellStyle name="Note 100 9 2 5" xfId="56627"/>
    <cellStyle name="Note 100 9 2 6" xfId="56628"/>
    <cellStyle name="Note 100 9 3" xfId="56629"/>
    <cellStyle name="Note 100 9 3 2" xfId="56630"/>
    <cellStyle name="Note 100 9 3 2 2" xfId="56631"/>
    <cellStyle name="Note 100 9 3 2 2 2" xfId="56632"/>
    <cellStyle name="Note 100 9 3 2 3" xfId="56633"/>
    <cellStyle name="Note 100 9 3 3" xfId="56634"/>
    <cellStyle name="Note 100 9 3 3 2" xfId="56635"/>
    <cellStyle name="Note 100 9 3 4" xfId="56636"/>
    <cellStyle name="Note 100 9 3 5" xfId="56637"/>
    <cellStyle name="Note 100 9 4" xfId="56638"/>
    <cellStyle name="Note 100 9 4 2" xfId="56639"/>
    <cellStyle name="Note 100 9 4 2 2" xfId="56640"/>
    <cellStyle name="Note 100 9 4 3" xfId="56641"/>
    <cellStyle name="Note 100 9 5" xfId="56642"/>
    <cellStyle name="Note 100 9 5 2" xfId="56643"/>
    <cellStyle name="Note 100 9 6" xfId="56644"/>
    <cellStyle name="Note 100 9 7" xfId="56645"/>
    <cellStyle name="Note 101" xfId="3301"/>
    <cellStyle name="Note 101 10" xfId="56646"/>
    <cellStyle name="Note 101 10 2" xfId="56647"/>
    <cellStyle name="Note 101 10 2 2" xfId="56648"/>
    <cellStyle name="Note 101 10 2 2 2" xfId="56649"/>
    <cellStyle name="Note 101 10 2 2 2 2" xfId="56650"/>
    <cellStyle name="Note 101 10 2 2 3" xfId="56651"/>
    <cellStyle name="Note 101 10 2 3" xfId="56652"/>
    <cellStyle name="Note 101 10 2 3 2" xfId="56653"/>
    <cellStyle name="Note 101 10 2 4" xfId="56654"/>
    <cellStyle name="Note 101 10 2 5" xfId="56655"/>
    <cellStyle name="Note 101 10 3" xfId="56656"/>
    <cellStyle name="Note 101 10 3 2" xfId="56657"/>
    <cellStyle name="Note 101 10 3 2 2" xfId="56658"/>
    <cellStyle name="Note 101 10 3 3" xfId="56659"/>
    <cellStyle name="Note 101 10 4" xfId="56660"/>
    <cellStyle name="Note 101 10 4 2" xfId="56661"/>
    <cellStyle name="Note 101 10 5" xfId="56662"/>
    <cellStyle name="Note 101 10 6" xfId="56663"/>
    <cellStyle name="Note 101 11" xfId="56664"/>
    <cellStyle name="Note 101 11 2" xfId="56665"/>
    <cellStyle name="Note 101 11 2 2" xfId="56666"/>
    <cellStyle name="Note 101 11 2 2 2" xfId="56667"/>
    <cellStyle name="Note 101 11 2 2 2 2" xfId="56668"/>
    <cellStyle name="Note 101 11 2 2 3" xfId="56669"/>
    <cellStyle name="Note 101 11 2 3" xfId="56670"/>
    <cellStyle name="Note 101 11 2 3 2" xfId="56671"/>
    <cellStyle name="Note 101 11 2 4" xfId="56672"/>
    <cellStyle name="Note 101 11 2 5" xfId="56673"/>
    <cellStyle name="Note 101 11 3" xfId="56674"/>
    <cellStyle name="Note 101 11 3 2" xfId="56675"/>
    <cellStyle name="Note 101 11 3 2 2" xfId="56676"/>
    <cellStyle name="Note 101 11 3 3" xfId="56677"/>
    <cellStyle name="Note 101 11 4" xfId="56678"/>
    <cellStyle name="Note 101 11 4 2" xfId="56679"/>
    <cellStyle name="Note 101 11 5" xfId="56680"/>
    <cellStyle name="Note 101 11 6" xfId="56681"/>
    <cellStyle name="Note 101 12" xfId="61783"/>
    <cellStyle name="Note 101 12 2" xfId="61784"/>
    <cellStyle name="Note 101 13" xfId="61785"/>
    <cellStyle name="Note 101 13 2" xfId="61786"/>
    <cellStyle name="Note 101 13 2 2" xfId="61787"/>
    <cellStyle name="Note 101 13 3" xfId="61788"/>
    <cellStyle name="Note 101 14" xfId="61789"/>
    <cellStyle name="Note 101 14 2" xfId="61790"/>
    <cellStyle name="Note 101 15" xfId="61791"/>
    <cellStyle name="Note 101 15 2" xfId="61792"/>
    <cellStyle name="Note 101 16" xfId="61793"/>
    <cellStyle name="Note 101 2" xfId="3302"/>
    <cellStyle name="Note 101 3" xfId="3303"/>
    <cellStyle name="Note 101 4" xfId="3304"/>
    <cellStyle name="Note 101 5" xfId="3305"/>
    <cellStyle name="Note 101 6" xfId="3306"/>
    <cellStyle name="Note 101 7" xfId="3307"/>
    <cellStyle name="Note 101 8" xfId="56682"/>
    <cellStyle name="Note 101 8 2" xfId="56683"/>
    <cellStyle name="Note 101 8 2 2" xfId="56684"/>
    <cellStyle name="Note 101 8 2 2 2" xfId="56685"/>
    <cellStyle name="Note 101 8 2 2 2 2" xfId="56686"/>
    <cellStyle name="Note 101 8 2 2 2 2 2" xfId="56687"/>
    <cellStyle name="Note 101 8 2 2 2 3" xfId="56688"/>
    <cellStyle name="Note 101 8 2 2 3" xfId="56689"/>
    <cellStyle name="Note 101 8 2 2 3 2" xfId="56690"/>
    <cellStyle name="Note 101 8 2 2 4" xfId="56691"/>
    <cellStyle name="Note 101 8 2 2 5" xfId="56692"/>
    <cellStyle name="Note 101 8 2 3" xfId="56693"/>
    <cellStyle name="Note 101 8 2 3 2" xfId="56694"/>
    <cellStyle name="Note 101 8 2 3 2 2" xfId="56695"/>
    <cellStyle name="Note 101 8 2 3 3" xfId="56696"/>
    <cellStyle name="Note 101 8 2 4" xfId="56697"/>
    <cellStyle name="Note 101 8 2 4 2" xfId="56698"/>
    <cellStyle name="Note 101 8 2 5" xfId="56699"/>
    <cellStyle name="Note 101 8 2 6" xfId="56700"/>
    <cellStyle name="Note 101 8 3" xfId="56701"/>
    <cellStyle name="Note 101 8 3 2" xfId="56702"/>
    <cellStyle name="Note 101 8 3 2 2" xfId="56703"/>
    <cellStyle name="Note 101 8 3 2 2 2" xfId="56704"/>
    <cellStyle name="Note 101 8 3 2 3" xfId="56705"/>
    <cellStyle name="Note 101 8 3 3" xfId="56706"/>
    <cellStyle name="Note 101 8 3 3 2" xfId="56707"/>
    <cellStyle name="Note 101 8 3 4" xfId="56708"/>
    <cellStyle name="Note 101 8 3 5" xfId="56709"/>
    <cellStyle name="Note 101 8 4" xfId="56710"/>
    <cellStyle name="Note 101 8 4 2" xfId="56711"/>
    <cellStyle name="Note 101 8 4 2 2" xfId="56712"/>
    <cellStyle name="Note 101 8 4 3" xfId="56713"/>
    <cellStyle name="Note 101 8 5" xfId="56714"/>
    <cellStyle name="Note 101 8 5 2" xfId="56715"/>
    <cellStyle name="Note 101 8 6" xfId="56716"/>
    <cellStyle name="Note 101 8 7" xfId="56717"/>
    <cellStyle name="Note 101 9" xfId="56718"/>
    <cellStyle name="Note 101 9 2" xfId="56719"/>
    <cellStyle name="Note 101 9 2 2" xfId="56720"/>
    <cellStyle name="Note 101 9 2 2 2" xfId="56721"/>
    <cellStyle name="Note 101 9 2 2 2 2" xfId="56722"/>
    <cellStyle name="Note 101 9 2 2 2 2 2" xfId="56723"/>
    <cellStyle name="Note 101 9 2 2 2 3" xfId="56724"/>
    <cellStyle name="Note 101 9 2 2 3" xfId="56725"/>
    <cellStyle name="Note 101 9 2 2 3 2" xfId="56726"/>
    <cellStyle name="Note 101 9 2 2 4" xfId="56727"/>
    <cellStyle name="Note 101 9 2 2 5" xfId="56728"/>
    <cellStyle name="Note 101 9 2 3" xfId="56729"/>
    <cellStyle name="Note 101 9 2 3 2" xfId="56730"/>
    <cellStyle name="Note 101 9 2 3 2 2" xfId="56731"/>
    <cellStyle name="Note 101 9 2 3 3" xfId="56732"/>
    <cellStyle name="Note 101 9 2 4" xfId="56733"/>
    <cellStyle name="Note 101 9 2 4 2" xfId="56734"/>
    <cellStyle name="Note 101 9 2 5" xfId="56735"/>
    <cellStyle name="Note 101 9 2 6" xfId="56736"/>
    <cellStyle name="Note 101 9 3" xfId="56737"/>
    <cellStyle name="Note 101 9 3 2" xfId="56738"/>
    <cellStyle name="Note 101 9 3 2 2" xfId="56739"/>
    <cellStyle name="Note 101 9 3 2 2 2" xfId="56740"/>
    <cellStyle name="Note 101 9 3 2 3" xfId="56741"/>
    <cellStyle name="Note 101 9 3 3" xfId="56742"/>
    <cellStyle name="Note 101 9 3 3 2" xfId="56743"/>
    <cellStyle name="Note 101 9 3 4" xfId="56744"/>
    <cellStyle name="Note 101 9 3 5" xfId="56745"/>
    <cellStyle name="Note 101 9 4" xfId="56746"/>
    <cellStyle name="Note 101 9 4 2" xfId="56747"/>
    <cellStyle name="Note 101 9 4 2 2" xfId="56748"/>
    <cellStyle name="Note 101 9 4 3" xfId="56749"/>
    <cellStyle name="Note 101 9 5" xfId="56750"/>
    <cellStyle name="Note 101 9 5 2" xfId="56751"/>
    <cellStyle name="Note 101 9 6" xfId="56752"/>
    <cellStyle name="Note 101 9 7" xfId="56753"/>
    <cellStyle name="Note 102" xfId="3308"/>
    <cellStyle name="Note 102 10" xfId="56754"/>
    <cellStyle name="Note 102 10 2" xfId="56755"/>
    <cellStyle name="Note 102 10 2 2" xfId="56756"/>
    <cellStyle name="Note 102 10 2 2 2" xfId="56757"/>
    <cellStyle name="Note 102 10 2 2 2 2" xfId="56758"/>
    <cellStyle name="Note 102 10 2 2 3" xfId="56759"/>
    <cellStyle name="Note 102 10 2 3" xfId="56760"/>
    <cellStyle name="Note 102 10 2 3 2" xfId="56761"/>
    <cellStyle name="Note 102 10 2 4" xfId="56762"/>
    <cellStyle name="Note 102 10 2 5" xfId="56763"/>
    <cellStyle name="Note 102 10 3" xfId="56764"/>
    <cellStyle name="Note 102 10 3 2" xfId="56765"/>
    <cellStyle name="Note 102 10 3 2 2" xfId="56766"/>
    <cellStyle name="Note 102 10 3 3" xfId="56767"/>
    <cellStyle name="Note 102 10 4" xfId="56768"/>
    <cellStyle name="Note 102 10 4 2" xfId="56769"/>
    <cellStyle name="Note 102 10 5" xfId="56770"/>
    <cellStyle name="Note 102 10 6" xfId="56771"/>
    <cellStyle name="Note 102 11" xfId="56772"/>
    <cellStyle name="Note 102 11 2" xfId="56773"/>
    <cellStyle name="Note 102 11 2 2" xfId="56774"/>
    <cellStyle name="Note 102 11 2 2 2" xfId="56775"/>
    <cellStyle name="Note 102 11 2 2 2 2" xfId="56776"/>
    <cellStyle name="Note 102 11 2 2 3" xfId="56777"/>
    <cellStyle name="Note 102 11 2 3" xfId="56778"/>
    <cellStyle name="Note 102 11 2 3 2" xfId="56779"/>
    <cellStyle name="Note 102 11 2 4" xfId="56780"/>
    <cellStyle name="Note 102 11 2 5" xfId="56781"/>
    <cellStyle name="Note 102 11 3" xfId="56782"/>
    <cellStyle name="Note 102 11 3 2" xfId="56783"/>
    <cellStyle name="Note 102 11 3 2 2" xfId="56784"/>
    <cellStyle name="Note 102 11 3 3" xfId="56785"/>
    <cellStyle name="Note 102 11 4" xfId="56786"/>
    <cellStyle name="Note 102 11 4 2" xfId="56787"/>
    <cellStyle name="Note 102 11 5" xfId="56788"/>
    <cellStyle name="Note 102 11 6" xfId="56789"/>
    <cellStyle name="Note 102 12" xfId="56790"/>
    <cellStyle name="Note 102 12 2" xfId="56791"/>
    <cellStyle name="Note 102 12 2 2" xfId="56792"/>
    <cellStyle name="Note 102 12 2 2 2" xfId="56793"/>
    <cellStyle name="Note 102 12 2 3" xfId="56794"/>
    <cellStyle name="Note 102 12 3" xfId="56795"/>
    <cellStyle name="Note 102 12 3 2" xfId="56796"/>
    <cellStyle name="Note 102 12 4" xfId="56797"/>
    <cellStyle name="Note 102 12 5" xfId="56798"/>
    <cellStyle name="Note 102 13" xfId="56799"/>
    <cellStyle name="Note 102 13 2" xfId="56800"/>
    <cellStyle name="Note 102 13 2 2" xfId="56801"/>
    <cellStyle name="Note 102 13 3" xfId="56802"/>
    <cellStyle name="Note 102 14" xfId="56803"/>
    <cellStyle name="Note 102 14 2" xfId="56804"/>
    <cellStyle name="Note 102 15" xfId="56805"/>
    <cellStyle name="Note 102 15 2" xfId="61794"/>
    <cellStyle name="Note 102 16" xfId="56806"/>
    <cellStyle name="Note 102 2" xfId="3309"/>
    <cellStyle name="Note 102 3" xfId="3310"/>
    <cellStyle name="Note 102 4" xfId="3311"/>
    <cellStyle name="Note 102 5" xfId="3312"/>
    <cellStyle name="Note 102 6" xfId="3313"/>
    <cellStyle name="Note 102 7" xfId="3314"/>
    <cellStyle name="Note 102 8" xfId="56807"/>
    <cellStyle name="Note 102 8 2" xfId="56808"/>
    <cellStyle name="Note 102 8 2 2" xfId="56809"/>
    <cellStyle name="Note 102 8 2 2 2" xfId="56810"/>
    <cellStyle name="Note 102 8 2 2 2 2" xfId="56811"/>
    <cellStyle name="Note 102 8 2 2 2 2 2" xfId="56812"/>
    <cellStyle name="Note 102 8 2 2 2 3" xfId="56813"/>
    <cellStyle name="Note 102 8 2 2 3" xfId="56814"/>
    <cellStyle name="Note 102 8 2 2 3 2" xfId="56815"/>
    <cellStyle name="Note 102 8 2 2 4" xfId="56816"/>
    <cellStyle name="Note 102 8 2 2 5" xfId="56817"/>
    <cellStyle name="Note 102 8 2 3" xfId="56818"/>
    <cellStyle name="Note 102 8 2 3 2" xfId="56819"/>
    <cellStyle name="Note 102 8 2 3 2 2" xfId="56820"/>
    <cellStyle name="Note 102 8 2 3 3" xfId="56821"/>
    <cellStyle name="Note 102 8 2 4" xfId="56822"/>
    <cellStyle name="Note 102 8 2 4 2" xfId="56823"/>
    <cellStyle name="Note 102 8 2 5" xfId="56824"/>
    <cellStyle name="Note 102 8 2 6" xfId="56825"/>
    <cellStyle name="Note 102 8 3" xfId="56826"/>
    <cellStyle name="Note 102 8 3 2" xfId="56827"/>
    <cellStyle name="Note 102 8 3 2 2" xfId="56828"/>
    <cellStyle name="Note 102 8 3 2 2 2" xfId="56829"/>
    <cellStyle name="Note 102 8 3 2 3" xfId="56830"/>
    <cellStyle name="Note 102 8 3 3" xfId="56831"/>
    <cellStyle name="Note 102 8 3 3 2" xfId="56832"/>
    <cellStyle name="Note 102 8 3 4" xfId="56833"/>
    <cellStyle name="Note 102 8 3 5" xfId="56834"/>
    <cellStyle name="Note 102 8 4" xfId="56835"/>
    <cellStyle name="Note 102 8 4 2" xfId="56836"/>
    <cellStyle name="Note 102 8 4 2 2" xfId="56837"/>
    <cellStyle name="Note 102 8 4 3" xfId="56838"/>
    <cellStyle name="Note 102 8 5" xfId="56839"/>
    <cellStyle name="Note 102 8 5 2" xfId="56840"/>
    <cellStyle name="Note 102 8 6" xfId="56841"/>
    <cellStyle name="Note 102 8 7" xfId="56842"/>
    <cellStyle name="Note 102 9" xfId="56843"/>
    <cellStyle name="Note 102 9 2" xfId="56844"/>
    <cellStyle name="Note 102 9 2 2" xfId="56845"/>
    <cellStyle name="Note 102 9 2 2 2" xfId="56846"/>
    <cellStyle name="Note 102 9 2 2 2 2" xfId="56847"/>
    <cellStyle name="Note 102 9 2 2 2 2 2" xfId="56848"/>
    <cellStyle name="Note 102 9 2 2 2 3" xfId="56849"/>
    <cellStyle name="Note 102 9 2 2 3" xfId="56850"/>
    <cellStyle name="Note 102 9 2 2 3 2" xfId="56851"/>
    <cellStyle name="Note 102 9 2 2 4" xfId="56852"/>
    <cellStyle name="Note 102 9 2 2 5" xfId="56853"/>
    <cellStyle name="Note 102 9 2 3" xfId="56854"/>
    <cellStyle name="Note 102 9 2 3 2" xfId="56855"/>
    <cellStyle name="Note 102 9 2 3 2 2" xfId="56856"/>
    <cellStyle name="Note 102 9 2 3 3" xfId="56857"/>
    <cellStyle name="Note 102 9 2 4" xfId="56858"/>
    <cellStyle name="Note 102 9 2 4 2" xfId="56859"/>
    <cellStyle name="Note 102 9 2 5" xfId="56860"/>
    <cellStyle name="Note 102 9 2 6" xfId="56861"/>
    <cellStyle name="Note 102 9 3" xfId="56862"/>
    <cellStyle name="Note 102 9 3 2" xfId="56863"/>
    <cellStyle name="Note 102 9 3 2 2" xfId="56864"/>
    <cellStyle name="Note 102 9 3 2 2 2" xfId="56865"/>
    <cellStyle name="Note 102 9 3 2 3" xfId="56866"/>
    <cellStyle name="Note 102 9 3 3" xfId="56867"/>
    <cellStyle name="Note 102 9 3 3 2" xfId="56868"/>
    <cellStyle name="Note 102 9 3 4" xfId="56869"/>
    <cellStyle name="Note 102 9 3 5" xfId="56870"/>
    <cellStyle name="Note 102 9 4" xfId="56871"/>
    <cellStyle name="Note 102 9 4 2" xfId="56872"/>
    <cellStyle name="Note 102 9 4 2 2" xfId="56873"/>
    <cellStyle name="Note 102 9 4 3" xfId="56874"/>
    <cellStyle name="Note 102 9 5" xfId="56875"/>
    <cellStyle name="Note 102 9 5 2" xfId="56876"/>
    <cellStyle name="Note 102 9 6" xfId="56877"/>
    <cellStyle name="Note 102 9 7" xfId="56878"/>
    <cellStyle name="Note 103" xfId="3315"/>
    <cellStyle name="Note 103 10" xfId="56879"/>
    <cellStyle name="Note 103 10 2" xfId="56880"/>
    <cellStyle name="Note 103 10 2 2" xfId="56881"/>
    <cellStyle name="Note 103 10 2 2 2" xfId="56882"/>
    <cellStyle name="Note 103 10 2 2 2 2" xfId="56883"/>
    <cellStyle name="Note 103 10 2 2 3" xfId="56884"/>
    <cellStyle name="Note 103 10 2 3" xfId="56885"/>
    <cellStyle name="Note 103 10 2 3 2" xfId="56886"/>
    <cellStyle name="Note 103 10 2 4" xfId="56887"/>
    <cellStyle name="Note 103 10 2 5" xfId="56888"/>
    <cellStyle name="Note 103 10 3" xfId="56889"/>
    <cellStyle name="Note 103 10 3 2" xfId="56890"/>
    <cellStyle name="Note 103 10 3 2 2" xfId="56891"/>
    <cellStyle name="Note 103 10 3 3" xfId="56892"/>
    <cellStyle name="Note 103 10 4" xfId="56893"/>
    <cellStyle name="Note 103 10 4 2" xfId="56894"/>
    <cellStyle name="Note 103 10 5" xfId="56895"/>
    <cellStyle name="Note 103 10 6" xfId="56896"/>
    <cellStyle name="Note 103 11" xfId="56897"/>
    <cellStyle name="Note 103 11 2" xfId="56898"/>
    <cellStyle name="Note 103 11 2 2" xfId="56899"/>
    <cellStyle name="Note 103 11 2 2 2" xfId="56900"/>
    <cellStyle name="Note 103 11 2 2 2 2" xfId="56901"/>
    <cellStyle name="Note 103 11 2 2 3" xfId="56902"/>
    <cellStyle name="Note 103 11 2 3" xfId="56903"/>
    <cellStyle name="Note 103 11 2 3 2" xfId="56904"/>
    <cellStyle name="Note 103 11 2 4" xfId="56905"/>
    <cellStyle name="Note 103 11 2 5" xfId="56906"/>
    <cellStyle name="Note 103 11 3" xfId="56907"/>
    <cellStyle name="Note 103 11 3 2" xfId="56908"/>
    <cellStyle name="Note 103 11 3 2 2" xfId="56909"/>
    <cellStyle name="Note 103 11 3 3" xfId="56910"/>
    <cellStyle name="Note 103 11 4" xfId="56911"/>
    <cellStyle name="Note 103 11 4 2" xfId="56912"/>
    <cellStyle name="Note 103 11 5" xfId="56913"/>
    <cellStyle name="Note 103 11 6" xfId="56914"/>
    <cellStyle name="Note 103 12" xfId="56915"/>
    <cellStyle name="Note 103 12 2" xfId="56916"/>
    <cellStyle name="Note 103 12 2 2" xfId="56917"/>
    <cellStyle name="Note 103 12 2 2 2" xfId="56918"/>
    <cellStyle name="Note 103 12 2 3" xfId="56919"/>
    <cellStyle name="Note 103 12 3" xfId="56920"/>
    <cellStyle name="Note 103 12 3 2" xfId="56921"/>
    <cellStyle name="Note 103 12 4" xfId="56922"/>
    <cellStyle name="Note 103 12 5" xfId="56923"/>
    <cellStyle name="Note 103 13" xfId="56924"/>
    <cellStyle name="Note 103 13 2" xfId="56925"/>
    <cellStyle name="Note 103 13 2 2" xfId="56926"/>
    <cellStyle name="Note 103 13 3" xfId="56927"/>
    <cellStyle name="Note 103 14" xfId="56928"/>
    <cellStyle name="Note 103 14 2" xfId="56929"/>
    <cellStyle name="Note 103 15" xfId="56930"/>
    <cellStyle name="Note 103 15 2" xfId="61795"/>
    <cellStyle name="Note 103 16" xfId="56931"/>
    <cellStyle name="Note 103 2" xfId="3316"/>
    <cellStyle name="Note 103 3" xfId="3317"/>
    <cellStyle name="Note 103 4" xfId="3318"/>
    <cellStyle name="Note 103 5" xfId="3319"/>
    <cellStyle name="Note 103 6" xfId="3320"/>
    <cellStyle name="Note 103 7" xfId="3321"/>
    <cellStyle name="Note 103 8" xfId="56932"/>
    <cellStyle name="Note 103 8 2" xfId="56933"/>
    <cellStyle name="Note 103 8 2 2" xfId="56934"/>
    <cellStyle name="Note 103 8 2 2 2" xfId="56935"/>
    <cellStyle name="Note 103 8 2 2 2 2" xfId="56936"/>
    <cellStyle name="Note 103 8 2 2 2 2 2" xfId="56937"/>
    <cellStyle name="Note 103 8 2 2 2 3" xfId="56938"/>
    <cellStyle name="Note 103 8 2 2 3" xfId="56939"/>
    <cellStyle name="Note 103 8 2 2 3 2" xfId="56940"/>
    <cellStyle name="Note 103 8 2 2 4" xfId="56941"/>
    <cellStyle name="Note 103 8 2 2 5" xfId="56942"/>
    <cellStyle name="Note 103 8 2 3" xfId="56943"/>
    <cellStyle name="Note 103 8 2 3 2" xfId="56944"/>
    <cellStyle name="Note 103 8 2 3 2 2" xfId="56945"/>
    <cellStyle name="Note 103 8 2 3 3" xfId="56946"/>
    <cellStyle name="Note 103 8 2 4" xfId="56947"/>
    <cellStyle name="Note 103 8 2 4 2" xfId="56948"/>
    <cellStyle name="Note 103 8 2 5" xfId="56949"/>
    <cellStyle name="Note 103 8 2 6" xfId="56950"/>
    <cellStyle name="Note 103 8 3" xfId="56951"/>
    <cellStyle name="Note 103 8 3 2" xfId="56952"/>
    <cellStyle name="Note 103 8 3 2 2" xfId="56953"/>
    <cellStyle name="Note 103 8 3 2 2 2" xfId="56954"/>
    <cellStyle name="Note 103 8 3 2 3" xfId="56955"/>
    <cellStyle name="Note 103 8 3 3" xfId="56956"/>
    <cellStyle name="Note 103 8 3 3 2" xfId="56957"/>
    <cellStyle name="Note 103 8 3 4" xfId="56958"/>
    <cellStyle name="Note 103 8 3 5" xfId="56959"/>
    <cellStyle name="Note 103 8 4" xfId="56960"/>
    <cellStyle name="Note 103 8 4 2" xfId="56961"/>
    <cellStyle name="Note 103 8 4 2 2" xfId="56962"/>
    <cellStyle name="Note 103 8 4 3" xfId="56963"/>
    <cellStyle name="Note 103 8 5" xfId="56964"/>
    <cellStyle name="Note 103 8 5 2" xfId="56965"/>
    <cellStyle name="Note 103 8 6" xfId="56966"/>
    <cellStyle name="Note 103 8 7" xfId="56967"/>
    <cellStyle name="Note 103 9" xfId="56968"/>
    <cellStyle name="Note 103 9 2" xfId="56969"/>
    <cellStyle name="Note 103 9 2 2" xfId="56970"/>
    <cellStyle name="Note 103 9 2 2 2" xfId="56971"/>
    <cellStyle name="Note 103 9 2 2 2 2" xfId="56972"/>
    <cellStyle name="Note 103 9 2 2 2 2 2" xfId="56973"/>
    <cellStyle name="Note 103 9 2 2 2 3" xfId="56974"/>
    <cellStyle name="Note 103 9 2 2 3" xfId="56975"/>
    <cellStyle name="Note 103 9 2 2 3 2" xfId="56976"/>
    <cellStyle name="Note 103 9 2 2 4" xfId="56977"/>
    <cellStyle name="Note 103 9 2 2 5" xfId="56978"/>
    <cellStyle name="Note 103 9 2 3" xfId="56979"/>
    <cellStyle name="Note 103 9 2 3 2" xfId="56980"/>
    <cellStyle name="Note 103 9 2 3 2 2" xfId="56981"/>
    <cellStyle name="Note 103 9 2 3 3" xfId="56982"/>
    <cellStyle name="Note 103 9 2 4" xfId="56983"/>
    <cellStyle name="Note 103 9 2 4 2" xfId="56984"/>
    <cellStyle name="Note 103 9 2 5" xfId="56985"/>
    <cellStyle name="Note 103 9 2 6" xfId="56986"/>
    <cellStyle name="Note 103 9 3" xfId="56987"/>
    <cellStyle name="Note 103 9 3 2" xfId="56988"/>
    <cellStyle name="Note 103 9 3 2 2" xfId="56989"/>
    <cellStyle name="Note 103 9 3 2 2 2" xfId="56990"/>
    <cellStyle name="Note 103 9 3 2 3" xfId="56991"/>
    <cellStyle name="Note 103 9 3 3" xfId="56992"/>
    <cellStyle name="Note 103 9 3 3 2" xfId="56993"/>
    <cellStyle name="Note 103 9 3 4" xfId="56994"/>
    <cellStyle name="Note 103 9 3 5" xfId="56995"/>
    <cellStyle name="Note 103 9 4" xfId="56996"/>
    <cellStyle name="Note 103 9 4 2" xfId="56997"/>
    <cellStyle name="Note 103 9 4 2 2" xfId="56998"/>
    <cellStyle name="Note 103 9 4 3" xfId="56999"/>
    <cellStyle name="Note 103 9 5" xfId="57000"/>
    <cellStyle name="Note 103 9 5 2" xfId="57001"/>
    <cellStyle name="Note 103 9 6" xfId="57002"/>
    <cellStyle name="Note 103 9 7" xfId="57003"/>
    <cellStyle name="Note 104" xfId="3322"/>
    <cellStyle name="Note 104 10" xfId="57004"/>
    <cellStyle name="Note 104 10 2" xfId="57005"/>
    <cellStyle name="Note 104 10 2 2" xfId="57006"/>
    <cellStyle name="Note 104 10 2 2 2" xfId="57007"/>
    <cellStyle name="Note 104 10 2 2 2 2" xfId="57008"/>
    <cellStyle name="Note 104 10 2 2 3" xfId="57009"/>
    <cellStyle name="Note 104 10 2 3" xfId="57010"/>
    <cellStyle name="Note 104 10 2 3 2" xfId="57011"/>
    <cellStyle name="Note 104 10 2 4" xfId="57012"/>
    <cellStyle name="Note 104 10 2 5" xfId="57013"/>
    <cellStyle name="Note 104 10 3" xfId="57014"/>
    <cellStyle name="Note 104 10 3 2" xfId="57015"/>
    <cellStyle name="Note 104 10 3 2 2" xfId="57016"/>
    <cellStyle name="Note 104 10 3 3" xfId="57017"/>
    <cellStyle name="Note 104 10 4" xfId="57018"/>
    <cellStyle name="Note 104 10 4 2" xfId="57019"/>
    <cellStyle name="Note 104 10 5" xfId="57020"/>
    <cellStyle name="Note 104 10 6" xfId="57021"/>
    <cellStyle name="Note 104 11" xfId="57022"/>
    <cellStyle name="Note 104 11 2" xfId="57023"/>
    <cellStyle name="Note 104 11 2 2" xfId="57024"/>
    <cellStyle name="Note 104 11 2 2 2" xfId="57025"/>
    <cellStyle name="Note 104 11 2 2 2 2" xfId="57026"/>
    <cellStyle name="Note 104 11 2 2 3" xfId="57027"/>
    <cellStyle name="Note 104 11 2 3" xfId="57028"/>
    <cellStyle name="Note 104 11 2 3 2" xfId="57029"/>
    <cellStyle name="Note 104 11 2 4" xfId="57030"/>
    <cellStyle name="Note 104 11 2 5" xfId="57031"/>
    <cellStyle name="Note 104 11 3" xfId="57032"/>
    <cellStyle name="Note 104 11 3 2" xfId="57033"/>
    <cellStyle name="Note 104 11 3 2 2" xfId="57034"/>
    <cellStyle name="Note 104 11 3 3" xfId="57035"/>
    <cellStyle name="Note 104 11 4" xfId="57036"/>
    <cellStyle name="Note 104 11 4 2" xfId="57037"/>
    <cellStyle name="Note 104 11 5" xfId="57038"/>
    <cellStyle name="Note 104 11 6" xfId="57039"/>
    <cellStyle name="Note 104 12" xfId="57040"/>
    <cellStyle name="Note 104 12 2" xfId="57041"/>
    <cellStyle name="Note 104 12 2 2" xfId="57042"/>
    <cellStyle name="Note 104 12 2 2 2" xfId="57043"/>
    <cellStyle name="Note 104 12 2 3" xfId="57044"/>
    <cellStyle name="Note 104 12 3" xfId="57045"/>
    <cellStyle name="Note 104 12 3 2" xfId="57046"/>
    <cellStyle name="Note 104 12 4" xfId="57047"/>
    <cellStyle name="Note 104 12 5" xfId="57048"/>
    <cellStyle name="Note 104 13" xfId="57049"/>
    <cellStyle name="Note 104 13 2" xfId="57050"/>
    <cellStyle name="Note 104 13 2 2" xfId="57051"/>
    <cellStyle name="Note 104 13 3" xfId="57052"/>
    <cellStyle name="Note 104 14" xfId="57053"/>
    <cellStyle name="Note 104 14 2" xfId="57054"/>
    <cellStyle name="Note 104 15" xfId="57055"/>
    <cellStyle name="Note 104 15 2" xfId="61796"/>
    <cellStyle name="Note 104 16" xfId="57056"/>
    <cellStyle name="Note 104 2" xfId="3323"/>
    <cellStyle name="Note 104 3" xfId="3324"/>
    <cellStyle name="Note 104 4" xfId="3325"/>
    <cellStyle name="Note 104 5" xfId="3326"/>
    <cellStyle name="Note 104 6" xfId="3327"/>
    <cellStyle name="Note 104 7" xfId="3328"/>
    <cellStyle name="Note 104 8" xfId="57057"/>
    <cellStyle name="Note 104 8 2" xfId="57058"/>
    <cellStyle name="Note 104 8 2 2" xfId="57059"/>
    <cellStyle name="Note 104 8 2 2 2" xfId="57060"/>
    <cellStyle name="Note 104 8 2 2 2 2" xfId="57061"/>
    <cellStyle name="Note 104 8 2 2 2 2 2" xfId="57062"/>
    <cellStyle name="Note 104 8 2 2 2 3" xfId="57063"/>
    <cellStyle name="Note 104 8 2 2 3" xfId="57064"/>
    <cellStyle name="Note 104 8 2 2 3 2" xfId="57065"/>
    <cellStyle name="Note 104 8 2 2 4" xfId="57066"/>
    <cellStyle name="Note 104 8 2 2 5" xfId="57067"/>
    <cellStyle name="Note 104 8 2 3" xfId="57068"/>
    <cellStyle name="Note 104 8 2 3 2" xfId="57069"/>
    <cellStyle name="Note 104 8 2 3 2 2" xfId="57070"/>
    <cellStyle name="Note 104 8 2 3 3" xfId="57071"/>
    <cellStyle name="Note 104 8 2 4" xfId="57072"/>
    <cellStyle name="Note 104 8 2 4 2" xfId="57073"/>
    <cellStyle name="Note 104 8 2 5" xfId="57074"/>
    <cellStyle name="Note 104 8 2 6" xfId="57075"/>
    <cellStyle name="Note 104 8 3" xfId="57076"/>
    <cellStyle name="Note 104 8 3 2" xfId="57077"/>
    <cellStyle name="Note 104 8 3 2 2" xfId="57078"/>
    <cellStyle name="Note 104 8 3 2 2 2" xfId="57079"/>
    <cellStyle name="Note 104 8 3 2 3" xfId="57080"/>
    <cellStyle name="Note 104 8 3 3" xfId="57081"/>
    <cellStyle name="Note 104 8 3 3 2" xfId="57082"/>
    <cellStyle name="Note 104 8 3 4" xfId="57083"/>
    <cellStyle name="Note 104 8 3 5" xfId="57084"/>
    <cellStyle name="Note 104 8 4" xfId="57085"/>
    <cellStyle name="Note 104 8 4 2" xfId="57086"/>
    <cellStyle name="Note 104 8 4 2 2" xfId="57087"/>
    <cellStyle name="Note 104 8 4 3" xfId="57088"/>
    <cellStyle name="Note 104 8 5" xfId="57089"/>
    <cellStyle name="Note 104 8 5 2" xfId="57090"/>
    <cellStyle name="Note 104 8 6" xfId="57091"/>
    <cellStyle name="Note 104 8 7" xfId="57092"/>
    <cellStyle name="Note 104 9" xfId="57093"/>
    <cellStyle name="Note 104 9 2" xfId="57094"/>
    <cellStyle name="Note 104 9 2 2" xfId="57095"/>
    <cellStyle name="Note 104 9 2 2 2" xfId="57096"/>
    <cellStyle name="Note 104 9 2 2 2 2" xfId="57097"/>
    <cellStyle name="Note 104 9 2 2 2 2 2" xfId="57098"/>
    <cellStyle name="Note 104 9 2 2 2 3" xfId="57099"/>
    <cellStyle name="Note 104 9 2 2 3" xfId="57100"/>
    <cellStyle name="Note 104 9 2 2 3 2" xfId="57101"/>
    <cellStyle name="Note 104 9 2 2 4" xfId="57102"/>
    <cellStyle name="Note 104 9 2 2 5" xfId="57103"/>
    <cellStyle name="Note 104 9 2 3" xfId="57104"/>
    <cellStyle name="Note 104 9 2 3 2" xfId="57105"/>
    <cellStyle name="Note 104 9 2 3 2 2" xfId="57106"/>
    <cellStyle name="Note 104 9 2 3 3" xfId="57107"/>
    <cellStyle name="Note 104 9 2 4" xfId="57108"/>
    <cellStyle name="Note 104 9 2 4 2" xfId="57109"/>
    <cellStyle name="Note 104 9 2 5" xfId="57110"/>
    <cellStyle name="Note 104 9 2 6" xfId="57111"/>
    <cellStyle name="Note 104 9 3" xfId="57112"/>
    <cellStyle name="Note 104 9 3 2" xfId="57113"/>
    <cellStyle name="Note 104 9 3 2 2" xfId="57114"/>
    <cellStyle name="Note 104 9 3 2 2 2" xfId="57115"/>
    <cellStyle name="Note 104 9 3 2 3" xfId="57116"/>
    <cellStyle name="Note 104 9 3 3" xfId="57117"/>
    <cellStyle name="Note 104 9 3 3 2" xfId="57118"/>
    <cellStyle name="Note 104 9 3 4" xfId="57119"/>
    <cellStyle name="Note 104 9 3 5" xfId="57120"/>
    <cellStyle name="Note 104 9 4" xfId="57121"/>
    <cellStyle name="Note 104 9 4 2" xfId="57122"/>
    <cellStyle name="Note 104 9 4 2 2" xfId="57123"/>
    <cellStyle name="Note 104 9 4 3" xfId="57124"/>
    <cellStyle name="Note 104 9 5" xfId="57125"/>
    <cellStyle name="Note 104 9 5 2" xfId="57126"/>
    <cellStyle name="Note 104 9 6" xfId="57127"/>
    <cellStyle name="Note 104 9 7" xfId="57128"/>
    <cellStyle name="Note 105" xfId="3329"/>
    <cellStyle name="Note 105 10" xfId="57129"/>
    <cellStyle name="Note 105 10 2" xfId="57130"/>
    <cellStyle name="Note 105 10 2 2" xfId="57131"/>
    <cellStyle name="Note 105 10 2 2 2" xfId="57132"/>
    <cellStyle name="Note 105 10 2 2 2 2" xfId="57133"/>
    <cellStyle name="Note 105 10 2 2 3" xfId="57134"/>
    <cellStyle name="Note 105 10 2 3" xfId="57135"/>
    <cellStyle name="Note 105 10 2 3 2" xfId="57136"/>
    <cellStyle name="Note 105 10 2 4" xfId="57137"/>
    <cellStyle name="Note 105 10 2 5" xfId="57138"/>
    <cellStyle name="Note 105 10 3" xfId="57139"/>
    <cellStyle name="Note 105 10 3 2" xfId="57140"/>
    <cellStyle name="Note 105 10 3 2 2" xfId="57141"/>
    <cellStyle name="Note 105 10 3 3" xfId="57142"/>
    <cellStyle name="Note 105 10 4" xfId="57143"/>
    <cellStyle name="Note 105 10 4 2" xfId="57144"/>
    <cellStyle name="Note 105 10 5" xfId="57145"/>
    <cellStyle name="Note 105 10 6" xfId="57146"/>
    <cellStyle name="Note 105 11" xfId="57147"/>
    <cellStyle name="Note 105 11 2" xfId="57148"/>
    <cellStyle name="Note 105 11 2 2" xfId="57149"/>
    <cellStyle name="Note 105 11 2 2 2" xfId="57150"/>
    <cellStyle name="Note 105 11 2 2 2 2" xfId="57151"/>
    <cellStyle name="Note 105 11 2 2 3" xfId="57152"/>
    <cellStyle name="Note 105 11 2 3" xfId="57153"/>
    <cellStyle name="Note 105 11 2 3 2" xfId="57154"/>
    <cellStyle name="Note 105 11 2 4" xfId="57155"/>
    <cellStyle name="Note 105 11 2 5" xfId="57156"/>
    <cellStyle name="Note 105 11 3" xfId="57157"/>
    <cellStyle name="Note 105 11 3 2" xfId="57158"/>
    <cellStyle name="Note 105 11 3 2 2" xfId="57159"/>
    <cellStyle name="Note 105 11 3 3" xfId="57160"/>
    <cellStyle name="Note 105 11 4" xfId="57161"/>
    <cellStyle name="Note 105 11 4 2" xfId="57162"/>
    <cellStyle name="Note 105 11 5" xfId="57163"/>
    <cellStyle name="Note 105 11 6" xfId="57164"/>
    <cellStyle name="Note 105 12" xfId="57165"/>
    <cellStyle name="Note 105 12 2" xfId="57166"/>
    <cellStyle name="Note 105 12 2 2" xfId="57167"/>
    <cellStyle name="Note 105 12 2 2 2" xfId="57168"/>
    <cellStyle name="Note 105 12 2 3" xfId="57169"/>
    <cellStyle name="Note 105 12 3" xfId="57170"/>
    <cellStyle name="Note 105 12 3 2" xfId="57171"/>
    <cellStyle name="Note 105 12 4" xfId="57172"/>
    <cellStyle name="Note 105 12 5" xfId="57173"/>
    <cellStyle name="Note 105 13" xfId="57174"/>
    <cellStyle name="Note 105 13 2" xfId="57175"/>
    <cellStyle name="Note 105 13 2 2" xfId="57176"/>
    <cellStyle name="Note 105 13 3" xfId="57177"/>
    <cellStyle name="Note 105 14" xfId="57178"/>
    <cellStyle name="Note 105 14 2" xfId="57179"/>
    <cellStyle name="Note 105 15" xfId="57180"/>
    <cellStyle name="Note 105 15 2" xfId="61797"/>
    <cellStyle name="Note 105 16" xfId="57181"/>
    <cellStyle name="Note 105 2" xfId="3330"/>
    <cellStyle name="Note 105 3" xfId="3331"/>
    <cellStyle name="Note 105 4" xfId="3332"/>
    <cellStyle name="Note 105 5" xfId="3333"/>
    <cellStyle name="Note 105 6" xfId="3334"/>
    <cellStyle name="Note 105 7" xfId="3335"/>
    <cellStyle name="Note 105 8" xfId="57182"/>
    <cellStyle name="Note 105 8 2" xfId="57183"/>
    <cellStyle name="Note 105 8 2 2" xfId="57184"/>
    <cellStyle name="Note 105 8 2 2 2" xfId="57185"/>
    <cellStyle name="Note 105 8 2 2 2 2" xfId="57186"/>
    <cellStyle name="Note 105 8 2 2 2 2 2" xfId="57187"/>
    <cellStyle name="Note 105 8 2 2 2 3" xfId="57188"/>
    <cellStyle name="Note 105 8 2 2 3" xfId="57189"/>
    <cellStyle name="Note 105 8 2 2 3 2" xfId="57190"/>
    <cellStyle name="Note 105 8 2 2 4" xfId="57191"/>
    <cellStyle name="Note 105 8 2 2 5" xfId="57192"/>
    <cellStyle name="Note 105 8 2 3" xfId="57193"/>
    <cellStyle name="Note 105 8 2 3 2" xfId="57194"/>
    <cellStyle name="Note 105 8 2 3 2 2" xfId="57195"/>
    <cellStyle name="Note 105 8 2 3 3" xfId="57196"/>
    <cellStyle name="Note 105 8 2 4" xfId="57197"/>
    <cellStyle name="Note 105 8 2 4 2" xfId="57198"/>
    <cellStyle name="Note 105 8 2 5" xfId="57199"/>
    <cellStyle name="Note 105 8 2 6" xfId="57200"/>
    <cellStyle name="Note 105 8 3" xfId="57201"/>
    <cellStyle name="Note 105 8 3 2" xfId="57202"/>
    <cellStyle name="Note 105 8 3 2 2" xfId="57203"/>
    <cellStyle name="Note 105 8 3 2 2 2" xfId="57204"/>
    <cellStyle name="Note 105 8 3 2 3" xfId="57205"/>
    <cellStyle name="Note 105 8 3 3" xfId="57206"/>
    <cellStyle name="Note 105 8 3 3 2" xfId="57207"/>
    <cellStyle name="Note 105 8 3 4" xfId="57208"/>
    <cellStyle name="Note 105 8 3 5" xfId="57209"/>
    <cellStyle name="Note 105 8 4" xfId="57210"/>
    <cellStyle name="Note 105 8 4 2" xfId="57211"/>
    <cellStyle name="Note 105 8 4 2 2" xfId="57212"/>
    <cellStyle name="Note 105 8 4 3" xfId="57213"/>
    <cellStyle name="Note 105 8 5" xfId="57214"/>
    <cellStyle name="Note 105 8 5 2" xfId="57215"/>
    <cellStyle name="Note 105 8 6" xfId="57216"/>
    <cellStyle name="Note 105 8 7" xfId="57217"/>
    <cellStyle name="Note 105 9" xfId="57218"/>
    <cellStyle name="Note 105 9 2" xfId="57219"/>
    <cellStyle name="Note 105 9 2 2" xfId="57220"/>
    <cellStyle name="Note 105 9 2 2 2" xfId="57221"/>
    <cellStyle name="Note 105 9 2 2 2 2" xfId="57222"/>
    <cellStyle name="Note 105 9 2 2 2 2 2" xfId="57223"/>
    <cellStyle name="Note 105 9 2 2 2 3" xfId="57224"/>
    <cellStyle name="Note 105 9 2 2 3" xfId="57225"/>
    <cellStyle name="Note 105 9 2 2 3 2" xfId="57226"/>
    <cellStyle name="Note 105 9 2 2 4" xfId="57227"/>
    <cellStyle name="Note 105 9 2 2 5" xfId="57228"/>
    <cellStyle name="Note 105 9 2 3" xfId="57229"/>
    <cellStyle name="Note 105 9 2 3 2" xfId="57230"/>
    <cellStyle name="Note 105 9 2 3 2 2" xfId="57231"/>
    <cellStyle name="Note 105 9 2 3 3" xfId="57232"/>
    <cellStyle name="Note 105 9 2 4" xfId="57233"/>
    <cellStyle name="Note 105 9 2 4 2" xfId="57234"/>
    <cellStyle name="Note 105 9 2 5" xfId="57235"/>
    <cellStyle name="Note 105 9 2 6" xfId="57236"/>
    <cellStyle name="Note 105 9 3" xfId="57237"/>
    <cellStyle name="Note 105 9 3 2" xfId="57238"/>
    <cellStyle name="Note 105 9 3 2 2" xfId="57239"/>
    <cellStyle name="Note 105 9 3 2 2 2" xfId="57240"/>
    <cellStyle name="Note 105 9 3 2 3" xfId="57241"/>
    <cellStyle name="Note 105 9 3 3" xfId="57242"/>
    <cellStyle name="Note 105 9 3 3 2" xfId="57243"/>
    <cellStyle name="Note 105 9 3 4" xfId="57244"/>
    <cellStyle name="Note 105 9 3 5" xfId="57245"/>
    <cellStyle name="Note 105 9 4" xfId="57246"/>
    <cellStyle name="Note 105 9 4 2" xfId="57247"/>
    <cellStyle name="Note 105 9 4 2 2" xfId="57248"/>
    <cellStyle name="Note 105 9 4 3" xfId="57249"/>
    <cellStyle name="Note 105 9 5" xfId="57250"/>
    <cellStyle name="Note 105 9 5 2" xfId="57251"/>
    <cellStyle name="Note 105 9 6" xfId="57252"/>
    <cellStyle name="Note 105 9 7" xfId="57253"/>
    <cellStyle name="Note 106" xfId="3336"/>
    <cellStyle name="Note 106 10" xfId="57254"/>
    <cellStyle name="Note 106 10 2" xfId="57255"/>
    <cellStyle name="Note 106 10 2 2" xfId="57256"/>
    <cellStyle name="Note 106 10 2 2 2" xfId="57257"/>
    <cellStyle name="Note 106 10 2 2 2 2" xfId="57258"/>
    <cellStyle name="Note 106 10 2 2 3" xfId="57259"/>
    <cellStyle name="Note 106 10 2 3" xfId="57260"/>
    <cellStyle name="Note 106 10 2 3 2" xfId="57261"/>
    <cellStyle name="Note 106 10 2 4" xfId="57262"/>
    <cellStyle name="Note 106 10 2 5" xfId="57263"/>
    <cellStyle name="Note 106 10 3" xfId="57264"/>
    <cellStyle name="Note 106 10 3 2" xfId="57265"/>
    <cellStyle name="Note 106 10 3 2 2" xfId="57266"/>
    <cellStyle name="Note 106 10 3 3" xfId="57267"/>
    <cellStyle name="Note 106 10 4" xfId="57268"/>
    <cellStyle name="Note 106 10 4 2" xfId="57269"/>
    <cellStyle name="Note 106 10 5" xfId="57270"/>
    <cellStyle name="Note 106 10 6" xfId="57271"/>
    <cellStyle name="Note 106 11" xfId="57272"/>
    <cellStyle name="Note 106 11 2" xfId="57273"/>
    <cellStyle name="Note 106 11 2 2" xfId="57274"/>
    <cellStyle name="Note 106 11 2 2 2" xfId="57275"/>
    <cellStyle name="Note 106 11 2 2 2 2" xfId="57276"/>
    <cellStyle name="Note 106 11 2 2 3" xfId="57277"/>
    <cellStyle name="Note 106 11 2 3" xfId="57278"/>
    <cellStyle name="Note 106 11 2 3 2" xfId="57279"/>
    <cellStyle name="Note 106 11 2 4" xfId="57280"/>
    <cellStyle name="Note 106 11 2 5" xfId="57281"/>
    <cellStyle name="Note 106 11 3" xfId="57282"/>
    <cellStyle name="Note 106 11 3 2" xfId="57283"/>
    <cellStyle name="Note 106 11 3 2 2" xfId="57284"/>
    <cellStyle name="Note 106 11 3 3" xfId="57285"/>
    <cellStyle name="Note 106 11 4" xfId="57286"/>
    <cellStyle name="Note 106 11 4 2" xfId="57287"/>
    <cellStyle name="Note 106 11 5" xfId="57288"/>
    <cellStyle name="Note 106 11 6" xfId="57289"/>
    <cellStyle name="Note 106 12" xfId="57290"/>
    <cellStyle name="Note 106 12 2" xfId="57291"/>
    <cellStyle name="Note 106 12 2 2" xfId="57292"/>
    <cellStyle name="Note 106 12 2 2 2" xfId="57293"/>
    <cellStyle name="Note 106 12 2 3" xfId="57294"/>
    <cellStyle name="Note 106 12 3" xfId="57295"/>
    <cellStyle name="Note 106 12 3 2" xfId="57296"/>
    <cellStyle name="Note 106 12 4" xfId="57297"/>
    <cellStyle name="Note 106 12 5" xfId="57298"/>
    <cellStyle name="Note 106 13" xfId="57299"/>
    <cellStyle name="Note 106 13 2" xfId="57300"/>
    <cellStyle name="Note 106 13 2 2" xfId="57301"/>
    <cellStyle name="Note 106 13 3" xfId="57302"/>
    <cellStyle name="Note 106 14" xfId="57303"/>
    <cellStyle name="Note 106 14 2" xfId="57304"/>
    <cellStyle name="Note 106 15" xfId="57305"/>
    <cellStyle name="Note 106 15 2" xfId="61798"/>
    <cellStyle name="Note 106 16" xfId="57306"/>
    <cellStyle name="Note 106 2" xfId="3337"/>
    <cellStyle name="Note 106 3" xfId="3338"/>
    <cellStyle name="Note 106 4" xfId="3339"/>
    <cellStyle name="Note 106 5" xfId="3340"/>
    <cellStyle name="Note 106 6" xfId="3341"/>
    <cellStyle name="Note 106 7" xfId="3342"/>
    <cellStyle name="Note 106 8" xfId="57307"/>
    <cellStyle name="Note 106 8 2" xfId="57308"/>
    <cellStyle name="Note 106 8 2 2" xfId="57309"/>
    <cellStyle name="Note 106 8 2 2 2" xfId="57310"/>
    <cellStyle name="Note 106 8 2 2 2 2" xfId="57311"/>
    <cellStyle name="Note 106 8 2 2 2 2 2" xfId="57312"/>
    <cellStyle name="Note 106 8 2 2 2 3" xfId="57313"/>
    <cellStyle name="Note 106 8 2 2 3" xfId="57314"/>
    <cellStyle name="Note 106 8 2 2 3 2" xfId="57315"/>
    <cellStyle name="Note 106 8 2 2 4" xfId="57316"/>
    <cellStyle name="Note 106 8 2 2 5" xfId="57317"/>
    <cellStyle name="Note 106 8 2 3" xfId="57318"/>
    <cellStyle name="Note 106 8 2 3 2" xfId="57319"/>
    <cellStyle name="Note 106 8 2 3 2 2" xfId="57320"/>
    <cellStyle name="Note 106 8 2 3 3" xfId="57321"/>
    <cellStyle name="Note 106 8 2 4" xfId="57322"/>
    <cellStyle name="Note 106 8 2 4 2" xfId="57323"/>
    <cellStyle name="Note 106 8 2 5" xfId="57324"/>
    <cellStyle name="Note 106 8 2 6" xfId="57325"/>
    <cellStyle name="Note 106 8 3" xfId="57326"/>
    <cellStyle name="Note 106 8 3 2" xfId="57327"/>
    <cellStyle name="Note 106 8 3 2 2" xfId="57328"/>
    <cellStyle name="Note 106 8 3 2 2 2" xfId="57329"/>
    <cellStyle name="Note 106 8 3 2 3" xfId="57330"/>
    <cellStyle name="Note 106 8 3 3" xfId="57331"/>
    <cellStyle name="Note 106 8 3 3 2" xfId="57332"/>
    <cellStyle name="Note 106 8 3 4" xfId="57333"/>
    <cellStyle name="Note 106 8 3 5" xfId="57334"/>
    <cellStyle name="Note 106 8 4" xfId="57335"/>
    <cellStyle name="Note 106 8 4 2" xfId="57336"/>
    <cellStyle name="Note 106 8 4 2 2" xfId="57337"/>
    <cellStyle name="Note 106 8 4 3" xfId="57338"/>
    <cellStyle name="Note 106 8 5" xfId="57339"/>
    <cellStyle name="Note 106 8 5 2" xfId="57340"/>
    <cellStyle name="Note 106 8 6" xfId="57341"/>
    <cellStyle name="Note 106 8 7" xfId="57342"/>
    <cellStyle name="Note 106 9" xfId="57343"/>
    <cellStyle name="Note 106 9 2" xfId="57344"/>
    <cellStyle name="Note 106 9 2 2" xfId="57345"/>
    <cellStyle name="Note 106 9 2 2 2" xfId="57346"/>
    <cellStyle name="Note 106 9 2 2 2 2" xfId="57347"/>
    <cellStyle name="Note 106 9 2 2 2 2 2" xfId="57348"/>
    <cellStyle name="Note 106 9 2 2 2 3" xfId="57349"/>
    <cellStyle name="Note 106 9 2 2 3" xfId="57350"/>
    <cellStyle name="Note 106 9 2 2 3 2" xfId="57351"/>
    <cellStyle name="Note 106 9 2 2 4" xfId="57352"/>
    <cellStyle name="Note 106 9 2 2 5" xfId="57353"/>
    <cellStyle name="Note 106 9 2 3" xfId="57354"/>
    <cellStyle name="Note 106 9 2 3 2" xfId="57355"/>
    <cellStyle name="Note 106 9 2 3 2 2" xfId="57356"/>
    <cellStyle name="Note 106 9 2 3 3" xfId="57357"/>
    <cellStyle name="Note 106 9 2 4" xfId="57358"/>
    <cellStyle name="Note 106 9 2 4 2" xfId="57359"/>
    <cellStyle name="Note 106 9 2 5" xfId="57360"/>
    <cellStyle name="Note 106 9 2 6" xfId="57361"/>
    <cellStyle name="Note 106 9 3" xfId="57362"/>
    <cellStyle name="Note 106 9 3 2" xfId="57363"/>
    <cellStyle name="Note 106 9 3 2 2" xfId="57364"/>
    <cellStyle name="Note 106 9 3 2 2 2" xfId="57365"/>
    <cellStyle name="Note 106 9 3 2 3" xfId="57366"/>
    <cellStyle name="Note 106 9 3 3" xfId="57367"/>
    <cellStyle name="Note 106 9 3 3 2" xfId="57368"/>
    <cellStyle name="Note 106 9 3 4" xfId="57369"/>
    <cellStyle name="Note 106 9 3 5" xfId="57370"/>
    <cellStyle name="Note 106 9 4" xfId="57371"/>
    <cellStyle name="Note 106 9 4 2" xfId="57372"/>
    <cellStyle name="Note 106 9 4 2 2" xfId="57373"/>
    <cellStyle name="Note 106 9 4 3" xfId="57374"/>
    <cellStyle name="Note 106 9 5" xfId="57375"/>
    <cellStyle name="Note 106 9 5 2" xfId="57376"/>
    <cellStyle name="Note 106 9 6" xfId="57377"/>
    <cellStyle name="Note 106 9 7" xfId="57378"/>
    <cellStyle name="Note 107" xfId="3343"/>
    <cellStyle name="Note 107 10" xfId="57379"/>
    <cellStyle name="Note 107 10 2" xfId="57380"/>
    <cellStyle name="Note 107 10 2 2" xfId="57381"/>
    <cellStyle name="Note 107 10 2 2 2" xfId="57382"/>
    <cellStyle name="Note 107 10 2 2 2 2" xfId="57383"/>
    <cellStyle name="Note 107 10 2 2 3" xfId="57384"/>
    <cellStyle name="Note 107 10 2 3" xfId="57385"/>
    <cellStyle name="Note 107 10 2 3 2" xfId="57386"/>
    <cellStyle name="Note 107 10 2 4" xfId="57387"/>
    <cellStyle name="Note 107 10 2 5" xfId="57388"/>
    <cellStyle name="Note 107 10 3" xfId="57389"/>
    <cellStyle name="Note 107 10 3 2" xfId="57390"/>
    <cellStyle name="Note 107 10 3 2 2" xfId="57391"/>
    <cellStyle name="Note 107 10 3 3" xfId="57392"/>
    <cellStyle name="Note 107 10 4" xfId="57393"/>
    <cellStyle name="Note 107 10 4 2" xfId="57394"/>
    <cellStyle name="Note 107 10 5" xfId="57395"/>
    <cellStyle name="Note 107 10 6" xfId="57396"/>
    <cellStyle name="Note 107 11" xfId="57397"/>
    <cellStyle name="Note 107 11 2" xfId="57398"/>
    <cellStyle name="Note 107 11 2 2" xfId="57399"/>
    <cellStyle name="Note 107 11 2 2 2" xfId="57400"/>
    <cellStyle name="Note 107 11 2 2 2 2" xfId="57401"/>
    <cellStyle name="Note 107 11 2 2 3" xfId="57402"/>
    <cellStyle name="Note 107 11 2 3" xfId="57403"/>
    <cellStyle name="Note 107 11 2 3 2" xfId="57404"/>
    <cellStyle name="Note 107 11 2 4" xfId="57405"/>
    <cellStyle name="Note 107 11 2 5" xfId="57406"/>
    <cellStyle name="Note 107 11 3" xfId="57407"/>
    <cellStyle name="Note 107 11 3 2" xfId="57408"/>
    <cellStyle name="Note 107 11 3 2 2" xfId="57409"/>
    <cellStyle name="Note 107 11 3 3" xfId="57410"/>
    <cellStyle name="Note 107 11 4" xfId="57411"/>
    <cellStyle name="Note 107 11 4 2" xfId="57412"/>
    <cellStyle name="Note 107 11 5" xfId="57413"/>
    <cellStyle name="Note 107 11 6" xfId="57414"/>
    <cellStyle name="Note 107 12" xfId="57415"/>
    <cellStyle name="Note 107 12 2" xfId="57416"/>
    <cellStyle name="Note 107 12 2 2" xfId="57417"/>
    <cellStyle name="Note 107 12 2 2 2" xfId="57418"/>
    <cellStyle name="Note 107 12 2 3" xfId="57419"/>
    <cellStyle name="Note 107 12 3" xfId="57420"/>
    <cellStyle name="Note 107 12 3 2" xfId="57421"/>
    <cellStyle name="Note 107 12 4" xfId="57422"/>
    <cellStyle name="Note 107 12 5" xfId="57423"/>
    <cellStyle name="Note 107 13" xfId="57424"/>
    <cellStyle name="Note 107 13 2" xfId="57425"/>
    <cellStyle name="Note 107 13 2 2" xfId="57426"/>
    <cellStyle name="Note 107 13 3" xfId="57427"/>
    <cellStyle name="Note 107 14" xfId="57428"/>
    <cellStyle name="Note 107 14 2" xfId="57429"/>
    <cellStyle name="Note 107 15" xfId="57430"/>
    <cellStyle name="Note 107 15 2" xfId="61799"/>
    <cellStyle name="Note 107 16" xfId="57431"/>
    <cellStyle name="Note 107 2" xfId="3344"/>
    <cellStyle name="Note 107 3" xfId="3345"/>
    <cellStyle name="Note 107 4" xfId="3346"/>
    <cellStyle name="Note 107 5" xfId="3347"/>
    <cellStyle name="Note 107 6" xfId="3348"/>
    <cellStyle name="Note 107 7" xfId="3349"/>
    <cellStyle name="Note 107 8" xfId="57432"/>
    <cellStyle name="Note 107 8 2" xfId="57433"/>
    <cellStyle name="Note 107 8 2 2" xfId="57434"/>
    <cellStyle name="Note 107 8 2 2 2" xfId="57435"/>
    <cellStyle name="Note 107 8 2 2 2 2" xfId="57436"/>
    <cellStyle name="Note 107 8 2 2 2 2 2" xfId="57437"/>
    <cellStyle name="Note 107 8 2 2 2 3" xfId="57438"/>
    <cellStyle name="Note 107 8 2 2 3" xfId="57439"/>
    <cellStyle name="Note 107 8 2 2 3 2" xfId="57440"/>
    <cellStyle name="Note 107 8 2 2 4" xfId="57441"/>
    <cellStyle name="Note 107 8 2 2 5" xfId="57442"/>
    <cellStyle name="Note 107 8 2 3" xfId="57443"/>
    <cellStyle name="Note 107 8 2 3 2" xfId="57444"/>
    <cellStyle name="Note 107 8 2 3 2 2" xfId="57445"/>
    <cellStyle name="Note 107 8 2 3 3" xfId="57446"/>
    <cellStyle name="Note 107 8 2 4" xfId="57447"/>
    <cellStyle name="Note 107 8 2 4 2" xfId="57448"/>
    <cellStyle name="Note 107 8 2 5" xfId="57449"/>
    <cellStyle name="Note 107 8 2 6" xfId="57450"/>
    <cellStyle name="Note 107 8 3" xfId="57451"/>
    <cellStyle name="Note 107 8 3 2" xfId="57452"/>
    <cellStyle name="Note 107 8 3 2 2" xfId="57453"/>
    <cellStyle name="Note 107 8 3 2 2 2" xfId="57454"/>
    <cellStyle name="Note 107 8 3 2 3" xfId="57455"/>
    <cellStyle name="Note 107 8 3 3" xfId="57456"/>
    <cellStyle name="Note 107 8 3 3 2" xfId="57457"/>
    <cellStyle name="Note 107 8 3 4" xfId="57458"/>
    <cellStyle name="Note 107 8 3 5" xfId="57459"/>
    <cellStyle name="Note 107 8 4" xfId="57460"/>
    <cellStyle name="Note 107 8 4 2" xfId="57461"/>
    <cellStyle name="Note 107 8 4 2 2" xfId="57462"/>
    <cellStyle name="Note 107 8 4 3" xfId="57463"/>
    <cellStyle name="Note 107 8 5" xfId="57464"/>
    <cellStyle name="Note 107 8 5 2" xfId="57465"/>
    <cellStyle name="Note 107 8 6" xfId="57466"/>
    <cellStyle name="Note 107 8 7" xfId="57467"/>
    <cellStyle name="Note 107 9" xfId="57468"/>
    <cellStyle name="Note 107 9 2" xfId="57469"/>
    <cellStyle name="Note 107 9 2 2" xfId="57470"/>
    <cellStyle name="Note 107 9 2 2 2" xfId="57471"/>
    <cellStyle name="Note 107 9 2 2 2 2" xfId="57472"/>
    <cellStyle name="Note 107 9 2 2 2 2 2" xfId="57473"/>
    <cellStyle name="Note 107 9 2 2 2 3" xfId="57474"/>
    <cellStyle name="Note 107 9 2 2 3" xfId="57475"/>
    <cellStyle name="Note 107 9 2 2 3 2" xfId="57476"/>
    <cellStyle name="Note 107 9 2 2 4" xfId="57477"/>
    <cellStyle name="Note 107 9 2 2 5" xfId="57478"/>
    <cellStyle name="Note 107 9 2 3" xfId="57479"/>
    <cellStyle name="Note 107 9 2 3 2" xfId="57480"/>
    <cellStyle name="Note 107 9 2 3 2 2" xfId="57481"/>
    <cellStyle name="Note 107 9 2 3 3" xfId="57482"/>
    <cellStyle name="Note 107 9 2 4" xfId="57483"/>
    <cellStyle name="Note 107 9 2 4 2" xfId="57484"/>
    <cellStyle name="Note 107 9 2 5" xfId="57485"/>
    <cellStyle name="Note 107 9 2 6" xfId="57486"/>
    <cellStyle name="Note 107 9 3" xfId="57487"/>
    <cellStyle name="Note 107 9 3 2" xfId="57488"/>
    <cellStyle name="Note 107 9 3 2 2" xfId="57489"/>
    <cellStyle name="Note 107 9 3 2 2 2" xfId="57490"/>
    <cellStyle name="Note 107 9 3 2 3" xfId="57491"/>
    <cellStyle name="Note 107 9 3 3" xfId="57492"/>
    <cellStyle name="Note 107 9 3 3 2" xfId="57493"/>
    <cellStyle name="Note 107 9 3 4" xfId="57494"/>
    <cellStyle name="Note 107 9 3 5" xfId="57495"/>
    <cellStyle name="Note 107 9 4" xfId="57496"/>
    <cellStyle name="Note 107 9 4 2" xfId="57497"/>
    <cellStyle name="Note 107 9 4 2 2" xfId="57498"/>
    <cellStyle name="Note 107 9 4 3" xfId="57499"/>
    <cellStyle name="Note 107 9 5" xfId="57500"/>
    <cellStyle name="Note 107 9 5 2" xfId="57501"/>
    <cellStyle name="Note 107 9 6" xfId="57502"/>
    <cellStyle name="Note 107 9 7" xfId="57503"/>
    <cellStyle name="Note 108" xfId="3350"/>
    <cellStyle name="Note 108 10" xfId="57504"/>
    <cellStyle name="Note 108 10 2" xfId="57505"/>
    <cellStyle name="Note 108 10 2 2" xfId="57506"/>
    <cellStyle name="Note 108 10 2 2 2" xfId="57507"/>
    <cellStyle name="Note 108 10 2 2 2 2" xfId="57508"/>
    <cellStyle name="Note 108 10 2 2 3" xfId="57509"/>
    <cellStyle name="Note 108 10 2 3" xfId="57510"/>
    <cellStyle name="Note 108 10 2 3 2" xfId="57511"/>
    <cellStyle name="Note 108 10 2 4" xfId="57512"/>
    <cellStyle name="Note 108 10 2 5" xfId="57513"/>
    <cellStyle name="Note 108 10 3" xfId="57514"/>
    <cellStyle name="Note 108 10 3 2" xfId="57515"/>
    <cellStyle name="Note 108 10 3 2 2" xfId="57516"/>
    <cellStyle name="Note 108 10 3 3" xfId="57517"/>
    <cellStyle name="Note 108 10 4" xfId="57518"/>
    <cellStyle name="Note 108 10 4 2" xfId="57519"/>
    <cellStyle name="Note 108 10 5" xfId="57520"/>
    <cellStyle name="Note 108 10 6" xfId="57521"/>
    <cellStyle name="Note 108 11" xfId="57522"/>
    <cellStyle name="Note 108 11 2" xfId="57523"/>
    <cellStyle name="Note 108 11 2 2" xfId="57524"/>
    <cellStyle name="Note 108 11 2 2 2" xfId="57525"/>
    <cellStyle name="Note 108 11 2 2 2 2" xfId="57526"/>
    <cellStyle name="Note 108 11 2 2 3" xfId="57527"/>
    <cellStyle name="Note 108 11 2 3" xfId="57528"/>
    <cellStyle name="Note 108 11 2 3 2" xfId="57529"/>
    <cellStyle name="Note 108 11 2 4" xfId="57530"/>
    <cellStyle name="Note 108 11 2 5" xfId="57531"/>
    <cellStyle name="Note 108 11 3" xfId="57532"/>
    <cellStyle name="Note 108 11 3 2" xfId="57533"/>
    <cellStyle name="Note 108 11 3 2 2" xfId="57534"/>
    <cellStyle name="Note 108 11 3 3" xfId="57535"/>
    <cellStyle name="Note 108 11 4" xfId="57536"/>
    <cellStyle name="Note 108 11 4 2" xfId="57537"/>
    <cellStyle name="Note 108 11 5" xfId="57538"/>
    <cellStyle name="Note 108 11 6" xfId="57539"/>
    <cellStyle name="Note 108 12" xfId="57540"/>
    <cellStyle name="Note 108 12 2" xfId="57541"/>
    <cellStyle name="Note 108 12 2 2" xfId="57542"/>
    <cellStyle name="Note 108 12 2 2 2" xfId="57543"/>
    <cellStyle name="Note 108 12 2 3" xfId="57544"/>
    <cellStyle name="Note 108 12 3" xfId="57545"/>
    <cellStyle name="Note 108 12 3 2" xfId="57546"/>
    <cellStyle name="Note 108 12 4" xfId="57547"/>
    <cellStyle name="Note 108 12 5" xfId="57548"/>
    <cellStyle name="Note 108 13" xfId="57549"/>
    <cellStyle name="Note 108 13 2" xfId="57550"/>
    <cellStyle name="Note 108 13 2 2" xfId="57551"/>
    <cellStyle name="Note 108 13 3" xfId="57552"/>
    <cellStyle name="Note 108 14" xfId="57553"/>
    <cellStyle name="Note 108 14 2" xfId="57554"/>
    <cellStyle name="Note 108 15" xfId="57555"/>
    <cellStyle name="Note 108 15 2" xfId="61800"/>
    <cellStyle name="Note 108 16" xfId="57556"/>
    <cellStyle name="Note 108 2" xfId="3351"/>
    <cellStyle name="Note 108 3" xfId="3352"/>
    <cellStyle name="Note 108 4" xfId="3353"/>
    <cellStyle name="Note 108 5" xfId="3354"/>
    <cellStyle name="Note 108 6" xfId="3355"/>
    <cellStyle name="Note 108 7" xfId="3356"/>
    <cellStyle name="Note 108 8" xfId="57557"/>
    <cellStyle name="Note 108 8 2" xfId="57558"/>
    <cellStyle name="Note 108 8 2 2" xfId="57559"/>
    <cellStyle name="Note 108 8 2 2 2" xfId="57560"/>
    <cellStyle name="Note 108 8 2 2 2 2" xfId="57561"/>
    <cellStyle name="Note 108 8 2 2 2 2 2" xfId="57562"/>
    <cellStyle name="Note 108 8 2 2 2 3" xfId="57563"/>
    <cellStyle name="Note 108 8 2 2 3" xfId="57564"/>
    <cellStyle name="Note 108 8 2 2 3 2" xfId="57565"/>
    <cellStyle name="Note 108 8 2 2 4" xfId="57566"/>
    <cellStyle name="Note 108 8 2 2 5" xfId="57567"/>
    <cellStyle name="Note 108 8 2 3" xfId="57568"/>
    <cellStyle name="Note 108 8 2 3 2" xfId="57569"/>
    <cellStyle name="Note 108 8 2 3 2 2" xfId="57570"/>
    <cellStyle name="Note 108 8 2 3 3" xfId="57571"/>
    <cellStyle name="Note 108 8 2 4" xfId="57572"/>
    <cellStyle name="Note 108 8 2 4 2" xfId="57573"/>
    <cellStyle name="Note 108 8 2 5" xfId="57574"/>
    <cellStyle name="Note 108 8 2 6" xfId="57575"/>
    <cellStyle name="Note 108 8 3" xfId="57576"/>
    <cellStyle name="Note 108 8 3 2" xfId="57577"/>
    <cellStyle name="Note 108 8 3 2 2" xfId="57578"/>
    <cellStyle name="Note 108 8 3 2 2 2" xfId="57579"/>
    <cellStyle name="Note 108 8 3 2 3" xfId="57580"/>
    <cellStyle name="Note 108 8 3 3" xfId="57581"/>
    <cellStyle name="Note 108 8 3 3 2" xfId="57582"/>
    <cellStyle name="Note 108 8 3 4" xfId="57583"/>
    <cellStyle name="Note 108 8 3 5" xfId="57584"/>
    <cellStyle name="Note 108 8 4" xfId="57585"/>
    <cellStyle name="Note 108 8 4 2" xfId="57586"/>
    <cellStyle name="Note 108 8 4 2 2" xfId="57587"/>
    <cellStyle name="Note 108 8 4 3" xfId="57588"/>
    <cellStyle name="Note 108 8 5" xfId="57589"/>
    <cellStyle name="Note 108 8 5 2" xfId="57590"/>
    <cellStyle name="Note 108 8 6" xfId="57591"/>
    <cellStyle name="Note 108 8 7" xfId="57592"/>
    <cellStyle name="Note 108 9" xfId="57593"/>
    <cellStyle name="Note 108 9 2" xfId="57594"/>
    <cellStyle name="Note 108 9 2 2" xfId="57595"/>
    <cellStyle name="Note 108 9 2 2 2" xfId="57596"/>
    <cellStyle name="Note 108 9 2 2 2 2" xfId="57597"/>
    <cellStyle name="Note 108 9 2 2 2 2 2" xfId="57598"/>
    <cellStyle name="Note 108 9 2 2 2 3" xfId="57599"/>
    <cellStyle name="Note 108 9 2 2 3" xfId="57600"/>
    <cellStyle name="Note 108 9 2 2 3 2" xfId="57601"/>
    <cellStyle name="Note 108 9 2 2 4" xfId="57602"/>
    <cellStyle name="Note 108 9 2 2 5" xfId="57603"/>
    <cellStyle name="Note 108 9 2 3" xfId="57604"/>
    <cellStyle name="Note 108 9 2 3 2" xfId="57605"/>
    <cellStyle name="Note 108 9 2 3 2 2" xfId="57606"/>
    <cellStyle name="Note 108 9 2 3 3" xfId="57607"/>
    <cellStyle name="Note 108 9 2 4" xfId="57608"/>
    <cellStyle name="Note 108 9 2 4 2" xfId="57609"/>
    <cellStyle name="Note 108 9 2 5" xfId="57610"/>
    <cellStyle name="Note 108 9 2 6" xfId="57611"/>
    <cellStyle name="Note 108 9 3" xfId="57612"/>
    <cellStyle name="Note 108 9 3 2" xfId="57613"/>
    <cellStyle name="Note 108 9 3 2 2" xfId="57614"/>
    <cellStyle name="Note 108 9 3 2 2 2" xfId="57615"/>
    <cellStyle name="Note 108 9 3 2 3" xfId="57616"/>
    <cellStyle name="Note 108 9 3 3" xfId="57617"/>
    <cellStyle name="Note 108 9 3 3 2" xfId="57618"/>
    <cellStyle name="Note 108 9 3 4" xfId="57619"/>
    <cellStyle name="Note 108 9 3 5" xfId="57620"/>
    <cellStyle name="Note 108 9 4" xfId="57621"/>
    <cellStyle name="Note 108 9 4 2" xfId="57622"/>
    <cellStyle name="Note 108 9 4 2 2" xfId="57623"/>
    <cellStyle name="Note 108 9 4 3" xfId="57624"/>
    <cellStyle name="Note 108 9 5" xfId="57625"/>
    <cellStyle name="Note 108 9 5 2" xfId="57626"/>
    <cellStyle name="Note 108 9 6" xfId="57627"/>
    <cellStyle name="Note 108 9 7" xfId="57628"/>
    <cellStyle name="Note 109" xfId="3357"/>
    <cellStyle name="Note 109 10" xfId="57629"/>
    <cellStyle name="Note 109 10 2" xfId="57630"/>
    <cellStyle name="Note 109 10 2 2" xfId="57631"/>
    <cellStyle name="Note 109 10 2 2 2" xfId="57632"/>
    <cellStyle name="Note 109 10 2 2 2 2" xfId="57633"/>
    <cellStyle name="Note 109 10 2 2 3" xfId="57634"/>
    <cellStyle name="Note 109 10 2 3" xfId="57635"/>
    <cellStyle name="Note 109 10 2 3 2" xfId="57636"/>
    <cellStyle name="Note 109 10 2 4" xfId="57637"/>
    <cellStyle name="Note 109 10 2 5" xfId="57638"/>
    <cellStyle name="Note 109 10 3" xfId="57639"/>
    <cellStyle name="Note 109 10 3 2" xfId="57640"/>
    <cellStyle name="Note 109 10 3 2 2" xfId="57641"/>
    <cellStyle name="Note 109 10 3 3" xfId="57642"/>
    <cellStyle name="Note 109 10 4" xfId="57643"/>
    <cellStyle name="Note 109 10 4 2" xfId="57644"/>
    <cellStyle name="Note 109 10 5" xfId="57645"/>
    <cellStyle name="Note 109 10 6" xfId="57646"/>
    <cellStyle name="Note 109 11" xfId="57647"/>
    <cellStyle name="Note 109 11 2" xfId="57648"/>
    <cellStyle name="Note 109 11 2 2" xfId="57649"/>
    <cellStyle name="Note 109 11 2 2 2" xfId="57650"/>
    <cellStyle name="Note 109 11 2 2 2 2" xfId="57651"/>
    <cellStyle name="Note 109 11 2 2 3" xfId="57652"/>
    <cellStyle name="Note 109 11 2 3" xfId="57653"/>
    <cellStyle name="Note 109 11 2 3 2" xfId="57654"/>
    <cellStyle name="Note 109 11 2 4" xfId="57655"/>
    <cellStyle name="Note 109 11 2 5" xfId="57656"/>
    <cellStyle name="Note 109 11 3" xfId="57657"/>
    <cellStyle name="Note 109 11 3 2" xfId="57658"/>
    <cellStyle name="Note 109 11 3 2 2" xfId="57659"/>
    <cellStyle name="Note 109 11 3 3" xfId="57660"/>
    <cellStyle name="Note 109 11 4" xfId="57661"/>
    <cellStyle name="Note 109 11 4 2" xfId="57662"/>
    <cellStyle name="Note 109 11 5" xfId="57663"/>
    <cellStyle name="Note 109 11 6" xfId="57664"/>
    <cellStyle name="Note 109 12" xfId="57665"/>
    <cellStyle name="Note 109 12 2" xfId="57666"/>
    <cellStyle name="Note 109 12 2 2" xfId="57667"/>
    <cellStyle name="Note 109 12 2 2 2" xfId="57668"/>
    <cellStyle name="Note 109 12 2 3" xfId="57669"/>
    <cellStyle name="Note 109 12 3" xfId="57670"/>
    <cellStyle name="Note 109 12 3 2" xfId="57671"/>
    <cellStyle name="Note 109 12 4" xfId="57672"/>
    <cellStyle name="Note 109 12 5" xfId="57673"/>
    <cellStyle name="Note 109 13" xfId="57674"/>
    <cellStyle name="Note 109 13 2" xfId="57675"/>
    <cellStyle name="Note 109 13 2 2" xfId="57676"/>
    <cellStyle name="Note 109 13 3" xfId="57677"/>
    <cellStyle name="Note 109 14" xfId="57678"/>
    <cellStyle name="Note 109 14 2" xfId="57679"/>
    <cellStyle name="Note 109 15" xfId="57680"/>
    <cellStyle name="Note 109 15 2" xfId="61801"/>
    <cellStyle name="Note 109 16" xfId="57681"/>
    <cellStyle name="Note 109 2" xfId="3358"/>
    <cellStyle name="Note 109 3" xfId="3359"/>
    <cellStyle name="Note 109 4" xfId="3360"/>
    <cellStyle name="Note 109 5" xfId="3361"/>
    <cellStyle name="Note 109 6" xfId="3362"/>
    <cellStyle name="Note 109 7" xfId="3363"/>
    <cellStyle name="Note 109 8" xfId="57682"/>
    <cellStyle name="Note 109 8 2" xfId="57683"/>
    <cellStyle name="Note 109 8 2 2" xfId="57684"/>
    <cellStyle name="Note 109 8 2 2 2" xfId="57685"/>
    <cellStyle name="Note 109 8 2 2 2 2" xfId="57686"/>
    <cellStyle name="Note 109 8 2 2 2 2 2" xfId="57687"/>
    <cellStyle name="Note 109 8 2 2 2 3" xfId="57688"/>
    <cellStyle name="Note 109 8 2 2 3" xfId="57689"/>
    <cellStyle name="Note 109 8 2 2 3 2" xfId="57690"/>
    <cellStyle name="Note 109 8 2 2 4" xfId="57691"/>
    <cellStyle name="Note 109 8 2 2 5" xfId="57692"/>
    <cellStyle name="Note 109 8 2 3" xfId="57693"/>
    <cellStyle name="Note 109 8 2 3 2" xfId="57694"/>
    <cellStyle name="Note 109 8 2 3 2 2" xfId="57695"/>
    <cellStyle name="Note 109 8 2 3 3" xfId="57696"/>
    <cellStyle name="Note 109 8 2 4" xfId="57697"/>
    <cellStyle name="Note 109 8 2 4 2" xfId="57698"/>
    <cellStyle name="Note 109 8 2 5" xfId="57699"/>
    <cellStyle name="Note 109 8 2 6" xfId="57700"/>
    <cellStyle name="Note 109 8 3" xfId="57701"/>
    <cellStyle name="Note 109 8 3 2" xfId="57702"/>
    <cellStyle name="Note 109 8 3 2 2" xfId="57703"/>
    <cellStyle name="Note 109 8 3 2 2 2" xfId="57704"/>
    <cellStyle name="Note 109 8 3 2 3" xfId="57705"/>
    <cellStyle name="Note 109 8 3 3" xfId="57706"/>
    <cellStyle name="Note 109 8 3 3 2" xfId="57707"/>
    <cellStyle name="Note 109 8 3 4" xfId="57708"/>
    <cellStyle name="Note 109 8 3 5" xfId="57709"/>
    <cellStyle name="Note 109 8 4" xfId="57710"/>
    <cellStyle name="Note 109 8 4 2" xfId="57711"/>
    <cellStyle name="Note 109 8 4 2 2" xfId="57712"/>
    <cellStyle name="Note 109 8 4 3" xfId="57713"/>
    <cellStyle name="Note 109 8 5" xfId="57714"/>
    <cellStyle name="Note 109 8 5 2" xfId="57715"/>
    <cellStyle name="Note 109 8 6" xfId="57716"/>
    <cellStyle name="Note 109 8 7" xfId="57717"/>
    <cellStyle name="Note 109 9" xfId="57718"/>
    <cellStyle name="Note 109 9 2" xfId="57719"/>
    <cellStyle name="Note 109 9 2 2" xfId="57720"/>
    <cellStyle name="Note 109 9 2 2 2" xfId="57721"/>
    <cellStyle name="Note 109 9 2 2 2 2" xfId="57722"/>
    <cellStyle name="Note 109 9 2 2 2 2 2" xfId="57723"/>
    <cellStyle name="Note 109 9 2 2 2 3" xfId="57724"/>
    <cellStyle name="Note 109 9 2 2 3" xfId="57725"/>
    <cellStyle name="Note 109 9 2 2 3 2" xfId="57726"/>
    <cellStyle name="Note 109 9 2 2 4" xfId="57727"/>
    <cellStyle name="Note 109 9 2 2 5" xfId="57728"/>
    <cellStyle name="Note 109 9 2 3" xfId="57729"/>
    <cellStyle name="Note 109 9 2 3 2" xfId="57730"/>
    <cellStyle name="Note 109 9 2 3 2 2" xfId="57731"/>
    <cellStyle name="Note 109 9 2 3 3" xfId="57732"/>
    <cellStyle name="Note 109 9 2 4" xfId="57733"/>
    <cellStyle name="Note 109 9 2 4 2" xfId="57734"/>
    <cellStyle name="Note 109 9 2 5" xfId="57735"/>
    <cellStyle name="Note 109 9 2 6" xfId="57736"/>
    <cellStyle name="Note 109 9 3" xfId="57737"/>
    <cellStyle name="Note 109 9 3 2" xfId="57738"/>
    <cellStyle name="Note 109 9 3 2 2" xfId="57739"/>
    <cellStyle name="Note 109 9 3 2 2 2" xfId="57740"/>
    <cellStyle name="Note 109 9 3 2 3" xfId="57741"/>
    <cellStyle name="Note 109 9 3 3" xfId="57742"/>
    <cellStyle name="Note 109 9 3 3 2" xfId="57743"/>
    <cellStyle name="Note 109 9 3 4" xfId="57744"/>
    <cellStyle name="Note 109 9 3 5" xfId="57745"/>
    <cellStyle name="Note 109 9 4" xfId="57746"/>
    <cellStyle name="Note 109 9 4 2" xfId="57747"/>
    <cellStyle name="Note 109 9 4 2 2" xfId="57748"/>
    <cellStyle name="Note 109 9 4 3" xfId="57749"/>
    <cellStyle name="Note 109 9 5" xfId="57750"/>
    <cellStyle name="Note 109 9 5 2" xfId="57751"/>
    <cellStyle name="Note 109 9 6" xfId="57752"/>
    <cellStyle name="Note 109 9 7" xfId="57753"/>
    <cellStyle name="Note 11" xfId="3364"/>
    <cellStyle name="Note 11 2" xfId="3365"/>
    <cellStyle name="Note 11 3" xfId="3366"/>
    <cellStyle name="Note 11 4" xfId="3367"/>
    <cellStyle name="Note 11 5" xfId="3368"/>
    <cellStyle name="Note 11 6" xfId="3369"/>
    <cellStyle name="Note 11 7" xfId="3370"/>
    <cellStyle name="Note 110" xfId="3371"/>
    <cellStyle name="Note 110 10" xfId="57754"/>
    <cellStyle name="Note 110 10 2" xfId="57755"/>
    <cellStyle name="Note 110 10 2 2" xfId="57756"/>
    <cellStyle name="Note 110 10 2 2 2" xfId="57757"/>
    <cellStyle name="Note 110 10 2 2 2 2" xfId="57758"/>
    <cellStyle name="Note 110 10 2 2 3" xfId="57759"/>
    <cellStyle name="Note 110 10 2 3" xfId="57760"/>
    <cellStyle name="Note 110 10 2 3 2" xfId="57761"/>
    <cellStyle name="Note 110 10 2 4" xfId="57762"/>
    <cellStyle name="Note 110 10 2 5" xfId="57763"/>
    <cellStyle name="Note 110 10 3" xfId="57764"/>
    <cellStyle name="Note 110 10 3 2" xfId="57765"/>
    <cellStyle name="Note 110 10 3 2 2" xfId="57766"/>
    <cellStyle name="Note 110 10 3 3" xfId="57767"/>
    <cellStyle name="Note 110 10 4" xfId="57768"/>
    <cellStyle name="Note 110 10 4 2" xfId="57769"/>
    <cellStyle name="Note 110 10 5" xfId="57770"/>
    <cellStyle name="Note 110 10 6" xfId="57771"/>
    <cellStyle name="Note 110 11" xfId="57772"/>
    <cellStyle name="Note 110 11 2" xfId="57773"/>
    <cellStyle name="Note 110 11 2 2" xfId="57774"/>
    <cellStyle name="Note 110 11 2 2 2" xfId="57775"/>
    <cellStyle name="Note 110 11 2 2 2 2" xfId="57776"/>
    <cellStyle name="Note 110 11 2 2 3" xfId="57777"/>
    <cellStyle name="Note 110 11 2 3" xfId="57778"/>
    <cellStyle name="Note 110 11 2 3 2" xfId="57779"/>
    <cellStyle name="Note 110 11 2 4" xfId="57780"/>
    <cellStyle name="Note 110 11 2 5" xfId="57781"/>
    <cellStyle name="Note 110 11 3" xfId="57782"/>
    <cellStyle name="Note 110 11 3 2" xfId="57783"/>
    <cellStyle name="Note 110 11 3 2 2" xfId="57784"/>
    <cellStyle name="Note 110 11 3 3" xfId="57785"/>
    <cellStyle name="Note 110 11 4" xfId="57786"/>
    <cellStyle name="Note 110 11 4 2" xfId="57787"/>
    <cellStyle name="Note 110 11 5" xfId="57788"/>
    <cellStyle name="Note 110 11 6" xfId="57789"/>
    <cellStyle name="Note 110 12" xfId="57790"/>
    <cellStyle name="Note 110 12 2" xfId="57791"/>
    <cellStyle name="Note 110 12 2 2" xfId="57792"/>
    <cellStyle name="Note 110 12 2 2 2" xfId="57793"/>
    <cellStyle name="Note 110 12 2 3" xfId="57794"/>
    <cellStyle name="Note 110 12 3" xfId="57795"/>
    <cellStyle name="Note 110 12 3 2" xfId="57796"/>
    <cellStyle name="Note 110 12 4" xfId="57797"/>
    <cellStyle name="Note 110 12 5" xfId="57798"/>
    <cellStyle name="Note 110 13" xfId="57799"/>
    <cellStyle name="Note 110 13 2" xfId="57800"/>
    <cellStyle name="Note 110 13 2 2" xfId="57801"/>
    <cellStyle name="Note 110 13 3" xfId="57802"/>
    <cellStyle name="Note 110 14" xfId="57803"/>
    <cellStyle name="Note 110 14 2" xfId="57804"/>
    <cellStyle name="Note 110 15" xfId="57805"/>
    <cellStyle name="Note 110 15 2" xfId="61802"/>
    <cellStyle name="Note 110 16" xfId="57806"/>
    <cellStyle name="Note 110 2" xfId="3372"/>
    <cellStyle name="Note 110 3" xfId="3373"/>
    <cellStyle name="Note 110 4" xfId="3374"/>
    <cellStyle name="Note 110 5" xfId="3375"/>
    <cellStyle name="Note 110 6" xfId="3376"/>
    <cellStyle name="Note 110 7" xfId="3377"/>
    <cellStyle name="Note 110 8" xfId="57807"/>
    <cellStyle name="Note 110 8 2" xfId="57808"/>
    <cellStyle name="Note 110 8 2 2" xfId="57809"/>
    <cellStyle name="Note 110 8 2 2 2" xfId="57810"/>
    <cellStyle name="Note 110 8 2 2 2 2" xfId="57811"/>
    <cellStyle name="Note 110 8 2 2 2 2 2" xfId="57812"/>
    <cellStyle name="Note 110 8 2 2 2 3" xfId="57813"/>
    <cellStyle name="Note 110 8 2 2 3" xfId="57814"/>
    <cellStyle name="Note 110 8 2 2 3 2" xfId="57815"/>
    <cellStyle name="Note 110 8 2 2 4" xfId="57816"/>
    <cellStyle name="Note 110 8 2 2 5" xfId="57817"/>
    <cellStyle name="Note 110 8 2 3" xfId="57818"/>
    <cellStyle name="Note 110 8 2 3 2" xfId="57819"/>
    <cellStyle name="Note 110 8 2 3 2 2" xfId="57820"/>
    <cellStyle name="Note 110 8 2 3 3" xfId="57821"/>
    <cellStyle name="Note 110 8 2 4" xfId="57822"/>
    <cellStyle name="Note 110 8 2 4 2" xfId="57823"/>
    <cellStyle name="Note 110 8 2 5" xfId="57824"/>
    <cellStyle name="Note 110 8 2 6" xfId="57825"/>
    <cellStyle name="Note 110 8 3" xfId="57826"/>
    <cellStyle name="Note 110 8 3 2" xfId="57827"/>
    <cellStyle name="Note 110 8 3 2 2" xfId="57828"/>
    <cellStyle name="Note 110 8 3 2 2 2" xfId="57829"/>
    <cellStyle name="Note 110 8 3 2 3" xfId="57830"/>
    <cellStyle name="Note 110 8 3 3" xfId="57831"/>
    <cellStyle name="Note 110 8 3 3 2" xfId="57832"/>
    <cellStyle name="Note 110 8 3 4" xfId="57833"/>
    <cellStyle name="Note 110 8 3 5" xfId="57834"/>
    <cellStyle name="Note 110 8 4" xfId="57835"/>
    <cellStyle name="Note 110 8 4 2" xfId="57836"/>
    <cellStyle name="Note 110 8 4 2 2" xfId="57837"/>
    <cellStyle name="Note 110 8 4 3" xfId="57838"/>
    <cellStyle name="Note 110 8 5" xfId="57839"/>
    <cellStyle name="Note 110 8 5 2" xfId="57840"/>
    <cellStyle name="Note 110 8 6" xfId="57841"/>
    <cellStyle name="Note 110 8 7" xfId="57842"/>
    <cellStyle name="Note 110 9" xfId="57843"/>
    <cellStyle name="Note 110 9 2" xfId="57844"/>
    <cellStyle name="Note 110 9 2 2" xfId="57845"/>
    <cellStyle name="Note 110 9 2 2 2" xfId="57846"/>
    <cellStyle name="Note 110 9 2 2 2 2" xfId="57847"/>
    <cellStyle name="Note 110 9 2 2 2 2 2" xfId="57848"/>
    <cellStyle name="Note 110 9 2 2 2 3" xfId="57849"/>
    <cellStyle name="Note 110 9 2 2 3" xfId="57850"/>
    <cellStyle name="Note 110 9 2 2 3 2" xfId="57851"/>
    <cellStyle name="Note 110 9 2 2 4" xfId="57852"/>
    <cellStyle name="Note 110 9 2 2 5" xfId="57853"/>
    <cellStyle name="Note 110 9 2 3" xfId="57854"/>
    <cellStyle name="Note 110 9 2 3 2" xfId="57855"/>
    <cellStyle name="Note 110 9 2 3 2 2" xfId="57856"/>
    <cellStyle name="Note 110 9 2 3 3" xfId="57857"/>
    <cellStyle name="Note 110 9 2 4" xfId="57858"/>
    <cellStyle name="Note 110 9 2 4 2" xfId="57859"/>
    <cellStyle name="Note 110 9 2 5" xfId="57860"/>
    <cellStyle name="Note 110 9 2 6" xfId="57861"/>
    <cellStyle name="Note 110 9 3" xfId="57862"/>
    <cellStyle name="Note 110 9 3 2" xfId="57863"/>
    <cellStyle name="Note 110 9 3 2 2" xfId="57864"/>
    <cellStyle name="Note 110 9 3 2 2 2" xfId="57865"/>
    <cellStyle name="Note 110 9 3 2 3" xfId="57866"/>
    <cellStyle name="Note 110 9 3 3" xfId="57867"/>
    <cellStyle name="Note 110 9 3 3 2" xfId="57868"/>
    <cellStyle name="Note 110 9 3 4" xfId="57869"/>
    <cellStyle name="Note 110 9 3 5" xfId="57870"/>
    <cellStyle name="Note 110 9 4" xfId="57871"/>
    <cellStyle name="Note 110 9 4 2" xfId="57872"/>
    <cellStyle name="Note 110 9 4 2 2" xfId="57873"/>
    <cellStyle name="Note 110 9 4 3" xfId="57874"/>
    <cellStyle name="Note 110 9 5" xfId="57875"/>
    <cellStyle name="Note 110 9 5 2" xfId="57876"/>
    <cellStyle name="Note 110 9 6" xfId="57877"/>
    <cellStyle name="Note 110 9 7" xfId="57878"/>
    <cellStyle name="Note 111" xfId="3378"/>
    <cellStyle name="Note 111 10" xfId="57879"/>
    <cellStyle name="Note 111 10 2" xfId="57880"/>
    <cellStyle name="Note 111 10 2 2" xfId="57881"/>
    <cellStyle name="Note 111 10 2 2 2" xfId="57882"/>
    <cellStyle name="Note 111 10 2 2 2 2" xfId="57883"/>
    <cellStyle name="Note 111 10 2 2 3" xfId="57884"/>
    <cellStyle name="Note 111 10 2 3" xfId="57885"/>
    <cellStyle name="Note 111 10 2 3 2" xfId="57886"/>
    <cellStyle name="Note 111 10 2 4" xfId="57887"/>
    <cellStyle name="Note 111 10 2 5" xfId="57888"/>
    <cellStyle name="Note 111 10 3" xfId="57889"/>
    <cellStyle name="Note 111 10 3 2" xfId="57890"/>
    <cellStyle name="Note 111 10 3 2 2" xfId="57891"/>
    <cellStyle name="Note 111 10 3 3" xfId="57892"/>
    <cellStyle name="Note 111 10 4" xfId="57893"/>
    <cellStyle name="Note 111 10 4 2" xfId="57894"/>
    <cellStyle name="Note 111 10 5" xfId="57895"/>
    <cellStyle name="Note 111 10 6" xfId="57896"/>
    <cellStyle name="Note 111 11" xfId="57897"/>
    <cellStyle name="Note 111 11 2" xfId="57898"/>
    <cellStyle name="Note 111 11 2 2" xfId="57899"/>
    <cellStyle name="Note 111 11 2 2 2" xfId="57900"/>
    <cellStyle name="Note 111 11 2 2 2 2" xfId="57901"/>
    <cellStyle name="Note 111 11 2 2 3" xfId="57902"/>
    <cellStyle name="Note 111 11 2 3" xfId="57903"/>
    <cellStyle name="Note 111 11 2 3 2" xfId="57904"/>
    <cellStyle name="Note 111 11 2 4" xfId="57905"/>
    <cellStyle name="Note 111 11 2 5" xfId="57906"/>
    <cellStyle name="Note 111 11 3" xfId="57907"/>
    <cellStyle name="Note 111 11 3 2" xfId="57908"/>
    <cellStyle name="Note 111 11 3 2 2" xfId="57909"/>
    <cellStyle name="Note 111 11 3 3" xfId="57910"/>
    <cellStyle name="Note 111 11 4" xfId="57911"/>
    <cellStyle name="Note 111 11 4 2" xfId="57912"/>
    <cellStyle name="Note 111 11 5" xfId="57913"/>
    <cellStyle name="Note 111 11 6" xfId="57914"/>
    <cellStyle name="Note 111 12" xfId="57915"/>
    <cellStyle name="Note 111 12 2" xfId="57916"/>
    <cellStyle name="Note 111 12 2 2" xfId="57917"/>
    <cellStyle name="Note 111 12 2 2 2" xfId="57918"/>
    <cellStyle name="Note 111 12 2 3" xfId="57919"/>
    <cellStyle name="Note 111 12 3" xfId="57920"/>
    <cellStyle name="Note 111 12 3 2" xfId="57921"/>
    <cellStyle name="Note 111 12 4" xfId="57922"/>
    <cellStyle name="Note 111 12 5" xfId="57923"/>
    <cellStyle name="Note 111 13" xfId="57924"/>
    <cellStyle name="Note 111 13 2" xfId="57925"/>
    <cellStyle name="Note 111 13 2 2" xfId="57926"/>
    <cellStyle name="Note 111 13 3" xfId="57927"/>
    <cellStyle name="Note 111 14" xfId="57928"/>
    <cellStyle name="Note 111 14 2" xfId="57929"/>
    <cellStyle name="Note 111 15" xfId="57930"/>
    <cellStyle name="Note 111 15 2" xfId="61803"/>
    <cellStyle name="Note 111 16" xfId="57931"/>
    <cellStyle name="Note 111 2" xfId="3379"/>
    <cellStyle name="Note 111 3" xfId="3380"/>
    <cellStyle name="Note 111 4" xfId="3381"/>
    <cellStyle name="Note 111 5" xfId="3382"/>
    <cellStyle name="Note 111 6" xfId="3383"/>
    <cellStyle name="Note 111 7" xfId="3384"/>
    <cellStyle name="Note 111 8" xfId="57932"/>
    <cellStyle name="Note 111 8 2" xfId="57933"/>
    <cellStyle name="Note 111 8 2 2" xfId="57934"/>
    <cellStyle name="Note 111 8 2 2 2" xfId="57935"/>
    <cellStyle name="Note 111 8 2 2 2 2" xfId="57936"/>
    <cellStyle name="Note 111 8 2 2 2 2 2" xfId="57937"/>
    <cellStyle name="Note 111 8 2 2 2 3" xfId="57938"/>
    <cellStyle name="Note 111 8 2 2 3" xfId="57939"/>
    <cellStyle name="Note 111 8 2 2 3 2" xfId="57940"/>
    <cellStyle name="Note 111 8 2 2 4" xfId="57941"/>
    <cellStyle name="Note 111 8 2 2 5" xfId="57942"/>
    <cellStyle name="Note 111 8 2 3" xfId="57943"/>
    <cellStyle name="Note 111 8 2 3 2" xfId="57944"/>
    <cellStyle name="Note 111 8 2 3 2 2" xfId="57945"/>
    <cellStyle name="Note 111 8 2 3 3" xfId="57946"/>
    <cellStyle name="Note 111 8 2 4" xfId="57947"/>
    <cellStyle name="Note 111 8 2 4 2" xfId="57948"/>
    <cellStyle name="Note 111 8 2 5" xfId="57949"/>
    <cellStyle name="Note 111 8 2 6" xfId="57950"/>
    <cellStyle name="Note 111 8 3" xfId="57951"/>
    <cellStyle name="Note 111 8 3 2" xfId="57952"/>
    <cellStyle name="Note 111 8 3 2 2" xfId="57953"/>
    <cellStyle name="Note 111 8 3 2 2 2" xfId="57954"/>
    <cellStyle name="Note 111 8 3 2 3" xfId="57955"/>
    <cellStyle name="Note 111 8 3 3" xfId="57956"/>
    <cellStyle name="Note 111 8 3 3 2" xfId="57957"/>
    <cellStyle name="Note 111 8 3 4" xfId="57958"/>
    <cellStyle name="Note 111 8 3 5" xfId="57959"/>
    <cellStyle name="Note 111 8 4" xfId="57960"/>
    <cellStyle name="Note 111 8 4 2" xfId="57961"/>
    <cellStyle name="Note 111 8 4 2 2" xfId="57962"/>
    <cellStyle name="Note 111 8 4 3" xfId="57963"/>
    <cellStyle name="Note 111 8 5" xfId="57964"/>
    <cellStyle name="Note 111 8 5 2" xfId="57965"/>
    <cellStyle name="Note 111 8 6" xfId="57966"/>
    <cellStyle name="Note 111 8 7" xfId="57967"/>
    <cellStyle name="Note 111 9" xfId="57968"/>
    <cellStyle name="Note 111 9 2" xfId="57969"/>
    <cellStyle name="Note 111 9 2 2" xfId="57970"/>
    <cellStyle name="Note 111 9 2 2 2" xfId="57971"/>
    <cellStyle name="Note 111 9 2 2 2 2" xfId="57972"/>
    <cellStyle name="Note 111 9 2 2 2 2 2" xfId="57973"/>
    <cellStyle name="Note 111 9 2 2 2 3" xfId="57974"/>
    <cellStyle name="Note 111 9 2 2 3" xfId="57975"/>
    <cellStyle name="Note 111 9 2 2 3 2" xfId="57976"/>
    <cellStyle name="Note 111 9 2 2 4" xfId="57977"/>
    <cellStyle name="Note 111 9 2 2 5" xfId="57978"/>
    <cellStyle name="Note 111 9 2 3" xfId="57979"/>
    <cellStyle name="Note 111 9 2 3 2" xfId="57980"/>
    <cellStyle name="Note 111 9 2 3 2 2" xfId="57981"/>
    <cellStyle name="Note 111 9 2 3 3" xfId="57982"/>
    <cellStyle name="Note 111 9 2 4" xfId="57983"/>
    <cellStyle name="Note 111 9 2 4 2" xfId="57984"/>
    <cellStyle name="Note 111 9 2 5" xfId="57985"/>
    <cellStyle name="Note 111 9 2 6" xfId="57986"/>
    <cellStyle name="Note 111 9 3" xfId="57987"/>
    <cellStyle name="Note 111 9 3 2" xfId="57988"/>
    <cellStyle name="Note 111 9 3 2 2" xfId="57989"/>
    <cellStyle name="Note 111 9 3 2 2 2" xfId="57990"/>
    <cellStyle name="Note 111 9 3 2 3" xfId="57991"/>
    <cellStyle name="Note 111 9 3 3" xfId="57992"/>
    <cellStyle name="Note 111 9 3 3 2" xfId="57993"/>
    <cellStyle name="Note 111 9 3 4" xfId="57994"/>
    <cellStyle name="Note 111 9 3 5" xfId="57995"/>
    <cellStyle name="Note 111 9 4" xfId="57996"/>
    <cellStyle name="Note 111 9 4 2" xfId="57997"/>
    <cellStyle name="Note 111 9 4 2 2" xfId="57998"/>
    <cellStyle name="Note 111 9 4 3" xfId="57999"/>
    <cellStyle name="Note 111 9 5" xfId="58000"/>
    <cellStyle name="Note 111 9 5 2" xfId="58001"/>
    <cellStyle name="Note 111 9 6" xfId="58002"/>
    <cellStyle name="Note 111 9 7" xfId="58003"/>
    <cellStyle name="Note 112" xfId="3385"/>
    <cellStyle name="Note 112 10" xfId="58004"/>
    <cellStyle name="Note 112 10 2" xfId="58005"/>
    <cellStyle name="Note 112 10 2 2" xfId="58006"/>
    <cellStyle name="Note 112 10 2 2 2" xfId="58007"/>
    <cellStyle name="Note 112 10 2 2 2 2" xfId="58008"/>
    <cellStyle name="Note 112 10 2 2 3" xfId="58009"/>
    <cellStyle name="Note 112 10 2 3" xfId="58010"/>
    <cellStyle name="Note 112 10 2 3 2" xfId="58011"/>
    <cellStyle name="Note 112 10 2 4" xfId="58012"/>
    <cellStyle name="Note 112 10 2 5" xfId="58013"/>
    <cellStyle name="Note 112 10 3" xfId="58014"/>
    <cellStyle name="Note 112 10 3 2" xfId="58015"/>
    <cellStyle name="Note 112 10 3 2 2" xfId="58016"/>
    <cellStyle name="Note 112 10 3 3" xfId="58017"/>
    <cellStyle name="Note 112 10 4" xfId="58018"/>
    <cellStyle name="Note 112 10 4 2" xfId="58019"/>
    <cellStyle name="Note 112 10 5" xfId="58020"/>
    <cellStyle name="Note 112 10 6" xfId="58021"/>
    <cellStyle name="Note 112 11" xfId="58022"/>
    <cellStyle name="Note 112 11 2" xfId="58023"/>
    <cellStyle name="Note 112 11 2 2" xfId="58024"/>
    <cellStyle name="Note 112 11 2 2 2" xfId="58025"/>
    <cellStyle name="Note 112 11 2 2 2 2" xfId="58026"/>
    <cellStyle name="Note 112 11 2 2 3" xfId="58027"/>
    <cellStyle name="Note 112 11 2 3" xfId="58028"/>
    <cellStyle name="Note 112 11 2 3 2" xfId="58029"/>
    <cellStyle name="Note 112 11 2 4" xfId="58030"/>
    <cellStyle name="Note 112 11 2 5" xfId="58031"/>
    <cellStyle name="Note 112 11 3" xfId="58032"/>
    <cellStyle name="Note 112 11 3 2" xfId="58033"/>
    <cellStyle name="Note 112 11 3 2 2" xfId="58034"/>
    <cellStyle name="Note 112 11 3 3" xfId="58035"/>
    <cellStyle name="Note 112 11 4" xfId="58036"/>
    <cellStyle name="Note 112 11 4 2" xfId="58037"/>
    <cellStyle name="Note 112 11 5" xfId="58038"/>
    <cellStyle name="Note 112 11 6" xfId="58039"/>
    <cellStyle name="Note 112 12" xfId="58040"/>
    <cellStyle name="Note 112 12 2" xfId="58041"/>
    <cellStyle name="Note 112 12 2 2" xfId="58042"/>
    <cellStyle name="Note 112 12 2 2 2" xfId="58043"/>
    <cellStyle name="Note 112 12 2 3" xfId="58044"/>
    <cellStyle name="Note 112 12 3" xfId="58045"/>
    <cellStyle name="Note 112 12 3 2" xfId="58046"/>
    <cellStyle name="Note 112 12 4" xfId="58047"/>
    <cellStyle name="Note 112 12 5" xfId="58048"/>
    <cellStyle name="Note 112 13" xfId="58049"/>
    <cellStyle name="Note 112 13 2" xfId="58050"/>
    <cellStyle name="Note 112 13 2 2" xfId="58051"/>
    <cellStyle name="Note 112 13 3" xfId="58052"/>
    <cellStyle name="Note 112 14" xfId="58053"/>
    <cellStyle name="Note 112 14 2" xfId="58054"/>
    <cellStyle name="Note 112 15" xfId="58055"/>
    <cellStyle name="Note 112 15 2" xfId="61804"/>
    <cellStyle name="Note 112 16" xfId="58056"/>
    <cellStyle name="Note 112 2" xfId="3386"/>
    <cellStyle name="Note 112 3" xfId="3387"/>
    <cellStyle name="Note 112 4" xfId="3388"/>
    <cellStyle name="Note 112 5" xfId="3389"/>
    <cellStyle name="Note 112 6" xfId="3390"/>
    <cellStyle name="Note 112 7" xfId="3391"/>
    <cellStyle name="Note 112 8" xfId="58057"/>
    <cellStyle name="Note 112 8 2" xfId="58058"/>
    <cellStyle name="Note 112 8 2 2" xfId="58059"/>
    <cellStyle name="Note 112 8 2 2 2" xfId="58060"/>
    <cellStyle name="Note 112 8 2 2 2 2" xfId="58061"/>
    <cellStyle name="Note 112 8 2 2 2 2 2" xfId="58062"/>
    <cellStyle name="Note 112 8 2 2 2 3" xfId="58063"/>
    <cellStyle name="Note 112 8 2 2 3" xfId="58064"/>
    <cellStyle name="Note 112 8 2 2 3 2" xfId="58065"/>
    <cellStyle name="Note 112 8 2 2 4" xfId="58066"/>
    <cellStyle name="Note 112 8 2 2 5" xfId="58067"/>
    <cellStyle name="Note 112 8 2 3" xfId="58068"/>
    <cellStyle name="Note 112 8 2 3 2" xfId="58069"/>
    <cellStyle name="Note 112 8 2 3 2 2" xfId="58070"/>
    <cellStyle name="Note 112 8 2 3 3" xfId="58071"/>
    <cellStyle name="Note 112 8 2 4" xfId="58072"/>
    <cellStyle name="Note 112 8 2 4 2" xfId="58073"/>
    <cellStyle name="Note 112 8 2 5" xfId="58074"/>
    <cellStyle name="Note 112 8 2 6" xfId="58075"/>
    <cellStyle name="Note 112 8 3" xfId="58076"/>
    <cellStyle name="Note 112 8 3 2" xfId="58077"/>
    <cellStyle name="Note 112 8 3 2 2" xfId="58078"/>
    <cellStyle name="Note 112 8 3 2 2 2" xfId="58079"/>
    <cellStyle name="Note 112 8 3 2 3" xfId="58080"/>
    <cellStyle name="Note 112 8 3 3" xfId="58081"/>
    <cellStyle name="Note 112 8 3 3 2" xfId="58082"/>
    <cellStyle name="Note 112 8 3 4" xfId="58083"/>
    <cellStyle name="Note 112 8 3 5" xfId="58084"/>
    <cellStyle name="Note 112 8 4" xfId="58085"/>
    <cellStyle name="Note 112 8 4 2" xfId="58086"/>
    <cellStyle name="Note 112 8 4 2 2" xfId="58087"/>
    <cellStyle name="Note 112 8 4 3" xfId="58088"/>
    <cellStyle name="Note 112 8 5" xfId="58089"/>
    <cellStyle name="Note 112 8 5 2" xfId="58090"/>
    <cellStyle name="Note 112 8 6" xfId="58091"/>
    <cellStyle name="Note 112 8 7" xfId="58092"/>
    <cellStyle name="Note 112 9" xfId="58093"/>
    <cellStyle name="Note 112 9 2" xfId="58094"/>
    <cellStyle name="Note 112 9 2 2" xfId="58095"/>
    <cellStyle name="Note 112 9 2 2 2" xfId="58096"/>
    <cellStyle name="Note 112 9 2 2 2 2" xfId="58097"/>
    <cellStyle name="Note 112 9 2 2 2 2 2" xfId="58098"/>
    <cellStyle name="Note 112 9 2 2 2 3" xfId="58099"/>
    <cellStyle name="Note 112 9 2 2 3" xfId="58100"/>
    <cellStyle name="Note 112 9 2 2 3 2" xfId="58101"/>
    <cellStyle name="Note 112 9 2 2 4" xfId="58102"/>
    <cellStyle name="Note 112 9 2 2 5" xfId="58103"/>
    <cellStyle name="Note 112 9 2 3" xfId="58104"/>
    <cellStyle name="Note 112 9 2 3 2" xfId="58105"/>
    <cellStyle name="Note 112 9 2 3 2 2" xfId="58106"/>
    <cellStyle name="Note 112 9 2 3 3" xfId="58107"/>
    <cellStyle name="Note 112 9 2 4" xfId="58108"/>
    <cellStyle name="Note 112 9 2 4 2" xfId="58109"/>
    <cellStyle name="Note 112 9 2 5" xfId="58110"/>
    <cellStyle name="Note 112 9 2 6" xfId="58111"/>
    <cellStyle name="Note 112 9 3" xfId="58112"/>
    <cellStyle name="Note 112 9 3 2" xfId="58113"/>
    <cellStyle name="Note 112 9 3 2 2" xfId="58114"/>
    <cellStyle name="Note 112 9 3 2 2 2" xfId="58115"/>
    <cellStyle name="Note 112 9 3 2 3" xfId="58116"/>
    <cellStyle name="Note 112 9 3 3" xfId="58117"/>
    <cellStyle name="Note 112 9 3 3 2" xfId="58118"/>
    <cellStyle name="Note 112 9 3 4" xfId="58119"/>
    <cellStyle name="Note 112 9 3 5" xfId="58120"/>
    <cellStyle name="Note 112 9 4" xfId="58121"/>
    <cellStyle name="Note 112 9 4 2" xfId="58122"/>
    <cellStyle name="Note 112 9 4 2 2" xfId="58123"/>
    <cellStyle name="Note 112 9 4 3" xfId="58124"/>
    <cellStyle name="Note 112 9 5" xfId="58125"/>
    <cellStyle name="Note 112 9 5 2" xfId="58126"/>
    <cellStyle name="Note 112 9 6" xfId="58127"/>
    <cellStyle name="Note 112 9 7" xfId="58128"/>
    <cellStyle name="Note 113" xfId="3392"/>
    <cellStyle name="Note 113 10" xfId="58129"/>
    <cellStyle name="Note 113 10 2" xfId="58130"/>
    <cellStyle name="Note 113 10 2 2" xfId="58131"/>
    <cellStyle name="Note 113 10 2 2 2" xfId="58132"/>
    <cellStyle name="Note 113 10 2 2 2 2" xfId="58133"/>
    <cellStyle name="Note 113 10 2 2 3" xfId="58134"/>
    <cellStyle name="Note 113 10 2 3" xfId="58135"/>
    <cellStyle name="Note 113 10 2 3 2" xfId="58136"/>
    <cellStyle name="Note 113 10 2 4" xfId="58137"/>
    <cellStyle name="Note 113 10 2 5" xfId="58138"/>
    <cellStyle name="Note 113 10 3" xfId="58139"/>
    <cellStyle name="Note 113 10 3 2" xfId="58140"/>
    <cellStyle name="Note 113 10 3 2 2" xfId="58141"/>
    <cellStyle name="Note 113 10 3 3" xfId="58142"/>
    <cellStyle name="Note 113 10 4" xfId="58143"/>
    <cellStyle name="Note 113 10 4 2" xfId="58144"/>
    <cellStyle name="Note 113 10 5" xfId="58145"/>
    <cellStyle name="Note 113 10 6" xfId="58146"/>
    <cellStyle name="Note 113 11" xfId="58147"/>
    <cellStyle name="Note 113 11 2" xfId="58148"/>
    <cellStyle name="Note 113 11 2 2" xfId="58149"/>
    <cellStyle name="Note 113 11 2 2 2" xfId="58150"/>
    <cellStyle name="Note 113 11 2 2 2 2" xfId="58151"/>
    <cellStyle name="Note 113 11 2 2 3" xfId="58152"/>
    <cellStyle name="Note 113 11 2 3" xfId="58153"/>
    <cellStyle name="Note 113 11 2 3 2" xfId="58154"/>
    <cellStyle name="Note 113 11 2 4" xfId="58155"/>
    <cellStyle name="Note 113 11 2 5" xfId="58156"/>
    <cellStyle name="Note 113 11 3" xfId="58157"/>
    <cellStyle name="Note 113 11 3 2" xfId="58158"/>
    <cellStyle name="Note 113 11 3 2 2" xfId="58159"/>
    <cellStyle name="Note 113 11 3 3" xfId="58160"/>
    <cellStyle name="Note 113 11 4" xfId="58161"/>
    <cellStyle name="Note 113 11 4 2" xfId="58162"/>
    <cellStyle name="Note 113 11 5" xfId="58163"/>
    <cellStyle name="Note 113 11 6" xfId="58164"/>
    <cellStyle name="Note 113 12" xfId="58165"/>
    <cellStyle name="Note 113 12 2" xfId="58166"/>
    <cellStyle name="Note 113 12 2 2" xfId="58167"/>
    <cellStyle name="Note 113 12 2 2 2" xfId="58168"/>
    <cellStyle name="Note 113 12 2 3" xfId="58169"/>
    <cellStyle name="Note 113 12 3" xfId="58170"/>
    <cellStyle name="Note 113 12 3 2" xfId="58171"/>
    <cellStyle name="Note 113 12 4" xfId="58172"/>
    <cellStyle name="Note 113 12 5" xfId="58173"/>
    <cellStyle name="Note 113 13" xfId="58174"/>
    <cellStyle name="Note 113 13 2" xfId="58175"/>
    <cellStyle name="Note 113 13 2 2" xfId="58176"/>
    <cellStyle name="Note 113 13 3" xfId="58177"/>
    <cellStyle name="Note 113 14" xfId="58178"/>
    <cellStyle name="Note 113 14 2" xfId="58179"/>
    <cellStyle name="Note 113 15" xfId="58180"/>
    <cellStyle name="Note 113 15 2" xfId="61805"/>
    <cellStyle name="Note 113 16" xfId="58181"/>
    <cellStyle name="Note 113 2" xfId="3393"/>
    <cellStyle name="Note 113 3" xfId="3394"/>
    <cellStyle name="Note 113 4" xfId="3395"/>
    <cellStyle name="Note 113 5" xfId="3396"/>
    <cellStyle name="Note 113 6" xfId="3397"/>
    <cellStyle name="Note 113 7" xfId="3398"/>
    <cellStyle name="Note 113 8" xfId="58182"/>
    <cellStyle name="Note 113 8 2" xfId="58183"/>
    <cellStyle name="Note 113 8 2 2" xfId="58184"/>
    <cellStyle name="Note 113 8 2 2 2" xfId="58185"/>
    <cellStyle name="Note 113 8 2 2 2 2" xfId="58186"/>
    <cellStyle name="Note 113 8 2 2 2 2 2" xfId="58187"/>
    <cellStyle name="Note 113 8 2 2 2 3" xfId="58188"/>
    <cellStyle name="Note 113 8 2 2 3" xfId="58189"/>
    <cellStyle name="Note 113 8 2 2 3 2" xfId="58190"/>
    <cellStyle name="Note 113 8 2 2 4" xfId="58191"/>
    <cellStyle name="Note 113 8 2 2 5" xfId="58192"/>
    <cellStyle name="Note 113 8 2 3" xfId="58193"/>
    <cellStyle name="Note 113 8 2 3 2" xfId="58194"/>
    <cellStyle name="Note 113 8 2 3 2 2" xfId="58195"/>
    <cellStyle name="Note 113 8 2 3 3" xfId="58196"/>
    <cellStyle name="Note 113 8 2 4" xfId="58197"/>
    <cellStyle name="Note 113 8 2 4 2" xfId="58198"/>
    <cellStyle name="Note 113 8 2 5" xfId="58199"/>
    <cellStyle name="Note 113 8 2 6" xfId="58200"/>
    <cellStyle name="Note 113 8 3" xfId="58201"/>
    <cellStyle name="Note 113 8 3 2" xfId="58202"/>
    <cellStyle name="Note 113 8 3 2 2" xfId="58203"/>
    <cellStyle name="Note 113 8 3 2 2 2" xfId="58204"/>
    <cellStyle name="Note 113 8 3 2 3" xfId="58205"/>
    <cellStyle name="Note 113 8 3 3" xfId="58206"/>
    <cellStyle name="Note 113 8 3 3 2" xfId="58207"/>
    <cellStyle name="Note 113 8 3 4" xfId="58208"/>
    <cellStyle name="Note 113 8 3 5" xfId="58209"/>
    <cellStyle name="Note 113 8 4" xfId="58210"/>
    <cellStyle name="Note 113 8 4 2" xfId="58211"/>
    <cellStyle name="Note 113 8 4 2 2" xfId="58212"/>
    <cellStyle name="Note 113 8 4 3" xfId="58213"/>
    <cellStyle name="Note 113 8 5" xfId="58214"/>
    <cellStyle name="Note 113 8 5 2" xfId="58215"/>
    <cellStyle name="Note 113 8 6" xfId="58216"/>
    <cellStyle name="Note 113 8 7" xfId="58217"/>
    <cellStyle name="Note 113 9" xfId="58218"/>
    <cellStyle name="Note 113 9 2" xfId="58219"/>
    <cellStyle name="Note 113 9 2 2" xfId="58220"/>
    <cellStyle name="Note 113 9 2 2 2" xfId="58221"/>
    <cellStyle name="Note 113 9 2 2 2 2" xfId="58222"/>
    <cellStyle name="Note 113 9 2 2 2 2 2" xfId="58223"/>
    <cellStyle name="Note 113 9 2 2 2 3" xfId="58224"/>
    <cellStyle name="Note 113 9 2 2 3" xfId="58225"/>
    <cellStyle name="Note 113 9 2 2 3 2" xfId="58226"/>
    <cellStyle name="Note 113 9 2 2 4" xfId="58227"/>
    <cellStyle name="Note 113 9 2 2 5" xfId="58228"/>
    <cellStyle name="Note 113 9 2 3" xfId="58229"/>
    <cellStyle name="Note 113 9 2 3 2" xfId="58230"/>
    <cellStyle name="Note 113 9 2 3 2 2" xfId="58231"/>
    <cellStyle name="Note 113 9 2 3 3" xfId="58232"/>
    <cellStyle name="Note 113 9 2 4" xfId="58233"/>
    <cellStyle name="Note 113 9 2 4 2" xfId="58234"/>
    <cellStyle name="Note 113 9 2 5" xfId="58235"/>
    <cellStyle name="Note 113 9 2 6" xfId="58236"/>
    <cellStyle name="Note 113 9 3" xfId="58237"/>
    <cellStyle name="Note 113 9 3 2" xfId="58238"/>
    <cellStyle name="Note 113 9 3 2 2" xfId="58239"/>
    <cellStyle name="Note 113 9 3 2 2 2" xfId="58240"/>
    <cellStyle name="Note 113 9 3 2 3" xfId="58241"/>
    <cellStyle name="Note 113 9 3 3" xfId="58242"/>
    <cellStyle name="Note 113 9 3 3 2" xfId="58243"/>
    <cellStyle name="Note 113 9 3 4" xfId="58244"/>
    <cellStyle name="Note 113 9 3 5" xfId="58245"/>
    <cellStyle name="Note 113 9 4" xfId="58246"/>
    <cellStyle name="Note 113 9 4 2" xfId="58247"/>
    <cellStyle name="Note 113 9 4 2 2" xfId="58248"/>
    <cellStyle name="Note 113 9 4 3" xfId="58249"/>
    <cellStyle name="Note 113 9 5" xfId="58250"/>
    <cellStyle name="Note 113 9 5 2" xfId="58251"/>
    <cellStyle name="Note 113 9 6" xfId="58252"/>
    <cellStyle name="Note 113 9 7" xfId="58253"/>
    <cellStyle name="Note 114" xfId="3399"/>
    <cellStyle name="Note 114 10" xfId="58254"/>
    <cellStyle name="Note 114 10 2" xfId="58255"/>
    <cellStyle name="Note 114 10 2 2" xfId="58256"/>
    <cellStyle name="Note 114 10 2 2 2" xfId="58257"/>
    <cellStyle name="Note 114 10 2 2 2 2" xfId="58258"/>
    <cellStyle name="Note 114 10 2 2 3" xfId="58259"/>
    <cellStyle name="Note 114 10 2 3" xfId="58260"/>
    <cellStyle name="Note 114 10 2 3 2" xfId="58261"/>
    <cellStyle name="Note 114 10 2 4" xfId="58262"/>
    <cellStyle name="Note 114 10 2 5" xfId="58263"/>
    <cellStyle name="Note 114 10 3" xfId="58264"/>
    <cellStyle name="Note 114 10 3 2" xfId="58265"/>
    <cellStyle name="Note 114 10 3 2 2" xfId="58266"/>
    <cellStyle name="Note 114 10 3 3" xfId="58267"/>
    <cellStyle name="Note 114 10 4" xfId="58268"/>
    <cellStyle name="Note 114 10 4 2" xfId="58269"/>
    <cellStyle name="Note 114 10 5" xfId="58270"/>
    <cellStyle name="Note 114 10 6" xfId="58271"/>
    <cellStyle name="Note 114 11" xfId="58272"/>
    <cellStyle name="Note 114 11 2" xfId="58273"/>
    <cellStyle name="Note 114 11 2 2" xfId="58274"/>
    <cellStyle name="Note 114 11 2 2 2" xfId="58275"/>
    <cellStyle name="Note 114 11 2 2 2 2" xfId="58276"/>
    <cellStyle name="Note 114 11 2 2 3" xfId="58277"/>
    <cellStyle name="Note 114 11 2 3" xfId="58278"/>
    <cellStyle name="Note 114 11 2 3 2" xfId="58279"/>
    <cellStyle name="Note 114 11 2 4" xfId="58280"/>
    <cellStyle name="Note 114 11 2 5" xfId="58281"/>
    <cellStyle name="Note 114 11 3" xfId="58282"/>
    <cellStyle name="Note 114 11 3 2" xfId="58283"/>
    <cellStyle name="Note 114 11 3 2 2" xfId="58284"/>
    <cellStyle name="Note 114 11 3 3" xfId="58285"/>
    <cellStyle name="Note 114 11 4" xfId="58286"/>
    <cellStyle name="Note 114 11 4 2" xfId="58287"/>
    <cellStyle name="Note 114 11 5" xfId="58288"/>
    <cellStyle name="Note 114 11 6" xfId="58289"/>
    <cellStyle name="Note 114 12" xfId="58290"/>
    <cellStyle name="Note 114 12 2" xfId="58291"/>
    <cellStyle name="Note 114 12 2 2" xfId="58292"/>
    <cellStyle name="Note 114 12 2 2 2" xfId="58293"/>
    <cellStyle name="Note 114 12 2 3" xfId="58294"/>
    <cellStyle name="Note 114 12 3" xfId="58295"/>
    <cellStyle name="Note 114 12 3 2" xfId="58296"/>
    <cellStyle name="Note 114 12 4" xfId="58297"/>
    <cellStyle name="Note 114 12 5" xfId="58298"/>
    <cellStyle name="Note 114 13" xfId="58299"/>
    <cellStyle name="Note 114 13 2" xfId="58300"/>
    <cellStyle name="Note 114 13 2 2" xfId="58301"/>
    <cellStyle name="Note 114 13 3" xfId="58302"/>
    <cellStyle name="Note 114 14" xfId="58303"/>
    <cellStyle name="Note 114 14 2" xfId="58304"/>
    <cellStyle name="Note 114 15" xfId="58305"/>
    <cellStyle name="Note 114 15 2" xfId="61806"/>
    <cellStyle name="Note 114 16" xfId="58306"/>
    <cellStyle name="Note 114 2" xfId="3400"/>
    <cellStyle name="Note 114 3" xfId="3401"/>
    <cellStyle name="Note 114 4" xfId="3402"/>
    <cellStyle name="Note 114 5" xfId="3403"/>
    <cellStyle name="Note 114 6" xfId="3404"/>
    <cellStyle name="Note 114 7" xfId="3405"/>
    <cellStyle name="Note 114 8" xfId="58307"/>
    <cellStyle name="Note 114 8 2" xfId="58308"/>
    <cellStyle name="Note 114 8 2 2" xfId="58309"/>
    <cellStyle name="Note 114 8 2 2 2" xfId="58310"/>
    <cellStyle name="Note 114 8 2 2 2 2" xfId="58311"/>
    <cellStyle name="Note 114 8 2 2 2 2 2" xfId="58312"/>
    <cellStyle name="Note 114 8 2 2 2 3" xfId="58313"/>
    <cellStyle name="Note 114 8 2 2 3" xfId="58314"/>
    <cellStyle name="Note 114 8 2 2 3 2" xfId="58315"/>
    <cellStyle name="Note 114 8 2 2 4" xfId="58316"/>
    <cellStyle name="Note 114 8 2 2 5" xfId="58317"/>
    <cellStyle name="Note 114 8 2 3" xfId="58318"/>
    <cellStyle name="Note 114 8 2 3 2" xfId="58319"/>
    <cellStyle name="Note 114 8 2 3 2 2" xfId="58320"/>
    <cellStyle name="Note 114 8 2 3 3" xfId="58321"/>
    <cellStyle name="Note 114 8 2 4" xfId="58322"/>
    <cellStyle name="Note 114 8 2 4 2" xfId="58323"/>
    <cellStyle name="Note 114 8 2 5" xfId="58324"/>
    <cellStyle name="Note 114 8 2 6" xfId="58325"/>
    <cellStyle name="Note 114 8 3" xfId="58326"/>
    <cellStyle name="Note 114 8 3 2" xfId="58327"/>
    <cellStyle name="Note 114 8 3 2 2" xfId="58328"/>
    <cellStyle name="Note 114 8 3 2 2 2" xfId="58329"/>
    <cellStyle name="Note 114 8 3 2 3" xfId="58330"/>
    <cellStyle name="Note 114 8 3 3" xfId="58331"/>
    <cellStyle name="Note 114 8 3 3 2" xfId="58332"/>
    <cellStyle name="Note 114 8 3 4" xfId="58333"/>
    <cellStyle name="Note 114 8 3 5" xfId="58334"/>
    <cellStyle name="Note 114 8 4" xfId="58335"/>
    <cellStyle name="Note 114 8 4 2" xfId="58336"/>
    <cellStyle name="Note 114 8 4 2 2" xfId="58337"/>
    <cellStyle name="Note 114 8 4 3" xfId="58338"/>
    <cellStyle name="Note 114 8 5" xfId="58339"/>
    <cellStyle name="Note 114 8 5 2" xfId="58340"/>
    <cellStyle name="Note 114 8 6" xfId="58341"/>
    <cellStyle name="Note 114 8 7" xfId="58342"/>
    <cellStyle name="Note 114 9" xfId="58343"/>
    <cellStyle name="Note 114 9 2" xfId="58344"/>
    <cellStyle name="Note 114 9 2 2" xfId="58345"/>
    <cellStyle name="Note 114 9 2 2 2" xfId="58346"/>
    <cellStyle name="Note 114 9 2 2 2 2" xfId="58347"/>
    <cellStyle name="Note 114 9 2 2 2 2 2" xfId="58348"/>
    <cellStyle name="Note 114 9 2 2 2 3" xfId="58349"/>
    <cellStyle name="Note 114 9 2 2 3" xfId="58350"/>
    <cellStyle name="Note 114 9 2 2 3 2" xfId="58351"/>
    <cellStyle name="Note 114 9 2 2 4" xfId="58352"/>
    <cellStyle name="Note 114 9 2 2 5" xfId="58353"/>
    <cellStyle name="Note 114 9 2 3" xfId="58354"/>
    <cellStyle name="Note 114 9 2 3 2" xfId="58355"/>
    <cellStyle name="Note 114 9 2 3 2 2" xfId="58356"/>
    <cellStyle name="Note 114 9 2 3 3" xfId="58357"/>
    <cellStyle name="Note 114 9 2 4" xfId="58358"/>
    <cellStyle name="Note 114 9 2 4 2" xfId="58359"/>
    <cellStyle name="Note 114 9 2 5" xfId="58360"/>
    <cellStyle name="Note 114 9 2 6" xfId="58361"/>
    <cellStyle name="Note 114 9 3" xfId="58362"/>
    <cellStyle name="Note 114 9 3 2" xfId="58363"/>
    <cellStyle name="Note 114 9 3 2 2" xfId="58364"/>
    <cellStyle name="Note 114 9 3 2 2 2" xfId="58365"/>
    <cellStyle name="Note 114 9 3 2 3" xfId="58366"/>
    <cellStyle name="Note 114 9 3 3" xfId="58367"/>
    <cellStyle name="Note 114 9 3 3 2" xfId="58368"/>
    <cellStyle name="Note 114 9 3 4" xfId="58369"/>
    <cellStyle name="Note 114 9 3 5" xfId="58370"/>
    <cellStyle name="Note 114 9 4" xfId="58371"/>
    <cellStyle name="Note 114 9 4 2" xfId="58372"/>
    <cellStyle name="Note 114 9 4 2 2" xfId="58373"/>
    <cellStyle name="Note 114 9 4 3" xfId="58374"/>
    <cellStyle name="Note 114 9 5" xfId="58375"/>
    <cellStyle name="Note 114 9 5 2" xfId="58376"/>
    <cellStyle name="Note 114 9 6" xfId="58377"/>
    <cellStyle name="Note 114 9 7" xfId="58378"/>
    <cellStyle name="Note 115" xfId="3406"/>
    <cellStyle name="Note 115 10" xfId="58379"/>
    <cellStyle name="Note 115 10 2" xfId="58380"/>
    <cellStyle name="Note 115 10 2 2" xfId="58381"/>
    <cellStyle name="Note 115 10 2 2 2" xfId="58382"/>
    <cellStyle name="Note 115 10 2 2 2 2" xfId="58383"/>
    <cellStyle name="Note 115 10 2 2 3" xfId="58384"/>
    <cellStyle name="Note 115 10 2 3" xfId="58385"/>
    <cellStyle name="Note 115 10 2 3 2" xfId="58386"/>
    <cellStyle name="Note 115 10 2 4" xfId="58387"/>
    <cellStyle name="Note 115 10 2 5" xfId="58388"/>
    <cellStyle name="Note 115 10 3" xfId="58389"/>
    <cellStyle name="Note 115 10 3 2" xfId="58390"/>
    <cellStyle name="Note 115 10 3 2 2" xfId="58391"/>
    <cellStyle name="Note 115 10 3 3" xfId="58392"/>
    <cellStyle name="Note 115 10 4" xfId="58393"/>
    <cellStyle name="Note 115 10 4 2" xfId="58394"/>
    <cellStyle name="Note 115 10 5" xfId="58395"/>
    <cellStyle name="Note 115 10 6" xfId="58396"/>
    <cellStyle name="Note 115 11" xfId="58397"/>
    <cellStyle name="Note 115 11 2" xfId="58398"/>
    <cellStyle name="Note 115 11 2 2" xfId="58399"/>
    <cellStyle name="Note 115 11 2 2 2" xfId="58400"/>
    <cellStyle name="Note 115 11 2 2 2 2" xfId="58401"/>
    <cellStyle name="Note 115 11 2 2 3" xfId="58402"/>
    <cellStyle name="Note 115 11 2 3" xfId="58403"/>
    <cellStyle name="Note 115 11 2 3 2" xfId="58404"/>
    <cellStyle name="Note 115 11 2 4" xfId="58405"/>
    <cellStyle name="Note 115 11 2 5" xfId="58406"/>
    <cellStyle name="Note 115 11 3" xfId="58407"/>
    <cellStyle name="Note 115 11 3 2" xfId="58408"/>
    <cellStyle name="Note 115 11 3 2 2" xfId="58409"/>
    <cellStyle name="Note 115 11 3 3" xfId="58410"/>
    <cellStyle name="Note 115 11 4" xfId="58411"/>
    <cellStyle name="Note 115 11 4 2" xfId="58412"/>
    <cellStyle name="Note 115 11 5" xfId="58413"/>
    <cellStyle name="Note 115 11 6" xfId="58414"/>
    <cellStyle name="Note 115 12" xfId="58415"/>
    <cellStyle name="Note 115 12 2" xfId="58416"/>
    <cellStyle name="Note 115 12 2 2" xfId="58417"/>
    <cellStyle name="Note 115 12 2 2 2" xfId="58418"/>
    <cellStyle name="Note 115 12 2 3" xfId="58419"/>
    <cellStyle name="Note 115 12 3" xfId="58420"/>
    <cellStyle name="Note 115 12 3 2" xfId="58421"/>
    <cellStyle name="Note 115 12 4" xfId="58422"/>
    <cellStyle name="Note 115 12 5" xfId="58423"/>
    <cellStyle name="Note 115 13" xfId="58424"/>
    <cellStyle name="Note 115 13 2" xfId="58425"/>
    <cellStyle name="Note 115 13 2 2" xfId="58426"/>
    <cellStyle name="Note 115 13 3" xfId="58427"/>
    <cellStyle name="Note 115 14" xfId="58428"/>
    <cellStyle name="Note 115 14 2" xfId="58429"/>
    <cellStyle name="Note 115 15" xfId="58430"/>
    <cellStyle name="Note 115 15 2" xfId="61807"/>
    <cellStyle name="Note 115 16" xfId="58431"/>
    <cellStyle name="Note 115 2" xfId="3407"/>
    <cellStyle name="Note 115 3" xfId="3408"/>
    <cellStyle name="Note 115 4" xfId="3409"/>
    <cellStyle name="Note 115 5" xfId="3410"/>
    <cellStyle name="Note 115 6" xfId="3411"/>
    <cellStyle name="Note 115 7" xfId="3412"/>
    <cellStyle name="Note 115 8" xfId="58432"/>
    <cellStyle name="Note 115 8 2" xfId="58433"/>
    <cellStyle name="Note 115 8 2 2" xfId="58434"/>
    <cellStyle name="Note 115 8 2 2 2" xfId="58435"/>
    <cellStyle name="Note 115 8 2 2 2 2" xfId="58436"/>
    <cellStyle name="Note 115 8 2 2 2 2 2" xfId="58437"/>
    <cellStyle name="Note 115 8 2 2 2 3" xfId="58438"/>
    <cellStyle name="Note 115 8 2 2 3" xfId="58439"/>
    <cellStyle name="Note 115 8 2 2 3 2" xfId="58440"/>
    <cellStyle name="Note 115 8 2 2 4" xfId="58441"/>
    <cellStyle name="Note 115 8 2 2 5" xfId="58442"/>
    <cellStyle name="Note 115 8 2 3" xfId="58443"/>
    <cellStyle name="Note 115 8 2 3 2" xfId="58444"/>
    <cellStyle name="Note 115 8 2 3 2 2" xfId="58445"/>
    <cellStyle name="Note 115 8 2 3 3" xfId="58446"/>
    <cellStyle name="Note 115 8 2 4" xfId="58447"/>
    <cellStyle name="Note 115 8 2 4 2" xfId="58448"/>
    <cellStyle name="Note 115 8 2 5" xfId="58449"/>
    <cellStyle name="Note 115 8 2 6" xfId="58450"/>
    <cellStyle name="Note 115 8 3" xfId="58451"/>
    <cellStyle name="Note 115 8 3 2" xfId="58452"/>
    <cellStyle name="Note 115 8 3 2 2" xfId="58453"/>
    <cellStyle name="Note 115 8 3 2 2 2" xfId="58454"/>
    <cellStyle name="Note 115 8 3 2 3" xfId="58455"/>
    <cellStyle name="Note 115 8 3 3" xfId="58456"/>
    <cellStyle name="Note 115 8 3 3 2" xfId="58457"/>
    <cellStyle name="Note 115 8 3 4" xfId="58458"/>
    <cellStyle name="Note 115 8 3 5" xfId="58459"/>
    <cellStyle name="Note 115 8 4" xfId="58460"/>
    <cellStyle name="Note 115 8 4 2" xfId="58461"/>
    <cellStyle name="Note 115 8 4 2 2" xfId="58462"/>
    <cellStyle name="Note 115 8 4 3" xfId="58463"/>
    <cellStyle name="Note 115 8 5" xfId="58464"/>
    <cellStyle name="Note 115 8 5 2" xfId="58465"/>
    <cellStyle name="Note 115 8 6" xfId="58466"/>
    <cellStyle name="Note 115 8 7" xfId="58467"/>
    <cellStyle name="Note 115 9" xfId="58468"/>
    <cellStyle name="Note 115 9 2" xfId="58469"/>
    <cellStyle name="Note 115 9 2 2" xfId="58470"/>
    <cellStyle name="Note 115 9 2 2 2" xfId="58471"/>
    <cellStyle name="Note 115 9 2 2 2 2" xfId="58472"/>
    <cellStyle name="Note 115 9 2 2 2 2 2" xfId="58473"/>
    <cellStyle name="Note 115 9 2 2 2 3" xfId="58474"/>
    <cellStyle name="Note 115 9 2 2 3" xfId="58475"/>
    <cellStyle name="Note 115 9 2 2 3 2" xfId="58476"/>
    <cellStyle name="Note 115 9 2 2 4" xfId="58477"/>
    <cellStyle name="Note 115 9 2 2 5" xfId="58478"/>
    <cellStyle name="Note 115 9 2 3" xfId="58479"/>
    <cellStyle name="Note 115 9 2 3 2" xfId="58480"/>
    <cellStyle name="Note 115 9 2 3 2 2" xfId="58481"/>
    <cellStyle name="Note 115 9 2 3 3" xfId="58482"/>
    <cellStyle name="Note 115 9 2 4" xfId="58483"/>
    <cellStyle name="Note 115 9 2 4 2" xfId="58484"/>
    <cellStyle name="Note 115 9 2 5" xfId="58485"/>
    <cellStyle name="Note 115 9 2 6" xfId="58486"/>
    <cellStyle name="Note 115 9 3" xfId="58487"/>
    <cellStyle name="Note 115 9 3 2" xfId="58488"/>
    <cellStyle name="Note 115 9 3 2 2" xfId="58489"/>
    <cellStyle name="Note 115 9 3 2 2 2" xfId="58490"/>
    <cellStyle name="Note 115 9 3 2 3" xfId="58491"/>
    <cellStyle name="Note 115 9 3 3" xfId="58492"/>
    <cellStyle name="Note 115 9 3 3 2" xfId="58493"/>
    <cellStyle name="Note 115 9 3 4" xfId="58494"/>
    <cellStyle name="Note 115 9 3 5" xfId="58495"/>
    <cellStyle name="Note 115 9 4" xfId="58496"/>
    <cellStyle name="Note 115 9 4 2" xfId="58497"/>
    <cellStyle name="Note 115 9 4 2 2" xfId="58498"/>
    <cellStyle name="Note 115 9 4 3" xfId="58499"/>
    <cellStyle name="Note 115 9 5" xfId="58500"/>
    <cellStyle name="Note 115 9 5 2" xfId="58501"/>
    <cellStyle name="Note 115 9 6" xfId="58502"/>
    <cellStyle name="Note 115 9 7" xfId="58503"/>
    <cellStyle name="Note 116" xfId="3413"/>
    <cellStyle name="Note 116 10" xfId="58504"/>
    <cellStyle name="Note 116 10 2" xfId="58505"/>
    <cellStyle name="Note 116 10 2 2" xfId="58506"/>
    <cellStyle name="Note 116 10 2 2 2" xfId="58507"/>
    <cellStyle name="Note 116 10 2 2 2 2" xfId="58508"/>
    <cellStyle name="Note 116 10 2 2 3" xfId="58509"/>
    <cellStyle name="Note 116 10 2 3" xfId="58510"/>
    <cellStyle name="Note 116 10 2 3 2" xfId="58511"/>
    <cellStyle name="Note 116 10 2 4" xfId="58512"/>
    <cellStyle name="Note 116 10 2 5" xfId="58513"/>
    <cellStyle name="Note 116 10 3" xfId="58514"/>
    <cellStyle name="Note 116 10 3 2" xfId="58515"/>
    <cellStyle name="Note 116 10 3 2 2" xfId="58516"/>
    <cellStyle name="Note 116 10 3 3" xfId="58517"/>
    <cellStyle name="Note 116 10 4" xfId="58518"/>
    <cellStyle name="Note 116 10 4 2" xfId="58519"/>
    <cellStyle name="Note 116 10 5" xfId="58520"/>
    <cellStyle name="Note 116 10 6" xfId="58521"/>
    <cellStyle name="Note 116 11" xfId="58522"/>
    <cellStyle name="Note 116 11 2" xfId="58523"/>
    <cellStyle name="Note 116 11 2 2" xfId="58524"/>
    <cellStyle name="Note 116 11 2 2 2" xfId="58525"/>
    <cellStyle name="Note 116 11 2 2 2 2" xfId="58526"/>
    <cellStyle name="Note 116 11 2 2 3" xfId="58527"/>
    <cellStyle name="Note 116 11 2 3" xfId="58528"/>
    <cellStyle name="Note 116 11 2 3 2" xfId="58529"/>
    <cellStyle name="Note 116 11 2 4" xfId="58530"/>
    <cellStyle name="Note 116 11 2 5" xfId="58531"/>
    <cellStyle name="Note 116 11 3" xfId="58532"/>
    <cellStyle name="Note 116 11 3 2" xfId="58533"/>
    <cellStyle name="Note 116 11 3 2 2" xfId="58534"/>
    <cellStyle name="Note 116 11 3 3" xfId="58535"/>
    <cellStyle name="Note 116 11 4" xfId="58536"/>
    <cellStyle name="Note 116 11 4 2" xfId="58537"/>
    <cellStyle name="Note 116 11 5" xfId="58538"/>
    <cellStyle name="Note 116 11 6" xfId="58539"/>
    <cellStyle name="Note 116 12" xfId="58540"/>
    <cellStyle name="Note 116 12 2" xfId="58541"/>
    <cellStyle name="Note 116 12 2 2" xfId="58542"/>
    <cellStyle name="Note 116 12 2 2 2" xfId="58543"/>
    <cellStyle name="Note 116 12 2 3" xfId="58544"/>
    <cellStyle name="Note 116 12 3" xfId="58545"/>
    <cellStyle name="Note 116 12 3 2" xfId="58546"/>
    <cellStyle name="Note 116 12 4" xfId="58547"/>
    <cellStyle name="Note 116 12 5" xfId="58548"/>
    <cellStyle name="Note 116 13" xfId="58549"/>
    <cellStyle name="Note 116 13 2" xfId="58550"/>
    <cellStyle name="Note 116 13 2 2" xfId="58551"/>
    <cellStyle name="Note 116 13 3" xfId="58552"/>
    <cellStyle name="Note 116 14" xfId="58553"/>
    <cellStyle name="Note 116 14 2" xfId="58554"/>
    <cellStyle name="Note 116 15" xfId="58555"/>
    <cellStyle name="Note 116 15 2" xfId="61808"/>
    <cellStyle name="Note 116 16" xfId="58556"/>
    <cellStyle name="Note 116 2" xfId="3414"/>
    <cellStyle name="Note 116 3" xfId="3415"/>
    <cellStyle name="Note 116 4" xfId="3416"/>
    <cellStyle name="Note 116 5" xfId="3417"/>
    <cellStyle name="Note 116 6" xfId="3418"/>
    <cellStyle name="Note 116 7" xfId="3419"/>
    <cellStyle name="Note 116 8" xfId="58557"/>
    <cellStyle name="Note 116 8 2" xfId="58558"/>
    <cellStyle name="Note 116 8 2 2" xfId="58559"/>
    <cellStyle name="Note 116 8 2 2 2" xfId="58560"/>
    <cellStyle name="Note 116 8 2 2 2 2" xfId="58561"/>
    <cellStyle name="Note 116 8 2 2 2 2 2" xfId="58562"/>
    <cellStyle name="Note 116 8 2 2 2 3" xfId="58563"/>
    <cellStyle name="Note 116 8 2 2 3" xfId="58564"/>
    <cellStyle name="Note 116 8 2 2 3 2" xfId="58565"/>
    <cellStyle name="Note 116 8 2 2 4" xfId="58566"/>
    <cellStyle name="Note 116 8 2 2 5" xfId="58567"/>
    <cellStyle name="Note 116 8 2 3" xfId="58568"/>
    <cellStyle name="Note 116 8 2 3 2" xfId="58569"/>
    <cellStyle name="Note 116 8 2 3 2 2" xfId="58570"/>
    <cellStyle name="Note 116 8 2 3 3" xfId="58571"/>
    <cellStyle name="Note 116 8 2 4" xfId="58572"/>
    <cellStyle name="Note 116 8 2 4 2" xfId="58573"/>
    <cellStyle name="Note 116 8 2 5" xfId="58574"/>
    <cellStyle name="Note 116 8 2 6" xfId="58575"/>
    <cellStyle name="Note 116 8 3" xfId="58576"/>
    <cellStyle name="Note 116 8 3 2" xfId="58577"/>
    <cellStyle name="Note 116 8 3 2 2" xfId="58578"/>
    <cellStyle name="Note 116 8 3 2 2 2" xfId="58579"/>
    <cellStyle name="Note 116 8 3 2 3" xfId="58580"/>
    <cellStyle name="Note 116 8 3 3" xfId="58581"/>
    <cellStyle name="Note 116 8 3 3 2" xfId="58582"/>
    <cellStyle name="Note 116 8 3 4" xfId="58583"/>
    <cellStyle name="Note 116 8 3 5" xfId="58584"/>
    <cellStyle name="Note 116 8 4" xfId="58585"/>
    <cellStyle name="Note 116 8 4 2" xfId="58586"/>
    <cellStyle name="Note 116 8 4 2 2" xfId="58587"/>
    <cellStyle name="Note 116 8 4 3" xfId="58588"/>
    <cellStyle name="Note 116 8 5" xfId="58589"/>
    <cellStyle name="Note 116 8 5 2" xfId="58590"/>
    <cellStyle name="Note 116 8 6" xfId="58591"/>
    <cellStyle name="Note 116 8 7" xfId="58592"/>
    <cellStyle name="Note 116 9" xfId="58593"/>
    <cellStyle name="Note 116 9 2" xfId="58594"/>
    <cellStyle name="Note 116 9 2 2" xfId="58595"/>
    <cellStyle name="Note 116 9 2 2 2" xfId="58596"/>
    <cellStyle name="Note 116 9 2 2 2 2" xfId="58597"/>
    <cellStyle name="Note 116 9 2 2 2 2 2" xfId="58598"/>
    <cellStyle name="Note 116 9 2 2 2 3" xfId="58599"/>
    <cellStyle name="Note 116 9 2 2 3" xfId="58600"/>
    <cellStyle name="Note 116 9 2 2 3 2" xfId="58601"/>
    <cellStyle name="Note 116 9 2 2 4" xfId="58602"/>
    <cellStyle name="Note 116 9 2 2 5" xfId="58603"/>
    <cellStyle name="Note 116 9 2 3" xfId="58604"/>
    <cellStyle name="Note 116 9 2 3 2" xfId="58605"/>
    <cellStyle name="Note 116 9 2 3 2 2" xfId="58606"/>
    <cellStyle name="Note 116 9 2 3 3" xfId="58607"/>
    <cellStyle name="Note 116 9 2 4" xfId="58608"/>
    <cellStyle name="Note 116 9 2 4 2" xfId="58609"/>
    <cellStyle name="Note 116 9 2 5" xfId="58610"/>
    <cellStyle name="Note 116 9 2 6" xfId="58611"/>
    <cellStyle name="Note 116 9 3" xfId="58612"/>
    <cellStyle name="Note 116 9 3 2" xfId="58613"/>
    <cellStyle name="Note 116 9 3 2 2" xfId="58614"/>
    <cellStyle name="Note 116 9 3 2 2 2" xfId="58615"/>
    <cellStyle name="Note 116 9 3 2 3" xfId="58616"/>
    <cellStyle name="Note 116 9 3 3" xfId="58617"/>
    <cellStyle name="Note 116 9 3 3 2" xfId="58618"/>
    <cellStyle name="Note 116 9 3 4" xfId="58619"/>
    <cellStyle name="Note 116 9 3 5" xfId="58620"/>
    <cellStyle name="Note 116 9 4" xfId="58621"/>
    <cellStyle name="Note 116 9 4 2" xfId="58622"/>
    <cellStyle name="Note 116 9 4 2 2" xfId="58623"/>
    <cellStyle name="Note 116 9 4 3" xfId="58624"/>
    <cellStyle name="Note 116 9 5" xfId="58625"/>
    <cellStyle name="Note 116 9 5 2" xfId="58626"/>
    <cellStyle name="Note 116 9 6" xfId="58627"/>
    <cellStyle name="Note 116 9 7" xfId="58628"/>
    <cellStyle name="Note 117" xfId="3420"/>
    <cellStyle name="Note 117 10" xfId="58629"/>
    <cellStyle name="Note 117 10 2" xfId="58630"/>
    <cellStyle name="Note 117 10 2 2" xfId="58631"/>
    <cellStyle name="Note 117 10 2 2 2" xfId="58632"/>
    <cellStyle name="Note 117 10 2 2 2 2" xfId="58633"/>
    <cellStyle name="Note 117 10 2 2 3" xfId="58634"/>
    <cellStyle name="Note 117 10 2 3" xfId="58635"/>
    <cellStyle name="Note 117 10 2 3 2" xfId="58636"/>
    <cellStyle name="Note 117 10 2 4" xfId="58637"/>
    <cellStyle name="Note 117 10 2 5" xfId="58638"/>
    <cellStyle name="Note 117 10 3" xfId="58639"/>
    <cellStyle name="Note 117 10 3 2" xfId="58640"/>
    <cellStyle name="Note 117 10 3 2 2" xfId="58641"/>
    <cellStyle name="Note 117 10 3 3" xfId="58642"/>
    <cellStyle name="Note 117 10 4" xfId="58643"/>
    <cellStyle name="Note 117 10 4 2" xfId="58644"/>
    <cellStyle name="Note 117 10 5" xfId="58645"/>
    <cellStyle name="Note 117 10 6" xfId="58646"/>
    <cellStyle name="Note 117 11" xfId="58647"/>
    <cellStyle name="Note 117 11 2" xfId="58648"/>
    <cellStyle name="Note 117 11 2 2" xfId="58649"/>
    <cellStyle name="Note 117 11 2 2 2" xfId="58650"/>
    <cellStyle name="Note 117 11 2 2 2 2" xfId="58651"/>
    <cellStyle name="Note 117 11 2 2 3" xfId="58652"/>
    <cellStyle name="Note 117 11 2 3" xfId="58653"/>
    <cellStyle name="Note 117 11 2 3 2" xfId="58654"/>
    <cellStyle name="Note 117 11 2 4" xfId="58655"/>
    <cellStyle name="Note 117 11 2 5" xfId="58656"/>
    <cellStyle name="Note 117 11 3" xfId="58657"/>
    <cellStyle name="Note 117 11 3 2" xfId="58658"/>
    <cellStyle name="Note 117 11 3 2 2" xfId="58659"/>
    <cellStyle name="Note 117 11 3 3" xfId="58660"/>
    <cellStyle name="Note 117 11 4" xfId="58661"/>
    <cellStyle name="Note 117 11 4 2" xfId="58662"/>
    <cellStyle name="Note 117 11 5" xfId="58663"/>
    <cellStyle name="Note 117 11 6" xfId="58664"/>
    <cellStyle name="Note 117 12" xfId="58665"/>
    <cellStyle name="Note 117 12 2" xfId="58666"/>
    <cellStyle name="Note 117 12 2 2" xfId="58667"/>
    <cellStyle name="Note 117 12 2 2 2" xfId="58668"/>
    <cellStyle name="Note 117 12 2 3" xfId="58669"/>
    <cellStyle name="Note 117 12 3" xfId="58670"/>
    <cellStyle name="Note 117 12 3 2" xfId="58671"/>
    <cellStyle name="Note 117 12 4" xfId="58672"/>
    <cellStyle name="Note 117 12 5" xfId="58673"/>
    <cellStyle name="Note 117 13" xfId="58674"/>
    <cellStyle name="Note 117 13 2" xfId="58675"/>
    <cellStyle name="Note 117 13 2 2" xfId="58676"/>
    <cellStyle name="Note 117 13 3" xfId="58677"/>
    <cellStyle name="Note 117 14" xfId="58678"/>
    <cellStyle name="Note 117 14 2" xfId="58679"/>
    <cellStyle name="Note 117 15" xfId="58680"/>
    <cellStyle name="Note 117 15 2" xfId="61809"/>
    <cellStyle name="Note 117 16" xfId="58681"/>
    <cellStyle name="Note 117 2" xfId="3421"/>
    <cellStyle name="Note 117 3" xfId="3422"/>
    <cellStyle name="Note 117 4" xfId="3423"/>
    <cellStyle name="Note 117 5" xfId="3424"/>
    <cellStyle name="Note 117 6" xfId="3425"/>
    <cellStyle name="Note 117 7" xfId="3426"/>
    <cellStyle name="Note 117 8" xfId="58682"/>
    <cellStyle name="Note 117 8 2" xfId="58683"/>
    <cellStyle name="Note 117 8 2 2" xfId="58684"/>
    <cellStyle name="Note 117 8 2 2 2" xfId="58685"/>
    <cellStyle name="Note 117 8 2 2 2 2" xfId="58686"/>
    <cellStyle name="Note 117 8 2 2 2 2 2" xfId="58687"/>
    <cellStyle name="Note 117 8 2 2 2 3" xfId="58688"/>
    <cellStyle name="Note 117 8 2 2 3" xfId="58689"/>
    <cellStyle name="Note 117 8 2 2 3 2" xfId="58690"/>
    <cellStyle name="Note 117 8 2 2 4" xfId="58691"/>
    <cellStyle name="Note 117 8 2 2 5" xfId="58692"/>
    <cellStyle name="Note 117 8 2 3" xfId="58693"/>
    <cellStyle name="Note 117 8 2 3 2" xfId="58694"/>
    <cellStyle name="Note 117 8 2 3 2 2" xfId="58695"/>
    <cellStyle name="Note 117 8 2 3 3" xfId="58696"/>
    <cellStyle name="Note 117 8 2 4" xfId="58697"/>
    <cellStyle name="Note 117 8 2 4 2" xfId="58698"/>
    <cellStyle name="Note 117 8 2 5" xfId="58699"/>
    <cellStyle name="Note 117 8 2 6" xfId="58700"/>
    <cellStyle name="Note 117 8 3" xfId="58701"/>
    <cellStyle name="Note 117 8 3 2" xfId="58702"/>
    <cellStyle name="Note 117 8 3 2 2" xfId="58703"/>
    <cellStyle name="Note 117 8 3 2 2 2" xfId="58704"/>
    <cellStyle name="Note 117 8 3 2 3" xfId="58705"/>
    <cellStyle name="Note 117 8 3 3" xfId="58706"/>
    <cellStyle name="Note 117 8 3 3 2" xfId="58707"/>
    <cellStyle name="Note 117 8 3 4" xfId="58708"/>
    <cellStyle name="Note 117 8 3 5" xfId="58709"/>
    <cellStyle name="Note 117 8 4" xfId="58710"/>
    <cellStyle name="Note 117 8 4 2" xfId="58711"/>
    <cellStyle name="Note 117 8 4 2 2" xfId="58712"/>
    <cellStyle name="Note 117 8 4 3" xfId="58713"/>
    <cellStyle name="Note 117 8 5" xfId="58714"/>
    <cellStyle name="Note 117 8 5 2" xfId="58715"/>
    <cellStyle name="Note 117 8 6" xfId="58716"/>
    <cellStyle name="Note 117 8 7" xfId="58717"/>
    <cellStyle name="Note 117 9" xfId="58718"/>
    <cellStyle name="Note 117 9 2" xfId="58719"/>
    <cellStyle name="Note 117 9 2 2" xfId="58720"/>
    <cellStyle name="Note 117 9 2 2 2" xfId="58721"/>
    <cellStyle name="Note 117 9 2 2 2 2" xfId="58722"/>
    <cellStyle name="Note 117 9 2 2 2 2 2" xfId="58723"/>
    <cellStyle name="Note 117 9 2 2 2 3" xfId="58724"/>
    <cellStyle name="Note 117 9 2 2 3" xfId="58725"/>
    <cellStyle name="Note 117 9 2 2 3 2" xfId="58726"/>
    <cellStyle name="Note 117 9 2 2 4" xfId="58727"/>
    <cellStyle name="Note 117 9 2 2 5" xfId="58728"/>
    <cellStyle name="Note 117 9 2 3" xfId="58729"/>
    <cellStyle name="Note 117 9 2 3 2" xfId="58730"/>
    <cellStyle name="Note 117 9 2 3 2 2" xfId="58731"/>
    <cellStyle name="Note 117 9 2 3 3" xfId="58732"/>
    <cellStyle name="Note 117 9 2 4" xfId="58733"/>
    <cellStyle name="Note 117 9 2 4 2" xfId="58734"/>
    <cellStyle name="Note 117 9 2 5" xfId="58735"/>
    <cellStyle name="Note 117 9 2 6" xfId="58736"/>
    <cellStyle name="Note 117 9 3" xfId="58737"/>
    <cellStyle name="Note 117 9 3 2" xfId="58738"/>
    <cellStyle name="Note 117 9 3 2 2" xfId="58739"/>
    <cellStyle name="Note 117 9 3 2 2 2" xfId="58740"/>
    <cellStyle name="Note 117 9 3 2 3" xfId="58741"/>
    <cellStyle name="Note 117 9 3 3" xfId="58742"/>
    <cellStyle name="Note 117 9 3 3 2" xfId="58743"/>
    <cellStyle name="Note 117 9 3 4" xfId="58744"/>
    <cellStyle name="Note 117 9 3 5" xfId="58745"/>
    <cellStyle name="Note 117 9 4" xfId="58746"/>
    <cellStyle name="Note 117 9 4 2" xfId="58747"/>
    <cellStyle name="Note 117 9 4 2 2" xfId="58748"/>
    <cellStyle name="Note 117 9 4 3" xfId="58749"/>
    <cellStyle name="Note 117 9 5" xfId="58750"/>
    <cellStyle name="Note 117 9 5 2" xfId="58751"/>
    <cellStyle name="Note 117 9 6" xfId="58752"/>
    <cellStyle name="Note 117 9 7" xfId="58753"/>
    <cellStyle name="Note 118" xfId="3427"/>
    <cellStyle name="Note 118 10" xfId="58754"/>
    <cellStyle name="Note 118 10 2" xfId="58755"/>
    <cellStyle name="Note 118 10 2 2" xfId="58756"/>
    <cellStyle name="Note 118 10 2 2 2" xfId="58757"/>
    <cellStyle name="Note 118 10 2 2 2 2" xfId="58758"/>
    <cellStyle name="Note 118 10 2 2 3" xfId="58759"/>
    <cellStyle name="Note 118 10 2 3" xfId="58760"/>
    <cellStyle name="Note 118 10 2 3 2" xfId="58761"/>
    <cellStyle name="Note 118 10 2 4" xfId="58762"/>
    <cellStyle name="Note 118 10 2 5" xfId="58763"/>
    <cellStyle name="Note 118 10 3" xfId="58764"/>
    <cellStyle name="Note 118 10 3 2" xfId="58765"/>
    <cellStyle name="Note 118 10 3 2 2" xfId="58766"/>
    <cellStyle name="Note 118 10 3 3" xfId="58767"/>
    <cellStyle name="Note 118 10 4" xfId="58768"/>
    <cellStyle name="Note 118 10 4 2" xfId="58769"/>
    <cellStyle name="Note 118 10 5" xfId="58770"/>
    <cellStyle name="Note 118 10 6" xfId="58771"/>
    <cellStyle name="Note 118 11" xfId="58772"/>
    <cellStyle name="Note 118 11 2" xfId="58773"/>
    <cellStyle name="Note 118 11 2 2" xfId="58774"/>
    <cellStyle name="Note 118 11 2 2 2" xfId="58775"/>
    <cellStyle name="Note 118 11 2 2 2 2" xfId="58776"/>
    <cellStyle name="Note 118 11 2 2 3" xfId="58777"/>
    <cellStyle name="Note 118 11 2 3" xfId="58778"/>
    <cellStyle name="Note 118 11 2 3 2" xfId="58779"/>
    <cellStyle name="Note 118 11 2 4" xfId="58780"/>
    <cellStyle name="Note 118 11 2 5" xfId="58781"/>
    <cellStyle name="Note 118 11 3" xfId="58782"/>
    <cellStyle name="Note 118 11 3 2" xfId="58783"/>
    <cellStyle name="Note 118 11 3 2 2" xfId="58784"/>
    <cellStyle name="Note 118 11 3 3" xfId="58785"/>
    <cellStyle name="Note 118 11 4" xfId="58786"/>
    <cellStyle name="Note 118 11 4 2" xfId="58787"/>
    <cellStyle name="Note 118 11 5" xfId="58788"/>
    <cellStyle name="Note 118 11 6" xfId="58789"/>
    <cellStyle name="Note 118 12" xfId="58790"/>
    <cellStyle name="Note 118 12 2" xfId="58791"/>
    <cellStyle name="Note 118 12 2 2" xfId="58792"/>
    <cellStyle name="Note 118 12 2 2 2" xfId="58793"/>
    <cellStyle name="Note 118 12 2 3" xfId="58794"/>
    <cellStyle name="Note 118 12 3" xfId="58795"/>
    <cellStyle name="Note 118 12 3 2" xfId="58796"/>
    <cellStyle name="Note 118 12 4" xfId="58797"/>
    <cellStyle name="Note 118 12 5" xfId="58798"/>
    <cellStyle name="Note 118 13" xfId="58799"/>
    <cellStyle name="Note 118 13 2" xfId="58800"/>
    <cellStyle name="Note 118 13 2 2" xfId="58801"/>
    <cellStyle name="Note 118 13 3" xfId="58802"/>
    <cellStyle name="Note 118 14" xfId="58803"/>
    <cellStyle name="Note 118 14 2" xfId="58804"/>
    <cellStyle name="Note 118 15" xfId="58805"/>
    <cellStyle name="Note 118 15 2" xfId="61810"/>
    <cellStyle name="Note 118 16" xfId="58806"/>
    <cellStyle name="Note 118 2" xfId="3428"/>
    <cellStyle name="Note 118 3" xfId="3429"/>
    <cellStyle name="Note 118 4" xfId="3430"/>
    <cellStyle name="Note 118 5" xfId="3431"/>
    <cellStyle name="Note 118 6" xfId="3432"/>
    <cellStyle name="Note 118 7" xfId="3433"/>
    <cellStyle name="Note 118 8" xfId="58807"/>
    <cellStyle name="Note 118 8 2" xfId="58808"/>
    <cellStyle name="Note 118 8 2 2" xfId="58809"/>
    <cellStyle name="Note 118 8 2 2 2" xfId="58810"/>
    <cellStyle name="Note 118 8 2 2 2 2" xfId="58811"/>
    <cellStyle name="Note 118 8 2 2 2 2 2" xfId="58812"/>
    <cellStyle name="Note 118 8 2 2 2 3" xfId="58813"/>
    <cellStyle name="Note 118 8 2 2 3" xfId="58814"/>
    <cellStyle name="Note 118 8 2 2 3 2" xfId="58815"/>
    <cellStyle name="Note 118 8 2 2 4" xfId="58816"/>
    <cellStyle name="Note 118 8 2 2 5" xfId="58817"/>
    <cellStyle name="Note 118 8 2 3" xfId="58818"/>
    <cellStyle name="Note 118 8 2 3 2" xfId="58819"/>
    <cellStyle name="Note 118 8 2 3 2 2" xfId="58820"/>
    <cellStyle name="Note 118 8 2 3 3" xfId="58821"/>
    <cellStyle name="Note 118 8 2 4" xfId="58822"/>
    <cellStyle name="Note 118 8 2 4 2" xfId="58823"/>
    <cellStyle name="Note 118 8 2 5" xfId="58824"/>
    <cellStyle name="Note 118 8 2 6" xfId="58825"/>
    <cellStyle name="Note 118 8 3" xfId="58826"/>
    <cellStyle name="Note 118 8 3 2" xfId="58827"/>
    <cellStyle name="Note 118 8 3 2 2" xfId="58828"/>
    <cellStyle name="Note 118 8 3 2 2 2" xfId="58829"/>
    <cellStyle name="Note 118 8 3 2 3" xfId="58830"/>
    <cellStyle name="Note 118 8 3 3" xfId="58831"/>
    <cellStyle name="Note 118 8 3 3 2" xfId="58832"/>
    <cellStyle name="Note 118 8 3 4" xfId="58833"/>
    <cellStyle name="Note 118 8 3 5" xfId="58834"/>
    <cellStyle name="Note 118 8 4" xfId="58835"/>
    <cellStyle name="Note 118 8 4 2" xfId="58836"/>
    <cellStyle name="Note 118 8 4 2 2" xfId="58837"/>
    <cellStyle name="Note 118 8 4 3" xfId="58838"/>
    <cellStyle name="Note 118 8 5" xfId="58839"/>
    <cellStyle name="Note 118 8 5 2" xfId="58840"/>
    <cellStyle name="Note 118 8 6" xfId="58841"/>
    <cellStyle name="Note 118 8 7" xfId="58842"/>
    <cellStyle name="Note 118 9" xfId="58843"/>
    <cellStyle name="Note 118 9 2" xfId="58844"/>
    <cellStyle name="Note 118 9 2 2" xfId="58845"/>
    <cellStyle name="Note 118 9 2 2 2" xfId="58846"/>
    <cellStyle name="Note 118 9 2 2 2 2" xfId="58847"/>
    <cellStyle name="Note 118 9 2 2 2 2 2" xfId="58848"/>
    <cellStyle name="Note 118 9 2 2 2 3" xfId="58849"/>
    <cellStyle name="Note 118 9 2 2 3" xfId="58850"/>
    <cellStyle name="Note 118 9 2 2 3 2" xfId="58851"/>
    <cellStyle name="Note 118 9 2 2 4" xfId="58852"/>
    <cellStyle name="Note 118 9 2 2 5" xfId="58853"/>
    <cellStyle name="Note 118 9 2 3" xfId="58854"/>
    <cellStyle name="Note 118 9 2 3 2" xfId="58855"/>
    <cellStyle name="Note 118 9 2 3 2 2" xfId="58856"/>
    <cellStyle name="Note 118 9 2 3 3" xfId="58857"/>
    <cellStyle name="Note 118 9 2 4" xfId="58858"/>
    <cellStyle name="Note 118 9 2 4 2" xfId="58859"/>
    <cellStyle name="Note 118 9 2 5" xfId="58860"/>
    <cellStyle name="Note 118 9 2 6" xfId="58861"/>
    <cellStyle name="Note 118 9 3" xfId="58862"/>
    <cellStyle name="Note 118 9 3 2" xfId="58863"/>
    <cellStyle name="Note 118 9 3 2 2" xfId="58864"/>
    <cellStyle name="Note 118 9 3 2 2 2" xfId="58865"/>
    <cellStyle name="Note 118 9 3 2 3" xfId="58866"/>
    <cellStyle name="Note 118 9 3 3" xfId="58867"/>
    <cellStyle name="Note 118 9 3 3 2" xfId="58868"/>
    <cellStyle name="Note 118 9 3 4" xfId="58869"/>
    <cellStyle name="Note 118 9 3 5" xfId="58870"/>
    <cellStyle name="Note 118 9 4" xfId="58871"/>
    <cellStyle name="Note 118 9 4 2" xfId="58872"/>
    <cellStyle name="Note 118 9 4 2 2" xfId="58873"/>
    <cellStyle name="Note 118 9 4 3" xfId="58874"/>
    <cellStyle name="Note 118 9 5" xfId="58875"/>
    <cellStyle name="Note 118 9 5 2" xfId="58876"/>
    <cellStyle name="Note 118 9 6" xfId="58877"/>
    <cellStyle name="Note 118 9 7" xfId="58878"/>
    <cellStyle name="Note 119" xfId="3434"/>
    <cellStyle name="Note 119 10" xfId="58879"/>
    <cellStyle name="Note 119 10 2" xfId="58880"/>
    <cellStyle name="Note 119 10 2 2" xfId="58881"/>
    <cellStyle name="Note 119 10 2 2 2" xfId="58882"/>
    <cellStyle name="Note 119 10 2 2 2 2" xfId="58883"/>
    <cellStyle name="Note 119 10 2 2 3" xfId="58884"/>
    <cellStyle name="Note 119 10 2 3" xfId="58885"/>
    <cellStyle name="Note 119 10 2 3 2" xfId="58886"/>
    <cellStyle name="Note 119 10 2 4" xfId="58887"/>
    <cellStyle name="Note 119 10 2 5" xfId="58888"/>
    <cellStyle name="Note 119 10 3" xfId="58889"/>
    <cellStyle name="Note 119 10 3 2" xfId="58890"/>
    <cellStyle name="Note 119 10 3 2 2" xfId="58891"/>
    <cellStyle name="Note 119 10 3 3" xfId="58892"/>
    <cellStyle name="Note 119 10 4" xfId="58893"/>
    <cellStyle name="Note 119 10 4 2" xfId="58894"/>
    <cellStyle name="Note 119 10 5" xfId="58895"/>
    <cellStyle name="Note 119 10 6" xfId="58896"/>
    <cellStyle name="Note 119 11" xfId="58897"/>
    <cellStyle name="Note 119 11 2" xfId="58898"/>
    <cellStyle name="Note 119 11 2 2" xfId="58899"/>
    <cellStyle name="Note 119 11 2 2 2" xfId="58900"/>
    <cellStyle name="Note 119 11 2 2 2 2" xfId="58901"/>
    <cellStyle name="Note 119 11 2 2 3" xfId="58902"/>
    <cellStyle name="Note 119 11 2 3" xfId="58903"/>
    <cellStyle name="Note 119 11 2 3 2" xfId="58904"/>
    <cellStyle name="Note 119 11 2 4" xfId="58905"/>
    <cellStyle name="Note 119 11 2 5" xfId="58906"/>
    <cellStyle name="Note 119 11 3" xfId="58907"/>
    <cellStyle name="Note 119 11 3 2" xfId="58908"/>
    <cellStyle name="Note 119 11 3 2 2" xfId="58909"/>
    <cellStyle name="Note 119 11 3 3" xfId="58910"/>
    <cellStyle name="Note 119 11 4" xfId="58911"/>
    <cellStyle name="Note 119 11 4 2" xfId="58912"/>
    <cellStyle name="Note 119 11 5" xfId="58913"/>
    <cellStyle name="Note 119 11 6" xfId="58914"/>
    <cellStyle name="Note 119 12" xfId="58915"/>
    <cellStyle name="Note 119 12 2" xfId="58916"/>
    <cellStyle name="Note 119 12 2 2" xfId="58917"/>
    <cellStyle name="Note 119 12 2 2 2" xfId="58918"/>
    <cellStyle name="Note 119 12 2 3" xfId="58919"/>
    <cellStyle name="Note 119 12 3" xfId="58920"/>
    <cellStyle name="Note 119 12 3 2" xfId="58921"/>
    <cellStyle name="Note 119 12 4" xfId="58922"/>
    <cellStyle name="Note 119 12 5" xfId="58923"/>
    <cellStyle name="Note 119 13" xfId="58924"/>
    <cellStyle name="Note 119 13 2" xfId="58925"/>
    <cellStyle name="Note 119 13 2 2" xfId="58926"/>
    <cellStyle name="Note 119 13 3" xfId="58927"/>
    <cellStyle name="Note 119 14" xfId="58928"/>
    <cellStyle name="Note 119 14 2" xfId="58929"/>
    <cellStyle name="Note 119 15" xfId="58930"/>
    <cellStyle name="Note 119 15 2" xfId="61811"/>
    <cellStyle name="Note 119 16" xfId="58931"/>
    <cellStyle name="Note 119 2" xfId="3435"/>
    <cellStyle name="Note 119 3" xfId="3436"/>
    <cellStyle name="Note 119 4" xfId="3437"/>
    <cellStyle name="Note 119 5" xfId="3438"/>
    <cellStyle name="Note 119 6" xfId="3439"/>
    <cellStyle name="Note 119 7" xfId="3440"/>
    <cellStyle name="Note 119 8" xfId="58932"/>
    <cellStyle name="Note 119 8 2" xfId="58933"/>
    <cellStyle name="Note 119 8 2 2" xfId="58934"/>
    <cellStyle name="Note 119 8 2 2 2" xfId="58935"/>
    <cellStyle name="Note 119 8 2 2 2 2" xfId="58936"/>
    <cellStyle name="Note 119 8 2 2 2 2 2" xfId="58937"/>
    <cellStyle name="Note 119 8 2 2 2 3" xfId="58938"/>
    <cellStyle name="Note 119 8 2 2 3" xfId="58939"/>
    <cellStyle name="Note 119 8 2 2 3 2" xfId="58940"/>
    <cellStyle name="Note 119 8 2 2 4" xfId="58941"/>
    <cellStyle name="Note 119 8 2 2 5" xfId="58942"/>
    <cellStyle name="Note 119 8 2 3" xfId="58943"/>
    <cellStyle name="Note 119 8 2 3 2" xfId="58944"/>
    <cellStyle name="Note 119 8 2 3 2 2" xfId="58945"/>
    <cellStyle name="Note 119 8 2 3 3" xfId="58946"/>
    <cellStyle name="Note 119 8 2 4" xfId="58947"/>
    <cellStyle name="Note 119 8 2 4 2" xfId="58948"/>
    <cellStyle name="Note 119 8 2 5" xfId="58949"/>
    <cellStyle name="Note 119 8 2 6" xfId="58950"/>
    <cellStyle name="Note 119 8 3" xfId="58951"/>
    <cellStyle name="Note 119 8 3 2" xfId="58952"/>
    <cellStyle name="Note 119 8 3 2 2" xfId="58953"/>
    <cellStyle name="Note 119 8 3 2 2 2" xfId="58954"/>
    <cellStyle name="Note 119 8 3 2 3" xfId="58955"/>
    <cellStyle name="Note 119 8 3 3" xfId="58956"/>
    <cellStyle name="Note 119 8 3 3 2" xfId="58957"/>
    <cellStyle name="Note 119 8 3 4" xfId="58958"/>
    <cellStyle name="Note 119 8 3 5" xfId="58959"/>
    <cellStyle name="Note 119 8 4" xfId="58960"/>
    <cellStyle name="Note 119 8 4 2" xfId="58961"/>
    <cellStyle name="Note 119 8 4 2 2" xfId="58962"/>
    <cellStyle name="Note 119 8 4 3" xfId="58963"/>
    <cellStyle name="Note 119 8 5" xfId="58964"/>
    <cellStyle name="Note 119 8 5 2" xfId="58965"/>
    <cellStyle name="Note 119 8 6" xfId="58966"/>
    <cellStyle name="Note 119 8 7" xfId="58967"/>
    <cellStyle name="Note 119 9" xfId="58968"/>
    <cellStyle name="Note 119 9 2" xfId="58969"/>
    <cellStyle name="Note 119 9 2 2" xfId="58970"/>
    <cellStyle name="Note 119 9 2 2 2" xfId="58971"/>
    <cellStyle name="Note 119 9 2 2 2 2" xfId="58972"/>
    <cellStyle name="Note 119 9 2 2 2 2 2" xfId="58973"/>
    <cellStyle name="Note 119 9 2 2 2 3" xfId="58974"/>
    <cellStyle name="Note 119 9 2 2 3" xfId="58975"/>
    <cellStyle name="Note 119 9 2 2 3 2" xfId="58976"/>
    <cellStyle name="Note 119 9 2 2 4" xfId="58977"/>
    <cellStyle name="Note 119 9 2 2 5" xfId="58978"/>
    <cellStyle name="Note 119 9 2 3" xfId="58979"/>
    <cellStyle name="Note 119 9 2 3 2" xfId="58980"/>
    <cellStyle name="Note 119 9 2 3 2 2" xfId="58981"/>
    <cellStyle name="Note 119 9 2 3 3" xfId="58982"/>
    <cellStyle name="Note 119 9 2 4" xfId="58983"/>
    <cellStyle name="Note 119 9 2 4 2" xfId="58984"/>
    <cellStyle name="Note 119 9 2 5" xfId="58985"/>
    <cellStyle name="Note 119 9 2 6" xfId="58986"/>
    <cellStyle name="Note 119 9 3" xfId="58987"/>
    <cellStyle name="Note 119 9 3 2" xfId="58988"/>
    <cellStyle name="Note 119 9 3 2 2" xfId="58989"/>
    <cellStyle name="Note 119 9 3 2 2 2" xfId="58990"/>
    <cellStyle name="Note 119 9 3 2 3" xfId="58991"/>
    <cellStyle name="Note 119 9 3 3" xfId="58992"/>
    <cellStyle name="Note 119 9 3 3 2" xfId="58993"/>
    <cellStyle name="Note 119 9 3 4" xfId="58994"/>
    <cellStyle name="Note 119 9 3 5" xfId="58995"/>
    <cellStyle name="Note 119 9 4" xfId="58996"/>
    <cellStyle name="Note 119 9 4 2" xfId="58997"/>
    <cellStyle name="Note 119 9 4 2 2" xfId="58998"/>
    <cellStyle name="Note 119 9 4 3" xfId="58999"/>
    <cellStyle name="Note 119 9 5" xfId="59000"/>
    <cellStyle name="Note 119 9 5 2" xfId="59001"/>
    <cellStyle name="Note 119 9 6" xfId="59002"/>
    <cellStyle name="Note 119 9 7" xfId="59003"/>
    <cellStyle name="Note 12" xfId="3441"/>
    <cellStyle name="Note 12 2" xfId="3442"/>
    <cellStyle name="Note 12 3" xfId="3443"/>
    <cellStyle name="Note 12 4" xfId="3444"/>
    <cellStyle name="Note 12 5" xfId="3445"/>
    <cellStyle name="Note 12 6" xfId="3446"/>
    <cellStyle name="Note 12 7" xfId="3447"/>
    <cellStyle name="Note 120" xfId="3448"/>
    <cellStyle name="Note 120 10" xfId="59004"/>
    <cellStyle name="Note 120 10 2" xfId="59005"/>
    <cellStyle name="Note 120 10 2 2" xfId="59006"/>
    <cellStyle name="Note 120 10 2 2 2" xfId="59007"/>
    <cellStyle name="Note 120 10 2 2 2 2" xfId="59008"/>
    <cellStyle name="Note 120 10 2 2 3" xfId="59009"/>
    <cellStyle name="Note 120 10 2 3" xfId="59010"/>
    <cellStyle name="Note 120 10 2 3 2" xfId="59011"/>
    <cellStyle name="Note 120 10 2 4" xfId="59012"/>
    <cellStyle name="Note 120 10 2 5" xfId="59013"/>
    <cellStyle name="Note 120 10 3" xfId="59014"/>
    <cellStyle name="Note 120 10 3 2" xfId="59015"/>
    <cellStyle name="Note 120 10 3 2 2" xfId="59016"/>
    <cellStyle name="Note 120 10 3 3" xfId="59017"/>
    <cellStyle name="Note 120 10 4" xfId="59018"/>
    <cellStyle name="Note 120 10 4 2" xfId="59019"/>
    <cellStyle name="Note 120 10 5" xfId="59020"/>
    <cellStyle name="Note 120 10 6" xfId="59021"/>
    <cellStyle name="Note 120 11" xfId="59022"/>
    <cellStyle name="Note 120 11 2" xfId="59023"/>
    <cellStyle name="Note 120 11 2 2" xfId="59024"/>
    <cellStyle name="Note 120 11 2 2 2" xfId="59025"/>
    <cellStyle name="Note 120 11 2 2 2 2" xfId="59026"/>
    <cellStyle name="Note 120 11 2 2 3" xfId="59027"/>
    <cellStyle name="Note 120 11 2 3" xfId="59028"/>
    <cellStyle name="Note 120 11 2 3 2" xfId="59029"/>
    <cellStyle name="Note 120 11 2 4" xfId="59030"/>
    <cellStyle name="Note 120 11 2 5" xfId="59031"/>
    <cellStyle name="Note 120 11 3" xfId="59032"/>
    <cellStyle name="Note 120 11 3 2" xfId="59033"/>
    <cellStyle name="Note 120 11 3 2 2" xfId="59034"/>
    <cellStyle name="Note 120 11 3 3" xfId="59035"/>
    <cellStyle name="Note 120 11 4" xfId="59036"/>
    <cellStyle name="Note 120 11 4 2" xfId="59037"/>
    <cellStyle name="Note 120 11 5" xfId="59038"/>
    <cellStyle name="Note 120 11 6" xfId="59039"/>
    <cellStyle name="Note 120 12" xfId="59040"/>
    <cellStyle name="Note 120 12 2" xfId="59041"/>
    <cellStyle name="Note 120 12 2 2" xfId="59042"/>
    <cellStyle name="Note 120 12 2 2 2" xfId="59043"/>
    <cellStyle name="Note 120 12 2 3" xfId="59044"/>
    <cellStyle name="Note 120 12 3" xfId="59045"/>
    <cellStyle name="Note 120 12 3 2" xfId="59046"/>
    <cellStyle name="Note 120 12 4" xfId="59047"/>
    <cellStyle name="Note 120 12 5" xfId="59048"/>
    <cellStyle name="Note 120 13" xfId="59049"/>
    <cellStyle name="Note 120 13 2" xfId="59050"/>
    <cellStyle name="Note 120 13 2 2" xfId="59051"/>
    <cellStyle name="Note 120 13 3" xfId="59052"/>
    <cellStyle name="Note 120 14" xfId="59053"/>
    <cellStyle name="Note 120 14 2" xfId="59054"/>
    <cellStyle name="Note 120 15" xfId="59055"/>
    <cellStyle name="Note 120 15 2" xfId="61812"/>
    <cellStyle name="Note 120 16" xfId="59056"/>
    <cellStyle name="Note 120 2" xfId="3449"/>
    <cellStyle name="Note 120 3" xfId="3450"/>
    <cellStyle name="Note 120 4" xfId="3451"/>
    <cellStyle name="Note 120 5" xfId="3452"/>
    <cellStyle name="Note 120 6" xfId="3453"/>
    <cellStyle name="Note 120 7" xfId="3454"/>
    <cellStyle name="Note 120 8" xfId="59057"/>
    <cellStyle name="Note 120 8 2" xfId="59058"/>
    <cellStyle name="Note 120 8 2 2" xfId="59059"/>
    <cellStyle name="Note 120 8 2 2 2" xfId="59060"/>
    <cellStyle name="Note 120 8 2 2 2 2" xfId="59061"/>
    <cellStyle name="Note 120 8 2 2 2 2 2" xfId="59062"/>
    <cellStyle name="Note 120 8 2 2 2 3" xfId="59063"/>
    <cellStyle name="Note 120 8 2 2 3" xfId="59064"/>
    <cellStyle name="Note 120 8 2 2 3 2" xfId="59065"/>
    <cellStyle name="Note 120 8 2 2 4" xfId="59066"/>
    <cellStyle name="Note 120 8 2 2 5" xfId="59067"/>
    <cellStyle name="Note 120 8 2 3" xfId="59068"/>
    <cellStyle name="Note 120 8 2 3 2" xfId="59069"/>
    <cellStyle name="Note 120 8 2 3 2 2" xfId="59070"/>
    <cellStyle name="Note 120 8 2 3 3" xfId="59071"/>
    <cellStyle name="Note 120 8 2 4" xfId="59072"/>
    <cellStyle name="Note 120 8 2 4 2" xfId="59073"/>
    <cellStyle name="Note 120 8 2 5" xfId="59074"/>
    <cellStyle name="Note 120 8 2 6" xfId="59075"/>
    <cellStyle name="Note 120 8 3" xfId="59076"/>
    <cellStyle name="Note 120 8 3 2" xfId="59077"/>
    <cellStyle name="Note 120 8 3 2 2" xfId="59078"/>
    <cellStyle name="Note 120 8 3 2 2 2" xfId="59079"/>
    <cellStyle name="Note 120 8 3 2 3" xfId="59080"/>
    <cellStyle name="Note 120 8 3 3" xfId="59081"/>
    <cellStyle name="Note 120 8 3 3 2" xfId="59082"/>
    <cellStyle name="Note 120 8 3 4" xfId="59083"/>
    <cellStyle name="Note 120 8 3 5" xfId="59084"/>
    <cellStyle name="Note 120 8 4" xfId="59085"/>
    <cellStyle name="Note 120 8 4 2" xfId="59086"/>
    <cellStyle name="Note 120 8 4 2 2" xfId="59087"/>
    <cellStyle name="Note 120 8 4 3" xfId="59088"/>
    <cellStyle name="Note 120 8 5" xfId="59089"/>
    <cellStyle name="Note 120 8 5 2" xfId="59090"/>
    <cellStyle name="Note 120 8 6" xfId="59091"/>
    <cellStyle name="Note 120 8 7" xfId="59092"/>
    <cellStyle name="Note 120 9" xfId="59093"/>
    <cellStyle name="Note 120 9 2" xfId="59094"/>
    <cellStyle name="Note 120 9 2 2" xfId="59095"/>
    <cellStyle name="Note 120 9 2 2 2" xfId="59096"/>
    <cellStyle name="Note 120 9 2 2 2 2" xfId="59097"/>
    <cellStyle name="Note 120 9 2 2 2 2 2" xfId="59098"/>
    <cellStyle name="Note 120 9 2 2 2 3" xfId="59099"/>
    <cellStyle name="Note 120 9 2 2 3" xfId="59100"/>
    <cellStyle name="Note 120 9 2 2 3 2" xfId="59101"/>
    <cellStyle name="Note 120 9 2 2 4" xfId="59102"/>
    <cellStyle name="Note 120 9 2 2 5" xfId="59103"/>
    <cellStyle name="Note 120 9 2 3" xfId="59104"/>
    <cellStyle name="Note 120 9 2 3 2" xfId="59105"/>
    <cellStyle name="Note 120 9 2 3 2 2" xfId="59106"/>
    <cellStyle name="Note 120 9 2 3 3" xfId="59107"/>
    <cellStyle name="Note 120 9 2 4" xfId="59108"/>
    <cellStyle name="Note 120 9 2 4 2" xfId="59109"/>
    <cellStyle name="Note 120 9 2 5" xfId="59110"/>
    <cellStyle name="Note 120 9 2 6" xfId="59111"/>
    <cellStyle name="Note 120 9 3" xfId="59112"/>
    <cellStyle name="Note 120 9 3 2" xfId="59113"/>
    <cellStyle name="Note 120 9 3 2 2" xfId="59114"/>
    <cellStyle name="Note 120 9 3 2 2 2" xfId="59115"/>
    <cellStyle name="Note 120 9 3 2 3" xfId="59116"/>
    <cellStyle name="Note 120 9 3 3" xfId="59117"/>
    <cellStyle name="Note 120 9 3 3 2" xfId="59118"/>
    <cellStyle name="Note 120 9 3 4" xfId="59119"/>
    <cellStyle name="Note 120 9 3 5" xfId="59120"/>
    <cellStyle name="Note 120 9 4" xfId="59121"/>
    <cellStyle name="Note 120 9 4 2" xfId="59122"/>
    <cellStyle name="Note 120 9 4 2 2" xfId="59123"/>
    <cellStyle name="Note 120 9 4 3" xfId="59124"/>
    <cellStyle name="Note 120 9 5" xfId="59125"/>
    <cellStyle name="Note 120 9 5 2" xfId="59126"/>
    <cellStyle name="Note 120 9 6" xfId="59127"/>
    <cellStyle name="Note 120 9 7" xfId="59128"/>
    <cellStyle name="Note 121" xfId="3455"/>
    <cellStyle name="Note 121 2" xfId="3456"/>
    <cellStyle name="Note 121 3" xfId="3457"/>
    <cellStyle name="Note 121 4" xfId="3458"/>
    <cellStyle name="Note 121 5" xfId="3459"/>
    <cellStyle name="Note 121 6" xfId="3460"/>
    <cellStyle name="Note 121 7" xfId="3461"/>
    <cellStyle name="Note 122" xfId="3462"/>
    <cellStyle name="Note 122 10" xfId="59129"/>
    <cellStyle name="Note 122 10 2" xfId="59130"/>
    <cellStyle name="Note 122 10 2 2" xfId="59131"/>
    <cellStyle name="Note 122 10 2 2 2" xfId="59132"/>
    <cellStyle name="Note 122 10 2 2 2 2" xfId="59133"/>
    <cellStyle name="Note 122 10 2 2 3" xfId="59134"/>
    <cellStyle name="Note 122 10 2 3" xfId="59135"/>
    <cellStyle name="Note 122 10 2 3 2" xfId="59136"/>
    <cellStyle name="Note 122 10 2 4" xfId="59137"/>
    <cellStyle name="Note 122 10 2 5" xfId="59138"/>
    <cellStyle name="Note 122 10 3" xfId="59139"/>
    <cellStyle name="Note 122 10 3 2" xfId="59140"/>
    <cellStyle name="Note 122 10 3 2 2" xfId="59141"/>
    <cellStyle name="Note 122 10 3 3" xfId="59142"/>
    <cellStyle name="Note 122 10 4" xfId="59143"/>
    <cellStyle name="Note 122 10 4 2" xfId="59144"/>
    <cellStyle name="Note 122 10 5" xfId="59145"/>
    <cellStyle name="Note 122 10 6" xfId="59146"/>
    <cellStyle name="Note 122 11" xfId="59147"/>
    <cellStyle name="Note 122 11 2" xfId="59148"/>
    <cellStyle name="Note 122 11 2 2" xfId="59149"/>
    <cellStyle name="Note 122 11 2 2 2" xfId="59150"/>
    <cellStyle name="Note 122 11 2 2 2 2" xfId="59151"/>
    <cellStyle name="Note 122 11 2 2 3" xfId="59152"/>
    <cellStyle name="Note 122 11 2 3" xfId="59153"/>
    <cellStyle name="Note 122 11 2 3 2" xfId="59154"/>
    <cellStyle name="Note 122 11 2 4" xfId="59155"/>
    <cellStyle name="Note 122 11 2 5" xfId="59156"/>
    <cellStyle name="Note 122 11 3" xfId="59157"/>
    <cellStyle name="Note 122 11 3 2" xfId="59158"/>
    <cellStyle name="Note 122 11 3 2 2" xfId="59159"/>
    <cellStyle name="Note 122 11 3 3" xfId="59160"/>
    <cellStyle name="Note 122 11 4" xfId="59161"/>
    <cellStyle name="Note 122 11 4 2" xfId="59162"/>
    <cellStyle name="Note 122 11 5" xfId="59163"/>
    <cellStyle name="Note 122 11 6" xfId="59164"/>
    <cellStyle name="Note 122 12" xfId="59165"/>
    <cellStyle name="Note 122 12 2" xfId="59166"/>
    <cellStyle name="Note 122 12 2 2" xfId="59167"/>
    <cellStyle name="Note 122 12 2 2 2" xfId="59168"/>
    <cellStyle name="Note 122 12 2 3" xfId="59169"/>
    <cellStyle name="Note 122 12 3" xfId="59170"/>
    <cellStyle name="Note 122 12 3 2" xfId="59171"/>
    <cellStyle name="Note 122 12 4" xfId="59172"/>
    <cellStyle name="Note 122 12 5" xfId="59173"/>
    <cellStyle name="Note 122 13" xfId="59174"/>
    <cellStyle name="Note 122 13 2" xfId="59175"/>
    <cellStyle name="Note 122 13 2 2" xfId="59176"/>
    <cellStyle name="Note 122 13 3" xfId="59177"/>
    <cellStyle name="Note 122 14" xfId="59178"/>
    <cellStyle name="Note 122 14 2" xfId="59179"/>
    <cellStyle name="Note 122 15" xfId="59180"/>
    <cellStyle name="Note 122 15 2" xfId="61813"/>
    <cellStyle name="Note 122 16" xfId="59181"/>
    <cellStyle name="Note 122 2" xfId="3463"/>
    <cellStyle name="Note 122 3" xfId="3464"/>
    <cellStyle name="Note 122 4" xfId="3465"/>
    <cellStyle name="Note 122 5" xfId="3466"/>
    <cellStyle name="Note 122 6" xfId="3467"/>
    <cellStyle name="Note 122 7" xfId="3468"/>
    <cellStyle name="Note 122 8" xfId="59182"/>
    <cellStyle name="Note 122 8 2" xfId="59183"/>
    <cellStyle name="Note 122 8 2 2" xfId="59184"/>
    <cellStyle name="Note 122 8 2 2 2" xfId="59185"/>
    <cellStyle name="Note 122 8 2 2 2 2" xfId="59186"/>
    <cellStyle name="Note 122 8 2 2 2 2 2" xfId="59187"/>
    <cellStyle name="Note 122 8 2 2 2 3" xfId="59188"/>
    <cellStyle name="Note 122 8 2 2 3" xfId="59189"/>
    <cellStyle name="Note 122 8 2 2 3 2" xfId="59190"/>
    <cellStyle name="Note 122 8 2 2 4" xfId="59191"/>
    <cellStyle name="Note 122 8 2 2 5" xfId="59192"/>
    <cellStyle name="Note 122 8 2 3" xfId="59193"/>
    <cellStyle name="Note 122 8 2 3 2" xfId="59194"/>
    <cellStyle name="Note 122 8 2 3 2 2" xfId="59195"/>
    <cellStyle name="Note 122 8 2 3 3" xfId="59196"/>
    <cellStyle name="Note 122 8 2 4" xfId="59197"/>
    <cellStyle name="Note 122 8 2 4 2" xfId="59198"/>
    <cellStyle name="Note 122 8 2 5" xfId="59199"/>
    <cellStyle name="Note 122 8 2 6" xfId="59200"/>
    <cellStyle name="Note 122 8 3" xfId="59201"/>
    <cellStyle name="Note 122 8 3 2" xfId="59202"/>
    <cellStyle name="Note 122 8 3 2 2" xfId="59203"/>
    <cellStyle name="Note 122 8 3 2 2 2" xfId="59204"/>
    <cellStyle name="Note 122 8 3 2 3" xfId="59205"/>
    <cellStyle name="Note 122 8 3 3" xfId="59206"/>
    <cellStyle name="Note 122 8 3 3 2" xfId="59207"/>
    <cellStyle name="Note 122 8 3 4" xfId="59208"/>
    <cellStyle name="Note 122 8 3 5" xfId="59209"/>
    <cellStyle name="Note 122 8 4" xfId="59210"/>
    <cellStyle name="Note 122 8 4 2" xfId="59211"/>
    <cellStyle name="Note 122 8 4 2 2" xfId="59212"/>
    <cellStyle name="Note 122 8 4 3" xfId="59213"/>
    <cellStyle name="Note 122 8 5" xfId="59214"/>
    <cellStyle name="Note 122 8 5 2" xfId="59215"/>
    <cellStyle name="Note 122 8 6" xfId="59216"/>
    <cellStyle name="Note 122 8 7" xfId="59217"/>
    <cellStyle name="Note 122 9" xfId="59218"/>
    <cellStyle name="Note 122 9 2" xfId="59219"/>
    <cellStyle name="Note 122 9 2 2" xfId="59220"/>
    <cellStyle name="Note 122 9 2 2 2" xfId="59221"/>
    <cellStyle name="Note 122 9 2 2 2 2" xfId="59222"/>
    <cellStyle name="Note 122 9 2 2 2 2 2" xfId="59223"/>
    <cellStyle name="Note 122 9 2 2 2 3" xfId="59224"/>
    <cellStyle name="Note 122 9 2 2 3" xfId="59225"/>
    <cellStyle name="Note 122 9 2 2 3 2" xfId="59226"/>
    <cellStyle name="Note 122 9 2 2 4" xfId="59227"/>
    <cellStyle name="Note 122 9 2 2 5" xfId="59228"/>
    <cellStyle name="Note 122 9 2 3" xfId="59229"/>
    <cellStyle name="Note 122 9 2 3 2" xfId="59230"/>
    <cellStyle name="Note 122 9 2 3 2 2" xfId="59231"/>
    <cellStyle name="Note 122 9 2 3 3" xfId="59232"/>
    <cellStyle name="Note 122 9 2 4" xfId="59233"/>
    <cellStyle name="Note 122 9 2 4 2" xfId="59234"/>
    <cellStyle name="Note 122 9 2 5" xfId="59235"/>
    <cellStyle name="Note 122 9 2 6" xfId="59236"/>
    <cellStyle name="Note 122 9 3" xfId="59237"/>
    <cellStyle name="Note 122 9 3 2" xfId="59238"/>
    <cellStyle name="Note 122 9 3 2 2" xfId="59239"/>
    <cellStyle name="Note 122 9 3 2 2 2" xfId="59240"/>
    <cellStyle name="Note 122 9 3 2 3" xfId="59241"/>
    <cellStyle name="Note 122 9 3 3" xfId="59242"/>
    <cellStyle name="Note 122 9 3 3 2" xfId="59243"/>
    <cellStyle name="Note 122 9 3 4" xfId="59244"/>
    <cellStyle name="Note 122 9 3 5" xfId="59245"/>
    <cellStyle name="Note 122 9 4" xfId="59246"/>
    <cellStyle name="Note 122 9 4 2" xfId="59247"/>
    <cellStyle name="Note 122 9 4 2 2" xfId="59248"/>
    <cellStyle name="Note 122 9 4 3" xfId="59249"/>
    <cellStyle name="Note 122 9 5" xfId="59250"/>
    <cellStyle name="Note 122 9 5 2" xfId="59251"/>
    <cellStyle name="Note 122 9 6" xfId="59252"/>
    <cellStyle name="Note 122 9 7" xfId="59253"/>
    <cellStyle name="Note 123" xfId="3469"/>
    <cellStyle name="Note 123 10" xfId="59254"/>
    <cellStyle name="Note 123 10 2" xfId="59255"/>
    <cellStyle name="Note 123 10 2 2" xfId="59256"/>
    <cellStyle name="Note 123 10 2 2 2" xfId="59257"/>
    <cellStyle name="Note 123 10 2 2 2 2" xfId="59258"/>
    <cellStyle name="Note 123 10 2 2 3" xfId="59259"/>
    <cellStyle name="Note 123 10 2 3" xfId="59260"/>
    <cellStyle name="Note 123 10 2 3 2" xfId="59261"/>
    <cellStyle name="Note 123 10 2 4" xfId="59262"/>
    <cellStyle name="Note 123 10 2 5" xfId="59263"/>
    <cellStyle name="Note 123 10 3" xfId="59264"/>
    <cellStyle name="Note 123 10 3 2" xfId="59265"/>
    <cellStyle name="Note 123 10 3 2 2" xfId="59266"/>
    <cellStyle name="Note 123 10 3 3" xfId="59267"/>
    <cellStyle name="Note 123 10 4" xfId="59268"/>
    <cellStyle name="Note 123 10 4 2" xfId="59269"/>
    <cellStyle name="Note 123 10 5" xfId="59270"/>
    <cellStyle name="Note 123 10 6" xfId="59271"/>
    <cellStyle name="Note 123 11" xfId="59272"/>
    <cellStyle name="Note 123 11 2" xfId="59273"/>
    <cellStyle name="Note 123 11 2 2" xfId="59274"/>
    <cellStyle name="Note 123 11 2 2 2" xfId="59275"/>
    <cellStyle name="Note 123 11 2 2 2 2" xfId="59276"/>
    <cellStyle name="Note 123 11 2 2 3" xfId="59277"/>
    <cellStyle name="Note 123 11 2 3" xfId="59278"/>
    <cellStyle name="Note 123 11 2 3 2" xfId="59279"/>
    <cellStyle name="Note 123 11 2 4" xfId="59280"/>
    <cellStyle name="Note 123 11 2 5" xfId="59281"/>
    <cellStyle name="Note 123 11 3" xfId="59282"/>
    <cellStyle name="Note 123 11 3 2" xfId="59283"/>
    <cellStyle name="Note 123 11 3 2 2" xfId="59284"/>
    <cellStyle name="Note 123 11 3 3" xfId="59285"/>
    <cellStyle name="Note 123 11 4" xfId="59286"/>
    <cellStyle name="Note 123 11 4 2" xfId="59287"/>
    <cellStyle name="Note 123 11 5" xfId="59288"/>
    <cellStyle name="Note 123 11 6" xfId="59289"/>
    <cellStyle name="Note 123 12" xfId="59290"/>
    <cellStyle name="Note 123 12 2" xfId="59291"/>
    <cellStyle name="Note 123 12 2 2" xfId="59292"/>
    <cellStyle name="Note 123 12 2 2 2" xfId="59293"/>
    <cellStyle name="Note 123 12 2 3" xfId="59294"/>
    <cellStyle name="Note 123 12 3" xfId="59295"/>
    <cellStyle name="Note 123 12 3 2" xfId="59296"/>
    <cellStyle name="Note 123 12 4" xfId="59297"/>
    <cellStyle name="Note 123 12 5" xfId="59298"/>
    <cellStyle name="Note 123 13" xfId="59299"/>
    <cellStyle name="Note 123 13 2" xfId="59300"/>
    <cellStyle name="Note 123 13 2 2" xfId="59301"/>
    <cellStyle name="Note 123 13 3" xfId="59302"/>
    <cellStyle name="Note 123 14" xfId="59303"/>
    <cellStyle name="Note 123 14 2" xfId="59304"/>
    <cellStyle name="Note 123 15" xfId="59305"/>
    <cellStyle name="Note 123 15 2" xfId="61814"/>
    <cellStyle name="Note 123 16" xfId="59306"/>
    <cellStyle name="Note 123 2" xfId="3470"/>
    <cellStyle name="Note 123 3" xfId="3471"/>
    <cellStyle name="Note 123 4" xfId="3472"/>
    <cellStyle name="Note 123 5" xfId="3473"/>
    <cellStyle name="Note 123 6" xfId="3474"/>
    <cellStyle name="Note 123 7" xfId="3475"/>
    <cellStyle name="Note 123 8" xfId="59307"/>
    <cellStyle name="Note 123 8 2" xfId="59308"/>
    <cellStyle name="Note 123 8 2 2" xfId="59309"/>
    <cellStyle name="Note 123 8 2 2 2" xfId="59310"/>
    <cellStyle name="Note 123 8 2 2 2 2" xfId="59311"/>
    <cellStyle name="Note 123 8 2 2 2 2 2" xfId="59312"/>
    <cellStyle name="Note 123 8 2 2 2 3" xfId="59313"/>
    <cellStyle name="Note 123 8 2 2 3" xfId="59314"/>
    <cellStyle name="Note 123 8 2 2 3 2" xfId="59315"/>
    <cellStyle name="Note 123 8 2 2 4" xfId="59316"/>
    <cellStyle name="Note 123 8 2 2 5" xfId="59317"/>
    <cellStyle name="Note 123 8 2 3" xfId="59318"/>
    <cellStyle name="Note 123 8 2 3 2" xfId="59319"/>
    <cellStyle name="Note 123 8 2 3 2 2" xfId="59320"/>
    <cellStyle name="Note 123 8 2 3 3" xfId="59321"/>
    <cellStyle name="Note 123 8 2 4" xfId="59322"/>
    <cellStyle name="Note 123 8 2 4 2" xfId="59323"/>
    <cellStyle name="Note 123 8 2 5" xfId="59324"/>
    <cellStyle name="Note 123 8 2 6" xfId="59325"/>
    <cellStyle name="Note 123 8 3" xfId="59326"/>
    <cellStyle name="Note 123 8 3 2" xfId="59327"/>
    <cellStyle name="Note 123 8 3 2 2" xfId="59328"/>
    <cellStyle name="Note 123 8 3 2 2 2" xfId="59329"/>
    <cellStyle name="Note 123 8 3 2 3" xfId="59330"/>
    <cellStyle name="Note 123 8 3 3" xfId="59331"/>
    <cellStyle name="Note 123 8 3 3 2" xfId="59332"/>
    <cellStyle name="Note 123 8 3 4" xfId="59333"/>
    <cellStyle name="Note 123 8 3 5" xfId="59334"/>
    <cellStyle name="Note 123 8 4" xfId="59335"/>
    <cellStyle name="Note 123 8 4 2" xfId="59336"/>
    <cellStyle name="Note 123 8 4 2 2" xfId="59337"/>
    <cellStyle name="Note 123 8 4 3" xfId="59338"/>
    <cellStyle name="Note 123 8 5" xfId="59339"/>
    <cellStyle name="Note 123 8 5 2" xfId="59340"/>
    <cellStyle name="Note 123 8 6" xfId="59341"/>
    <cellStyle name="Note 123 8 7" xfId="59342"/>
    <cellStyle name="Note 123 9" xfId="59343"/>
    <cellStyle name="Note 123 9 2" xfId="59344"/>
    <cellStyle name="Note 123 9 2 2" xfId="59345"/>
    <cellStyle name="Note 123 9 2 2 2" xfId="59346"/>
    <cellStyle name="Note 123 9 2 2 2 2" xfId="59347"/>
    <cellStyle name="Note 123 9 2 2 2 2 2" xfId="59348"/>
    <cellStyle name="Note 123 9 2 2 2 3" xfId="59349"/>
    <cellStyle name="Note 123 9 2 2 3" xfId="59350"/>
    <cellStyle name="Note 123 9 2 2 3 2" xfId="59351"/>
    <cellStyle name="Note 123 9 2 2 4" xfId="59352"/>
    <cellStyle name="Note 123 9 2 2 5" xfId="59353"/>
    <cellStyle name="Note 123 9 2 3" xfId="59354"/>
    <cellStyle name="Note 123 9 2 3 2" xfId="59355"/>
    <cellStyle name="Note 123 9 2 3 2 2" xfId="59356"/>
    <cellStyle name="Note 123 9 2 3 3" xfId="59357"/>
    <cellStyle name="Note 123 9 2 4" xfId="59358"/>
    <cellStyle name="Note 123 9 2 4 2" xfId="59359"/>
    <cellStyle name="Note 123 9 2 5" xfId="59360"/>
    <cellStyle name="Note 123 9 2 6" xfId="59361"/>
    <cellStyle name="Note 123 9 3" xfId="59362"/>
    <cellStyle name="Note 123 9 3 2" xfId="59363"/>
    <cellStyle name="Note 123 9 3 2 2" xfId="59364"/>
    <cellStyle name="Note 123 9 3 2 2 2" xfId="59365"/>
    <cellStyle name="Note 123 9 3 2 3" xfId="59366"/>
    <cellStyle name="Note 123 9 3 3" xfId="59367"/>
    <cellStyle name="Note 123 9 3 3 2" xfId="59368"/>
    <cellStyle name="Note 123 9 3 4" xfId="59369"/>
    <cellStyle name="Note 123 9 3 5" xfId="59370"/>
    <cellStyle name="Note 123 9 4" xfId="59371"/>
    <cellStyle name="Note 123 9 4 2" xfId="59372"/>
    <cellStyle name="Note 123 9 4 2 2" xfId="59373"/>
    <cellStyle name="Note 123 9 4 3" xfId="59374"/>
    <cellStyle name="Note 123 9 5" xfId="59375"/>
    <cellStyle name="Note 123 9 5 2" xfId="59376"/>
    <cellStyle name="Note 123 9 6" xfId="59377"/>
    <cellStyle name="Note 123 9 7" xfId="59378"/>
    <cellStyle name="Note 124" xfId="3476"/>
    <cellStyle name="Note 124 10" xfId="59379"/>
    <cellStyle name="Note 124 10 2" xfId="59380"/>
    <cellStyle name="Note 124 10 2 2" xfId="59381"/>
    <cellStyle name="Note 124 10 3" xfId="59382"/>
    <cellStyle name="Note 124 11" xfId="59383"/>
    <cellStyle name="Note 124 11 2" xfId="59384"/>
    <cellStyle name="Note 124 12" xfId="59385"/>
    <cellStyle name="Note 124 13" xfId="59386"/>
    <cellStyle name="Note 124 2" xfId="3477"/>
    <cellStyle name="Note 124 3" xfId="3478"/>
    <cellStyle name="Note 124 4" xfId="3479"/>
    <cellStyle name="Note 124 5" xfId="3480"/>
    <cellStyle name="Note 124 6" xfId="3481"/>
    <cellStyle name="Note 124 7" xfId="3482"/>
    <cellStyle name="Note 124 8" xfId="59387"/>
    <cellStyle name="Note 124 8 2" xfId="59388"/>
    <cellStyle name="Note 124 8 2 2" xfId="59389"/>
    <cellStyle name="Note 124 8 2 2 2" xfId="59390"/>
    <cellStyle name="Note 124 8 2 2 2 2" xfId="59391"/>
    <cellStyle name="Note 124 8 2 2 3" xfId="59392"/>
    <cellStyle name="Note 124 8 2 3" xfId="59393"/>
    <cellStyle name="Note 124 8 2 3 2" xfId="59394"/>
    <cellStyle name="Note 124 8 2 4" xfId="59395"/>
    <cellStyle name="Note 124 8 2 5" xfId="59396"/>
    <cellStyle name="Note 124 8 3" xfId="59397"/>
    <cellStyle name="Note 124 8 3 2" xfId="59398"/>
    <cellStyle name="Note 124 8 3 2 2" xfId="59399"/>
    <cellStyle name="Note 124 8 3 3" xfId="59400"/>
    <cellStyle name="Note 124 8 4" xfId="59401"/>
    <cellStyle name="Note 124 8 4 2" xfId="59402"/>
    <cellStyle name="Note 124 8 5" xfId="59403"/>
    <cellStyle name="Note 124 8 6" xfId="59404"/>
    <cellStyle name="Note 124 9" xfId="59405"/>
    <cellStyle name="Note 124 9 2" xfId="59406"/>
    <cellStyle name="Note 124 9 2 2" xfId="59407"/>
    <cellStyle name="Note 124 9 2 2 2" xfId="59408"/>
    <cellStyle name="Note 124 9 2 3" xfId="59409"/>
    <cellStyle name="Note 124 9 3" xfId="59410"/>
    <cellStyle name="Note 124 9 3 2" xfId="59411"/>
    <cellStyle name="Note 124 9 4" xfId="59412"/>
    <cellStyle name="Note 124 9 5" xfId="59413"/>
    <cellStyle name="Note 125" xfId="59414"/>
    <cellStyle name="Note 125 10" xfId="59415"/>
    <cellStyle name="Note 125 10 2" xfId="59416"/>
    <cellStyle name="Note 125 10 2 2" xfId="59417"/>
    <cellStyle name="Note 125 10 3" xfId="59418"/>
    <cellStyle name="Note 125 11" xfId="59419"/>
    <cellStyle name="Note 125 11 2" xfId="59420"/>
    <cellStyle name="Note 125 12" xfId="59421"/>
    <cellStyle name="Note 125 13" xfId="59422"/>
    <cellStyle name="Note 125 2" xfId="3483"/>
    <cellStyle name="Note 125 3" xfId="3484"/>
    <cellStyle name="Note 125 4" xfId="3485"/>
    <cellStyle name="Note 125 5" xfId="3486"/>
    <cellStyle name="Note 125 6" xfId="3487"/>
    <cellStyle name="Note 125 7" xfId="3488"/>
    <cellStyle name="Note 125 8" xfId="59423"/>
    <cellStyle name="Note 125 8 2" xfId="59424"/>
    <cellStyle name="Note 125 8 2 2" xfId="59425"/>
    <cellStyle name="Note 125 8 2 2 2" xfId="59426"/>
    <cellStyle name="Note 125 8 2 2 2 2" xfId="59427"/>
    <cellStyle name="Note 125 8 2 2 3" xfId="59428"/>
    <cellStyle name="Note 125 8 2 3" xfId="59429"/>
    <cellStyle name="Note 125 8 2 3 2" xfId="59430"/>
    <cellStyle name="Note 125 8 2 4" xfId="59431"/>
    <cellStyle name="Note 125 8 2 5" xfId="59432"/>
    <cellStyle name="Note 125 8 3" xfId="59433"/>
    <cellStyle name="Note 125 8 3 2" xfId="59434"/>
    <cellStyle name="Note 125 8 3 2 2" xfId="59435"/>
    <cellStyle name="Note 125 8 3 3" xfId="59436"/>
    <cellStyle name="Note 125 8 4" xfId="59437"/>
    <cellStyle name="Note 125 8 4 2" xfId="59438"/>
    <cellStyle name="Note 125 8 5" xfId="59439"/>
    <cellStyle name="Note 125 8 6" xfId="59440"/>
    <cellStyle name="Note 125 9" xfId="59441"/>
    <cellStyle name="Note 125 9 2" xfId="59442"/>
    <cellStyle name="Note 125 9 2 2" xfId="59443"/>
    <cellStyle name="Note 125 9 2 2 2" xfId="59444"/>
    <cellStyle name="Note 125 9 2 3" xfId="59445"/>
    <cellStyle name="Note 125 9 3" xfId="59446"/>
    <cellStyle name="Note 125 9 3 2" xfId="59447"/>
    <cellStyle name="Note 125 9 4" xfId="59448"/>
    <cellStyle name="Note 125 9 5" xfId="59449"/>
    <cellStyle name="Note 126" xfId="59450"/>
    <cellStyle name="Note 126 10" xfId="59451"/>
    <cellStyle name="Note 126 10 2" xfId="59452"/>
    <cellStyle name="Note 126 10 2 2" xfId="59453"/>
    <cellStyle name="Note 126 10 3" xfId="59454"/>
    <cellStyle name="Note 126 11" xfId="59455"/>
    <cellStyle name="Note 126 11 2" xfId="59456"/>
    <cellStyle name="Note 126 12" xfId="59457"/>
    <cellStyle name="Note 126 13" xfId="59458"/>
    <cellStyle name="Note 126 2" xfId="3489"/>
    <cellStyle name="Note 126 3" xfId="3490"/>
    <cellStyle name="Note 126 4" xfId="3491"/>
    <cellStyle name="Note 126 5" xfId="3492"/>
    <cellStyle name="Note 126 6" xfId="3493"/>
    <cellStyle name="Note 126 7" xfId="3494"/>
    <cellStyle name="Note 126 8" xfId="59459"/>
    <cellStyle name="Note 126 8 2" xfId="59460"/>
    <cellStyle name="Note 126 8 2 2" xfId="59461"/>
    <cellStyle name="Note 126 8 2 2 2" xfId="59462"/>
    <cellStyle name="Note 126 8 2 2 2 2" xfId="59463"/>
    <cellStyle name="Note 126 8 2 2 3" xfId="59464"/>
    <cellStyle name="Note 126 8 2 3" xfId="59465"/>
    <cellStyle name="Note 126 8 2 3 2" xfId="59466"/>
    <cellStyle name="Note 126 8 2 4" xfId="59467"/>
    <cellStyle name="Note 126 8 2 5" xfId="59468"/>
    <cellStyle name="Note 126 8 3" xfId="59469"/>
    <cellStyle name="Note 126 8 3 2" xfId="59470"/>
    <cellStyle name="Note 126 8 3 2 2" xfId="59471"/>
    <cellStyle name="Note 126 8 3 3" xfId="59472"/>
    <cellStyle name="Note 126 8 4" xfId="59473"/>
    <cellStyle name="Note 126 8 4 2" xfId="59474"/>
    <cellStyle name="Note 126 8 5" xfId="59475"/>
    <cellStyle name="Note 126 8 6" xfId="59476"/>
    <cellStyle name="Note 126 9" xfId="59477"/>
    <cellStyle name="Note 126 9 2" xfId="59478"/>
    <cellStyle name="Note 126 9 2 2" xfId="59479"/>
    <cellStyle name="Note 126 9 2 2 2" xfId="59480"/>
    <cellStyle name="Note 126 9 2 3" xfId="59481"/>
    <cellStyle name="Note 126 9 3" xfId="59482"/>
    <cellStyle name="Note 126 9 3 2" xfId="59483"/>
    <cellStyle name="Note 126 9 4" xfId="59484"/>
    <cellStyle name="Note 126 9 5" xfId="59485"/>
    <cellStyle name="Note 127" xfId="59486"/>
    <cellStyle name="Note 127 10" xfId="59487"/>
    <cellStyle name="Note 127 10 2" xfId="59488"/>
    <cellStyle name="Note 127 10 2 2" xfId="59489"/>
    <cellStyle name="Note 127 10 3" xfId="59490"/>
    <cellStyle name="Note 127 11" xfId="59491"/>
    <cellStyle name="Note 127 11 2" xfId="59492"/>
    <cellStyle name="Note 127 12" xfId="59493"/>
    <cellStyle name="Note 127 13" xfId="59494"/>
    <cellStyle name="Note 127 2" xfId="3495"/>
    <cellStyle name="Note 127 3" xfId="3496"/>
    <cellStyle name="Note 127 4" xfId="3497"/>
    <cellStyle name="Note 127 5" xfId="3498"/>
    <cellStyle name="Note 127 6" xfId="3499"/>
    <cellStyle name="Note 127 7" xfId="3500"/>
    <cellStyle name="Note 127 8" xfId="59495"/>
    <cellStyle name="Note 127 8 2" xfId="59496"/>
    <cellStyle name="Note 127 8 2 2" xfId="59497"/>
    <cellStyle name="Note 127 8 2 2 2" xfId="59498"/>
    <cellStyle name="Note 127 8 2 2 2 2" xfId="59499"/>
    <cellStyle name="Note 127 8 2 2 3" xfId="59500"/>
    <cellStyle name="Note 127 8 2 3" xfId="59501"/>
    <cellStyle name="Note 127 8 2 3 2" xfId="59502"/>
    <cellStyle name="Note 127 8 2 4" xfId="59503"/>
    <cellStyle name="Note 127 8 2 5" xfId="59504"/>
    <cellStyle name="Note 127 8 3" xfId="59505"/>
    <cellStyle name="Note 127 8 3 2" xfId="59506"/>
    <cellStyle name="Note 127 8 3 2 2" xfId="59507"/>
    <cellStyle name="Note 127 8 3 3" xfId="59508"/>
    <cellStyle name="Note 127 8 4" xfId="59509"/>
    <cellStyle name="Note 127 8 4 2" xfId="59510"/>
    <cellStyle name="Note 127 8 5" xfId="59511"/>
    <cellStyle name="Note 127 8 6" xfId="59512"/>
    <cellStyle name="Note 127 9" xfId="59513"/>
    <cellStyle name="Note 127 9 2" xfId="59514"/>
    <cellStyle name="Note 127 9 2 2" xfId="59515"/>
    <cellStyle name="Note 127 9 2 2 2" xfId="59516"/>
    <cellStyle name="Note 127 9 2 3" xfId="59517"/>
    <cellStyle name="Note 127 9 3" xfId="59518"/>
    <cellStyle name="Note 127 9 3 2" xfId="59519"/>
    <cellStyle name="Note 127 9 4" xfId="59520"/>
    <cellStyle name="Note 127 9 5" xfId="59521"/>
    <cellStyle name="Note 128" xfId="59522"/>
    <cellStyle name="Note 128 10" xfId="59523"/>
    <cellStyle name="Note 128 10 2" xfId="59524"/>
    <cellStyle name="Note 128 10 2 2" xfId="59525"/>
    <cellStyle name="Note 128 10 3" xfId="59526"/>
    <cellStyle name="Note 128 11" xfId="59527"/>
    <cellStyle name="Note 128 11 2" xfId="59528"/>
    <cellStyle name="Note 128 12" xfId="59529"/>
    <cellStyle name="Note 128 13" xfId="59530"/>
    <cellStyle name="Note 128 2" xfId="3501"/>
    <cellStyle name="Note 128 3" xfId="3502"/>
    <cellStyle name="Note 128 4" xfId="3503"/>
    <cellStyle name="Note 128 5" xfId="3504"/>
    <cellStyle name="Note 128 6" xfId="3505"/>
    <cellStyle name="Note 128 7" xfId="3506"/>
    <cellStyle name="Note 128 8" xfId="59531"/>
    <cellStyle name="Note 128 8 2" xfId="59532"/>
    <cellStyle name="Note 128 8 2 2" xfId="59533"/>
    <cellStyle name="Note 128 8 2 2 2" xfId="59534"/>
    <cellStyle name="Note 128 8 2 2 2 2" xfId="59535"/>
    <cellStyle name="Note 128 8 2 2 3" xfId="59536"/>
    <cellStyle name="Note 128 8 2 3" xfId="59537"/>
    <cellStyle name="Note 128 8 2 3 2" xfId="59538"/>
    <cellStyle name="Note 128 8 2 4" xfId="59539"/>
    <cellStyle name="Note 128 8 2 5" xfId="59540"/>
    <cellStyle name="Note 128 8 3" xfId="59541"/>
    <cellStyle name="Note 128 8 3 2" xfId="59542"/>
    <cellStyle name="Note 128 8 3 2 2" xfId="59543"/>
    <cellStyle name="Note 128 8 3 3" xfId="59544"/>
    <cellStyle name="Note 128 8 4" xfId="59545"/>
    <cellStyle name="Note 128 8 4 2" xfId="59546"/>
    <cellStyle name="Note 128 8 5" xfId="59547"/>
    <cellStyle name="Note 128 8 6" xfId="59548"/>
    <cellStyle name="Note 128 9" xfId="59549"/>
    <cellStyle name="Note 128 9 2" xfId="59550"/>
    <cellStyle name="Note 128 9 2 2" xfId="59551"/>
    <cellStyle name="Note 128 9 2 2 2" xfId="59552"/>
    <cellStyle name="Note 128 9 2 3" xfId="59553"/>
    <cellStyle name="Note 128 9 3" xfId="59554"/>
    <cellStyle name="Note 128 9 3 2" xfId="59555"/>
    <cellStyle name="Note 128 9 4" xfId="59556"/>
    <cellStyle name="Note 128 9 5" xfId="59557"/>
    <cellStyle name="Note 129" xfId="59558"/>
    <cellStyle name="Note 129 10" xfId="59559"/>
    <cellStyle name="Note 129 10 2" xfId="59560"/>
    <cellStyle name="Note 129 10 2 2" xfId="59561"/>
    <cellStyle name="Note 129 10 3" xfId="59562"/>
    <cellStyle name="Note 129 11" xfId="59563"/>
    <cellStyle name="Note 129 11 2" xfId="59564"/>
    <cellStyle name="Note 129 12" xfId="59565"/>
    <cellStyle name="Note 129 13" xfId="59566"/>
    <cellStyle name="Note 129 2" xfId="3507"/>
    <cellStyle name="Note 129 3" xfId="3508"/>
    <cellStyle name="Note 129 4" xfId="3509"/>
    <cellStyle name="Note 129 5" xfId="3510"/>
    <cellStyle name="Note 129 6" xfId="3511"/>
    <cellStyle name="Note 129 7" xfId="3512"/>
    <cellStyle name="Note 129 8" xfId="59567"/>
    <cellStyle name="Note 129 8 2" xfId="59568"/>
    <cellStyle name="Note 129 8 2 2" xfId="59569"/>
    <cellStyle name="Note 129 8 2 2 2" xfId="59570"/>
    <cellStyle name="Note 129 8 2 2 2 2" xfId="59571"/>
    <cellStyle name="Note 129 8 2 2 3" xfId="59572"/>
    <cellStyle name="Note 129 8 2 3" xfId="59573"/>
    <cellStyle name="Note 129 8 2 3 2" xfId="59574"/>
    <cellStyle name="Note 129 8 2 4" xfId="59575"/>
    <cellStyle name="Note 129 8 2 5" xfId="59576"/>
    <cellStyle name="Note 129 8 3" xfId="59577"/>
    <cellStyle name="Note 129 8 3 2" xfId="59578"/>
    <cellStyle name="Note 129 8 3 2 2" xfId="59579"/>
    <cellStyle name="Note 129 8 3 3" xfId="59580"/>
    <cellStyle name="Note 129 8 4" xfId="59581"/>
    <cellStyle name="Note 129 8 4 2" xfId="59582"/>
    <cellStyle name="Note 129 8 5" xfId="59583"/>
    <cellStyle name="Note 129 8 6" xfId="59584"/>
    <cellStyle name="Note 129 9" xfId="59585"/>
    <cellStyle name="Note 129 9 2" xfId="59586"/>
    <cellStyle name="Note 129 9 2 2" xfId="59587"/>
    <cellStyle name="Note 129 9 2 2 2" xfId="59588"/>
    <cellStyle name="Note 129 9 2 3" xfId="59589"/>
    <cellStyle name="Note 129 9 3" xfId="59590"/>
    <cellStyle name="Note 129 9 3 2" xfId="59591"/>
    <cellStyle name="Note 129 9 4" xfId="59592"/>
    <cellStyle name="Note 129 9 5" xfId="59593"/>
    <cellStyle name="Note 13" xfId="3513"/>
    <cellStyle name="Note 13 2" xfId="3514"/>
    <cellStyle name="Note 13 3" xfId="3515"/>
    <cellStyle name="Note 13 4" xfId="3516"/>
    <cellStyle name="Note 13 5" xfId="3517"/>
    <cellStyle name="Note 13 6" xfId="3518"/>
    <cellStyle name="Note 13 7" xfId="3519"/>
    <cellStyle name="Note 130" xfId="59594"/>
    <cellStyle name="Note 130 10" xfId="59595"/>
    <cellStyle name="Note 130 10 2" xfId="59596"/>
    <cellStyle name="Note 130 11" xfId="59597"/>
    <cellStyle name="Note 130 12" xfId="59598"/>
    <cellStyle name="Note 130 2" xfId="3520"/>
    <cellStyle name="Note 130 3" xfId="3521"/>
    <cellStyle name="Note 130 4" xfId="3522"/>
    <cellStyle name="Note 130 5" xfId="3523"/>
    <cellStyle name="Note 130 6" xfId="3524"/>
    <cellStyle name="Note 130 7" xfId="3525"/>
    <cellStyle name="Note 130 8" xfId="59599"/>
    <cellStyle name="Note 130 8 2" xfId="59600"/>
    <cellStyle name="Note 130 8 2 2" xfId="59601"/>
    <cellStyle name="Note 130 8 2 2 2" xfId="59602"/>
    <cellStyle name="Note 130 8 2 3" xfId="59603"/>
    <cellStyle name="Note 130 8 3" xfId="59604"/>
    <cellStyle name="Note 130 8 3 2" xfId="59605"/>
    <cellStyle name="Note 130 8 4" xfId="59606"/>
    <cellStyle name="Note 130 8 5" xfId="59607"/>
    <cellStyle name="Note 130 9" xfId="59608"/>
    <cellStyle name="Note 130 9 2" xfId="59609"/>
    <cellStyle name="Note 130 9 2 2" xfId="59610"/>
    <cellStyle name="Note 130 9 3" xfId="59611"/>
    <cellStyle name="Note 131" xfId="59612"/>
    <cellStyle name="Note 131 10" xfId="59613"/>
    <cellStyle name="Note 131 10 2" xfId="59614"/>
    <cellStyle name="Note 131 11" xfId="59615"/>
    <cellStyle name="Note 131 12" xfId="59616"/>
    <cellStyle name="Note 131 2" xfId="3526"/>
    <cellStyle name="Note 131 3" xfId="3527"/>
    <cellStyle name="Note 131 4" xfId="3528"/>
    <cellStyle name="Note 131 5" xfId="3529"/>
    <cellStyle name="Note 131 6" xfId="3530"/>
    <cellStyle name="Note 131 7" xfId="3531"/>
    <cellStyle name="Note 131 8" xfId="59617"/>
    <cellStyle name="Note 131 8 2" xfId="59618"/>
    <cellStyle name="Note 131 8 2 2" xfId="59619"/>
    <cellStyle name="Note 131 8 2 2 2" xfId="59620"/>
    <cellStyle name="Note 131 8 2 3" xfId="59621"/>
    <cellStyle name="Note 131 8 3" xfId="59622"/>
    <cellStyle name="Note 131 8 3 2" xfId="59623"/>
    <cellStyle name="Note 131 8 4" xfId="59624"/>
    <cellStyle name="Note 131 8 5" xfId="59625"/>
    <cellStyle name="Note 131 9" xfId="59626"/>
    <cellStyle name="Note 131 9 2" xfId="59627"/>
    <cellStyle name="Note 131 9 2 2" xfId="59628"/>
    <cellStyle name="Note 131 9 3" xfId="59629"/>
    <cellStyle name="Note 132" xfId="59630"/>
    <cellStyle name="Note 132 2" xfId="3532"/>
    <cellStyle name="Note 132 3" xfId="3533"/>
    <cellStyle name="Note 132 4" xfId="3534"/>
    <cellStyle name="Note 132 5" xfId="3535"/>
    <cellStyle name="Note 132 6" xfId="3536"/>
    <cellStyle name="Note 132 7" xfId="3537"/>
    <cellStyle name="Note 132 8" xfId="61815"/>
    <cellStyle name="Note 132 8 2" xfId="61816"/>
    <cellStyle name="Note 132 9" xfId="61817"/>
    <cellStyle name="Note 133" xfId="59631"/>
    <cellStyle name="Note 133 2" xfId="3538"/>
    <cellStyle name="Note 133 3" xfId="3539"/>
    <cellStyle name="Note 133 4" xfId="3540"/>
    <cellStyle name="Note 133 5" xfId="3541"/>
    <cellStyle name="Note 133 6" xfId="3542"/>
    <cellStyle name="Note 133 7" xfId="3543"/>
    <cellStyle name="Note 133 8" xfId="61818"/>
    <cellStyle name="Note 134" xfId="59632"/>
    <cellStyle name="Note 134 2" xfId="3544"/>
    <cellStyle name="Note 134 3" xfId="3545"/>
    <cellStyle name="Note 134 4" xfId="3546"/>
    <cellStyle name="Note 134 5" xfId="3547"/>
    <cellStyle name="Note 134 6" xfId="3548"/>
    <cellStyle name="Note 134 7" xfId="3549"/>
    <cellStyle name="Note 134 8" xfId="61819"/>
    <cellStyle name="Note 135" xfId="59633"/>
    <cellStyle name="Note 135 2" xfId="3550"/>
    <cellStyle name="Note 135 3" xfId="3551"/>
    <cellStyle name="Note 135 4" xfId="3552"/>
    <cellStyle name="Note 135 5" xfId="3553"/>
    <cellStyle name="Note 135 6" xfId="3554"/>
    <cellStyle name="Note 135 7" xfId="3555"/>
    <cellStyle name="Note 135 8" xfId="61820"/>
    <cellStyle name="Note 136" xfId="59634"/>
    <cellStyle name="Note 136 2" xfId="3556"/>
    <cellStyle name="Note 136 3" xfId="3557"/>
    <cellStyle name="Note 136 4" xfId="3558"/>
    <cellStyle name="Note 136 5" xfId="3559"/>
    <cellStyle name="Note 136 6" xfId="3560"/>
    <cellStyle name="Note 136 7" xfId="3561"/>
    <cellStyle name="Note 136 8" xfId="61821"/>
    <cellStyle name="Note 137" xfId="59635"/>
    <cellStyle name="Note 137 2" xfId="3562"/>
    <cellStyle name="Note 137 3" xfId="3563"/>
    <cellStyle name="Note 137 4" xfId="3564"/>
    <cellStyle name="Note 137 5" xfId="3565"/>
    <cellStyle name="Note 137 6" xfId="3566"/>
    <cellStyle name="Note 137 7" xfId="3567"/>
    <cellStyle name="Note 137 8" xfId="61822"/>
    <cellStyle name="Note 138" xfId="59636"/>
    <cellStyle name="Note 138 2" xfId="3568"/>
    <cellStyle name="Note 138 3" xfId="3569"/>
    <cellStyle name="Note 138 4" xfId="3570"/>
    <cellStyle name="Note 138 5" xfId="3571"/>
    <cellStyle name="Note 138 6" xfId="3572"/>
    <cellStyle name="Note 138 7" xfId="3573"/>
    <cellStyle name="Note 138 8" xfId="61823"/>
    <cellStyle name="Note 139" xfId="59637"/>
    <cellStyle name="Note 139 2" xfId="3574"/>
    <cellStyle name="Note 139 3" xfId="3575"/>
    <cellStyle name="Note 139 4" xfId="3576"/>
    <cellStyle name="Note 139 5" xfId="3577"/>
    <cellStyle name="Note 139 6" xfId="3578"/>
    <cellStyle name="Note 139 7" xfId="3579"/>
    <cellStyle name="Note 139 8" xfId="61824"/>
    <cellStyle name="Note 14" xfId="3580"/>
    <cellStyle name="Note 14 2" xfId="3581"/>
    <cellStyle name="Note 14 3" xfId="3582"/>
    <cellStyle name="Note 14 4" xfId="3583"/>
    <cellStyle name="Note 14 5" xfId="3584"/>
    <cellStyle name="Note 14 6" xfId="3585"/>
    <cellStyle name="Note 14 7" xfId="3586"/>
    <cellStyle name="Note 140" xfId="59638"/>
    <cellStyle name="Note 140 2" xfId="3587"/>
    <cellStyle name="Note 140 3" xfId="3588"/>
    <cellStyle name="Note 140 4" xfId="3589"/>
    <cellStyle name="Note 140 5" xfId="3590"/>
    <cellStyle name="Note 140 6" xfId="3591"/>
    <cellStyle name="Note 140 7" xfId="3592"/>
    <cellStyle name="Note 141" xfId="59639"/>
    <cellStyle name="Note 141 2" xfId="3593"/>
    <cellStyle name="Note 141 3" xfId="3594"/>
    <cellStyle name="Note 141 4" xfId="3595"/>
    <cellStyle name="Note 141 5" xfId="3596"/>
    <cellStyle name="Note 141 6" xfId="3597"/>
    <cellStyle name="Note 141 7" xfId="3598"/>
    <cellStyle name="Note 142" xfId="59640"/>
    <cellStyle name="Note 142 2" xfId="3599"/>
    <cellStyle name="Note 142 3" xfId="3600"/>
    <cellStyle name="Note 142 4" xfId="3601"/>
    <cellStyle name="Note 142 5" xfId="3602"/>
    <cellStyle name="Note 142 6" xfId="3603"/>
    <cellStyle name="Note 142 7" xfId="3604"/>
    <cellStyle name="Note 143" xfId="59641"/>
    <cellStyle name="Note 143 2" xfId="3605"/>
    <cellStyle name="Note 143 3" xfId="3606"/>
    <cellStyle name="Note 143 4" xfId="3607"/>
    <cellStyle name="Note 143 5" xfId="3608"/>
    <cellStyle name="Note 143 6" xfId="3609"/>
    <cellStyle name="Note 143 7" xfId="3610"/>
    <cellStyle name="Note 144" xfId="59642"/>
    <cellStyle name="Note 144 2" xfId="3611"/>
    <cellStyle name="Note 144 3" xfId="3612"/>
    <cellStyle name="Note 144 4" xfId="3613"/>
    <cellStyle name="Note 144 5" xfId="3614"/>
    <cellStyle name="Note 144 6" xfId="3615"/>
    <cellStyle name="Note 144 7" xfId="3616"/>
    <cellStyle name="Note 145" xfId="59643"/>
    <cellStyle name="Note 145 2" xfId="3617"/>
    <cellStyle name="Note 145 3" xfId="3618"/>
    <cellStyle name="Note 145 4" xfId="3619"/>
    <cellStyle name="Note 145 5" xfId="3620"/>
    <cellStyle name="Note 145 6" xfId="3621"/>
    <cellStyle name="Note 145 7" xfId="3622"/>
    <cellStyle name="Note 146" xfId="59644"/>
    <cellStyle name="Note 146 2" xfId="3623"/>
    <cellStyle name="Note 146 3" xfId="3624"/>
    <cellStyle name="Note 146 4" xfId="3625"/>
    <cellStyle name="Note 146 5" xfId="3626"/>
    <cellStyle name="Note 146 6" xfId="3627"/>
    <cellStyle name="Note 146 7" xfId="3628"/>
    <cellStyle name="Note 147" xfId="59645"/>
    <cellStyle name="Note 147 2" xfId="3629"/>
    <cellStyle name="Note 147 3" xfId="3630"/>
    <cellStyle name="Note 147 4" xfId="3631"/>
    <cellStyle name="Note 147 5" xfId="3632"/>
    <cellStyle name="Note 147 6" xfId="3633"/>
    <cellStyle name="Note 147 7" xfId="3634"/>
    <cellStyle name="Note 148" xfId="59646"/>
    <cellStyle name="Note 148 2" xfId="3635"/>
    <cellStyle name="Note 148 3" xfId="3636"/>
    <cellStyle name="Note 148 4" xfId="3637"/>
    <cellStyle name="Note 148 5" xfId="3638"/>
    <cellStyle name="Note 148 6" xfId="3639"/>
    <cellStyle name="Note 148 7" xfId="3640"/>
    <cellStyle name="Note 149" xfId="59647"/>
    <cellStyle name="Note 149 2" xfId="3641"/>
    <cellStyle name="Note 149 3" xfId="3642"/>
    <cellStyle name="Note 149 4" xfId="3643"/>
    <cellStyle name="Note 149 5" xfId="3644"/>
    <cellStyle name="Note 149 6" xfId="3645"/>
    <cellStyle name="Note 149 7" xfId="3646"/>
    <cellStyle name="Note 15" xfId="3647"/>
    <cellStyle name="Note 15 2" xfId="3648"/>
    <cellStyle name="Note 15 3" xfId="3649"/>
    <cellStyle name="Note 15 4" xfId="3650"/>
    <cellStyle name="Note 15 5" xfId="3651"/>
    <cellStyle name="Note 15 6" xfId="3652"/>
    <cellStyle name="Note 15 7" xfId="3653"/>
    <cellStyle name="Note 150" xfId="59648"/>
    <cellStyle name="Note 150 2" xfId="3654"/>
    <cellStyle name="Note 150 3" xfId="3655"/>
    <cellStyle name="Note 150 4" xfId="3656"/>
    <cellStyle name="Note 150 5" xfId="3657"/>
    <cellStyle name="Note 150 6" xfId="3658"/>
    <cellStyle name="Note 150 7" xfId="3659"/>
    <cellStyle name="Note 151" xfId="59649"/>
    <cellStyle name="Note 151 2" xfId="3660"/>
    <cellStyle name="Note 151 3" xfId="3661"/>
    <cellStyle name="Note 151 4" xfId="3662"/>
    <cellStyle name="Note 151 5" xfId="3663"/>
    <cellStyle name="Note 151 6" xfId="3664"/>
    <cellStyle name="Note 151 7" xfId="3665"/>
    <cellStyle name="Note 152" xfId="59650"/>
    <cellStyle name="Note 152 2" xfId="3666"/>
    <cellStyle name="Note 152 3" xfId="3667"/>
    <cellStyle name="Note 152 4" xfId="3668"/>
    <cellStyle name="Note 152 5" xfId="3669"/>
    <cellStyle name="Note 152 6" xfId="3670"/>
    <cellStyle name="Note 152 7" xfId="3671"/>
    <cellStyle name="Note 153" xfId="59651"/>
    <cellStyle name="Note 153 2" xfId="3672"/>
    <cellStyle name="Note 153 3" xfId="3673"/>
    <cellStyle name="Note 153 4" xfId="3674"/>
    <cellStyle name="Note 153 5" xfId="3675"/>
    <cellStyle name="Note 153 6" xfId="3676"/>
    <cellStyle name="Note 153 7" xfId="3677"/>
    <cellStyle name="Note 154" xfId="59652"/>
    <cellStyle name="Note 154 2" xfId="3678"/>
    <cellStyle name="Note 154 3" xfId="3679"/>
    <cellStyle name="Note 154 4" xfId="3680"/>
    <cellStyle name="Note 154 5" xfId="3681"/>
    <cellStyle name="Note 154 6" xfId="3682"/>
    <cellStyle name="Note 154 7" xfId="3683"/>
    <cellStyle name="Note 155" xfId="59653"/>
    <cellStyle name="Note 155 2" xfId="3684"/>
    <cellStyle name="Note 155 3" xfId="3685"/>
    <cellStyle name="Note 155 4" xfId="3686"/>
    <cellStyle name="Note 155 5" xfId="3687"/>
    <cellStyle name="Note 155 6" xfId="3688"/>
    <cellStyle name="Note 155 7" xfId="3689"/>
    <cellStyle name="Note 156" xfId="59654"/>
    <cellStyle name="Note 156 2" xfId="3690"/>
    <cellStyle name="Note 156 3" xfId="3691"/>
    <cellStyle name="Note 156 4" xfId="3692"/>
    <cellStyle name="Note 156 5" xfId="3693"/>
    <cellStyle name="Note 156 6" xfId="3694"/>
    <cellStyle name="Note 156 7" xfId="3695"/>
    <cellStyle name="Note 157" xfId="59655"/>
    <cellStyle name="Note 157 2" xfId="3696"/>
    <cellStyle name="Note 157 3" xfId="3697"/>
    <cellStyle name="Note 157 4" xfId="3698"/>
    <cellStyle name="Note 157 5" xfId="3699"/>
    <cellStyle name="Note 157 6" xfId="3700"/>
    <cellStyle name="Note 157 7" xfId="3701"/>
    <cellStyle name="Note 158" xfId="59656"/>
    <cellStyle name="Note 158 2" xfId="3702"/>
    <cellStyle name="Note 158 3" xfId="3703"/>
    <cellStyle name="Note 158 4" xfId="3704"/>
    <cellStyle name="Note 158 5" xfId="3705"/>
    <cellStyle name="Note 158 6" xfId="3706"/>
    <cellStyle name="Note 158 7" xfId="3707"/>
    <cellStyle name="Note 159" xfId="59657"/>
    <cellStyle name="Note 159 2" xfId="3708"/>
    <cellStyle name="Note 159 3" xfId="3709"/>
    <cellStyle name="Note 159 4" xfId="3710"/>
    <cellStyle name="Note 159 5" xfId="3711"/>
    <cellStyle name="Note 159 6" xfId="3712"/>
    <cellStyle name="Note 159 7" xfId="3713"/>
    <cellStyle name="Note 16" xfId="3714"/>
    <cellStyle name="Note 16 2" xfId="3715"/>
    <cellStyle name="Note 16 3" xfId="3716"/>
    <cellStyle name="Note 16 4" xfId="3717"/>
    <cellStyle name="Note 16 5" xfId="3718"/>
    <cellStyle name="Note 16 6" xfId="3719"/>
    <cellStyle name="Note 16 7" xfId="3720"/>
    <cellStyle name="Note 160" xfId="59658"/>
    <cellStyle name="Note 160 2" xfId="3721"/>
    <cellStyle name="Note 160 3" xfId="3722"/>
    <cellStyle name="Note 160 4" xfId="3723"/>
    <cellStyle name="Note 160 5" xfId="3724"/>
    <cellStyle name="Note 160 6" xfId="3725"/>
    <cellStyle name="Note 160 7" xfId="3726"/>
    <cellStyle name="Note 161" xfId="59659"/>
    <cellStyle name="Note 161 2" xfId="3727"/>
    <cellStyle name="Note 161 3" xfId="3728"/>
    <cellStyle name="Note 161 4" xfId="3729"/>
    <cellStyle name="Note 161 5" xfId="3730"/>
    <cellStyle name="Note 161 6" xfId="3731"/>
    <cellStyle name="Note 161 7" xfId="3732"/>
    <cellStyle name="Note 162" xfId="59660"/>
    <cellStyle name="Note 162 2" xfId="3733"/>
    <cellStyle name="Note 162 3" xfId="3734"/>
    <cellStyle name="Note 162 4" xfId="3735"/>
    <cellStyle name="Note 162 5" xfId="3736"/>
    <cellStyle name="Note 162 6" xfId="3737"/>
    <cellStyle name="Note 162 7" xfId="3738"/>
    <cellStyle name="Note 163" xfId="59661"/>
    <cellStyle name="Note 163 2" xfId="3739"/>
    <cellStyle name="Note 163 3" xfId="3740"/>
    <cellStyle name="Note 163 4" xfId="3741"/>
    <cellStyle name="Note 163 5" xfId="3742"/>
    <cellStyle name="Note 163 6" xfId="3743"/>
    <cellStyle name="Note 163 7" xfId="3744"/>
    <cellStyle name="Note 164" xfId="59662"/>
    <cellStyle name="Note 164 2" xfId="3745"/>
    <cellStyle name="Note 164 3" xfId="3746"/>
    <cellStyle name="Note 164 4" xfId="3747"/>
    <cellStyle name="Note 164 5" xfId="3748"/>
    <cellStyle name="Note 164 6" xfId="3749"/>
    <cellStyle name="Note 164 7" xfId="3750"/>
    <cellStyle name="Note 165" xfId="59663"/>
    <cellStyle name="Note 165 2" xfId="3751"/>
    <cellStyle name="Note 165 3" xfId="3752"/>
    <cellStyle name="Note 165 4" xfId="3753"/>
    <cellStyle name="Note 165 5" xfId="3754"/>
    <cellStyle name="Note 165 6" xfId="3755"/>
    <cellStyle name="Note 165 7" xfId="3756"/>
    <cellStyle name="Note 166" xfId="59664"/>
    <cellStyle name="Note 166 2" xfId="3757"/>
    <cellStyle name="Note 166 3" xfId="3758"/>
    <cellStyle name="Note 166 4" xfId="3759"/>
    <cellStyle name="Note 166 5" xfId="3760"/>
    <cellStyle name="Note 166 6" xfId="3761"/>
    <cellStyle name="Note 166 7" xfId="3762"/>
    <cellStyle name="Note 167" xfId="59665"/>
    <cellStyle name="Note 167 2" xfId="3763"/>
    <cellStyle name="Note 167 3" xfId="3764"/>
    <cellStyle name="Note 167 4" xfId="3765"/>
    <cellStyle name="Note 167 5" xfId="3766"/>
    <cellStyle name="Note 167 6" xfId="3767"/>
    <cellStyle name="Note 167 7" xfId="3768"/>
    <cellStyle name="Note 168" xfId="59666"/>
    <cellStyle name="Note 168 2" xfId="3769"/>
    <cellStyle name="Note 168 3" xfId="3770"/>
    <cellStyle name="Note 168 4" xfId="3771"/>
    <cellStyle name="Note 168 5" xfId="3772"/>
    <cellStyle name="Note 168 6" xfId="3773"/>
    <cellStyle name="Note 168 7" xfId="3774"/>
    <cellStyle name="Note 169" xfId="59667"/>
    <cellStyle name="Note 169 2" xfId="3775"/>
    <cellStyle name="Note 169 3" xfId="3776"/>
    <cellStyle name="Note 169 4" xfId="3777"/>
    <cellStyle name="Note 169 5" xfId="3778"/>
    <cellStyle name="Note 169 6" xfId="3779"/>
    <cellStyle name="Note 169 7" xfId="3780"/>
    <cellStyle name="Note 17" xfId="3781"/>
    <cellStyle name="Note 17 2" xfId="3782"/>
    <cellStyle name="Note 17 3" xfId="3783"/>
    <cellStyle name="Note 17 4" xfId="3784"/>
    <cellStyle name="Note 17 5" xfId="3785"/>
    <cellStyle name="Note 17 6" xfId="3786"/>
    <cellStyle name="Note 17 7" xfId="3787"/>
    <cellStyle name="Note 170" xfId="59668"/>
    <cellStyle name="Note 170 2" xfId="3788"/>
    <cellStyle name="Note 170 3" xfId="3789"/>
    <cellStyle name="Note 170 4" xfId="3790"/>
    <cellStyle name="Note 170 5" xfId="3791"/>
    <cellStyle name="Note 170 6" xfId="3792"/>
    <cellStyle name="Note 170 7" xfId="3793"/>
    <cellStyle name="Note 171" xfId="59669"/>
    <cellStyle name="Note 171 2" xfId="3794"/>
    <cellStyle name="Note 171 3" xfId="3795"/>
    <cellStyle name="Note 171 4" xfId="3796"/>
    <cellStyle name="Note 171 5" xfId="3797"/>
    <cellStyle name="Note 171 6" xfId="3798"/>
    <cellStyle name="Note 171 7" xfId="3799"/>
    <cellStyle name="Note 172" xfId="59670"/>
    <cellStyle name="Note 172 2" xfId="3800"/>
    <cellStyle name="Note 172 3" xfId="3801"/>
    <cellStyle name="Note 172 4" xfId="3802"/>
    <cellStyle name="Note 172 5" xfId="3803"/>
    <cellStyle name="Note 172 6" xfId="3804"/>
    <cellStyle name="Note 172 7" xfId="3805"/>
    <cellStyle name="Note 173" xfId="59671"/>
    <cellStyle name="Note 173 2" xfId="3806"/>
    <cellStyle name="Note 173 3" xfId="3807"/>
    <cellStyle name="Note 173 4" xfId="3808"/>
    <cellStyle name="Note 173 5" xfId="3809"/>
    <cellStyle name="Note 173 6" xfId="3810"/>
    <cellStyle name="Note 173 7" xfId="3811"/>
    <cellStyle name="Note 174" xfId="59672"/>
    <cellStyle name="Note 174 2" xfId="3812"/>
    <cellStyle name="Note 174 3" xfId="3813"/>
    <cellStyle name="Note 174 4" xfId="3814"/>
    <cellStyle name="Note 174 5" xfId="3815"/>
    <cellStyle name="Note 174 6" xfId="3816"/>
    <cellStyle name="Note 174 7" xfId="3817"/>
    <cellStyle name="Note 175" xfId="59673"/>
    <cellStyle name="Note 175 2" xfId="3818"/>
    <cellStyle name="Note 175 3" xfId="3819"/>
    <cellStyle name="Note 175 4" xfId="3820"/>
    <cellStyle name="Note 175 5" xfId="3821"/>
    <cellStyle name="Note 175 6" xfId="3822"/>
    <cellStyle name="Note 175 7" xfId="3823"/>
    <cellStyle name="Note 176" xfId="59674"/>
    <cellStyle name="Note 176 2" xfId="3824"/>
    <cellStyle name="Note 176 3" xfId="3825"/>
    <cellStyle name="Note 176 4" xfId="3826"/>
    <cellStyle name="Note 176 5" xfId="3827"/>
    <cellStyle name="Note 176 6" xfId="3828"/>
    <cellStyle name="Note 176 7" xfId="3829"/>
    <cellStyle name="Note 177" xfId="59675"/>
    <cellStyle name="Note 177 2" xfId="3830"/>
    <cellStyle name="Note 177 3" xfId="3831"/>
    <cellStyle name="Note 177 4" xfId="3832"/>
    <cellStyle name="Note 177 5" xfId="3833"/>
    <cellStyle name="Note 177 6" xfId="3834"/>
    <cellStyle name="Note 177 7" xfId="3835"/>
    <cellStyle name="Note 178" xfId="59676"/>
    <cellStyle name="Note 178 2" xfId="3836"/>
    <cellStyle name="Note 178 3" xfId="3837"/>
    <cellStyle name="Note 178 4" xfId="3838"/>
    <cellStyle name="Note 178 5" xfId="3839"/>
    <cellStyle name="Note 178 6" xfId="3840"/>
    <cellStyle name="Note 178 7" xfId="3841"/>
    <cellStyle name="Note 179" xfId="59677"/>
    <cellStyle name="Note 179 2" xfId="3842"/>
    <cellStyle name="Note 179 3" xfId="3843"/>
    <cellStyle name="Note 179 4" xfId="3844"/>
    <cellStyle name="Note 179 5" xfId="3845"/>
    <cellStyle name="Note 179 6" xfId="3846"/>
    <cellStyle name="Note 179 7" xfId="3847"/>
    <cellStyle name="Note 18" xfId="3848"/>
    <cellStyle name="Note 18 2" xfId="3849"/>
    <cellStyle name="Note 18 3" xfId="3850"/>
    <cellStyle name="Note 18 4" xfId="3851"/>
    <cellStyle name="Note 18 5" xfId="3852"/>
    <cellStyle name="Note 18 6" xfId="3853"/>
    <cellStyle name="Note 18 7" xfId="3854"/>
    <cellStyle name="Note 180" xfId="59678"/>
    <cellStyle name="Note 180 2" xfId="3855"/>
    <cellStyle name="Note 180 3" xfId="3856"/>
    <cellStyle name="Note 180 4" xfId="3857"/>
    <cellStyle name="Note 180 5" xfId="3858"/>
    <cellStyle name="Note 180 6" xfId="3859"/>
    <cellStyle name="Note 180 7" xfId="3860"/>
    <cellStyle name="Note 181" xfId="59679"/>
    <cellStyle name="Note 181 2" xfId="3861"/>
    <cellStyle name="Note 181 3" xfId="3862"/>
    <cellStyle name="Note 181 4" xfId="3863"/>
    <cellStyle name="Note 181 5" xfId="3864"/>
    <cellStyle name="Note 181 6" xfId="3865"/>
    <cellStyle name="Note 181 7" xfId="3866"/>
    <cellStyle name="Note 182" xfId="59680"/>
    <cellStyle name="Note 182 2" xfId="3867"/>
    <cellStyle name="Note 182 3" xfId="3868"/>
    <cellStyle name="Note 182 4" xfId="3869"/>
    <cellStyle name="Note 182 5" xfId="3870"/>
    <cellStyle name="Note 182 6" xfId="3871"/>
    <cellStyle name="Note 182 7" xfId="3872"/>
    <cellStyle name="Note 183" xfId="59681"/>
    <cellStyle name="Note 183 2" xfId="3873"/>
    <cellStyle name="Note 183 3" xfId="3874"/>
    <cellStyle name="Note 183 4" xfId="3875"/>
    <cellStyle name="Note 183 5" xfId="3876"/>
    <cellStyle name="Note 183 6" xfId="3877"/>
    <cellStyle name="Note 183 7" xfId="3878"/>
    <cellStyle name="Note 184" xfId="59682"/>
    <cellStyle name="Note 184 2" xfId="3879"/>
    <cellStyle name="Note 184 3" xfId="3880"/>
    <cellStyle name="Note 184 4" xfId="3881"/>
    <cellStyle name="Note 184 5" xfId="3882"/>
    <cellStyle name="Note 184 6" xfId="3883"/>
    <cellStyle name="Note 184 7" xfId="3884"/>
    <cellStyle name="Note 185" xfId="59683"/>
    <cellStyle name="Note 185 2" xfId="3885"/>
    <cellStyle name="Note 185 3" xfId="3886"/>
    <cellStyle name="Note 185 4" xfId="3887"/>
    <cellStyle name="Note 185 5" xfId="3888"/>
    <cellStyle name="Note 185 6" xfId="3889"/>
    <cellStyle name="Note 185 7" xfId="3890"/>
    <cellStyle name="Note 186" xfId="59684"/>
    <cellStyle name="Note 186 2" xfId="3891"/>
    <cellStyle name="Note 186 3" xfId="3892"/>
    <cellStyle name="Note 186 4" xfId="3893"/>
    <cellStyle name="Note 186 5" xfId="3894"/>
    <cellStyle name="Note 186 6" xfId="3895"/>
    <cellStyle name="Note 186 7" xfId="3896"/>
    <cellStyle name="Note 187" xfId="59685"/>
    <cellStyle name="Note 187 2" xfId="3897"/>
    <cellStyle name="Note 187 3" xfId="3898"/>
    <cellStyle name="Note 187 4" xfId="3899"/>
    <cellStyle name="Note 187 5" xfId="3900"/>
    <cellStyle name="Note 187 6" xfId="3901"/>
    <cellStyle name="Note 187 7" xfId="3902"/>
    <cellStyle name="Note 188" xfId="59686"/>
    <cellStyle name="Note 188 2" xfId="3903"/>
    <cellStyle name="Note 188 3" xfId="3904"/>
    <cellStyle name="Note 188 4" xfId="3905"/>
    <cellStyle name="Note 188 5" xfId="3906"/>
    <cellStyle name="Note 188 6" xfId="3907"/>
    <cellStyle name="Note 188 7" xfId="3908"/>
    <cellStyle name="Note 189" xfId="59687"/>
    <cellStyle name="Note 189 2" xfId="3909"/>
    <cellStyle name="Note 189 3" xfId="3910"/>
    <cellStyle name="Note 189 4" xfId="3911"/>
    <cellStyle name="Note 189 5" xfId="3912"/>
    <cellStyle name="Note 189 6" xfId="3913"/>
    <cellStyle name="Note 189 7" xfId="3914"/>
    <cellStyle name="Note 19" xfId="3915"/>
    <cellStyle name="Note 19 2" xfId="3916"/>
    <cellStyle name="Note 19 3" xfId="3917"/>
    <cellStyle name="Note 19 4" xfId="3918"/>
    <cellStyle name="Note 19 5" xfId="3919"/>
    <cellStyle name="Note 19 6" xfId="3920"/>
    <cellStyle name="Note 19 7" xfId="3921"/>
    <cellStyle name="Note 190" xfId="59688"/>
    <cellStyle name="Note 190 2" xfId="3922"/>
    <cellStyle name="Note 190 3" xfId="3923"/>
    <cellStyle name="Note 190 4" xfId="3924"/>
    <cellStyle name="Note 190 5" xfId="3925"/>
    <cellStyle name="Note 190 6" xfId="3926"/>
    <cellStyle name="Note 190 7" xfId="3927"/>
    <cellStyle name="Note 191" xfId="59689"/>
    <cellStyle name="Note 191 2" xfId="3928"/>
    <cellStyle name="Note 191 3" xfId="3929"/>
    <cellStyle name="Note 191 4" xfId="3930"/>
    <cellStyle name="Note 191 5" xfId="3931"/>
    <cellStyle name="Note 191 6" xfId="3932"/>
    <cellStyle name="Note 191 7" xfId="3933"/>
    <cellStyle name="Note 192" xfId="59690"/>
    <cellStyle name="Note 192 2" xfId="3934"/>
    <cellStyle name="Note 192 3" xfId="3935"/>
    <cellStyle name="Note 192 4" xfId="3936"/>
    <cellStyle name="Note 192 5" xfId="3937"/>
    <cellStyle name="Note 192 6" xfId="3938"/>
    <cellStyle name="Note 192 7" xfId="3939"/>
    <cellStyle name="Note 193" xfId="59691"/>
    <cellStyle name="Note 193 2" xfId="3940"/>
    <cellStyle name="Note 193 3" xfId="3941"/>
    <cellStyle name="Note 193 4" xfId="3942"/>
    <cellStyle name="Note 193 5" xfId="3943"/>
    <cellStyle name="Note 193 6" xfId="3944"/>
    <cellStyle name="Note 193 7" xfId="3945"/>
    <cellStyle name="Note 194 2" xfId="3946"/>
    <cellStyle name="Note 194 3" xfId="3947"/>
    <cellStyle name="Note 194 4" xfId="3948"/>
    <cellStyle name="Note 194 5" xfId="3949"/>
    <cellStyle name="Note 194 6" xfId="3950"/>
    <cellStyle name="Note 194 7" xfId="3951"/>
    <cellStyle name="Note 2" xfId="265"/>
    <cellStyle name="Note 2 10" xfId="59692"/>
    <cellStyle name="Note 2 10 2" xfId="59693"/>
    <cellStyle name="Note 2 11" xfId="59694"/>
    <cellStyle name="Note 2 12" xfId="59695"/>
    <cellStyle name="Note 2 2" xfId="3952"/>
    <cellStyle name="Note 2 2 2" xfId="3953"/>
    <cellStyle name="Note 2 2 3" xfId="3954"/>
    <cellStyle name="Note 2 2 4" xfId="61825"/>
    <cellStyle name="Note 2 2 5" xfId="61826"/>
    <cellStyle name="Note 2 3" xfId="3955"/>
    <cellStyle name="Note 2 3 2" xfId="3956"/>
    <cellStyle name="Note 2 3 3" xfId="61827"/>
    <cellStyle name="Note 2 3 4" xfId="61828"/>
    <cellStyle name="Note 2 3 5" xfId="61829"/>
    <cellStyle name="Note 2 4" xfId="3957"/>
    <cellStyle name="Note 2 4 2" xfId="61830"/>
    <cellStyle name="Note 2 4 3" xfId="61831"/>
    <cellStyle name="Note 2 4 4" xfId="61832"/>
    <cellStyle name="Note 2 4 5" xfId="61833"/>
    <cellStyle name="Note 2 5" xfId="3958"/>
    <cellStyle name="Note 2 6" xfId="3959"/>
    <cellStyle name="Note 2 7" xfId="3960"/>
    <cellStyle name="Note 2 8" xfId="3961"/>
    <cellStyle name="Note 2 8 2" xfId="59696"/>
    <cellStyle name="Note 2 8 2 2" xfId="59697"/>
    <cellStyle name="Note 2 8 2 2 2" xfId="59698"/>
    <cellStyle name="Note 2 8 2 3" xfId="59699"/>
    <cellStyle name="Note 2 8 3" xfId="59700"/>
    <cellStyle name="Note 2 8 3 2" xfId="59701"/>
    <cellStyle name="Note 2 8 4" xfId="59702"/>
    <cellStyle name="Note 2 8 5" xfId="59703"/>
    <cellStyle name="Note 2 9" xfId="59704"/>
    <cellStyle name="Note 2 9 2" xfId="59705"/>
    <cellStyle name="Note 2 9 2 2" xfId="59706"/>
    <cellStyle name="Note 2 9 3" xfId="59707"/>
    <cellStyle name="Note 20" xfId="3962"/>
    <cellStyle name="Note 20 2" xfId="3963"/>
    <cellStyle name="Note 20 3" xfId="3964"/>
    <cellStyle name="Note 20 4" xfId="3965"/>
    <cellStyle name="Note 20 5" xfId="3966"/>
    <cellStyle name="Note 20 6" xfId="3967"/>
    <cellStyle name="Note 20 7" xfId="3968"/>
    <cellStyle name="Note 21" xfId="3969"/>
    <cellStyle name="Note 21 2" xfId="3970"/>
    <cellStyle name="Note 21 3" xfId="3971"/>
    <cellStyle name="Note 21 4" xfId="3972"/>
    <cellStyle name="Note 21 5" xfId="3973"/>
    <cellStyle name="Note 21 6" xfId="3974"/>
    <cellStyle name="Note 21 7" xfId="3975"/>
    <cellStyle name="Note 22" xfId="3976"/>
    <cellStyle name="Note 22 2" xfId="3977"/>
    <cellStyle name="Note 22 3" xfId="3978"/>
    <cellStyle name="Note 22 4" xfId="3979"/>
    <cellStyle name="Note 22 5" xfId="3980"/>
    <cellStyle name="Note 22 6" xfId="3981"/>
    <cellStyle name="Note 22 7" xfId="3982"/>
    <cellStyle name="Note 23" xfId="3983"/>
    <cellStyle name="Note 23 2" xfId="3984"/>
    <cellStyle name="Note 23 3" xfId="3985"/>
    <cellStyle name="Note 23 4" xfId="3986"/>
    <cellStyle name="Note 23 5" xfId="3987"/>
    <cellStyle name="Note 23 6" xfId="3988"/>
    <cellStyle name="Note 23 7" xfId="3989"/>
    <cellStyle name="Note 24" xfId="3990"/>
    <cellStyle name="Note 24 2" xfId="3991"/>
    <cellStyle name="Note 24 3" xfId="3992"/>
    <cellStyle name="Note 24 4" xfId="3993"/>
    <cellStyle name="Note 24 5" xfId="3994"/>
    <cellStyle name="Note 24 6" xfId="3995"/>
    <cellStyle name="Note 24 7" xfId="3996"/>
    <cellStyle name="Note 25" xfId="3997"/>
    <cellStyle name="Note 25 2" xfId="3998"/>
    <cellStyle name="Note 25 3" xfId="3999"/>
    <cellStyle name="Note 25 4" xfId="4000"/>
    <cellStyle name="Note 25 5" xfId="4001"/>
    <cellStyle name="Note 25 6" xfId="4002"/>
    <cellStyle name="Note 25 7" xfId="4003"/>
    <cellStyle name="Note 26" xfId="4004"/>
    <cellStyle name="Note 26 2" xfId="4005"/>
    <cellStyle name="Note 26 3" xfId="4006"/>
    <cellStyle name="Note 26 4" xfId="4007"/>
    <cellStyle name="Note 26 5" xfId="4008"/>
    <cellStyle name="Note 26 6" xfId="4009"/>
    <cellStyle name="Note 26 7" xfId="4010"/>
    <cellStyle name="Note 27" xfId="4011"/>
    <cellStyle name="Note 27 2" xfId="4012"/>
    <cellStyle name="Note 27 3" xfId="4013"/>
    <cellStyle name="Note 27 4" xfId="4014"/>
    <cellStyle name="Note 27 5" xfId="4015"/>
    <cellStyle name="Note 27 6" xfId="4016"/>
    <cellStyle name="Note 27 7" xfId="4017"/>
    <cellStyle name="Note 28" xfId="4018"/>
    <cellStyle name="Note 28 2" xfId="4019"/>
    <cellStyle name="Note 28 3" xfId="4020"/>
    <cellStyle name="Note 28 4" xfId="4021"/>
    <cellStyle name="Note 28 5" xfId="4022"/>
    <cellStyle name="Note 28 6" xfId="4023"/>
    <cellStyle name="Note 28 7" xfId="4024"/>
    <cellStyle name="Note 29" xfId="4025"/>
    <cellStyle name="Note 29 2" xfId="4026"/>
    <cellStyle name="Note 29 3" xfId="4027"/>
    <cellStyle name="Note 29 4" xfId="4028"/>
    <cellStyle name="Note 29 5" xfId="4029"/>
    <cellStyle name="Note 29 6" xfId="4030"/>
    <cellStyle name="Note 29 7" xfId="4031"/>
    <cellStyle name="Note 3" xfId="266"/>
    <cellStyle name="Note 3 10" xfId="59708"/>
    <cellStyle name="Note 3 10 2" xfId="59709"/>
    <cellStyle name="Note 3 11" xfId="59710"/>
    <cellStyle name="Note 3 12" xfId="59711"/>
    <cellStyle name="Note 3 2" xfId="4032"/>
    <cellStyle name="Note 3 2 2" xfId="4033"/>
    <cellStyle name="Note 3 3" xfId="4034"/>
    <cellStyle name="Note 3 4" xfId="4035"/>
    <cellStyle name="Note 3 5" xfId="4036"/>
    <cellStyle name="Note 3 6" xfId="4037"/>
    <cellStyle name="Note 3 7" xfId="4038"/>
    <cellStyle name="Note 3 8" xfId="4039"/>
    <cellStyle name="Note 3 8 2" xfId="59712"/>
    <cellStyle name="Note 3 8 2 2" xfId="59713"/>
    <cellStyle name="Note 3 8 2 2 2" xfId="59714"/>
    <cellStyle name="Note 3 8 2 3" xfId="59715"/>
    <cellStyle name="Note 3 8 3" xfId="59716"/>
    <cellStyle name="Note 3 8 3 2" xfId="59717"/>
    <cellStyle name="Note 3 8 4" xfId="59718"/>
    <cellStyle name="Note 3 8 5" xfId="59719"/>
    <cellStyle name="Note 3 9" xfId="59720"/>
    <cellStyle name="Note 3 9 2" xfId="59721"/>
    <cellStyle name="Note 3 9 2 2" xfId="59722"/>
    <cellStyle name="Note 3 9 3" xfId="59723"/>
    <cellStyle name="Note 30" xfId="4040"/>
    <cellStyle name="Note 30 2" xfId="4041"/>
    <cellStyle name="Note 30 3" xfId="4042"/>
    <cellStyle name="Note 30 4" xfId="4043"/>
    <cellStyle name="Note 30 5" xfId="4044"/>
    <cellStyle name="Note 30 6" xfId="4045"/>
    <cellStyle name="Note 30 7" xfId="4046"/>
    <cellStyle name="Note 31" xfId="4047"/>
    <cellStyle name="Note 31 2" xfId="4048"/>
    <cellStyle name="Note 31 3" xfId="4049"/>
    <cellStyle name="Note 31 4" xfId="4050"/>
    <cellStyle name="Note 31 5" xfId="4051"/>
    <cellStyle name="Note 31 6" xfId="4052"/>
    <cellStyle name="Note 31 7" xfId="4053"/>
    <cellStyle name="Note 32" xfId="4054"/>
    <cellStyle name="Note 32 2" xfId="4055"/>
    <cellStyle name="Note 32 3" xfId="4056"/>
    <cellStyle name="Note 32 4" xfId="4057"/>
    <cellStyle name="Note 32 5" xfId="4058"/>
    <cellStyle name="Note 32 6" xfId="4059"/>
    <cellStyle name="Note 32 7" xfId="4060"/>
    <cellStyle name="Note 33" xfId="4061"/>
    <cellStyle name="Note 33 2" xfId="4062"/>
    <cellStyle name="Note 33 3" xfId="4063"/>
    <cellStyle name="Note 33 4" xfId="4064"/>
    <cellStyle name="Note 33 5" xfId="4065"/>
    <cellStyle name="Note 33 6" xfId="4066"/>
    <cellStyle name="Note 33 7" xfId="4067"/>
    <cellStyle name="Note 34" xfId="4068"/>
    <cellStyle name="Note 34 2" xfId="4069"/>
    <cellStyle name="Note 34 3" xfId="4070"/>
    <cellStyle name="Note 34 4" xfId="4071"/>
    <cellStyle name="Note 34 5" xfId="4072"/>
    <cellStyle name="Note 34 6" xfId="4073"/>
    <cellStyle name="Note 34 7" xfId="4074"/>
    <cellStyle name="Note 35" xfId="4075"/>
    <cellStyle name="Note 35 2" xfId="4076"/>
    <cellStyle name="Note 35 3" xfId="4077"/>
    <cellStyle name="Note 35 4" xfId="4078"/>
    <cellStyle name="Note 35 5" xfId="4079"/>
    <cellStyle name="Note 35 6" xfId="4080"/>
    <cellStyle name="Note 35 7" xfId="4081"/>
    <cellStyle name="Note 36" xfId="4082"/>
    <cellStyle name="Note 36 2" xfId="4083"/>
    <cellStyle name="Note 36 3" xfId="4084"/>
    <cellStyle name="Note 36 4" xfId="4085"/>
    <cellStyle name="Note 36 5" xfId="4086"/>
    <cellStyle name="Note 36 6" xfId="4087"/>
    <cellStyle name="Note 36 7" xfId="4088"/>
    <cellStyle name="Note 37" xfId="4089"/>
    <cellStyle name="Note 37 2" xfId="4090"/>
    <cellStyle name="Note 37 3" xfId="4091"/>
    <cellStyle name="Note 37 4" xfId="4092"/>
    <cellStyle name="Note 37 5" xfId="4093"/>
    <cellStyle name="Note 37 6" xfId="4094"/>
    <cellStyle name="Note 37 7" xfId="4095"/>
    <cellStyle name="Note 38" xfId="4096"/>
    <cellStyle name="Note 38 2" xfId="4097"/>
    <cellStyle name="Note 38 3" xfId="4098"/>
    <cellStyle name="Note 38 4" xfId="4099"/>
    <cellStyle name="Note 38 5" xfId="4100"/>
    <cellStyle name="Note 38 6" xfId="4101"/>
    <cellStyle name="Note 38 7" xfId="4102"/>
    <cellStyle name="Note 39" xfId="4103"/>
    <cellStyle name="Note 39 2" xfId="4104"/>
    <cellStyle name="Note 39 3" xfId="4105"/>
    <cellStyle name="Note 39 4" xfId="4106"/>
    <cellStyle name="Note 39 5" xfId="4107"/>
    <cellStyle name="Note 39 6" xfId="4108"/>
    <cellStyle name="Note 39 7" xfId="4109"/>
    <cellStyle name="Note 4" xfId="4110"/>
    <cellStyle name="Note 4 10" xfId="59724"/>
    <cellStyle name="Note 4 10 2" xfId="59725"/>
    <cellStyle name="Note 4 11" xfId="59726"/>
    <cellStyle name="Note 4 12" xfId="59727"/>
    <cellStyle name="Note 4 2" xfId="4111"/>
    <cellStyle name="Note 4 3" xfId="4112"/>
    <cellStyle name="Note 4 4" xfId="4113"/>
    <cellStyle name="Note 4 5" xfId="4114"/>
    <cellStyle name="Note 4 6" xfId="4115"/>
    <cellStyle name="Note 4 7" xfId="4116"/>
    <cellStyle name="Note 4 8" xfId="59728"/>
    <cellStyle name="Note 4 8 2" xfId="59729"/>
    <cellStyle name="Note 4 8 2 2" xfId="59730"/>
    <cellStyle name="Note 4 8 2 2 2" xfId="59731"/>
    <cellStyle name="Note 4 8 2 3" xfId="59732"/>
    <cellStyle name="Note 4 8 3" xfId="59733"/>
    <cellStyle name="Note 4 8 3 2" xfId="59734"/>
    <cellStyle name="Note 4 8 4" xfId="59735"/>
    <cellStyle name="Note 4 8 5" xfId="59736"/>
    <cellStyle name="Note 4 9" xfId="59737"/>
    <cellStyle name="Note 4 9 2" xfId="59738"/>
    <cellStyle name="Note 4 9 2 2" xfId="59739"/>
    <cellStyle name="Note 4 9 3" xfId="59740"/>
    <cellStyle name="Note 40" xfId="4117"/>
    <cellStyle name="Note 40 2" xfId="4118"/>
    <cellStyle name="Note 40 3" xfId="4119"/>
    <cellStyle name="Note 40 4" xfId="4120"/>
    <cellStyle name="Note 40 5" xfId="4121"/>
    <cellStyle name="Note 40 6" xfId="4122"/>
    <cellStyle name="Note 40 7" xfId="4123"/>
    <cellStyle name="Note 41" xfId="4124"/>
    <cellStyle name="Note 41 2" xfId="4125"/>
    <cellStyle name="Note 41 3" xfId="4126"/>
    <cellStyle name="Note 41 4" xfId="4127"/>
    <cellStyle name="Note 41 5" xfId="4128"/>
    <cellStyle name="Note 41 6" xfId="4129"/>
    <cellStyle name="Note 41 7" xfId="4130"/>
    <cellStyle name="Note 42" xfId="4131"/>
    <cellStyle name="Note 42 2" xfId="4132"/>
    <cellStyle name="Note 42 3" xfId="4133"/>
    <cellStyle name="Note 42 4" xfId="4134"/>
    <cellStyle name="Note 42 5" xfId="4135"/>
    <cellStyle name="Note 42 6" xfId="4136"/>
    <cellStyle name="Note 42 7" xfId="4137"/>
    <cellStyle name="Note 43" xfId="4138"/>
    <cellStyle name="Note 43 2" xfId="4139"/>
    <cellStyle name="Note 43 3" xfId="4140"/>
    <cellStyle name="Note 43 4" xfId="4141"/>
    <cellStyle name="Note 43 5" xfId="4142"/>
    <cellStyle name="Note 43 6" xfId="4143"/>
    <cellStyle name="Note 43 7" xfId="4144"/>
    <cellStyle name="Note 44" xfId="4145"/>
    <cellStyle name="Note 44 2" xfId="4146"/>
    <cellStyle name="Note 44 3" xfId="4147"/>
    <cellStyle name="Note 44 4" xfId="4148"/>
    <cellStyle name="Note 44 5" xfId="4149"/>
    <cellStyle name="Note 44 6" xfId="4150"/>
    <cellStyle name="Note 44 7" xfId="4151"/>
    <cellStyle name="Note 45" xfId="4152"/>
    <cellStyle name="Note 45 2" xfId="4153"/>
    <cellStyle name="Note 45 3" xfId="4154"/>
    <cellStyle name="Note 45 4" xfId="4155"/>
    <cellStyle name="Note 45 5" xfId="4156"/>
    <cellStyle name="Note 45 6" xfId="4157"/>
    <cellStyle name="Note 45 7" xfId="4158"/>
    <cellStyle name="Note 46" xfId="4159"/>
    <cellStyle name="Note 46 2" xfId="4160"/>
    <cellStyle name="Note 46 3" xfId="4161"/>
    <cellStyle name="Note 46 4" xfId="4162"/>
    <cellStyle name="Note 46 5" xfId="4163"/>
    <cellStyle name="Note 46 6" xfId="4164"/>
    <cellStyle name="Note 46 7" xfId="4165"/>
    <cellStyle name="Note 47" xfId="4166"/>
    <cellStyle name="Note 47 2" xfId="4167"/>
    <cellStyle name="Note 47 3" xfId="4168"/>
    <cellStyle name="Note 47 4" xfId="4169"/>
    <cellStyle name="Note 47 5" xfId="4170"/>
    <cellStyle name="Note 47 6" xfId="4171"/>
    <cellStyle name="Note 47 7" xfId="4172"/>
    <cellStyle name="Note 48" xfId="4173"/>
    <cellStyle name="Note 48 2" xfId="4174"/>
    <cellStyle name="Note 48 3" xfId="4175"/>
    <cellStyle name="Note 48 4" xfId="4176"/>
    <cellStyle name="Note 48 5" xfId="4177"/>
    <cellStyle name="Note 48 6" xfId="4178"/>
    <cellStyle name="Note 48 7" xfId="4179"/>
    <cellStyle name="Note 49" xfId="4180"/>
    <cellStyle name="Note 49 2" xfId="4181"/>
    <cellStyle name="Note 49 3" xfId="4182"/>
    <cellStyle name="Note 49 4" xfId="4183"/>
    <cellStyle name="Note 49 5" xfId="4184"/>
    <cellStyle name="Note 49 6" xfId="4185"/>
    <cellStyle name="Note 49 7" xfId="4186"/>
    <cellStyle name="Note 5" xfId="4187"/>
    <cellStyle name="Note 5 10" xfId="59741"/>
    <cellStyle name="Note 5 10 2" xfId="59742"/>
    <cellStyle name="Note 5 11" xfId="59743"/>
    <cellStyle name="Note 5 2" xfId="4188"/>
    <cellStyle name="Note 5 3" xfId="4189"/>
    <cellStyle name="Note 5 4" xfId="4190"/>
    <cellStyle name="Note 5 5" xfId="4191"/>
    <cellStyle name="Note 5 6" xfId="4192"/>
    <cellStyle name="Note 5 7" xfId="4193"/>
    <cellStyle name="Note 5 8" xfId="59744"/>
    <cellStyle name="Note 5 8 2" xfId="59745"/>
    <cellStyle name="Note 5 8 2 2" xfId="59746"/>
    <cellStyle name="Note 5 8 2 2 2" xfId="59747"/>
    <cellStyle name="Note 5 8 2 3" xfId="59748"/>
    <cellStyle name="Note 5 8 3" xfId="59749"/>
    <cellStyle name="Note 5 8 3 2" xfId="59750"/>
    <cellStyle name="Note 5 8 4" xfId="59751"/>
    <cellStyle name="Note 5 8 5" xfId="59752"/>
    <cellStyle name="Note 5 9" xfId="59753"/>
    <cellStyle name="Note 5 9 2" xfId="59754"/>
    <cellStyle name="Note 5 9 2 2" xfId="59755"/>
    <cellStyle name="Note 5 9 3" xfId="59756"/>
    <cellStyle name="Note 50" xfId="4194"/>
    <cellStyle name="Note 50 2" xfId="4195"/>
    <cellStyle name="Note 50 3" xfId="4196"/>
    <cellStyle name="Note 50 4" xfId="4197"/>
    <cellStyle name="Note 50 5" xfId="4198"/>
    <cellStyle name="Note 50 6" xfId="4199"/>
    <cellStyle name="Note 50 7" xfId="4200"/>
    <cellStyle name="Note 51" xfId="4201"/>
    <cellStyle name="Note 51 2" xfId="4202"/>
    <cellStyle name="Note 51 3" xfId="4203"/>
    <cellStyle name="Note 51 4" xfId="4204"/>
    <cellStyle name="Note 51 5" xfId="4205"/>
    <cellStyle name="Note 51 6" xfId="4206"/>
    <cellStyle name="Note 51 7" xfId="4207"/>
    <cellStyle name="Note 52" xfId="4208"/>
    <cellStyle name="Note 52 2" xfId="4209"/>
    <cellStyle name="Note 52 3" xfId="4210"/>
    <cellStyle name="Note 52 4" xfId="4211"/>
    <cellStyle name="Note 52 5" xfId="4212"/>
    <cellStyle name="Note 52 6" xfId="4213"/>
    <cellStyle name="Note 52 7" xfId="4214"/>
    <cellStyle name="Note 53" xfId="4215"/>
    <cellStyle name="Note 53 2" xfId="4216"/>
    <cellStyle name="Note 53 3" xfId="4217"/>
    <cellStyle name="Note 53 4" xfId="4218"/>
    <cellStyle name="Note 53 5" xfId="4219"/>
    <cellStyle name="Note 53 6" xfId="4220"/>
    <cellStyle name="Note 53 7" xfId="4221"/>
    <cellStyle name="Note 54" xfId="4222"/>
    <cellStyle name="Note 54 2" xfId="4223"/>
    <cellStyle name="Note 54 3" xfId="4224"/>
    <cellStyle name="Note 54 4" xfId="4225"/>
    <cellStyle name="Note 54 5" xfId="4226"/>
    <cellStyle name="Note 54 6" xfId="4227"/>
    <cellStyle name="Note 54 7" xfId="4228"/>
    <cellStyle name="Note 55" xfId="4229"/>
    <cellStyle name="Note 55 2" xfId="4230"/>
    <cellStyle name="Note 55 3" xfId="4231"/>
    <cellStyle name="Note 55 4" xfId="4232"/>
    <cellStyle name="Note 55 5" xfId="4233"/>
    <cellStyle name="Note 55 6" xfId="4234"/>
    <cellStyle name="Note 55 7" xfId="4235"/>
    <cellStyle name="Note 56" xfId="4236"/>
    <cellStyle name="Note 56 2" xfId="4237"/>
    <cellStyle name="Note 56 3" xfId="4238"/>
    <cellStyle name="Note 56 4" xfId="4239"/>
    <cellStyle name="Note 56 5" xfId="4240"/>
    <cellStyle name="Note 56 6" xfId="4241"/>
    <cellStyle name="Note 56 7" xfId="4242"/>
    <cellStyle name="Note 57" xfId="4243"/>
    <cellStyle name="Note 57 2" xfId="4244"/>
    <cellStyle name="Note 57 3" xfId="4245"/>
    <cellStyle name="Note 57 4" xfId="4246"/>
    <cellStyle name="Note 57 5" xfId="4247"/>
    <cellStyle name="Note 57 6" xfId="4248"/>
    <cellStyle name="Note 57 7" xfId="4249"/>
    <cellStyle name="Note 58" xfId="4250"/>
    <cellStyle name="Note 58 2" xfId="4251"/>
    <cellStyle name="Note 58 3" xfId="4252"/>
    <cellStyle name="Note 58 4" xfId="4253"/>
    <cellStyle name="Note 58 5" xfId="4254"/>
    <cellStyle name="Note 58 6" xfId="4255"/>
    <cellStyle name="Note 58 7" xfId="4256"/>
    <cellStyle name="Note 59" xfId="4257"/>
    <cellStyle name="Note 59 2" xfId="4258"/>
    <cellStyle name="Note 59 3" xfId="4259"/>
    <cellStyle name="Note 59 4" xfId="4260"/>
    <cellStyle name="Note 59 5" xfId="4261"/>
    <cellStyle name="Note 59 6" xfId="4262"/>
    <cellStyle name="Note 59 7" xfId="4263"/>
    <cellStyle name="Note 6" xfId="4264"/>
    <cellStyle name="Note 6 10" xfId="59757"/>
    <cellStyle name="Note 6 10 2" xfId="59758"/>
    <cellStyle name="Note 6 11" xfId="59759"/>
    <cellStyle name="Note 6 2" xfId="4265"/>
    <cellStyle name="Note 6 3" xfId="4266"/>
    <cellStyle name="Note 6 4" xfId="4267"/>
    <cellStyle name="Note 6 5" xfId="4268"/>
    <cellStyle name="Note 6 6" xfId="4269"/>
    <cellStyle name="Note 6 7" xfId="4270"/>
    <cellStyle name="Note 6 8" xfId="59760"/>
    <cellStyle name="Note 6 8 2" xfId="59761"/>
    <cellStyle name="Note 6 8 2 2" xfId="59762"/>
    <cellStyle name="Note 6 8 2 2 2" xfId="59763"/>
    <cellStyle name="Note 6 8 2 3" xfId="59764"/>
    <cellStyle name="Note 6 8 3" xfId="59765"/>
    <cellStyle name="Note 6 8 3 2" xfId="59766"/>
    <cellStyle name="Note 6 8 4" xfId="59767"/>
    <cellStyle name="Note 6 8 5" xfId="59768"/>
    <cellStyle name="Note 6 9" xfId="59769"/>
    <cellStyle name="Note 6 9 2" xfId="59770"/>
    <cellStyle name="Note 6 9 2 2" xfId="59771"/>
    <cellStyle name="Note 6 9 3" xfId="59772"/>
    <cellStyle name="Note 60" xfId="4271"/>
    <cellStyle name="Note 60 2" xfId="4272"/>
    <cellStyle name="Note 60 3" xfId="4273"/>
    <cellStyle name="Note 60 4" xfId="4274"/>
    <cellStyle name="Note 60 5" xfId="4275"/>
    <cellStyle name="Note 60 6" xfId="4276"/>
    <cellStyle name="Note 60 7" xfId="4277"/>
    <cellStyle name="Note 61" xfId="4278"/>
    <cellStyle name="Note 61 2" xfId="4279"/>
    <cellStyle name="Note 61 3" xfId="4280"/>
    <cellStyle name="Note 61 4" xfId="4281"/>
    <cellStyle name="Note 61 5" xfId="4282"/>
    <cellStyle name="Note 61 6" xfId="4283"/>
    <cellStyle name="Note 61 7" xfId="4284"/>
    <cellStyle name="Note 62" xfId="4285"/>
    <cellStyle name="Note 62 2" xfId="4286"/>
    <cellStyle name="Note 62 3" xfId="4287"/>
    <cellStyle name="Note 62 4" xfId="4288"/>
    <cellStyle name="Note 62 5" xfId="4289"/>
    <cellStyle name="Note 62 6" xfId="4290"/>
    <cellStyle name="Note 62 7" xfId="4291"/>
    <cellStyle name="Note 63" xfId="4292"/>
    <cellStyle name="Note 63 2" xfId="4293"/>
    <cellStyle name="Note 63 3" xfId="4294"/>
    <cellStyle name="Note 63 4" xfId="4295"/>
    <cellStyle name="Note 63 5" xfId="4296"/>
    <cellStyle name="Note 63 6" xfId="4297"/>
    <cellStyle name="Note 63 7" xfId="4298"/>
    <cellStyle name="Note 64" xfId="4299"/>
    <cellStyle name="Note 64 2" xfId="4300"/>
    <cellStyle name="Note 64 3" xfId="4301"/>
    <cellStyle name="Note 64 4" xfId="4302"/>
    <cellStyle name="Note 64 5" xfId="4303"/>
    <cellStyle name="Note 64 6" xfId="4304"/>
    <cellStyle name="Note 64 7" xfId="4305"/>
    <cellStyle name="Note 65" xfId="4306"/>
    <cellStyle name="Note 65 2" xfId="4307"/>
    <cellStyle name="Note 65 3" xfId="4308"/>
    <cellStyle name="Note 65 4" xfId="4309"/>
    <cellStyle name="Note 65 5" xfId="4310"/>
    <cellStyle name="Note 65 6" xfId="4311"/>
    <cellStyle name="Note 65 7" xfId="4312"/>
    <cellStyle name="Note 65 8" xfId="59773"/>
    <cellStyle name="Note 65 9" xfId="61834"/>
    <cellStyle name="Note 66" xfId="4313"/>
    <cellStyle name="Note 66 2" xfId="4314"/>
    <cellStyle name="Note 66 3" xfId="4315"/>
    <cellStyle name="Note 66 4" xfId="4316"/>
    <cellStyle name="Note 66 5" xfId="4317"/>
    <cellStyle name="Note 66 6" xfId="4318"/>
    <cellStyle name="Note 66 7" xfId="4319"/>
    <cellStyle name="Note 66 8" xfId="59774"/>
    <cellStyle name="Note 66 9" xfId="61835"/>
    <cellStyle name="Note 67" xfId="4320"/>
    <cellStyle name="Note 67 2" xfId="4321"/>
    <cellStyle name="Note 67 3" xfId="4322"/>
    <cellStyle name="Note 67 4" xfId="4323"/>
    <cellStyle name="Note 67 5" xfId="4324"/>
    <cellStyle name="Note 67 6" xfId="4325"/>
    <cellStyle name="Note 67 7" xfId="4326"/>
    <cellStyle name="Note 67 8" xfId="59775"/>
    <cellStyle name="Note 67 9" xfId="61836"/>
    <cellStyle name="Note 68" xfId="4327"/>
    <cellStyle name="Note 68 2" xfId="4328"/>
    <cellStyle name="Note 68 3" xfId="4329"/>
    <cellStyle name="Note 68 4" xfId="4330"/>
    <cellStyle name="Note 68 5" xfId="4331"/>
    <cellStyle name="Note 68 6" xfId="4332"/>
    <cellStyle name="Note 68 7" xfId="4333"/>
    <cellStyle name="Note 68 8" xfId="59776"/>
    <cellStyle name="Note 68 9" xfId="61837"/>
    <cellStyle name="Note 69" xfId="4334"/>
    <cellStyle name="Note 69 2" xfId="4335"/>
    <cellStyle name="Note 69 3" xfId="4336"/>
    <cellStyle name="Note 69 4" xfId="4337"/>
    <cellStyle name="Note 69 5" xfId="4338"/>
    <cellStyle name="Note 69 6" xfId="4339"/>
    <cellStyle name="Note 69 7" xfId="4340"/>
    <cellStyle name="Note 69 8" xfId="59777"/>
    <cellStyle name="Note 69 9" xfId="61838"/>
    <cellStyle name="Note 69 9 2" xfId="61839"/>
    <cellStyle name="Note 7" xfId="4341"/>
    <cellStyle name="Note 7 2" xfId="4342"/>
    <cellStyle name="Note 7 3" xfId="4343"/>
    <cellStyle name="Note 7 4" xfId="4344"/>
    <cellStyle name="Note 7 5" xfId="4345"/>
    <cellStyle name="Note 7 6" xfId="4346"/>
    <cellStyle name="Note 7 7" xfId="4347"/>
    <cellStyle name="Note 70" xfId="4348"/>
    <cellStyle name="Note 70 2" xfId="4349"/>
    <cellStyle name="Note 70 3" xfId="4350"/>
    <cellStyle name="Note 70 4" xfId="4351"/>
    <cellStyle name="Note 70 5" xfId="4352"/>
    <cellStyle name="Note 70 6" xfId="4353"/>
    <cellStyle name="Note 70 7" xfId="4354"/>
    <cellStyle name="Note 70 8" xfId="59778"/>
    <cellStyle name="Note 70 9" xfId="61840"/>
    <cellStyle name="Note 70 9 2" xfId="61841"/>
    <cellStyle name="Note 71" xfId="4355"/>
    <cellStyle name="Note 71 2" xfId="4356"/>
    <cellStyle name="Note 71 3" xfId="4357"/>
    <cellStyle name="Note 71 4" xfId="4358"/>
    <cellStyle name="Note 71 5" xfId="4359"/>
    <cellStyle name="Note 71 6" xfId="4360"/>
    <cellStyle name="Note 71 7" xfId="4361"/>
    <cellStyle name="Note 71 8" xfId="59779"/>
    <cellStyle name="Note 71 9" xfId="61842"/>
    <cellStyle name="Note 71 9 2" xfId="61843"/>
    <cellStyle name="Note 72" xfId="4362"/>
    <cellStyle name="Note 72 2" xfId="4363"/>
    <cellStyle name="Note 72 3" xfId="4364"/>
    <cellStyle name="Note 72 4" xfId="4365"/>
    <cellStyle name="Note 72 5" xfId="4366"/>
    <cellStyle name="Note 72 6" xfId="4367"/>
    <cellStyle name="Note 72 7" xfId="4368"/>
    <cellStyle name="Note 72 8" xfId="59780"/>
    <cellStyle name="Note 72 9" xfId="61844"/>
    <cellStyle name="Note 72 9 2" xfId="61845"/>
    <cellStyle name="Note 73" xfId="4369"/>
    <cellStyle name="Note 73 2" xfId="4370"/>
    <cellStyle name="Note 73 3" xfId="4371"/>
    <cellStyle name="Note 73 4" xfId="4372"/>
    <cellStyle name="Note 73 5" xfId="4373"/>
    <cellStyle name="Note 73 6" xfId="4374"/>
    <cellStyle name="Note 73 7" xfId="4375"/>
    <cellStyle name="Note 73 8" xfId="59781"/>
    <cellStyle name="Note 73 9" xfId="61846"/>
    <cellStyle name="Note 73 9 2" xfId="61847"/>
    <cellStyle name="Note 74" xfId="4376"/>
    <cellStyle name="Note 74 2" xfId="4377"/>
    <cellStyle name="Note 74 3" xfId="4378"/>
    <cellStyle name="Note 74 4" xfId="4379"/>
    <cellStyle name="Note 74 5" xfId="4380"/>
    <cellStyle name="Note 74 6" xfId="4381"/>
    <cellStyle name="Note 74 7" xfId="4382"/>
    <cellStyle name="Note 74 8" xfId="59782"/>
    <cellStyle name="Note 74 9" xfId="61848"/>
    <cellStyle name="Note 74 9 2" xfId="61849"/>
    <cellStyle name="Note 75" xfId="4383"/>
    <cellStyle name="Note 75 2" xfId="4384"/>
    <cellStyle name="Note 75 3" xfId="4385"/>
    <cellStyle name="Note 75 4" xfId="4386"/>
    <cellStyle name="Note 75 5" xfId="4387"/>
    <cellStyle name="Note 75 6" xfId="4388"/>
    <cellStyle name="Note 75 7" xfId="4389"/>
    <cellStyle name="Note 75 8" xfId="59783"/>
    <cellStyle name="Note 75 9" xfId="61850"/>
    <cellStyle name="Note 75 9 2" xfId="61851"/>
    <cellStyle name="Note 76" xfId="4390"/>
    <cellStyle name="Note 76 2" xfId="4391"/>
    <cellStyle name="Note 76 3" xfId="4392"/>
    <cellStyle name="Note 76 4" xfId="4393"/>
    <cellStyle name="Note 76 5" xfId="4394"/>
    <cellStyle name="Note 76 6" xfId="4395"/>
    <cellStyle name="Note 76 7" xfId="4396"/>
    <cellStyle name="Note 76 8" xfId="59784"/>
    <cellStyle name="Note 76 9" xfId="61852"/>
    <cellStyle name="Note 76 9 2" xfId="61853"/>
    <cellStyle name="Note 77" xfId="4397"/>
    <cellStyle name="Note 77 2" xfId="4398"/>
    <cellStyle name="Note 77 3" xfId="4399"/>
    <cellStyle name="Note 77 4" xfId="4400"/>
    <cellStyle name="Note 77 5" xfId="4401"/>
    <cellStyle name="Note 77 6" xfId="4402"/>
    <cellStyle name="Note 77 7" xfId="4403"/>
    <cellStyle name="Note 77 8" xfId="59785"/>
    <cellStyle name="Note 77 9" xfId="61854"/>
    <cellStyle name="Note 77 9 2" xfId="61855"/>
    <cellStyle name="Note 78" xfId="4404"/>
    <cellStyle name="Note 78 2" xfId="4405"/>
    <cellStyle name="Note 78 3" xfId="4406"/>
    <cellStyle name="Note 78 4" xfId="4407"/>
    <cellStyle name="Note 78 5" xfId="4408"/>
    <cellStyle name="Note 78 6" xfId="4409"/>
    <cellStyle name="Note 78 7" xfId="4410"/>
    <cellStyle name="Note 78 8" xfId="59786"/>
    <cellStyle name="Note 78 9" xfId="61856"/>
    <cellStyle name="Note 78 9 2" xfId="61857"/>
    <cellStyle name="Note 79" xfId="4411"/>
    <cellStyle name="Note 79 2" xfId="4412"/>
    <cellStyle name="Note 79 3" xfId="4413"/>
    <cellStyle name="Note 79 4" xfId="4414"/>
    <cellStyle name="Note 79 5" xfId="4415"/>
    <cellStyle name="Note 79 6" xfId="4416"/>
    <cellStyle name="Note 79 7" xfId="4417"/>
    <cellStyle name="Note 79 8" xfId="59787"/>
    <cellStyle name="Note 79 9" xfId="61858"/>
    <cellStyle name="Note 79 9 2" xfId="61859"/>
    <cellStyle name="Note 8" xfId="4418"/>
    <cellStyle name="Note 8 2" xfId="4419"/>
    <cellStyle name="Note 8 3" xfId="4420"/>
    <cellStyle name="Note 8 4" xfId="4421"/>
    <cellStyle name="Note 8 5" xfId="4422"/>
    <cellStyle name="Note 8 6" xfId="4423"/>
    <cellStyle name="Note 8 7" xfId="4424"/>
    <cellStyle name="Note 80" xfId="4425"/>
    <cellStyle name="Note 80 2" xfId="4426"/>
    <cellStyle name="Note 80 3" xfId="4427"/>
    <cellStyle name="Note 80 4" xfId="4428"/>
    <cellStyle name="Note 80 5" xfId="4429"/>
    <cellStyle name="Note 80 6" xfId="4430"/>
    <cellStyle name="Note 80 7" xfId="4431"/>
    <cellStyle name="Note 80 8" xfId="59788"/>
    <cellStyle name="Note 80 9" xfId="61860"/>
    <cellStyle name="Note 80 9 2" xfId="61861"/>
    <cellStyle name="Note 81" xfId="4432"/>
    <cellStyle name="Note 81 2" xfId="4433"/>
    <cellStyle name="Note 81 3" xfId="4434"/>
    <cellStyle name="Note 81 4" xfId="4435"/>
    <cellStyle name="Note 81 5" xfId="4436"/>
    <cellStyle name="Note 81 6" xfId="4437"/>
    <cellStyle name="Note 81 7" xfId="4438"/>
    <cellStyle name="Note 81 8" xfId="59789"/>
    <cellStyle name="Note 81 9" xfId="61862"/>
    <cellStyle name="Note 81 9 2" xfId="61863"/>
    <cellStyle name="Note 82" xfId="4439"/>
    <cellStyle name="Note 82 2" xfId="4440"/>
    <cellStyle name="Note 82 3" xfId="4441"/>
    <cellStyle name="Note 82 4" xfId="4442"/>
    <cellStyle name="Note 82 5" xfId="4443"/>
    <cellStyle name="Note 82 6" xfId="4444"/>
    <cellStyle name="Note 82 7" xfId="4445"/>
    <cellStyle name="Note 82 8" xfId="59790"/>
    <cellStyle name="Note 82 9" xfId="61864"/>
    <cellStyle name="Note 82 9 2" xfId="61865"/>
    <cellStyle name="Note 83" xfId="4446"/>
    <cellStyle name="Note 83 2" xfId="4447"/>
    <cellStyle name="Note 83 3" xfId="4448"/>
    <cellStyle name="Note 83 4" xfId="4449"/>
    <cellStyle name="Note 83 5" xfId="4450"/>
    <cellStyle name="Note 83 6" xfId="4451"/>
    <cellStyle name="Note 83 7" xfId="4452"/>
    <cellStyle name="Note 83 8" xfId="59791"/>
    <cellStyle name="Note 83 9" xfId="61866"/>
    <cellStyle name="Note 83 9 2" xfId="61867"/>
    <cellStyle name="Note 84" xfId="4453"/>
    <cellStyle name="Note 84 2" xfId="4454"/>
    <cellStyle name="Note 84 3" xfId="4455"/>
    <cellStyle name="Note 84 4" xfId="4456"/>
    <cellStyle name="Note 84 5" xfId="4457"/>
    <cellStyle name="Note 84 6" xfId="4458"/>
    <cellStyle name="Note 84 7" xfId="4459"/>
    <cellStyle name="Note 84 8" xfId="59792"/>
    <cellStyle name="Note 84 9" xfId="61868"/>
    <cellStyle name="Note 84 9 2" xfId="61869"/>
    <cellStyle name="Note 85" xfId="4460"/>
    <cellStyle name="Note 85 2" xfId="4461"/>
    <cellStyle name="Note 85 3" xfId="4462"/>
    <cellStyle name="Note 85 4" xfId="4463"/>
    <cellStyle name="Note 85 5" xfId="4464"/>
    <cellStyle name="Note 85 6" xfId="4465"/>
    <cellStyle name="Note 85 7" xfId="4466"/>
    <cellStyle name="Note 85 8" xfId="59793"/>
    <cellStyle name="Note 85 9" xfId="61870"/>
    <cellStyle name="Note 85 9 2" xfId="61871"/>
    <cellStyle name="Note 86" xfId="4467"/>
    <cellStyle name="Note 86 2" xfId="4468"/>
    <cellStyle name="Note 86 3" xfId="4469"/>
    <cellStyle name="Note 86 4" xfId="4470"/>
    <cellStyle name="Note 86 5" xfId="4471"/>
    <cellStyle name="Note 86 6" xfId="4472"/>
    <cellStyle name="Note 86 7" xfId="4473"/>
    <cellStyle name="Note 86 8" xfId="59794"/>
    <cellStyle name="Note 86 9" xfId="61872"/>
    <cellStyle name="Note 86 9 2" xfId="61873"/>
    <cellStyle name="Note 87" xfId="4474"/>
    <cellStyle name="Note 87 2" xfId="4475"/>
    <cellStyle name="Note 87 3" xfId="4476"/>
    <cellStyle name="Note 87 4" xfId="4477"/>
    <cellStyle name="Note 87 5" xfId="4478"/>
    <cellStyle name="Note 87 6" xfId="4479"/>
    <cellStyle name="Note 87 7" xfId="4480"/>
    <cellStyle name="Note 87 8" xfId="59795"/>
    <cellStyle name="Note 87 9" xfId="61874"/>
    <cellStyle name="Note 87 9 2" xfId="61875"/>
    <cellStyle name="Note 88" xfId="4481"/>
    <cellStyle name="Note 88 2" xfId="4482"/>
    <cellStyle name="Note 88 3" xfId="4483"/>
    <cellStyle name="Note 88 4" xfId="4484"/>
    <cellStyle name="Note 88 5" xfId="4485"/>
    <cellStyle name="Note 88 6" xfId="4486"/>
    <cellStyle name="Note 88 7" xfId="4487"/>
    <cellStyle name="Note 88 8" xfId="59796"/>
    <cellStyle name="Note 88 8 2" xfId="61876"/>
    <cellStyle name="Note 89" xfId="4488"/>
    <cellStyle name="Note 89 2" xfId="4489"/>
    <cellStyle name="Note 89 3" xfId="4490"/>
    <cellStyle name="Note 89 4" xfId="4491"/>
    <cellStyle name="Note 89 5" xfId="4492"/>
    <cellStyle name="Note 89 6" xfId="4493"/>
    <cellStyle name="Note 89 7" xfId="4494"/>
    <cellStyle name="Note 89 8" xfId="59797"/>
    <cellStyle name="Note 89 8 2" xfId="61877"/>
    <cellStyle name="Note 9" xfId="4495"/>
    <cellStyle name="Note 9 2" xfId="4496"/>
    <cellStyle name="Note 9 3" xfId="4497"/>
    <cellStyle name="Note 9 4" xfId="4498"/>
    <cellStyle name="Note 9 5" xfId="4499"/>
    <cellStyle name="Note 9 6" xfId="4500"/>
    <cellStyle name="Note 9 7" xfId="4501"/>
    <cellStyle name="Note 90" xfId="4502"/>
    <cellStyle name="Note 90 2" xfId="4503"/>
    <cellStyle name="Note 90 3" xfId="4504"/>
    <cellStyle name="Note 90 4" xfId="4505"/>
    <cellStyle name="Note 90 5" xfId="4506"/>
    <cellStyle name="Note 90 6" xfId="4507"/>
    <cellStyle name="Note 90 7" xfId="4508"/>
    <cellStyle name="Note 90 8" xfId="59798"/>
    <cellStyle name="Note 90 8 2" xfId="61878"/>
    <cellStyle name="Note 91" xfId="4509"/>
    <cellStyle name="Note 91 2" xfId="4510"/>
    <cellStyle name="Note 91 3" xfId="4511"/>
    <cellStyle name="Note 91 4" xfId="4512"/>
    <cellStyle name="Note 91 5" xfId="4513"/>
    <cellStyle name="Note 91 6" xfId="4514"/>
    <cellStyle name="Note 91 7" xfId="4515"/>
    <cellStyle name="Note 91 8" xfId="59799"/>
    <cellStyle name="Note 91 8 2" xfId="61879"/>
    <cellStyle name="Note 92" xfId="4516"/>
    <cellStyle name="Note 92 2" xfId="4517"/>
    <cellStyle name="Note 92 3" xfId="4518"/>
    <cellStyle name="Note 92 4" xfId="4519"/>
    <cellStyle name="Note 92 5" xfId="4520"/>
    <cellStyle name="Note 92 6" xfId="4521"/>
    <cellStyle name="Note 92 7" xfId="4522"/>
    <cellStyle name="Note 92 8" xfId="59800"/>
    <cellStyle name="Note 92 8 2" xfId="61880"/>
    <cellStyle name="Note 93" xfId="4523"/>
    <cellStyle name="Note 93 2" xfId="4524"/>
    <cellStyle name="Note 93 3" xfId="4525"/>
    <cellStyle name="Note 93 4" xfId="4526"/>
    <cellStyle name="Note 93 5" xfId="4527"/>
    <cellStyle name="Note 93 6" xfId="4528"/>
    <cellStyle name="Note 93 7" xfId="4529"/>
    <cellStyle name="Note 93 8" xfId="59801"/>
    <cellStyle name="Note 93 8 2" xfId="61881"/>
    <cellStyle name="Note 94" xfId="4530"/>
    <cellStyle name="Note 94 2" xfId="4531"/>
    <cellStyle name="Note 94 3" xfId="4532"/>
    <cellStyle name="Note 94 4" xfId="4533"/>
    <cellStyle name="Note 94 5" xfId="4534"/>
    <cellStyle name="Note 94 6" xfId="4535"/>
    <cellStyle name="Note 94 7" xfId="4536"/>
    <cellStyle name="Note 94 8" xfId="59802"/>
    <cellStyle name="Note 94 8 2" xfId="61882"/>
    <cellStyle name="Note 95" xfId="4537"/>
    <cellStyle name="Note 95 10" xfId="59803"/>
    <cellStyle name="Note 95 10 2" xfId="59804"/>
    <cellStyle name="Note 95 10 2 2" xfId="59805"/>
    <cellStyle name="Note 95 10 2 2 2" xfId="59806"/>
    <cellStyle name="Note 95 10 2 2 2 2" xfId="59807"/>
    <cellStyle name="Note 95 10 2 2 3" xfId="59808"/>
    <cellStyle name="Note 95 10 2 3" xfId="59809"/>
    <cellStyle name="Note 95 10 2 3 2" xfId="59810"/>
    <cellStyle name="Note 95 10 2 4" xfId="59811"/>
    <cellStyle name="Note 95 10 2 5" xfId="59812"/>
    <cellStyle name="Note 95 10 3" xfId="59813"/>
    <cellStyle name="Note 95 10 3 2" xfId="59814"/>
    <cellStyle name="Note 95 10 3 2 2" xfId="59815"/>
    <cellStyle name="Note 95 10 3 3" xfId="59816"/>
    <cellStyle name="Note 95 10 4" xfId="59817"/>
    <cellStyle name="Note 95 10 4 2" xfId="59818"/>
    <cellStyle name="Note 95 10 5" xfId="59819"/>
    <cellStyle name="Note 95 10 6" xfId="59820"/>
    <cellStyle name="Note 95 11" xfId="59821"/>
    <cellStyle name="Note 95 11 2" xfId="59822"/>
    <cellStyle name="Note 95 11 2 2" xfId="59823"/>
    <cellStyle name="Note 95 11 2 2 2" xfId="59824"/>
    <cellStyle name="Note 95 11 2 2 2 2" xfId="59825"/>
    <cellStyle name="Note 95 11 2 2 3" xfId="59826"/>
    <cellStyle name="Note 95 11 2 3" xfId="59827"/>
    <cellStyle name="Note 95 11 2 3 2" xfId="59828"/>
    <cellStyle name="Note 95 11 2 4" xfId="59829"/>
    <cellStyle name="Note 95 11 2 5" xfId="59830"/>
    <cellStyle name="Note 95 11 3" xfId="59831"/>
    <cellStyle name="Note 95 11 3 2" xfId="59832"/>
    <cellStyle name="Note 95 11 3 2 2" xfId="59833"/>
    <cellStyle name="Note 95 11 3 3" xfId="59834"/>
    <cellStyle name="Note 95 11 4" xfId="59835"/>
    <cellStyle name="Note 95 11 4 2" xfId="59836"/>
    <cellStyle name="Note 95 11 5" xfId="59837"/>
    <cellStyle name="Note 95 11 6" xfId="59838"/>
    <cellStyle name="Note 95 12" xfId="61883"/>
    <cellStyle name="Note 95 12 2" xfId="61884"/>
    <cellStyle name="Note 95 13" xfId="61885"/>
    <cellStyle name="Note 95 13 2" xfId="61886"/>
    <cellStyle name="Note 95 13 2 2" xfId="61887"/>
    <cellStyle name="Note 95 13 3" xfId="61888"/>
    <cellStyle name="Note 95 14" xfId="61889"/>
    <cellStyle name="Note 95 14 2" xfId="61890"/>
    <cellStyle name="Note 95 15" xfId="61891"/>
    <cellStyle name="Note 95 15 2" xfId="61892"/>
    <cellStyle name="Note 95 16" xfId="61893"/>
    <cellStyle name="Note 95 2" xfId="4538"/>
    <cellStyle name="Note 95 3" xfId="4539"/>
    <cellStyle name="Note 95 4" xfId="4540"/>
    <cellStyle name="Note 95 5" xfId="4541"/>
    <cellStyle name="Note 95 6" xfId="4542"/>
    <cellStyle name="Note 95 7" xfId="4543"/>
    <cellStyle name="Note 95 8" xfId="59839"/>
    <cellStyle name="Note 95 8 2" xfId="59840"/>
    <cellStyle name="Note 95 8 2 2" xfId="59841"/>
    <cellStyle name="Note 95 8 2 2 2" xfId="59842"/>
    <cellStyle name="Note 95 8 2 2 2 2" xfId="59843"/>
    <cellStyle name="Note 95 8 2 2 2 2 2" xfId="59844"/>
    <cellStyle name="Note 95 8 2 2 2 3" xfId="59845"/>
    <cellStyle name="Note 95 8 2 2 3" xfId="59846"/>
    <cellStyle name="Note 95 8 2 2 3 2" xfId="59847"/>
    <cellStyle name="Note 95 8 2 2 4" xfId="59848"/>
    <cellStyle name="Note 95 8 2 2 5" xfId="59849"/>
    <cellStyle name="Note 95 8 2 3" xfId="59850"/>
    <cellStyle name="Note 95 8 2 3 2" xfId="59851"/>
    <cellStyle name="Note 95 8 2 3 2 2" xfId="59852"/>
    <cellStyle name="Note 95 8 2 3 3" xfId="59853"/>
    <cellStyle name="Note 95 8 2 4" xfId="59854"/>
    <cellStyle name="Note 95 8 2 4 2" xfId="59855"/>
    <cellStyle name="Note 95 8 2 5" xfId="59856"/>
    <cellStyle name="Note 95 8 2 6" xfId="59857"/>
    <cellStyle name="Note 95 8 3" xfId="59858"/>
    <cellStyle name="Note 95 8 3 2" xfId="59859"/>
    <cellStyle name="Note 95 8 3 2 2" xfId="59860"/>
    <cellStyle name="Note 95 8 3 2 2 2" xfId="59861"/>
    <cellStyle name="Note 95 8 3 2 3" xfId="59862"/>
    <cellStyle name="Note 95 8 3 3" xfId="59863"/>
    <cellStyle name="Note 95 8 3 3 2" xfId="59864"/>
    <cellStyle name="Note 95 8 3 4" xfId="59865"/>
    <cellStyle name="Note 95 8 3 5" xfId="59866"/>
    <cellStyle name="Note 95 8 4" xfId="59867"/>
    <cellStyle name="Note 95 8 4 2" xfId="59868"/>
    <cellStyle name="Note 95 8 4 2 2" xfId="59869"/>
    <cellStyle name="Note 95 8 4 3" xfId="59870"/>
    <cellStyle name="Note 95 8 5" xfId="59871"/>
    <cellStyle name="Note 95 8 5 2" xfId="59872"/>
    <cellStyle name="Note 95 8 6" xfId="59873"/>
    <cellStyle name="Note 95 8 7" xfId="59874"/>
    <cellStyle name="Note 95 9" xfId="59875"/>
    <cellStyle name="Note 95 9 2" xfId="59876"/>
    <cellStyle name="Note 95 9 2 2" xfId="59877"/>
    <cellStyle name="Note 95 9 2 2 2" xfId="59878"/>
    <cellStyle name="Note 95 9 2 2 2 2" xfId="59879"/>
    <cellStyle name="Note 95 9 2 2 2 2 2" xfId="59880"/>
    <cellStyle name="Note 95 9 2 2 2 3" xfId="59881"/>
    <cellStyle name="Note 95 9 2 2 3" xfId="59882"/>
    <cellStyle name="Note 95 9 2 2 3 2" xfId="59883"/>
    <cellStyle name="Note 95 9 2 2 4" xfId="59884"/>
    <cellStyle name="Note 95 9 2 2 5" xfId="59885"/>
    <cellStyle name="Note 95 9 2 3" xfId="59886"/>
    <cellStyle name="Note 95 9 2 3 2" xfId="59887"/>
    <cellStyle name="Note 95 9 2 3 2 2" xfId="59888"/>
    <cellStyle name="Note 95 9 2 3 3" xfId="59889"/>
    <cellStyle name="Note 95 9 2 4" xfId="59890"/>
    <cellStyle name="Note 95 9 2 4 2" xfId="59891"/>
    <cellStyle name="Note 95 9 2 5" xfId="59892"/>
    <cellStyle name="Note 95 9 2 6" xfId="59893"/>
    <cellStyle name="Note 95 9 3" xfId="59894"/>
    <cellStyle name="Note 95 9 3 2" xfId="59895"/>
    <cellStyle name="Note 95 9 3 2 2" xfId="59896"/>
    <cellStyle name="Note 95 9 3 2 2 2" xfId="59897"/>
    <cellStyle name="Note 95 9 3 2 3" xfId="59898"/>
    <cellStyle name="Note 95 9 3 3" xfId="59899"/>
    <cellStyle name="Note 95 9 3 3 2" xfId="59900"/>
    <cellStyle name="Note 95 9 3 4" xfId="59901"/>
    <cellStyle name="Note 95 9 3 5" xfId="59902"/>
    <cellStyle name="Note 95 9 4" xfId="59903"/>
    <cellStyle name="Note 95 9 4 2" xfId="59904"/>
    <cellStyle name="Note 95 9 4 2 2" xfId="59905"/>
    <cellStyle name="Note 95 9 4 3" xfId="59906"/>
    <cellStyle name="Note 95 9 5" xfId="59907"/>
    <cellStyle name="Note 95 9 5 2" xfId="59908"/>
    <cellStyle name="Note 95 9 6" xfId="59909"/>
    <cellStyle name="Note 95 9 7" xfId="59910"/>
    <cellStyle name="Note 96" xfId="4544"/>
    <cellStyle name="Note 96 10" xfId="59911"/>
    <cellStyle name="Note 96 10 2" xfId="59912"/>
    <cellStyle name="Note 96 10 2 2" xfId="59913"/>
    <cellStyle name="Note 96 10 2 2 2" xfId="59914"/>
    <cellStyle name="Note 96 10 2 2 2 2" xfId="59915"/>
    <cellStyle name="Note 96 10 2 2 3" xfId="59916"/>
    <cellStyle name="Note 96 10 2 3" xfId="59917"/>
    <cellStyle name="Note 96 10 2 3 2" xfId="59918"/>
    <cellStyle name="Note 96 10 2 4" xfId="59919"/>
    <cellStyle name="Note 96 10 2 5" xfId="59920"/>
    <cellStyle name="Note 96 10 3" xfId="59921"/>
    <cellStyle name="Note 96 10 3 2" xfId="59922"/>
    <cellStyle name="Note 96 10 3 2 2" xfId="59923"/>
    <cellStyle name="Note 96 10 3 3" xfId="59924"/>
    <cellStyle name="Note 96 10 4" xfId="59925"/>
    <cellStyle name="Note 96 10 4 2" xfId="59926"/>
    <cellStyle name="Note 96 10 5" xfId="59927"/>
    <cellStyle name="Note 96 10 6" xfId="59928"/>
    <cellStyle name="Note 96 11" xfId="59929"/>
    <cellStyle name="Note 96 11 2" xfId="59930"/>
    <cellStyle name="Note 96 11 2 2" xfId="59931"/>
    <cellStyle name="Note 96 11 2 2 2" xfId="59932"/>
    <cellStyle name="Note 96 11 2 2 2 2" xfId="59933"/>
    <cellStyle name="Note 96 11 2 2 3" xfId="59934"/>
    <cellStyle name="Note 96 11 2 3" xfId="59935"/>
    <cellStyle name="Note 96 11 2 3 2" xfId="59936"/>
    <cellStyle name="Note 96 11 2 4" xfId="59937"/>
    <cellStyle name="Note 96 11 2 5" xfId="59938"/>
    <cellStyle name="Note 96 11 3" xfId="59939"/>
    <cellStyle name="Note 96 11 3 2" xfId="59940"/>
    <cellStyle name="Note 96 11 3 2 2" xfId="59941"/>
    <cellStyle name="Note 96 11 3 3" xfId="59942"/>
    <cellStyle name="Note 96 11 4" xfId="59943"/>
    <cellStyle name="Note 96 11 4 2" xfId="59944"/>
    <cellStyle name="Note 96 11 5" xfId="59945"/>
    <cellStyle name="Note 96 11 6" xfId="59946"/>
    <cellStyle name="Note 96 12" xfId="61894"/>
    <cellStyle name="Note 96 12 2" xfId="61895"/>
    <cellStyle name="Note 96 13" xfId="61896"/>
    <cellStyle name="Note 96 13 2" xfId="61897"/>
    <cellStyle name="Note 96 13 2 2" xfId="61898"/>
    <cellStyle name="Note 96 13 3" xfId="61899"/>
    <cellStyle name="Note 96 14" xfId="61900"/>
    <cellStyle name="Note 96 14 2" xfId="61901"/>
    <cellStyle name="Note 96 15" xfId="61902"/>
    <cellStyle name="Note 96 15 2" xfId="61903"/>
    <cellStyle name="Note 96 16" xfId="61904"/>
    <cellStyle name="Note 96 2" xfId="4545"/>
    <cellStyle name="Note 96 3" xfId="4546"/>
    <cellStyle name="Note 96 4" xfId="4547"/>
    <cellStyle name="Note 96 5" xfId="4548"/>
    <cellStyle name="Note 96 6" xfId="4549"/>
    <cellStyle name="Note 96 7" xfId="4550"/>
    <cellStyle name="Note 96 8" xfId="59947"/>
    <cellStyle name="Note 96 8 2" xfId="59948"/>
    <cellStyle name="Note 96 8 2 2" xfId="59949"/>
    <cellStyle name="Note 96 8 2 2 2" xfId="59950"/>
    <cellStyle name="Note 96 8 2 2 2 2" xfId="59951"/>
    <cellStyle name="Note 96 8 2 2 2 2 2" xfId="59952"/>
    <cellStyle name="Note 96 8 2 2 2 3" xfId="59953"/>
    <cellStyle name="Note 96 8 2 2 3" xfId="59954"/>
    <cellStyle name="Note 96 8 2 2 3 2" xfId="59955"/>
    <cellStyle name="Note 96 8 2 2 4" xfId="59956"/>
    <cellStyle name="Note 96 8 2 2 5" xfId="59957"/>
    <cellStyle name="Note 96 8 2 3" xfId="59958"/>
    <cellStyle name="Note 96 8 2 3 2" xfId="59959"/>
    <cellStyle name="Note 96 8 2 3 2 2" xfId="59960"/>
    <cellStyle name="Note 96 8 2 3 3" xfId="59961"/>
    <cellStyle name="Note 96 8 2 4" xfId="59962"/>
    <cellStyle name="Note 96 8 2 4 2" xfId="59963"/>
    <cellStyle name="Note 96 8 2 5" xfId="59964"/>
    <cellStyle name="Note 96 8 2 6" xfId="59965"/>
    <cellStyle name="Note 96 8 3" xfId="59966"/>
    <cellStyle name="Note 96 8 3 2" xfId="59967"/>
    <cellStyle name="Note 96 8 3 2 2" xfId="59968"/>
    <cellStyle name="Note 96 8 3 2 2 2" xfId="59969"/>
    <cellStyle name="Note 96 8 3 2 3" xfId="59970"/>
    <cellStyle name="Note 96 8 3 3" xfId="59971"/>
    <cellStyle name="Note 96 8 3 3 2" xfId="59972"/>
    <cellStyle name="Note 96 8 3 4" xfId="59973"/>
    <cellStyle name="Note 96 8 3 5" xfId="59974"/>
    <cellStyle name="Note 96 8 4" xfId="59975"/>
    <cellStyle name="Note 96 8 4 2" xfId="59976"/>
    <cellStyle name="Note 96 8 4 2 2" xfId="59977"/>
    <cellStyle name="Note 96 8 4 3" xfId="59978"/>
    <cellStyle name="Note 96 8 5" xfId="59979"/>
    <cellStyle name="Note 96 8 5 2" xfId="59980"/>
    <cellStyle name="Note 96 8 6" xfId="59981"/>
    <cellStyle name="Note 96 8 7" xfId="59982"/>
    <cellStyle name="Note 96 9" xfId="59983"/>
    <cellStyle name="Note 96 9 2" xfId="59984"/>
    <cellStyle name="Note 96 9 2 2" xfId="59985"/>
    <cellStyle name="Note 96 9 2 2 2" xfId="59986"/>
    <cellStyle name="Note 96 9 2 2 2 2" xfId="59987"/>
    <cellStyle name="Note 96 9 2 2 2 2 2" xfId="59988"/>
    <cellStyle name="Note 96 9 2 2 2 3" xfId="59989"/>
    <cellStyle name="Note 96 9 2 2 3" xfId="59990"/>
    <cellStyle name="Note 96 9 2 2 3 2" xfId="59991"/>
    <cellStyle name="Note 96 9 2 2 4" xfId="59992"/>
    <cellStyle name="Note 96 9 2 2 5" xfId="59993"/>
    <cellStyle name="Note 96 9 2 3" xfId="59994"/>
    <cellStyle name="Note 96 9 2 3 2" xfId="59995"/>
    <cellStyle name="Note 96 9 2 3 2 2" xfId="59996"/>
    <cellStyle name="Note 96 9 2 3 3" xfId="59997"/>
    <cellStyle name="Note 96 9 2 4" xfId="59998"/>
    <cellStyle name="Note 96 9 2 4 2" xfId="59999"/>
    <cellStyle name="Note 96 9 2 5" xfId="60000"/>
    <cellStyle name="Note 96 9 2 6" xfId="60001"/>
    <cellStyle name="Note 96 9 3" xfId="60002"/>
    <cellStyle name="Note 96 9 3 2" xfId="60003"/>
    <cellStyle name="Note 96 9 3 2 2" xfId="60004"/>
    <cellStyle name="Note 96 9 3 2 2 2" xfId="60005"/>
    <cellStyle name="Note 96 9 3 2 3" xfId="60006"/>
    <cellStyle name="Note 96 9 3 3" xfId="60007"/>
    <cellStyle name="Note 96 9 3 3 2" xfId="60008"/>
    <cellStyle name="Note 96 9 3 4" xfId="60009"/>
    <cellStyle name="Note 96 9 3 5" xfId="60010"/>
    <cellStyle name="Note 96 9 4" xfId="60011"/>
    <cellStyle name="Note 96 9 4 2" xfId="60012"/>
    <cellStyle name="Note 96 9 4 2 2" xfId="60013"/>
    <cellStyle name="Note 96 9 4 3" xfId="60014"/>
    <cellStyle name="Note 96 9 5" xfId="60015"/>
    <cellStyle name="Note 96 9 5 2" xfId="60016"/>
    <cellStyle name="Note 96 9 6" xfId="60017"/>
    <cellStyle name="Note 96 9 7" xfId="60018"/>
    <cellStyle name="Note 97" xfId="4551"/>
    <cellStyle name="Note 97 10" xfId="60019"/>
    <cellStyle name="Note 97 10 2" xfId="60020"/>
    <cellStyle name="Note 97 10 2 2" xfId="60021"/>
    <cellStyle name="Note 97 10 2 2 2" xfId="60022"/>
    <cellStyle name="Note 97 10 2 2 2 2" xfId="60023"/>
    <cellStyle name="Note 97 10 2 2 3" xfId="60024"/>
    <cellStyle name="Note 97 10 2 3" xfId="60025"/>
    <cellStyle name="Note 97 10 2 3 2" xfId="60026"/>
    <cellStyle name="Note 97 10 2 4" xfId="60027"/>
    <cellStyle name="Note 97 10 2 5" xfId="60028"/>
    <cellStyle name="Note 97 10 3" xfId="60029"/>
    <cellStyle name="Note 97 10 3 2" xfId="60030"/>
    <cellStyle name="Note 97 10 3 2 2" xfId="60031"/>
    <cellStyle name="Note 97 10 3 3" xfId="60032"/>
    <cellStyle name="Note 97 10 4" xfId="60033"/>
    <cellStyle name="Note 97 10 4 2" xfId="60034"/>
    <cellStyle name="Note 97 10 5" xfId="60035"/>
    <cellStyle name="Note 97 10 6" xfId="60036"/>
    <cellStyle name="Note 97 11" xfId="60037"/>
    <cellStyle name="Note 97 11 2" xfId="60038"/>
    <cellStyle name="Note 97 11 2 2" xfId="60039"/>
    <cellStyle name="Note 97 11 2 2 2" xfId="60040"/>
    <cellStyle name="Note 97 11 2 2 2 2" xfId="60041"/>
    <cellStyle name="Note 97 11 2 2 3" xfId="60042"/>
    <cellStyle name="Note 97 11 2 3" xfId="60043"/>
    <cellStyle name="Note 97 11 2 3 2" xfId="60044"/>
    <cellStyle name="Note 97 11 2 4" xfId="60045"/>
    <cellStyle name="Note 97 11 2 5" xfId="60046"/>
    <cellStyle name="Note 97 11 3" xfId="60047"/>
    <cellStyle name="Note 97 11 3 2" xfId="60048"/>
    <cellStyle name="Note 97 11 3 2 2" xfId="60049"/>
    <cellStyle name="Note 97 11 3 3" xfId="60050"/>
    <cellStyle name="Note 97 11 4" xfId="60051"/>
    <cellStyle name="Note 97 11 4 2" xfId="60052"/>
    <cellStyle name="Note 97 11 5" xfId="60053"/>
    <cellStyle name="Note 97 11 6" xfId="60054"/>
    <cellStyle name="Note 97 12" xfId="61905"/>
    <cellStyle name="Note 97 12 2" xfId="61906"/>
    <cellStyle name="Note 97 13" xfId="61907"/>
    <cellStyle name="Note 97 13 2" xfId="61908"/>
    <cellStyle name="Note 97 13 2 2" xfId="61909"/>
    <cellStyle name="Note 97 13 3" xfId="61910"/>
    <cellStyle name="Note 97 14" xfId="61911"/>
    <cellStyle name="Note 97 14 2" xfId="61912"/>
    <cellStyle name="Note 97 15" xfId="61913"/>
    <cellStyle name="Note 97 15 2" xfId="61914"/>
    <cellStyle name="Note 97 16" xfId="61915"/>
    <cellStyle name="Note 97 2" xfId="4552"/>
    <cellStyle name="Note 97 3" xfId="4553"/>
    <cellStyle name="Note 97 4" xfId="4554"/>
    <cellStyle name="Note 97 5" xfId="4555"/>
    <cellStyle name="Note 97 6" xfId="4556"/>
    <cellStyle name="Note 97 7" xfId="4557"/>
    <cellStyle name="Note 97 8" xfId="60055"/>
    <cellStyle name="Note 97 8 2" xfId="60056"/>
    <cellStyle name="Note 97 8 2 2" xfId="60057"/>
    <cellStyle name="Note 97 8 2 2 2" xfId="60058"/>
    <cellStyle name="Note 97 8 2 2 2 2" xfId="60059"/>
    <cellStyle name="Note 97 8 2 2 2 2 2" xfId="60060"/>
    <cellStyle name="Note 97 8 2 2 2 3" xfId="60061"/>
    <cellStyle name="Note 97 8 2 2 3" xfId="60062"/>
    <cellStyle name="Note 97 8 2 2 3 2" xfId="60063"/>
    <cellStyle name="Note 97 8 2 2 4" xfId="60064"/>
    <cellStyle name="Note 97 8 2 2 5" xfId="60065"/>
    <cellStyle name="Note 97 8 2 3" xfId="60066"/>
    <cellStyle name="Note 97 8 2 3 2" xfId="60067"/>
    <cellStyle name="Note 97 8 2 3 2 2" xfId="60068"/>
    <cellStyle name="Note 97 8 2 3 3" xfId="60069"/>
    <cellStyle name="Note 97 8 2 4" xfId="60070"/>
    <cellStyle name="Note 97 8 2 4 2" xfId="60071"/>
    <cellStyle name="Note 97 8 2 5" xfId="60072"/>
    <cellStyle name="Note 97 8 2 6" xfId="60073"/>
    <cellStyle name="Note 97 8 3" xfId="60074"/>
    <cellStyle name="Note 97 8 3 2" xfId="60075"/>
    <cellStyle name="Note 97 8 3 2 2" xfId="60076"/>
    <cellStyle name="Note 97 8 3 2 2 2" xfId="60077"/>
    <cellStyle name="Note 97 8 3 2 3" xfId="60078"/>
    <cellStyle name="Note 97 8 3 3" xfId="60079"/>
    <cellStyle name="Note 97 8 3 3 2" xfId="60080"/>
    <cellStyle name="Note 97 8 3 4" xfId="60081"/>
    <cellStyle name="Note 97 8 3 5" xfId="60082"/>
    <cellStyle name="Note 97 8 4" xfId="60083"/>
    <cellStyle name="Note 97 8 4 2" xfId="60084"/>
    <cellStyle name="Note 97 8 4 2 2" xfId="60085"/>
    <cellStyle name="Note 97 8 4 3" xfId="60086"/>
    <cellStyle name="Note 97 8 5" xfId="60087"/>
    <cellStyle name="Note 97 8 5 2" xfId="60088"/>
    <cellStyle name="Note 97 8 6" xfId="60089"/>
    <cellStyle name="Note 97 8 7" xfId="60090"/>
    <cellStyle name="Note 97 9" xfId="60091"/>
    <cellStyle name="Note 97 9 2" xfId="60092"/>
    <cellStyle name="Note 97 9 2 2" xfId="60093"/>
    <cellStyle name="Note 97 9 2 2 2" xfId="60094"/>
    <cellStyle name="Note 97 9 2 2 2 2" xfId="60095"/>
    <cellStyle name="Note 97 9 2 2 2 2 2" xfId="60096"/>
    <cellStyle name="Note 97 9 2 2 2 3" xfId="60097"/>
    <cellStyle name="Note 97 9 2 2 3" xfId="60098"/>
    <cellStyle name="Note 97 9 2 2 3 2" xfId="60099"/>
    <cellStyle name="Note 97 9 2 2 4" xfId="60100"/>
    <cellStyle name="Note 97 9 2 2 5" xfId="60101"/>
    <cellStyle name="Note 97 9 2 3" xfId="60102"/>
    <cellStyle name="Note 97 9 2 3 2" xfId="60103"/>
    <cellStyle name="Note 97 9 2 3 2 2" xfId="60104"/>
    <cellStyle name="Note 97 9 2 3 3" xfId="60105"/>
    <cellStyle name="Note 97 9 2 4" xfId="60106"/>
    <cellStyle name="Note 97 9 2 4 2" xfId="60107"/>
    <cellStyle name="Note 97 9 2 5" xfId="60108"/>
    <cellStyle name="Note 97 9 2 6" xfId="60109"/>
    <cellStyle name="Note 97 9 3" xfId="60110"/>
    <cellStyle name="Note 97 9 3 2" xfId="60111"/>
    <cellStyle name="Note 97 9 3 2 2" xfId="60112"/>
    <cellStyle name="Note 97 9 3 2 2 2" xfId="60113"/>
    <cellStyle name="Note 97 9 3 2 3" xfId="60114"/>
    <cellStyle name="Note 97 9 3 3" xfId="60115"/>
    <cellStyle name="Note 97 9 3 3 2" xfId="60116"/>
    <cellStyle name="Note 97 9 3 4" xfId="60117"/>
    <cellStyle name="Note 97 9 3 5" xfId="60118"/>
    <cellStyle name="Note 97 9 4" xfId="60119"/>
    <cellStyle name="Note 97 9 4 2" xfId="60120"/>
    <cellStyle name="Note 97 9 4 2 2" xfId="60121"/>
    <cellStyle name="Note 97 9 4 3" xfId="60122"/>
    <cellStyle name="Note 97 9 5" xfId="60123"/>
    <cellStyle name="Note 97 9 5 2" xfId="60124"/>
    <cellStyle name="Note 97 9 6" xfId="60125"/>
    <cellStyle name="Note 97 9 7" xfId="60126"/>
    <cellStyle name="Note 98" xfId="4558"/>
    <cellStyle name="Note 98 10" xfId="60127"/>
    <cellStyle name="Note 98 10 2" xfId="60128"/>
    <cellStyle name="Note 98 10 2 2" xfId="60129"/>
    <cellStyle name="Note 98 10 2 2 2" xfId="60130"/>
    <cellStyle name="Note 98 10 2 2 2 2" xfId="60131"/>
    <cellStyle name="Note 98 10 2 2 3" xfId="60132"/>
    <cellStyle name="Note 98 10 2 3" xfId="60133"/>
    <cellStyle name="Note 98 10 2 3 2" xfId="60134"/>
    <cellStyle name="Note 98 10 2 4" xfId="60135"/>
    <cellStyle name="Note 98 10 2 5" xfId="60136"/>
    <cellStyle name="Note 98 10 3" xfId="60137"/>
    <cellStyle name="Note 98 10 3 2" xfId="60138"/>
    <cellStyle name="Note 98 10 3 2 2" xfId="60139"/>
    <cellStyle name="Note 98 10 3 3" xfId="60140"/>
    <cellStyle name="Note 98 10 4" xfId="60141"/>
    <cellStyle name="Note 98 10 4 2" xfId="60142"/>
    <cellStyle name="Note 98 10 5" xfId="60143"/>
    <cellStyle name="Note 98 10 6" xfId="60144"/>
    <cellStyle name="Note 98 11" xfId="60145"/>
    <cellStyle name="Note 98 11 2" xfId="60146"/>
    <cellStyle name="Note 98 11 2 2" xfId="60147"/>
    <cellStyle name="Note 98 11 2 2 2" xfId="60148"/>
    <cellStyle name="Note 98 11 2 2 2 2" xfId="60149"/>
    <cellStyle name="Note 98 11 2 2 3" xfId="60150"/>
    <cellStyle name="Note 98 11 2 3" xfId="60151"/>
    <cellStyle name="Note 98 11 2 3 2" xfId="60152"/>
    <cellStyle name="Note 98 11 2 4" xfId="60153"/>
    <cellStyle name="Note 98 11 2 5" xfId="60154"/>
    <cellStyle name="Note 98 11 3" xfId="60155"/>
    <cellStyle name="Note 98 11 3 2" xfId="60156"/>
    <cellStyle name="Note 98 11 3 2 2" xfId="60157"/>
    <cellStyle name="Note 98 11 3 3" xfId="60158"/>
    <cellStyle name="Note 98 11 4" xfId="60159"/>
    <cellStyle name="Note 98 11 4 2" xfId="60160"/>
    <cellStyle name="Note 98 11 5" xfId="60161"/>
    <cellStyle name="Note 98 11 6" xfId="60162"/>
    <cellStyle name="Note 98 12" xfId="61916"/>
    <cellStyle name="Note 98 12 2" xfId="61917"/>
    <cellStyle name="Note 98 13" xfId="61918"/>
    <cellStyle name="Note 98 13 2" xfId="61919"/>
    <cellStyle name="Note 98 13 2 2" xfId="61920"/>
    <cellStyle name="Note 98 13 3" xfId="61921"/>
    <cellStyle name="Note 98 14" xfId="61922"/>
    <cellStyle name="Note 98 14 2" xfId="61923"/>
    <cellStyle name="Note 98 15" xfId="61924"/>
    <cellStyle name="Note 98 15 2" xfId="61925"/>
    <cellStyle name="Note 98 16" xfId="61926"/>
    <cellStyle name="Note 98 2" xfId="4559"/>
    <cellStyle name="Note 98 3" xfId="4560"/>
    <cellStyle name="Note 98 4" xfId="4561"/>
    <cellStyle name="Note 98 5" xfId="4562"/>
    <cellStyle name="Note 98 6" xfId="4563"/>
    <cellStyle name="Note 98 7" xfId="4564"/>
    <cellStyle name="Note 98 8" xfId="60163"/>
    <cellStyle name="Note 98 8 2" xfId="60164"/>
    <cellStyle name="Note 98 8 2 2" xfId="60165"/>
    <cellStyle name="Note 98 8 2 2 2" xfId="60166"/>
    <cellStyle name="Note 98 8 2 2 2 2" xfId="60167"/>
    <cellStyle name="Note 98 8 2 2 2 2 2" xfId="60168"/>
    <cellStyle name="Note 98 8 2 2 2 3" xfId="60169"/>
    <cellStyle name="Note 98 8 2 2 3" xfId="60170"/>
    <cellStyle name="Note 98 8 2 2 3 2" xfId="60171"/>
    <cellStyle name="Note 98 8 2 2 4" xfId="60172"/>
    <cellStyle name="Note 98 8 2 2 5" xfId="60173"/>
    <cellStyle name="Note 98 8 2 3" xfId="60174"/>
    <cellStyle name="Note 98 8 2 3 2" xfId="60175"/>
    <cellStyle name="Note 98 8 2 3 2 2" xfId="60176"/>
    <cellStyle name="Note 98 8 2 3 3" xfId="60177"/>
    <cellStyle name="Note 98 8 2 4" xfId="60178"/>
    <cellStyle name="Note 98 8 2 4 2" xfId="60179"/>
    <cellStyle name="Note 98 8 2 5" xfId="60180"/>
    <cellStyle name="Note 98 8 2 6" xfId="60181"/>
    <cellStyle name="Note 98 8 3" xfId="60182"/>
    <cellStyle name="Note 98 8 3 2" xfId="60183"/>
    <cellStyle name="Note 98 8 3 2 2" xfId="60184"/>
    <cellStyle name="Note 98 8 3 2 2 2" xfId="60185"/>
    <cellStyle name="Note 98 8 3 2 3" xfId="60186"/>
    <cellStyle name="Note 98 8 3 3" xfId="60187"/>
    <cellStyle name="Note 98 8 3 3 2" xfId="60188"/>
    <cellStyle name="Note 98 8 3 4" xfId="60189"/>
    <cellStyle name="Note 98 8 3 5" xfId="60190"/>
    <cellStyle name="Note 98 8 4" xfId="60191"/>
    <cellStyle name="Note 98 8 4 2" xfId="60192"/>
    <cellStyle name="Note 98 8 4 2 2" xfId="60193"/>
    <cellStyle name="Note 98 8 4 3" xfId="60194"/>
    <cellStyle name="Note 98 8 5" xfId="60195"/>
    <cellStyle name="Note 98 8 5 2" xfId="60196"/>
    <cellStyle name="Note 98 8 6" xfId="60197"/>
    <cellStyle name="Note 98 8 7" xfId="60198"/>
    <cellStyle name="Note 98 9" xfId="60199"/>
    <cellStyle name="Note 98 9 2" xfId="60200"/>
    <cellStyle name="Note 98 9 2 2" xfId="60201"/>
    <cellStyle name="Note 98 9 2 2 2" xfId="60202"/>
    <cellStyle name="Note 98 9 2 2 2 2" xfId="60203"/>
    <cellStyle name="Note 98 9 2 2 2 2 2" xfId="60204"/>
    <cellStyle name="Note 98 9 2 2 2 3" xfId="60205"/>
    <cellStyle name="Note 98 9 2 2 3" xfId="60206"/>
    <cellStyle name="Note 98 9 2 2 3 2" xfId="60207"/>
    <cellStyle name="Note 98 9 2 2 4" xfId="60208"/>
    <cellStyle name="Note 98 9 2 2 5" xfId="60209"/>
    <cellStyle name="Note 98 9 2 3" xfId="60210"/>
    <cellStyle name="Note 98 9 2 3 2" xfId="60211"/>
    <cellStyle name="Note 98 9 2 3 2 2" xfId="60212"/>
    <cellStyle name="Note 98 9 2 3 3" xfId="60213"/>
    <cellStyle name="Note 98 9 2 4" xfId="60214"/>
    <cellStyle name="Note 98 9 2 4 2" xfId="60215"/>
    <cellStyle name="Note 98 9 2 5" xfId="60216"/>
    <cellStyle name="Note 98 9 2 6" xfId="60217"/>
    <cellStyle name="Note 98 9 3" xfId="60218"/>
    <cellStyle name="Note 98 9 3 2" xfId="60219"/>
    <cellStyle name="Note 98 9 3 2 2" xfId="60220"/>
    <cellStyle name="Note 98 9 3 2 2 2" xfId="60221"/>
    <cellStyle name="Note 98 9 3 2 3" xfId="60222"/>
    <cellStyle name="Note 98 9 3 3" xfId="60223"/>
    <cellStyle name="Note 98 9 3 3 2" xfId="60224"/>
    <cellStyle name="Note 98 9 3 4" xfId="60225"/>
    <cellStyle name="Note 98 9 3 5" xfId="60226"/>
    <cellStyle name="Note 98 9 4" xfId="60227"/>
    <cellStyle name="Note 98 9 4 2" xfId="60228"/>
    <cellStyle name="Note 98 9 4 2 2" xfId="60229"/>
    <cellStyle name="Note 98 9 4 3" xfId="60230"/>
    <cellStyle name="Note 98 9 5" xfId="60231"/>
    <cellStyle name="Note 98 9 5 2" xfId="60232"/>
    <cellStyle name="Note 98 9 6" xfId="60233"/>
    <cellStyle name="Note 98 9 7" xfId="60234"/>
    <cellStyle name="Note 99" xfId="4565"/>
    <cellStyle name="Note 99 10" xfId="60235"/>
    <cellStyle name="Note 99 10 2" xfId="60236"/>
    <cellStyle name="Note 99 10 2 2" xfId="60237"/>
    <cellStyle name="Note 99 10 2 2 2" xfId="60238"/>
    <cellStyle name="Note 99 10 2 2 2 2" xfId="60239"/>
    <cellStyle name="Note 99 10 2 2 3" xfId="60240"/>
    <cellStyle name="Note 99 10 2 3" xfId="60241"/>
    <cellStyle name="Note 99 10 2 3 2" xfId="60242"/>
    <cellStyle name="Note 99 10 2 4" xfId="60243"/>
    <cellStyle name="Note 99 10 2 5" xfId="60244"/>
    <cellStyle name="Note 99 10 3" xfId="60245"/>
    <cellStyle name="Note 99 10 3 2" xfId="60246"/>
    <cellStyle name="Note 99 10 3 2 2" xfId="60247"/>
    <cellStyle name="Note 99 10 3 3" xfId="60248"/>
    <cellStyle name="Note 99 10 4" xfId="60249"/>
    <cellStyle name="Note 99 10 4 2" xfId="60250"/>
    <cellStyle name="Note 99 10 5" xfId="60251"/>
    <cellStyle name="Note 99 10 6" xfId="60252"/>
    <cellStyle name="Note 99 11" xfId="60253"/>
    <cellStyle name="Note 99 11 2" xfId="60254"/>
    <cellStyle name="Note 99 11 2 2" xfId="60255"/>
    <cellStyle name="Note 99 11 2 2 2" xfId="60256"/>
    <cellStyle name="Note 99 11 2 2 2 2" xfId="60257"/>
    <cellStyle name="Note 99 11 2 2 3" xfId="60258"/>
    <cellStyle name="Note 99 11 2 3" xfId="60259"/>
    <cellStyle name="Note 99 11 2 3 2" xfId="60260"/>
    <cellStyle name="Note 99 11 2 4" xfId="60261"/>
    <cellStyle name="Note 99 11 2 5" xfId="60262"/>
    <cellStyle name="Note 99 11 3" xfId="60263"/>
    <cellStyle name="Note 99 11 3 2" xfId="60264"/>
    <cellStyle name="Note 99 11 3 2 2" xfId="60265"/>
    <cellStyle name="Note 99 11 3 3" xfId="60266"/>
    <cellStyle name="Note 99 11 4" xfId="60267"/>
    <cellStyle name="Note 99 11 4 2" xfId="60268"/>
    <cellStyle name="Note 99 11 5" xfId="60269"/>
    <cellStyle name="Note 99 11 6" xfId="60270"/>
    <cellStyle name="Note 99 12" xfId="61927"/>
    <cellStyle name="Note 99 12 2" xfId="61928"/>
    <cellStyle name="Note 99 13" xfId="61929"/>
    <cellStyle name="Note 99 13 2" xfId="61930"/>
    <cellStyle name="Note 99 13 2 2" xfId="61931"/>
    <cellStyle name="Note 99 13 3" xfId="61932"/>
    <cellStyle name="Note 99 14" xfId="61933"/>
    <cellStyle name="Note 99 14 2" xfId="61934"/>
    <cellStyle name="Note 99 15" xfId="61935"/>
    <cellStyle name="Note 99 15 2" xfId="61936"/>
    <cellStyle name="Note 99 16" xfId="61937"/>
    <cellStyle name="Note 99 2" xfId="4566"/>
    <cellStyle name="Note 99 3" xfId="4567"/>
    <cellStyle name="Note 99 4" xfId="4568"/>
    <cellStyle name="Note 99 5" xfId="4569"/>
    <cellStyle name="Note 99 6" xfId="4570"/>
    <cellStyle name="Note 99 7" xfId="4571"/>
    <cellStyle name="Note 99 8" xfId="60271"/>
    <cellStyle name="Note 99 8 2" xfId="60272"/>
    <cellStyle name="Note 99 8 2 2" xfId="60273"/>
    <cellStyle name="Note 99 8 2 2 2" xfId="60274"/>
    <cellStyle name="Note 99 8 2 2 2 2" xfId="60275"/>
    <cellStyle name="Note 99 8 2 2 2 2 2" xfId="60276"/>
    <cellStyle name="Note 99 8 2 2 2 3" xfId="60277"/>
    <cellStyle name="Note 99 8 2 2 3" xfId="60278"/>
    <cellStyle name="Note 99 8 2 2 3 2" xfId="60279"/>
    <cellStyle name="Note 99 8 2 2 4" xfId="60280"/>
    <cellStyle name="Note 99 8 2 2 5" xfId="60281"/>
    <cellStyle name="Note 99 8 2 3" xfId="60282"/>
    <cellStyle name="Note 99 8 2 3 2" xfId="60283"/>
    <cellStyle name="Note 99 8 2 3 2 2" xfId="60284"/>
    <cellStyle name="Note 99 8 2 3 3" xfId="60285"/>
    <cellStyle name="Note 99 8 2 4" xfId="60286"/>
    <cellStyle name="Note 99 8 2 4 2" xfId="60287"/>
    <cellStyle name="Note 99 8 2 5" xfId="60288"/>
    <cellStyle name="Note 99 8 2 6" xfId="60289"/>
    <cellStyle name="Note 99 8 3" xfId="60290"/>
    <cellStyle name="Note 99 8 3 2" xfId="60291"/>
    <cellStyle name="Note 99 8 3 2 2" xfId="60292"/>
    <cellStyle name="Note 99 8 3 2 2 2" xfId="60293"/>
    <cellStyle name="Note 99 8 3 2 3" xfId="60294"/>
    <cellStyle name="Note 99 8 3 3" xfId="60295"/>
    <cellStyle name="Note 99 8 3 3 2" xfId="60296"/>
    <cellStyle name="Note 99 8 3 4" xfId="60297"/>
    <cellStyle name="Note 99 8 3 5" xfId="60298"/>
    <cellStyle name="Note 99 8 4" xfId="60299"/>
    <cellStyle name="Note 99 8 4 2" xfId="60300"/>
    <cellStyle name="Note 99 8 4 2 2" xfId="60301"/>
    <cellStyle name="Note 99 8 4 3" xfId="60302"/>
    <cellStyle name="Note 99 8 5" xfId="60303"/>
    <cellStyle name="Note 99 8 5 2" xfId="60304"/>
    <cellStyle name="Note 99 8 6" xfId="60305"/>
    <cellStyle name="Note 99 8 7" xfId="60306"/>
    <cellStyle name="Note 99 9" xfId="60307"/>
    <cellStyle name="Note 99 9 2" xfId="60308"/>
    <cellStyle name="Note 99 9 2 2" xfId="60309"/>
    <cellStyle name="Note 99 9 2 2 2" xfId="60310"/>
    <cellStyle name="Note 99 9 2 2 2 2" xfId="60311"/>
    <cellStyle name="Note 99 9 2 2 2 2 2" xfId="60312"/>
    <cellStyle name="Note 99 9 2 2 2 3" xfId="60313"/>
    <cellStyle name="Note 99 9 2 2 3" xfId="60314"/>
    <cellStyle name="Note 99 9 2 2 3 2" xfId="60315"/>
    <cellStyle name="Note 99 9 2 2 4" xfId="60316"/>
    <cellStyle name="Note 99 9 2 2 5" xfId="60317"/>
    <cellStyle name="Note 99 9 2 3" xfId="60318"/>
    <cellStyle name="Note 99 9 2 3 2" xfId="60319"/>
    <cellStyle name="Note 99 9 2 3 2 2" xfId="60320"/>
    <cellStyle name="Note 99 9 2 3 3" xfId="60321"/>
    <cellStyle name="Note 99 9 2 4" xfId="60322"/>
    <cellStyle name="Note 99 9 2 4 2" xfId="60323"/>
    <cellStyle name="Note 99 9 2 5" xfId="60324"/>
    <cellStyle name="Note 99 9 2 6" xfId="60325"/>
    <cellStyle name="Note 99 9 3" xfId="60326"/>
    <cellStyle name="Note 99 9 3 2" xfId="60327"/>
    <cellStyle name="Note 99 9 3 2 2" xfId="60328"/>
    <cellStyle name="Note 99 9 3 2 2 2" xfId="60329"/>
    <cellStyle name="Note 99 9 3 2 3" xfId="60330"/>
    <cellStyle name="Note 99 9 3 3" xfId="60331"/>
    <cellStyle name="Note 99 9 3 3 2" xfId="60332"/>
    <cellStyle name="Note 99 9 3 4" xfId="60333"/>
    <cellStyle name="Note 99 9 3 5" xfId="60334"/>
    <cellStyle name="Note 99 9 4" xfId="60335"/>
    <cellStyle name="Note 99 9 4 2" xfId="60336"/>
    <cellStyle name="Note 99 9 4 2 2" xfId="60337"/>
    <cellStyle name="Note 99 9 4 3" xfId="60338"/>
    <cellStyle name="Note 99 9 5" xfId="60339"/>
    <cellStyle name="Note 99 9 5 2" xfId="60340"/>
    <cellStyle name="Note 99 9 6" xfId="60341"/>
    <cellStyle name="Note 99 9 7" xfId="60342"/>
    <cellStyle name="Output 10" xfId="4572"/>
    <cellStyle name="Output 11" xfId="4573"/>
    <cellStyle name="Output 12" xfId="4574"/>
    <cellStyle name="Output 13" xfId="4575"/>
    <cellStyle name="Output 14" xfId="4576"/>
    <cellStyle name="Output 15" xfId="4577"/>
    <cellStyle name="Output 16" xfId="4578"/>
    <cellStyle name="Output 17" xfId="4579"/>
    <cellStyle name="Output 18" xfId="4580"/>
    <cellStyle name="Output 19" xfId="4581"/>
    <cellStyle name="Output 2" xfId="267"/>
    <cellStyle name="Output 2 2" xfId="61938"/>
    <cellStyle name="Output 2 3" xfId="61939"/>
    <cellStyle name="Output 2 4" xfId="61940"/>
    <cellStyle name="Output 2 5" xfId="61941"/>
    <cellStyle name="Output 20" xfId="4582"/>
    <cellStyle name="Output 21" xfId="60343"/>
    <cellStyle name="Output 22" xfId="60344"/>
    <cellStyle name="Output 3" xfId="268"/>
    <cellStyle name="Output 3 2" xfId="61942"/>
    <cellStyle name="Output 4" xfId="4583"/>
    <cellStyle name="Output 4 2" xfId="61943"/>
    <cellStyle name="Output 5" xfId="4584"/>
    <cellStyle name="Output 5 2" xfId="61944"/>
    <cellStyle name="Output 6" xfId="4585"/>
    <cellStyle name="Output 7" xfId="4586"/>
    <cellStyle name="Output 8" xfId="4587"/>
    <cellStyle name="Output 9" xfId="4588"/>
    <cellStyle name="Percent" xfId="61979" builtinId="5"/>
    <cellStyle name="Percent [2]" xfId="269"/>
    <cellStyle name="Percent [2] 2" xfId="270"/>
    <cellStyle name="Percent [2] 3" xfId="271"/>
    <cellStyle name="Percent [2] 3 2" xfId="272"/>
    <cellStyle name="Percent 10" xfId="273"/>
    <cellStyle name="Percent 10 2" xfId="60345"/>
    <cellStyle name="Percent 100" xfId="274"/>
    <cellStyle name="Percent 100 2" xfId="275"/>
    <cellStyle name="Percent 101" xfId="276"/>
    <cellStyle name="Percent 101 2" xfId="277"/>
    <cellStyle name="Percent 102" xfId="278"/>
    <cellStyle name="Percent 102 2" xfId="279"/>
    <cellStyle name="Percent 103" xfId="280"/>
    <cellStyle name="Percent 103 2" xfId="281"/>
    <cellStyle name="Percent 104" xfId="282"/>
    <cellStyle name="Percent 104 2" xfId="283"/>
    <cellStyle name="Percent 105" xfId="284"/>
    <cellStyle name="Percent 105 2" xfId="285"/>
    <cellStyle name="Percent 106" xfId="286"/>
    <cellStyle name="Percent 106 2" xfId="287"/>
    <cellStyle name="Percent 107" xfId="288"/>
    <cellStyle name="Percent 107 2" xfId="289"/>
    <cellStyle name="Percent 108" xfId="290"/>
    <cellStyle name="Percent 108 2" xfId="291"/>
    <cellStyle name="Percent 109" xfId="292"/>
    <cellStyle name="Percent 109 2" xfId="293"/>
    <cellStyle name="Percent 11" xfId="294"/>
    <cellStyle name="Percent 110" xfId="295"/>
    <cellStyle name="Percent 110 2" xfId="296"/>
    <cellStyle name="Percent 111" xfId="297"/>
    <cellStyle name="Percent 111 2" xfId="298"/>
    <cellStyle name="Percent 112" xfId="299"/>
    <cellStyle name="Percent 112 2" xfId="300"/>
    <cellStyle name="Percent 113" xfId="301"/>
    <cellStyle name="Percent 113 2" xfId="302"/>
    <cellStyle name="Percent 114" xfId="303"/>
    <cellStyle name="Percent 114 2" xfId="304"/>
    <cellStyle name="Percent 115" xfId="305"/>
    <cellStyle name="Percent 115 2" xfId="306"/>
    <cellStyle name="Percent 116" xfId="307"/>
    <cellStyle name="Percent 116 2" xfId="308"/>
    <cellStyle name="Percent 117" xfId="309"/>
    <cellStyle name="Percent 117 2" xfId="310"/>
    <cellStyle name="Percent 118" xfId="311"/>
    <cellStyle name="Percent 118 2" xfId="312"/>
    <cellStyle name="Percent 119" xfId="313"/>
    <cellStyle name="Percent 119 2" xfId="314"/>
    <cellStyle name="Percent 12" xfId="315"/>
    <cellStyle name="Percent 12 2" xfId="316"/>
    <cellStyle name="Percent 120" xfId="317"/>
    <cellStyle name="Percent 120 2" xfId="318"/>
    <cellStyle name="Percent 121" xfId="319"/>
    <cellStyle name="Percent 122" xfId="530"/>
    <cellStyle name="Percent 123" xfId="533"/>
    <cellStyle name="Percent 124" xfId="532"/>
    <cellStyle name="Percent 125" xfId="538"/>
    <cellStyle name="Percent 126" xfId="540"/>
    <cellStyle name="Percent 127" xfId="542"/>
    <cellStyle name="Percent 128" xfId="544"/>
    <cellStyle name="Percent 129" xfId="546"/>
    <cellStyle name="Percent 13" xfId="320"/>
    <cellStyle name="Percent 13 2" xfId="321"/>
    <cellStyle name="Percent 130" xfId="547"/>
    <cellStyle name="Percent 131" xfId="549"/>
    <cellStyle name="Percent 132" xfId="4652"/>
    <cellStyle name="Percent 132 2" xfId="4671"/>
    <cellStyle name="Percent 14" xfId="322"/>
    <cellStyle name="Percent 14 2" xfId="323"/>
    <cellStyle name="Percent 15" xfId="324"/>
    <cellStyle name="Percent 15 2" xfId="325"/>
    <cellStyle name="Percent 16" xfId="326"/>
    <cellStyle name="Percent 16 2" xfId="327"/>
    <cellStyle name="Percent 17" xfId="328"/>
    <cellStyle name="Percent 17 2" xfId="329"/>
    <cellStyle name="Percent 18" xfId="330"/>
    <cellStyle name="Percent 18 2" xfId="331"/>
    <cellStyle name="Percent 19" xfId="332"/>
    <cellStyle name="Percent 19 2" xfId="333"/>
    <cellStyle name="Percent 2" xfId="334"/>
    <cellStyle name="Percent 2 10" xfId="61945"/>
    <cellStyle name="Percent 2 2" xfId="10"/>
    <cellStyle name="Percent 2 2 2" xfId="335"/>
    <cellStyle name="Percent 2 2 2 2" xfId="336"/>
    <cellStyle name="Percent 2 2 3" xfId="337"/>
    <cellStyle name="Percent 2 2 4" xfId="338"/>
    <cellStyle name="Percent 2 3" xfId="339"/>
    <cellStyle name="Percent 2 3 2" xfId="340"/>
    <cellStyle name="Percent 2 3 2 2" xfId="60346"/>
    <cellStyle name="Percent 2 3 2 2 2" xfId="60347"/>
    <cellStyle name="Percent 2 3 2 2 2 2" xfId="60348"/>
    <cellStyle name="Percent 2 3 2 2 3" xfId="60349"/>
    <cellStyle name="Percent 2 3 2 3" xfId="60350"/>
    <cellStyle name="Percent 2 3 2 3 2" xfId="60351"/>
    <cellStyle name="Percent 2 3 2 4" xfId="60352"/>
    <cellStyle name="Percent 2 3 2 5" xfId="60353"/>
    <cellStyle name="Percent 2 3 3" xfId="60354"/>
    <cellStyle name="Percent 2 3 3 2" xfId="60355"/>
    <cellStyle name="Percent 2 3 3 2 2" xfId="60356"/>
    <cellStyle name="Percent 2 3 3 3" xfId="60357"/>
    <cellStyle name="Percent 2 3 4" xfId="60358"/>
    <cellStyle name="Percent 2 3 4 2" xfId="60359"/>
    <cellStyle name="Percent 2 3 5" xfId="60360"/>
    <cellStyle name="Percent 2 3 6" xfId="60361"/>
    <cellStyle name="Percent 2 4" xfId="341"/>
    <cellStyle name="Percent 2 4 2" xfId="61946"/>
    <cellStyle name="Percent 2 5" xfId="60411"/>
    <cellStyle name="Percent 2 5 2" xfId="61947"/>
    <cellStyle name="Percent 2 6" xfId="60412"/>
    <cellStyle name="Percent 2 6 2" xfId="61948"/>
    <cellStyle name="Percent 2 7" xfId="61949"/>
    <cellStyle name="Percent 2 7 2" xfId="61950"/>
    <cellStyle name="Percent 2 8" xfId="61951"/>
    <cellStyle name="Percent 2 8 2" xfId="61952"/>
    <cellStyle name="Percent 2 9" xfId="61953"/>
    <cellStyle name="Percent 20" xfId="342"/>
    <cellStyle name="Percent 20 2" xfId="343"/>
    <cellStyle name="Percent 21" xfId="344"/>
    <cellStyle name="Percent 21 2" xfId="345"/>
    <cellStyle name="Percent 22" xfId="346"/>
    <cellStyle name="Percent 22 2" xfId="347"/>
    <cellStyle name="Percent 23" xfId="348"/>
    <cellStyle name="Percent 23 2" xfId="349"/>
    <cellStyle name="Percent 24" xfId="350"/>
    <cellStyle name="Percent 24 2" xfId="351"/>
    <cellStyle name="Percent 25" xfId="352"/>
    <cellStyle name="Percent 25 2" xfId="353"/>
    <cellStyle name="Percent 26" xfId="354"/>
    <cellStyle name="Percent 26 2" xfId="355"/>
    <cellStyle name="Percent 27" xfId="356"/>
    <cellStyle name="Percent 27 2" xfId="357"/>
    <cellStyle name="Percent 28" xfId="358"/>
    <cellStyle name="Percent 28 2" xfId="359"/>
    <cellStyle name="Percent 29" xfId="360"/>
    <cellStyle name="Percent 29 2" xfId="361"/>
    <cellStyle name="Percent 3" xfId="8"/>
    <cellStyle name="Percent 3 2" xfId="9"/>
    <cellStyle name="Percent 3 2 2" xfId="362"/>
    <cellStyle name="Percent 3 2 2 2" xfId="60413"/>
    <cellStyle name="Percent 3 2 3" xfId="60414"/>
    <cellStyle name="Percent 3 2 4" xfId="60415"/>
    <cellStyle name="Percent 3 3" xfId="363"/>
    <cellStyle name="Percent 3 3 2" xfId="60416"/>
    <cellStyle name="Percent 3 4" xfId="364"/>
    <cellStyle name="Percent 3 5" xfId="550"/>
    <cellStyle name="Percent 30" xfId="365"/>
    <cellStyle name="Percent 30 2" xfId="366"/>
    <cellStyle name="Percent 31" xfId="367"/>
    <cellStyle name="Percent 31 2" xfId="368"/>
    <cellStyle name="Percent 32" xfId="369"/>
    <cellStyle name="Percent 32 2" xfId="370"/>
    <cellStyle name="Percent 33" xfId="371"/>
    <cellStyle name="Percent 33 2" xfId="372"/>
    <cellStyle name="Percent 34" xfId="373"/>
    <cellStyle name="Percent 34 2" xfId="374"/>
    <cellStyle name="Percent 35" xfId="375"/>
    <cellStyle name="Percent 35 2" xfId="376"/>
    <cellStyle name="Percent 36" xfId="377"/>
    <cellStyle name="Percent 36 2" xfId="378"/>
    <cellStyle name="Percent 37" xfId="379"/>
    <cellStyle name="Percent 37 2" xfId="380"/>
    <cellStyle name="Percent 38" xfId="381"/>
    <cellStyle name="Percent 38 2" xfId="382"/>
    <cellStyle name="Percent 39" xfId="383"/>
    <cellStyle name="Percent 39 2" xfId="384"/>
    <cellStyle name="Percent 4" xfId="385"/>
    <cellStyle name="Percent 4 2" xfId="386"/>
    <cellStyle name="Percent 4 3" xfId="60362"/>
    <cellStyle name="Percent 4 4" xfId="60363"/>
    <cellStyle name="Percent 40" xfId="387"/>
    <cellStyle name="Percent 40 2" xfId="388"/>
    <cellStyle name="Percent 41" xfId="389"/>
    <cellStyle name="Percent 41 2" xfId="390"/>
    <cellStyle name="Percent 42" xfId="391"/>
    <cellStyle name="Percent 42 2" xfId="392"/>
    <cellStyle name="Percent 43" xfId="393"/>
    <cellStyle name="Percent 43 2" xfId="394"/>
    <cellStyle name="Percent 44" xfId="395"/>
    <cellStyle name="Percent 44 2" xfId="396"/>
    <cellStyle name="Percent 45" xfId="397"/>
    <cellStyle name="Percent 45 2" xfId="398"/>
    <cellStyle name="Percent 46" xfId="399"/>
    <cellStyle name="Percent 46 2" xfId="400"/>
    <cellStyle name="Percent 47" xfId="401"/>
    <cellStyle name="Percent 47 2" xfId="402"/>
    <cellStyle name="Percent 48" xfId="403"/>
    <cellStyle name="Percent 48 2" xfId="404"/>
    <cellStyle name="Percent 49" xfId="405"/>
    <cellStyle name="Percent 49 2" xfId="406"/>
    <cellStyle name="Percent 5" xfId="407"/>
    <cellStyle name="Percent 5 2" xfId="408"/>
    <cellStyle name="Percent 5 2 2" xfId="60364"/>
    <cellStyle name="Percent 5 3" xfId="60365"/>
    <cellStyle name="Percent 50" xfId="409"/>
    <cellStyle name="Percent 50 2" xfId="410"/>
    <cellStyle name="Percent 51" xfId="411"/>
    <cellStyle name="Percent 51 2" xfId="412"/>
    <cellStyle name="Percent 52" xfId="413"/>
    <cellStyle name="Percent 52 2" xfId="414"/>
    <cellStyle name="Percent 53" xfId="415"/>
    <cellStyle name="Percent 53 2" xfId="416"/>
    <cellStyle name="Percent 54" xfId="417"/>
    <cellStyle name="Percent 54 2" xfId="418"/>
    <cellStyle name="Percent 55" xfId="419"/>
    <cellStyle name="Percent 55 2" xfId="420"/>
    <cellStyle name="Percent 56" xfId="421"/>
    <cellStyle name="Percent 56 2" xfId="422"/>
    <cellStyle name="Percent 57" xfId="423"/>
    <cellStyle name="Percent 57 2" xfId="424"/>
    <cellStyle name="Percent 58" xfId="425"/>
    <cellStyle name="Percent 58 2" xfId="426"/>
    <cellStyle name="Percent 59" xfId="427"/>
    <cellStyle name="Percent 59 2" xfId="428"/>
    <cellStyle name="Percent 6" xfId="429"/>
    <cellStyle name="Percent 6 2" xfId="430"/>
    <cellStyle name="Percent 6 3" xfId="431"/>
    <cellStyle name="Percent 60" xfId="432"/>
    <cellStyle name="Percent 60 2" xfId="433"/>
    <cellStyle name="Percent 61" xfId="434"/>
    <cellStyle name="Percent 61 2" xfId="435"/>
    <cellStyle name="Percent 62" xfId="436"/>
    <cellStyle name="Percent 62 2" xfId="437"/>
    <cellStyle name="Percent 63" xfId="438"/>
    <cellStyle name="Percent 63 2" xfId="439"/>
    <cellStyle name="Percent 64" xfId="440"/>
    <cellStyle name="Percent 64 2" xfId="441"/>
    <cellStyle name="Percent 65" xfId="442"/>
    <cellStyle name="Percent 65 2" xfId="443"/>
    <cellStyle name="Percent 66" xfId="444"/>
    <cellStyle name="Percent 66 2" xfId="445"/>
    <cellStyle name="Percent 67" xfId="446"/>
    <cellStyle name="Percent 67 2" xfId="447"/>
    <cellStyle name="Percent 68" xfId="448"/>
    <cellStyle name="Percent 68 2" xfId="449"/>
    <cellStyle name="Percent 69" xfId="450"/>
    <cellStyle name="Percent 69 2" xfId="451"/>
    <cellStyle name="Percent 7" xfId="452"/>
    <cellStyle name="Percent 7 2" xfId="60366"/>
    <cellStyle name="Percent 7 2 2" xfId="60367"/>
    <cellStyle name="Percent 7 2 2 2" xfId="60368"/>
    <cellStyle name="Percent 7 2 2 2 2" xfId="60369"/>
    <cellStyle name="Percent 7 2 2 3" xfId="60370"/>
    <cellStyle name="Percent 7 2 3" xfId="60371"/>
    <cellStyle name="Percent 7 2 3 2" xfId="60372"/>
    <cellStyle name="Percent 7 2 4" xfId="60373"/>
    <cellStyle name="Percent 7 3" xfId="60374"/>
    <cellStyle name="Percent 7 3 2" xfId="60375"/>
    <cellStyle name="Percent 7 3 2 2" xfId="60376"/>
    <cellStyle name="Percent 7 3 3" xfId="60377"/>
    <cellStyle name="Percent 7 4" xfId="60378"/>
    <cellStyle name="Percent 7 4 2" xfId="60379"/>
    <cellStyle name="Percent 7 5" xfId="60380"/>
    <cellStyle name="Percent 70" xfId="453"/>
    <cellStyle name="Percent 70 2" xfId="454"/>
    <cellStyle name="Percent 71" xfId="455"/>
    <cellStyle name="Percent 71 2" xfId="456"/>
    <cellStyle name="Percent 72" xfId="457"/>
    <cellStyle name="Percent 72 2" xfId="458"/>
    <cellStyle name="Percent 73" xfId="459"/>
    <cellStyle name="Percent 73 2" xfId="460"/>
    <cellStyle name="Percent 74" xfId="461"/>
    <cellStyle name="Percent 74 2" xfId="462"/>
    <cellStyle name="Percent 75" xfId="463"/>
    <cellStyle name="Percent 75 2" xfId="464"/>
    <cellStyle name="Percent 76" xfId="465"/>
    <cellStyle name="Percent 76 2" xfId="466"/>
    <cellStyle name="Percent 77" xfId="467"/>
    <cellStyle name="Percent 77 2" xfId="468"/>
    <cellStyle name="Percent 78" xfId="469"/>
    <cellStyle name="Percent 78 2" xfId="470"/>
    <cellStyle name="Percent 79" xfId="471"/>
    <cellStyle name="Percent 79 2" xfId="472"/>
    <cellStyle name="Percent 8" xfId="473"/>
    <cellStyle name="Percent 80" xfId="474"/>
    <cellStyle name="Percent 80 2" xfId="475"/>
    <cellStyle name="Percent 81" xfId="476"/>
    <cellStyle name="Percent 81 2" xfId="477"/>
    <cellStyle name="Percent 82" xfId="478"/>
    <cellStyle name="Percent 82 2" xfId="479"/>
    <cellStyle name="Percent 83" xfId="480"/>
    <cellStyle name="Percent 83 2" xfId="481"/>
    <cellStyle name="Percent 84" xfId="482"/>
    <cellStyle name="Percent 84 2" xfId="483"/>
    <cellStyle name="Percent 85" xfId="484"/>
    <cellStyle name="Percent 85 2" xfId="485"/>
    <cellStyle name="Percent 86" xfId="486"/>
    <cellStyle name="Percent 86 2" xfId="487"/>
    <cellStyle name="Percent 87" xfId="488"/>
    <cellStyle name="Percent 87 2" xfId="489"/>
    <cellStyle name="Percent 88" xfId="490"/>
    <cellStyle name="Percent 88 2" xfId="491"/>
    <cellStyle name="Percent 89" xfId="492"/>
    <cellStyle name="Percent 89 2" xfId="493"/>
    <cellStyle name="Percent 9" xfId="494"/>
    <cellStyle name="Percent 90" xfId="495"/>
    <cellStyle name="Percent 90 2" xfId="496"/>
    <cellStyle name="Percent 91" xfId="497"/>
    <cellStyle name="Percent 91 2" xfId="498"/>
    <cellStyle name="Percent 92" xfId="499"/>
    <cellStyle name="Percent 92 2" xfId="500"/>
    <cellStyle name="Percent 93" xfId="501"/>
    <cellStyle name="Percent 93 2" xfId="502"/>
    <cellStyle name="Percent 94" xfId="503"/>
    <cellStyle name="Percent 94 2" xfId="504"/>
    <cellStyle name="Percent 95" xfId="505"/>
    <cellStyle name="Percent 95 2" xfId="506"/>
    <cellStyle name="Percent 96" xfId="507"/>
    <cellStyle name="Percent 96 2" xfId="508"/>
    <cellStyle name="Percent 97" xfId="509"/>
    <cellStyle name="Percent 97 2" xfId="510"/>
    <cellStyle name="Percent 98" xfId="511"/>
    <cellStyle name="Percent 98 2" xfId="512"/>
    <cellStyle name="Percent 99" xfId="513"/>
    <cellStyle name="Percent 99 2" xfId="514"/>
    <cellStyle name="style07" xfId="60381"/>
    <cellStyle name="style08" xfId="60382"/>
    <cellStyle name="style08 2" xfId="61954"/>
    <cellStyle name="style09" xfId="60383"/>
    <cellStyle name="style09 2" xfId="61955"/>
    <cellStyle name="style10" xfId="60384"/>
    <cellStyle name="style11" xfId="60385"/>
    <cellStyle name="style11 2" xfId="61956"/>
    <cellStyle name="style12" xfId="60386"/>
    <cellStyle name="style12 2" xfId="61957"/>
    <cellStyle name="style20" xfId="60387"/>
    <cellStyle name="style20 2" xfId="61958"/>
    <cellStyle name="style21" xfId="60388"/>
    <cellStyle name="style21 2" xfId="61959"/>
    <cellStyle name="Title 10" xfId="4589"/>
    <cellStyle name="Title 11" xfId="4590"/>
    <cellStyle name="Title 12" xfId="4591"/>
    <cellStyle name="Title 13" xfId="4592"/>
    <cellStyle name="Title 14" xfId="4593"/>
    <cellStyle name="Title 15" xfId="4594"/>
    <cellStyle name="Title 16" xfId="4595"/>
    <cellStyle name="Title 17" xfId="4596"/>
    <cellStyle name="Title 18" xfId="4597"/>
    <cellStyle name="Title 19" xfId="4598"/>
    <cellStyle name="Title 2" xfId="515"/>
    <cellStyle name="Title 2 2" xfId="61960"/>
    <cellStyle name="Title 2 3" xfId="61961"/>
    <cellStyle name="Title 2 4" xfId="61962"/>
    <cellStyle name="Title 2 5" xfId="61963"/>
    <cellStyle name="Title 20" xfId="60389"/>
    <cellStyle name="Title 21" xfId="60390"/>
    <cellStyle name="Title 22" xfId="60391"/>
    <cellStyle name="Title 3" xfId="516"/>
    <cellStyle name="Title 4" xfId="4599"/>
    <cellStyle name="Title 4 2" xfId="61964"/>
    <cellStyle name="Title 5" xfId="4600"/>
    <cellStyle name="Title 5 2" xfId="61965"/>
    <cellStyle name="Title 6" xfId="4601"/>
    <cellStyle name="Title 7" xfId="4602"/>
    <cellStyle name="Title 8" xfId="4603"/>
    <cellStyle name="Title 9" xfId="4604"/>
    <cellStyle name="Total 10" xfId="4605"/>
    <cellStyle name="Total 11" xfId="4606"/>
    <cellStyle name="Total 12" xfId="4607"/>
    <cellStyle name="Total 13" xfId="4608"/>
    <cellStyle name="Total 14" xfId="4609"/>
    <cellStyle name="Total 15" xfId="4610"/>
    <cellStyle name="Total 16" xfId="4611"/>
    <cellStyle name="Total 17" xfId="4612"/>
    <cellStyle name="Total 18" xfId="4613"/>
    <cellStyle name="Total 19" xfId="4614"/>
    <cellStyle name="Total 2" xfId="517"/>
    <cellStyle name="Total 2 2" xfId="518"/>
    <cellStyle name="Total 2 2 2" xfId="519"/>
    <cellStyle name="Total 2 3" xfId="520"/>
    <cellStyle name="Total 2 4" xfId="521"/>
    <cellStyle name="Total 2 5" xfId="522"/>
    <cellStyle name="Total 20" xfId="4615"/>
    <cellStyle name="Total 21" xfId="60392"/>
    <cellStyle name="Total 22" xfId="60393"/>
    <cellStyle name="Total 3" xfId="523"/>
    <cellStyle name="Total 3 2" xfId="524"/>
    <cellStyle name="Total 3 3" xfId="525"/>
    <cellStyle name="Total 4" xfId="526"/>
    <cellStyle name="Total 4 2" xfId="61966"/>
    <cellStyle name="Total 5" xfId="4616"/>
    <cellStyle name="Total 5 2" xfId="61967"/>
    <cellStyle name="Total 6" xfId="4617"/>
    <cellStyle name="Total 7" xfId="4618"/>
    <cellStyle name="Total 8" xfId="4619"/>
    <cellStyle name="Total 9" xfId="4620"/>
    <cellStyle name="Warning Text 10" xfId="4621"/>
    <cellStyle name="Warning Text 11" xfId="4622"/>
    <cellStyle name="Warning Text 12" xfId="4623"/>
    <cellStyle name="Warning Text 13" xfId="4624"/>
    <cellStyle name="Warning Text 14" xfId="4625"/>
    <cellStyle name="Warning Text 15" xfId="4626"/>
    <cellStyle name="Warning Text 16" xfId="4627"/>
    <cellStyle name="Warning Text 17" xfId="4628"/>
    <cellStyle name="Warning Text 18" xfId="4629"/>
    <cellStyle name="Warning Text 19" xfId="4630"/>
    <cellStyle name="Warning Text 2" xfId="527"/>
    <cellStyle name="Warning Text 2 2" xfId="61968"/>
    <cellStyle name="Warning Text 2 3" xfId="61969"/>
    <cellStyle name="Warning Text 2 4" xfId="61970"/>
    <cellStyle name="Warning Text 2 5" xfId="61971"/>
    <cellStyle name="Warning Text 20" xfId="4631"/>
    <cellStyle name="Warning Text 21" xfId="60394"/>
    <cellStyle name="Warning Text 22" xfId="60395"/>
    <cellStyle name="Warning Text 3" xfId="528"/>
    <cellStyle name="Warning Text 3 2" xfId="61972"/>
    <cellStyle name="Warning Text 4" xfId="4632"/>
    <cellStyle name="Warning Text 4 2" xfId="61973"/>
    <cellStyle name="Warning Text 5" xfId="4633"/>
    <cellStyle name="Warning Text 5 2" xfId="61974"/>
    <cellStyle name="Warning Text 6" xfId="4634"/>
    <cellStyle name="Warning Text 7" xfId="4635"/>
    <cellStyle name="Warning Text 8" xfId="4636"/>
    <cellStyle name="Warning Text 9" xfId="4637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2\8.%20Budget%20Review%20Charts-2012\Source\Financial%20Report%20Consolidator%20(20110922R)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dget%202010\Budget%20Templates%20Received%20-%20AM1\2010%20Budget%20-%20CC39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stribution_Rate_Application_2008_Forward_Test_Year\Horizon%20Rate%20Model\Exhibit%203%20Distribution%20Revenue%20Throughputs%202006%20to%202008%20F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Forecasts\2012\Q3-2012\4.%20Summarized%20Forecast%20Templates\2.%20Forecast%20Master%20-%20Q3%20201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2\5.%20Budget%20Templates%20Received\1.%20Operating%20Budget%20Templates\2012-13%20Budget%20Template-Cost%20Centre%20522-101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dget%202010\Budget%20Templates%20Received%20-%20Project%20Capital\Copy%20of%20Capital%20Budget%202010%20St%20%20Catharines%20(U)_Sent%20to%20Terry%20in%20Finance%20on%20Aug%2027-with%20Asset%20Categori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cfiles\Business%20Planning\Budget%202009\01%20-%20Budget%20Templates\01%20-%20Received\Consolidation\EDO\Back-up\Copy%20of%20November%202008%20Financial%20Statement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Financials%202013\9.%20September\HUC%20Consolidated%20September%202013%20(FINAL%202013_10_15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2\8.%20Budget%20Review%20Charts-2012\Source\Financial%20Report%20Consolidator%20(20110920T)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1\2011%20Payroll%20Analysis\Budget%202011%20Payroll%20Summary%20TH%20Dec%2013%20201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\Oakville%20Hydro%20Corporation-60234865\2007WP-Oakville%20Hydro%20Corporation\2007WP-Oakville%20Hydro%20Electricity%20Distribution%20Inc\OHD\07%20-%20IT%20Provision%20WP%20-%20Oakville%20Hyd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cfiles\sjh\MD&amp;A\2009\July%202009\Horizon%20Var%20Analysis%20Capex%20July'09-with%20Detail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ir\My%20Documents\2012-13%20Budget%20Template-Cost%20Centre%20500-101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6%20Rates%20Analysts/OEB%20RRR%20Filings%20-%202016/5.%20Q4%202016%20Results/RRR%202.1.2/2.1.2%20-%20Dec%2031,%202016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OEB%20Applications%20-%20Horizon/2015%20Cost%20of%20Service/MODELS/Load%20Forecast%20Itron%20Output%20-%20v14%20-%20Settlement%20Propos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OEB%20Applications%20-%20Horizon/2015%20Cost%20of%20Service/Load%20Forecast%20Project/Itron%20Scenarios/Old%20Load%20Forecast%20Models/Large%20User%20Scenarios_12_31_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OEB%20Applications%20-%20Horizon/2018%20Distribution%20Rates/DVA%20Calculation/2018%20Deferral%20and%20Variance%20Accounts%20Tables%20-%20Actual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INANCE\2010\EDI\Regulatory%20Assets\Monthly%20RSVA%20balances%20-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av\Spreadsheets\Budget%20Info%202010\Budget%20Templates\Finals\2010%20Budget%20-%20CC311-101_R8%20-%20after%20Aug%204-tem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ca\Local%20Settings\Temporary%20Internet%20Files\Content.Outlook\HGN6OOMV\Capital%20Summary-R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1\Budget%20Templates%20Received\CC620-101_2011%20Budget%20Template-CC620%20working%20v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hamfsr01\cls\O\Oakville%20Hydro%20Corporation-60234865\2007WP-Oakville%20Hydro%20Corporation\2007WP-El-Con%20Construction\07%20-%20Tax%20Provision%20-%20El-Con%20Construction\07%20-%20IT%20Provision%20WP%20-%20El%20Con%20Construc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Forecasts\2012\Q1-2012\1.%20Administrative%20Files\FRS%20v7.82%20FY2012%20Dataset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Planning\Budget%202011\1-Budget%20Templates%20Received\CC311-101_2011%20Budget%20Template-311-101-Feb%205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|"/>
      <sheetName val="|Index|"/>
      <sheetName val="|OPEX|"/>
      <sheetName val="|RC|"/>
      <sheetName val="|BP OPEX|"/>
      <sheetName val="|BP CAPEX|"/>
      <sheetName val="|BP SS|"/>
      <sheetName val="|FS|"/>
      <sheetName val="&lt;Income Statement&gt;"/>
      <sheetName val="&lt;Review Chart&gt;"/>
    </sheetNames>
    <sheetDataSet>
      <sheetData sheetId="0" refreshError="1">
        <row r="2">
          <cell r="A2" t="str">
            <v>BD</v>
          </cell>
          <cell r="G2">
            <v>1005</v>
          </cell>
          <cell r="I2">
            <v>230200</v>
          </cell>
        </row>
        <row r="3">
          <cell r="A3" t="str">
            <v>CC</v>
          </cell>
          <cell r="E3" t="str">
            <v>10-400</v>
          </cell>
          <cell r="G3">
            <v>1104</v>
          </cell>
          <cell r="I3">
            <v>408000</v>
          </cell>
          <cell r="K3" t="str">
            <v>11-501-9073</v>
          </cell>
        </row>
        <row r="4">
          <cell r="A4" t="str">
            <v>CC Segmented-CDM (CO#14)</v>
          </cell>
          <cell r="E4" t="str">
            <v>11-100</v>
          </cell>
          <cell r="G4">
            <v>1140</v>
          </cell>
          <cell r="I4">
            <v>408001</v>
          </cell>
          <cell r="K4" t="str">
            <v>11-501-9080</v>
          </cell>
        </row>
        <row r="5">
          <cell r="A5" t="str">
            <v>CC Segmented-CS Regulated (CO#11)</v>
          </cell>
          <cell r="E5" t="str">
            <v>11-200</v>
          </cell>
          <cell r="G5">
            <v>1180</v>
          </cell>
          <cell r="I5">
            <v>408002</v>
          </cell>
          <cell r="K5" t="str">
            <v>11-502-9073</v>
          </cell>
        </row>
        <row r="6">
          <cell r="A6" t="str">
            <v>CC Segmented-CS Unregulated (CO#12)</v>
          </cell>
          <cell r="E6" t="str">
            <v>11-201</v>
          </cell>
          <cell r="G6">
            <v>1200</v>
          </cell>
          <cell r="I6">
            <v>408003</v>
          </cell>
          <cell r="K6" t="str">
            <v>11-502-9090</v>
          </cell>
        </row>
        <row r="7">
          <cell r="A7" t="str">
            <v>CC Segmented-Customer Connections</v>
          </cell>
          <cell r="E7" t="str">
            <v>11-205</v>
          </cell>
          <cell r="G7">
            <v>1305</v>
          </cell>
          <cell r="I7">
            <v>408004</v>
          </cell>
          <cell r="K7" t="str">
            <v>11-503-9073</v>
          </cell>
        </row>
        <row r="8">
          <cell r="A8" t="str">
            <v>CC-CC#11-310</v>
          </cell>
          <cell r="E8" t="str">
            <v>11-210</v>
          </cell>
          <cell r="G8">
            <v>1330</v>
          </cell>
          <cell r="I8">
            <v>408005</v>
          </cell>
          <cell r="K8" t="str">
            <v>11-503-9090</v>
          </cell>
        </row>
        <row r="9">
          <cell r="A9" t="str">
            <v>CC-CC#11-311</v>
          </cell>
          <cell r="E9" t="str">
            <v>11-211</v>
          </cell>
          <cell r="G9">
            <v>1350</v>
          </cell>
          <cell r="I9">
            <v>408006</v>
          </cell>
          <cell r="K9" t="str">
            <v>11-521-9080</v>
          </cell>
        </row>
        <row r="10">
          <cell r="A10" t="str">
            <v>CC-CC#11-312</v>
          </cell>
          <cell r="E10" t="str">
            <v>11-212</v>
          </cell>
          <cell r="G10">
            <v>1532</v>
          </cell>
          <cell r="I10">
            <v>408008</v>
          </cell>
          <cell r="K10" t="str">
            <v>11-522-9073</v>
          </cell>
        </row>
        <row r="11">
          <cell r="A11" t="str">
            <v>CC-CC#11-314</v>
          </cell>
          <cell r="E11" t="str">
            <v>11-213</v>
          </cell>
          <cell r="G11">
            <v>1556</v>
          </cell>
          <cell r="I11">
            <v>408009</v>
          </cell>
          <cell r="K11" t="str">
            <v>11-522-9080</v>
          </cell>
        </row>
        <row r="12">
          <cell r="A12" t="str">
            <v>CC-CC#11-392</v>
          </cell>
          <cell r="E12" t="str">
            <v>11-214</v>
          </cell>
          <cell r="G12">
            <v>1565</v>
          </cell>
          <cell r="I12">
            <v>408010</v>
          </cell>
          <cell r="K12" t="str">
            <v>11-543-9041</v>
          </cell>
        </row>
        <row r="13">
          <cell r="A13" t="str">
            <v>CC-CDM</v>
          </cell>
          <cell r="E13" t="str">
            <v>11-293</v>
          </cell>
          <cell r="G13">
            <v>1567</v>
          </cell>
          <cell r="I13">
            <v>408018</v>
          </cell>
          <cell r="K13" t="str">
            <v>11-544-9073</v>
          </cell>
        </row>
        <row r="14">
          <cell r="A14" t="str">
            <v>CC-Customer Connections</v>
          </cell>
          <cell r="E14" t="str">
            <v>11-306</v>
          </cell>
          <cell r="G14">
            <v>1572</v>
          </cell>
          <cell r="I14">
            <v>408030</v>
          </cell>
          <cell r="K14" t="str">
            <v>11-544-9090</v>
          </cell>
        </row>
        <row r="15">
          <cell r="A15" t="str">
            <v>CC-Customer Service</v>
          </cell>
          <cell r="E15" t="str">
            <v>11-310</v>
          </cell>
          <cell r="G15">
            <v>1635</v>
          </cell>
          <cell r="I15">
            <v>408031</v>
          </cell>
          <cell r="K15" t="str">
            <v>11-545-9040</v>
          </cell>
        </row>
        <row r="16">
          <cell r="A16" t="str">
            <v>CC-Executive</v>
          </cell>
          <cell r="E16" t="str">
            <v>11-311</v>
          </cell>
          <cell r="G16">
            <v>1640</v>
          </cell>
          <cell r="I16">
            <v>408032</v>
          </cell>
          <cell r="K16" t="str">
            <v>11-545-9090</v>
          </cell>
        </row>
        <row r="17">
          <cell r="A17" t="str">
            <v>CDM</v>
          </cell>
          <cell r="E17" t="str">
            <v>11-312</v>
          </cell>
          <cell r="G17">
            <v>1740</v>
          </cell>
          <cell r="I17">
            <v>408033</v>
          </cell>
          <cell r="K17" t="str">
            <v>(blank)</v>
          </cell>
        </row>
        <row r="18">
          <cell r="A18" t="str">
            <v>CDM-CC#14-330</v>
          </cell>
          <cell r="E18" t="str">
            <v>11-313</v>
          </cell>
          <cell r="G18">
            <v>1808</v>
          </cell>
          <cell r="I18">
            <v>408034</v>
          </cell>
        </row>
        <row r="19">
          <cell r="A19" t="str">
            <v>CDM-CC#14-331</v>
          </cell>
          <cell r="E19" t="str">
            <v>11-314</v>
          </cell>
          <cell r="G19">
            <v>1820</v>
          </cell>
          <cell r="I19">
            <v>408035</v>
          </cell>
        </row>
        <row r="20">
          <cell r="A20" t="str">
            <v>CFO</v>
          </cell>
          <cell r="E20" t="str">
            <v>11-315</v>
          </cell>
          <cell r="G20">
            <v>1830</v>
          </cell>
          <cell r="I20">
            <v>408036</v>
          </cell>
        </row>
        <row r="21">
          <cell r="A21" t="str">
            <v>CFO-CEO Executive</v>
          </cell>
          <cell r="E21" t="str">
            <v>11-392</v>
          </cell>
          <cell r="G21">
            <v>1835</v>
          </cell>
          <cell r="I21">
            <v>408037</v>
          </cell>
        </row>
        <row r="22">
          <cell r="A22" t="str">
            <v>CFO-CFO Executive</v>
          </cell>
          <cell r="E22" t="str">
            <v>11-500</v>
          </cell>
          <cell r="G22">
            <v>1840</v>
          </cell>
          <cell r="I22">
            <v>408038</v>
          </cell>
        </row>
        <row r="23">
          <cell r="A23" t="str">
            <v>CFO-Financial Services</v>
          </cell>
          <cell r="E23" t="str">
            <v>11-501</v>
          </cell>
          <cell r="G23">
            <v>1845</v>
          </cell>
          <cell r="I23">
            <v>408040</v>
          </cell>
        </row>
        <row r="24">
          <cell r="A24" t="str">
            <v>CFO-IS&amp;IT</v>
          </cell>
          <cell r="E24" t="str">
            <v>11-502</v>
          </cell>
          <cell r="G24">
            <v>1850</v>
          </cell>
          <cell r="I24">
            <v>408044</v>
          </cell>
        </row>
        <row r="25">
          <cell r="A25" t="str">
            <v>CFO-Regulatory Services</v>
          </cell>
          <cell r="E25" t="str">
            <v>11-503</v>
          </cell>
          <cell r="G25">
            <v>1855</v>
          </cell>
          <cell r="I25">
            <v>408046</v>
          </cell>
        </row>
        <row r="26">
          <cell r="A26" t="str">
            <v>CO#11 Consolidated</v>
          </cell>
          <cell r="E26" t="str">
            <v>11-504</v>
          </cell>
          <cell r="G26">
            <v>1860</v>
          </cell>
          <cell r="I26">
            <v>408070</v>
          </cell>
        </row>
        <row r="27">
          <cell r="A27" t="str">
            <v>CO#11 Consolidated HL</v>
          </cell>
          <cell r="E27" t="str">
            <v>11-521</v>
          </cell>
          <cell r="G27">
            <v>1861</v>
          </cell>
          <cell r="I27">
            <v>408071</v>
          </cell>
        </row>
        <row r="28">
          <cell r="A28" t="str">
            <v>Consolidated SS</v>
          </cell>
          <cell r="E28" t="str">
            <v>11-522</v>
          </cell>
          <cell r="G28">
            <v>1906</v>
          </cell>
          <cell r="I28">
            <v>408200</v>
          </cell>
        </row>
        <row r="29">
          <cell r="A29" t="str">
            <v>CS</v>
          </cell>
          <cell r="E29" t="str">
            <v>11-523</v>
          </cell>
          <cell r="G29">
            <v>1908</v>
          </cell>
          <cell r="I29">
            <v>408210</v>
          </cell>
        </row>
        <row r="30">
          <cell r="A30" t="str">
            <v>CS-Board of Directors</v>
          </cell>
          <cell r="E30" t="str">
            <v>11-524</v>
          </cell>
          <cell r="G30">
            <v>1915</v>
          </cell>
          <cell r="I30">
            <v>408220</v>
          </cell>
        </row>
        <row r="31">
          <cell r="A31" t="str">
            <v>CS-Corporate Communications</v>
          </cell>
          <cell r="E31" t="str">
            <v>11-525</v>
          </cell>
          <cell r="G31">
            <v>1920</v>
          </cell>
          <cell r="I31">
            <v>408400</v>
          </cell>
        </row>
        <row r="32">
          <cell r="A32" t="str">
            <v>CS-Corporate Services - Executive</v>
          </cell>
          <cell r="E32" t="str">
            <v>11-526</v>
          </cell>
          <cell r="G32">
            <v>1925</v>
          </cell>
          <cell r="I32">
            <v>408410</v>
          </cell>
        </row>
        <row r="33">
          <cell r="A33" t="str">
            <v>CS-Facilities</v>
          </cell>
          <cell r="E33" t="str">
            <v>11-543</v>
          </cell>
          <cell r="G33">
            <v>1930</v>
          </cell>
          <cell r="I33">
            <v>408500</v>
          </cell>
        </row>
        <row r="34">
          <cell r="A34" t="str">
            <v>CS-Healthy Workplace &amp; Safety</v>
          </cell>
          <cell r="E34" t="str">
            <v>11-544</v>
          </cell>
          <cell r="G34">
            <v>1935</v>
          </cell>
          <cell r="I34">
            <v>410000</v>
          </cell>
        </row>
        <row r="35">
          <cell r="A35" t="str">
            <v>CS-Human Resources</v>
          </cell>
          <cell r="E35" t="str">
            <v>11-545</v>
          </cell>
          <cell r="G35">
            <v>1940</v>
          </cell>
          <cell r="I35">
            <v>411000</v>
          </cell>
        </row>
        <row r="36">
          <cell r="A36" t="str">
            <v>Financial Statements</v>
          </cell>
          <cell r="E36" t="str">
            <v>11-591</v>
          </cell>
          <cell r="G36">
            <v>1945</v>
          </cell>
          <cell r="I36">
            <v>411500</v>
          </cell>
        </row>
        <row r="37">
          <cell r="A37" t="str">
            <v>HESI (CO#30)</v>
          </cell>
          <cell r="E37" t="str">
            <v>11-592</v>
          </cell>
          <cell r="G37">
            <v>1955</v>
          </cell>
          <cell r="I37">
            <v>412500</v>
          </cell>
        </row>
        <row r="38">
          <cell r="A38" t="str">
            <v>IS&amp;IT-CC#11-210</v>
          </cell>
          <cell r="E38" t="str">
            <v>11-593</v>
          </cell>
          <cell r="G38">
            <v>1960</v>
          </cell>
          <cell r="I38">
            <v>420000</v>
          </cell>
        </row>
        <row r="39">
          <cell r="A39" t="str">
            <v>IS&amp;IT-CC#11-211</v>
          </cell>
          <cell r="E39" t="str">
            <v>11-600</v>
          </cell>
          <cell r="G39">
            <v>1995</v>
          </cell>
          <cell r="I39">
            <v>421000</v>
          </cell>
        </row>
        <row r="40">
          <cell r="A40" t="str">
            <v>IS&amp;IT-CC#11-212</v>
          </cell>
          <cell r="E40" t="str">
            <v>11-601</v>
          </cell>
          <cell r="G40">
            <v>2005</v>
          </cell>
          <cell r="I40">
            <v>421100</v>
          </cell>
        </row>
        <row r="41">
          <cell r="A41" t="str">
            <v>IS&amp;IT-CC#11-213</v>
          </cell>
          <cell r="E41" t="str">
            <v>11-620</v>
          </cell>
          <cell r="G41">
            <v>2055</v>
          </cell>
          <cell r="I41">
            <v>421500</v>
          </cell>
        </row>
        <row r="42">
          <cell r="A42" t="str">
            <v>IS&amp;IT-CC#11-214</v>
          </cell>
          <cell r="E42" t="str">
            <v>11-650</v>
          </cell>
          <cell r="G42">
            <v>2205</v>
          </cell>
          <cell r="I42">
            <v>421600</v>
          </cell>
        </row>
        <row r="43">
          <cell r="A43" t="str">
            <v>IS&amp;IT-CC#11-293</v>
          </cell>
          <cell r="E43" t="str">
            <v>11-651</v>
          </cell>
          <cell r="G43">
            <v>2210</v>
          </cell>
          <cell r="I43">
            <v>421700</v>
          </cell>
        </row>
        <row r="44">
          <cell r="A44" t="str">
            <v>Solar PV (CO#13)</v>
          </cell>
          <cell r="E44" t="str">
            <v>11-652</v>
          </cell>
          <cell r="G44">
            <v>2220</v>
          </cell>
          <cell r="I44">
            <v>421800</v>
          </cell>
        </row>
        <row r="45">
          <cell r="A45" t="str">
            <v>UOD</v>
          </cell>
          <cell r="E45" t="str">
            <v>11-653</v>
          </cell>
          <cell r="G45">
            <v>2264</v>
          </cell>
          <cell r="I45">
            <v>421900</v>
          </cell>
        </row>
        <row r="46">
          <cell r="A46" t="str">
            <v>UOD CC#11-500</v>
          </cell>
          <cell r="E46" t="str">
            <v>11-654</v>
          </cell>
          <cell r="G46">
            <v>2292</v>
          </cell>
          <cell r="I46">
            <v>422000</v>
          </cell>
        </row>
        <row r="47">
          <cell r="A47" t="str">
            <v>UOD CC#11-501</v>
          </cell>
          <cell r="E47" t="str">
            <v>11-655</v>
          </cell>
          <cell r="G47">
            <v>2425</v>
          </cell>
          <cell r="I47">
            <v>422100</v>
          </cell>
        </row>
        <row r="48">
          <cell r="A48" t="str">
            <v>UOD CC#11-502</v>
          </cell>
          <cell r="E48" t="str">
            <v>11-680</v>
          </cell>
          <cell r="G48">
            <v>4025</v>
          </cell>
          <cell r="I48">
            <v>422200</v>
          </cell>
        </row>
        <row r="49">
          <cell r="A49" t="str">
            <v>UOD CC#11-502-101</v>
          </cell>
          <cell r="E49" t="str">
            <v>11-800</v>
          </cell>
          <cell r="G49">
            <v>4068</v>
          </cell>
          <cell r="I49">
            <v>422300</v>
          </cell>
        </row>
        <row r="50">
          <cell r="A50" t="str">
            <v>UOD CC#11-502-102</v>
          </cell>
          <cell r="E50" t="str">
            <v>11-810</v>
          </cell>
          <cell r="G50">
            <v>4080</v>
          </cell>
          <cell r="I50">
            <v>422400</v>
          </cell>
        </row>
        <row r="51">
          <cell r="A51" t="str">
            <v>UOD CC#11-503</v>
          </cell>
          <cell r="E51" t="str">
            <v>11-811</v>
          </cell>
          <cell r="G51">
            <v>4082</v>
          </cell>
          <cell r="I51">
            <v>422500</v>
          </cell>
        </row>
        <row r="52">
          <cell r="A52" t="str">
            <v>UOD CC#11-503-101</v>
          </cell>
          <cell r="E52" t="str">
            <v>11-822</v>
          </cell>
          <cell r="G52">
            <v>4084</v>
          </cell>
          <cell r="I52">
            <v>423000</v>
          </cell>
        </row>
        <row r="53">
          <cell r="A53" t="str">
            <v>UOD CC#11-503-102</v>
          </cell>
          <cell r="E53" t="str">
            <v>11-823</v>
          </cell>
          <cell r="G53">
            <v>4210</v>
          </cell>
          <cell r="I53">
            <v>423500</v>
          </cell>
        </row>
        <row r="54">
          <cell r="A54" t="str">
            <v>UOD CC#11-504</v>
          </cell>
          <cell r="E54" t="str">
            <v>11-830</v>
          </cell>
          <cell r="G54">
            <v>4225</v>
          </cell>
          <cell r="I54">
            <v>424000</v>
          </cell>
        </row>
        <row r="55">
          <cell r="A55" t="str">
            <v>UOD CC#11-521</v>
          </cell>
          <cell r="E55" t="str">
            <v>11-900</v>
          </cell>
          <cell r="G55">
            <v>4235</v>
          </cell>
          <cell r="I55">
            <v>424500</v>
          </cell>
        </row>
        <row r="56">
          <cell r="A56" t="str">
            <v>UOD CC#11-522</v>
          </cell>
          <cell r="E56" t="str">
            <v>11-990</v>
          </cell>
          <cell r="G56">
            <v>4245</v>
          </cell>
          <cell r="I56">
            <v>426000</v>
          </cell>
        </row>
        <row r="57">
          <cell r="A57" t="str">
            <v>UOD CC#11-523</v>
          </cell>
          <cell r="E57" t="str">
            <v>11-Cost Center</v>
          </cell>
          <cell r="G57">
            <v>4324</v>
          </cell>
          <cell r="I57">
            <v>426130</v>
          </cell>
        </row>
        <row r="58">
          <cell r="A58" t="str">
            <v>UOD CC#11-524</v>
          </cell>
          <cell r="E58" t="str">
            <v>11-SGL1-Id</v>
          </cell>
          <cell r="G58">
            <v>4325</v>
          </cell>
          <cell r="I58">
            <v>427000</v>
          </cell>
        </row>
        <row r="59">
          <cell r="A59" t="str">
            <v>UOD CC#11-525-101</v>
          </cell>
          <cell r="E59" t="str">
            <v>12-300</v>
          </cell>
          <cell r="G59">
            <v>4355</v>
          </cell>
          <cell r="I59">
            <v>427500</v>
          </cell>
        </row>
        <row r="60">
          <cell r="A60" t="str">
            <v>UOD CC#11-525-102</v>
          </cell>
          <cell r="E60" t="str">
            <v>12-301</v>
          </cell>
          <cell r="G60">
            <v>4375</v>
          </cell>
          <cell r="I60">
            <v>429900</v>
          </cell>
        </row>
        <row r="61">
          <cell r="A61" t="str">
            <v>UOD CC#11-543</v>
          </cell>
          <cell r="E61" t="str">
            <v>12-302</v>
          </cell>
          <cell r="G61">
            <v>4380</v>
          </cell>
          <cell r="I61">
            <v>430000</v>
          </cell>
        </row>
        <row r="62">
          <cell r="A62" t="str">
            <v>UOD CC#11-544</v>
          </cell>
          <cell r="E62" t="str">
            <v>12-303</v>
          </cell>
          <cell r="G62">
            <v>4390</v>
          </cell>
          <cell r="I62">
            <v>431000</v>
          </cell>
        </row>
        <row r="63">
          <cell r="A63" t="str">
            <v>UOD CC#11-544-101</v>
          </cell>
          <cell r="E63" t="str">
            <v>12-304</v>
          </cell>
          <cell r="G63">
            <v>4405</v>
          </cell>
          <cell r="I63">
            <v>431500</v>
          </cell>
        </row>
        <row r="64">
          <cell r="A64" t="str">
            <v>UOD CC#11-544-102</v>
          </cell>
          <cell r="E64" t="str">
            <v>12-305</v>
          </cell>
          <cell r="G64">
            <v>4510</v>
          </cell>
          <cell r="I64">
            <v>440000</v>
          </cell>
        </row>
        <row r="65">
          <cell r="A65" t="str">
            <v>UOD CC#11-545</v>
          </cell>
          <cell r="E65" t="str">
            <v>13-823</v>
          </cell>
          <cell r="G65">
            <v>4615</v>
          </cell>
          <cell r="I65">
            <v>440010</v>
          </cell>
        </row>
        <row r="66">
          <cell r="A66" t="str">
            <v>UOD CC#11-545-101</v>
          </cell>
          <cell r="E66" t="str">
            <v>13-Solar</v>
          </cell>
          <cell r="G66">
            <v>4635</v>
          </cell>
          <cell r="I66">
            <v>440020</v>
          </cell>
        </row>
        <row r="67">
          <cell r="A67" t="str">
            <v>UOD CC#11-545-102</v>
          </cell>
          <cell r="E67" t="str">
            <v>14-330</v>
          </cell>
          <cell r="G67">
            <v>4720</v>
          </cell>
          <cell r="I67">
            <v>440030</v>
          </cell>
        </row>
        <row r="68">
          <cell r="A68" t="str">
            <v>UOD CC#11-591</v>
          </cell>
          <cell r="E68" t="str">
            <v>14-331</v>
          </cell>
          <cell r="G68">
            <v>4805</v>
          </cell>
          <cell r="I68">
            <v>440040</v>
          </cell>
        </row>
        <row r="69">
          <cell r="A69" t="str">
            <v>UOD CC#11-592</v>
          </cell>
          <cell r="E69" t="str">
            <v>30-822</v>
          </cell>
          <cell r="G69">
            <v>4830</v>
          </cell>
          <cell r="I69">
            <v>440050</v>
          </cell>
        </row>
        <row r="70">
          <cell r="A70" t="str">
            <v>UOD CC#11-593</v>
          </cell>
          <cell r="E70" t="str">
            <v>30-S300</v>
          </cell>
          <cell r="G70">
            <v>4850</v>
          </cell>
          <cell r="I70">
            <v>440060</v>
          </cell>
        </row>
        <row r="71">
          <cell r="A71" t="str">
            <v>UOD-C&amp;MS</v>
          </cell>
          <cell r="E71" t="str">
            <v>30-S310</v>
          </cell>
          <cell r="G71">
            <v>4935</v>
          </cell>
          <cell r="I71">
            <v>440070</v>
          </cell>
        </row>
        <row r="72">
          <cell r="A72" t="str">
            <v>UOD-EO&amp;OI</v>
          </cell>
          <cell r="E72" t="str">
            <v>30-S320</v>
          </cell>
          <cell r="G72">
            <v>5005</v>
          </cell>
          <cell r="I72">
            <v>440080</v>
          </cell>
        </row>
        <row r="73">
          <cell r="A73" t="str">
            <v>UOD-Executive</v>
          </cell>
          <cell r="E73" t="str">
            <v>30-S330</v>
          </cell>
          <cell r="G73">
            <v>5010</v>
          </cell>
          <cell r="I73">
            <v>440090</v>
          </cell>
        </row>
        <row r="74">
          <cell r="A74" t="str">
            <v>UOD-Supply Chain</v>
          </cell>
          <cell r="E74" t="str">
            <v>30-S340</v>
          </cell>
          <cell r="G74">
            <v>5012</v>
          </cell>
          <cell r="I74">
            <v>440095</v>
          </cell>
        </row>
        <row r="75">
          <cell r="A75" t="str">
            <v>(blank)</v>
          </cell>
          <cell r="E75" t="str">
            <v>30-SSGL1-Id</v>
          </cell>
          <cell r="G75">
            <v>5015</v>
          </cell>
          <cell r="I75">
            <v>440100</v>
          </cell>
        </row>
        <row r="76">
          <cell r="E76" t="str">
            <v>(blank)</v>
          </cell>
          <cell r="G76">
            <v>5016</v>
          </cell>
          <cell r="I76">
            <v>490000</v>
          </cell>
        </row>
        <row r="77">
          <cell r="G77">
            <v>5017</v>
          </cell>
          <cell r="I77">
            <v>491000</v>
          </cell>
        </row>
        <row r="78">
          <cell r="G78">
            <v>5020</v>
          </cell>
          <cell r="I78">
            <v>492000</v>
          </cell>
        </row>
        <row r="79">
          <cell r="G79">
            <v>5025</v>
          </cell>
          <cell r="I79">
            <v>498000</v>
          </cell>
        </row>
        <row r="80">
          <cell r="G80">
            <v>5035</v>
          </cell>
          <cell r="I80">
            <v>499900</v>
          </cell>
        </row>
        <row r="81">
          <cell r="G81">
            <v>5040</v>
          </cell>
          <cell r="I81">
            <v>499904</v>
          </cell>
        </row>
        <row r="82">
          <cell r="G82">
            <v>5045</v>
          </cell>
          <cell r="I82">
            <v>499910</v>
          </cell>
        </row>
        <row r="83">
          <cell r="G83">
            <v>5050</v>
          </cell>
          <cell r="I83">
            <v>499920</v>
          </cell>
        </row>
        <row r="84">
          <cell r="G84">
            <v>5055</v>
          </cell>
          <cell r="I84">
            <v>600000</v>
          </cell>
        </row>
        <row r="85">
          <cell r="G85">
            <v>5060</v>
          </cell>
          <cell r="I85">
            <v>601000</v>
          </cell>
        </row>
        <row r="86">
          <cell r="G86">
            <v>5065</v>
          </cell>
          <cell r="I86">
            <v>604000</v>
          </cell>
        </row>
        <row r="87">
          <cell r="G87">
            <v>5070</v>
          </cell>
          <cell r="I87">
            <v>605000</v>
          </cell>
        </row>
        <row r="88">
          <cell r="G88">
            <v>5075</v>
          </cell>
          <cell r="I88">
            <v>605500</v>
          </cell>
        </row>
        <row r="89">
          <cell r="G89">
            <v>5085</v>
          </cell>
          <cell r="I89">
            <v>606000</v>
          </cell>
        </row>
        <row r="90">
          <cell r="G90">
            <v>5096</v>
          </cell>
          <cell r="I90">
            <v>608000</v>
          </cell>
        </row>
        <row r="91">
          <cell r="G91">
            <v>5105</v>
          </cell>
          <cell r="I91">
            <v>608090</v>
          </cell>
        </row>
        <row r="92">
          <cell r="G92">
            <v>5110</v>
          </cell>
          <cell r="I92">
            <v>608100</v>
          </cell>
        </row>
        <row r="93">
          <cell r="G93">
            <v>5114</v>
          </cell>
          <cell r="I93">
            <v>608190</v>
          </cell>
        </row>
        <row r="94">
          <cell r="G94">
            <v>5120</v>
          </cell>
          <cell r="I94">
            <v>609000</v>
          </cell>
        </row>
        <row r="95">
          <cell r="G95">
            <v>5125</v>
          </cell>
          <cell r="I95">
            <v>609090</v>
          </cell>
        </row>
        <row r="96">
          <cell r="G96">
            <v>5130</v>
          </cell>
          <cell r="I96">
            <v>609100</v>
          </cell>
        </row>
        <row r="97">
          <cell r="G97">
            <v>5135</v>
          </cell>
          <cell r="I97">
            <v>609190</v>
          </cell>
        </row>
        <row r="98">
          <cell r="G98">
            <v>5145</v>
          </cell>
          <cell r="I98">
            <v>610000</v>
          </cell>
        </row>
        <row r="99">
          <cell r="G99">
            <v>5150</v>
          </cell>
          <cell r="I99">
            <v>611000</v>
          </cell>
        </row>
        <row r="100">
          <cell r="G100">
            <v>5155</v>
          </cell>
          <cell r="I100">
            <v>611200</v>
          </cell>
        </row>
        <row r="101">
          <cell r="G101">
            <v>5160</v>
          </cell>
          <cell r="I101">
            <v>611300</v>
          </cell>
        </row>
        <row r="102">
          <cell r="G102">
            <v>5175</v>
          </cell>
          <cell r="I102">
            <v>611400</v>
          </cell>
        </row>
        <row r="103">
          <cell r="G103">
            <v>5310</v>
          </cell>
          <cell r="I103">
            <v>611500</v>
          </cell>
        </row>
        <row r="104">
          <cell r="G104">
            <v>5315</v>
          </cell>
          <cell r="I104">
            <v>612000</v>
          </cell>
        </row>
        <row r="105">
          <cell r="G105">
            <v>5320</v>
          </cell>
          <cell r="I105">
            <v>613000</v>
          </cell>
        </row>
        <row r="106">
          <cell r="G106">
            <v>5330</v>
          </cell>
          <cell r="I106">
            <v>614000</v>
          </cell>
        </row>
        <row r="107">
          <cell r="G107">
            <v>5335</v>
          </cell>
          <cell r="I107">
            <v>615000</v>
          </cell>
        </row>
        <row r="108">
          <cell r="G108">
            <v>5340</v>
          </cell>
          <cell r="I108">
            <v>619000</v>
          </cell>
        </row>
        <row r="109">
          <cell r="G109">
            <v>5405</v>
          </cell>
          <cell r="I109">
            <v>620000</v>
          </cell>
        </row>
        <row r="110">
          <cell r="G110">
            <v>5410</v>
          </cell>
          <cell r="I110">
            <v>621000</v>
          </cell>
        </row>
        <row r="111">
          <cell r="G111">
            <v>5415</v>
          </cell>
          <cell r="I111">
            <v>622000</v>
          </cell>
        </row>
        <row r="112">
          <cell r="G112">
            <v>5420</v>
          </cell>
          <cell r="I112">
            <v>630000</v>
          </cell>
        </row>
        <row r="113">
          <cell r="G113">
            <v>5515</v>
          </cell>
          <cell r="I113">
            <v>640000</v>
          </cell>
        </row>
        <row r="114">
          <cell r="G114">
            <v>5520</v>
          </cell>
          <cell r="I114">
            <v>641000</v>
          </cell>
        </row>
        <row r="115">
          <cell r="G115">
            <v>5605</v>
          </cell>
          <cell r="I115">
            <v>650000</v>
          </cell>
        </row>
        <row r="116">
          <cell r="G116">
            <v>5610</v>
          </cell>
          <cell r="I116">
            <v>651000</v>
          </cell>
        </row>
        <row r="117">
          <cell r="G117">
            <v>5615</v>
          </cell>
          <cell r="I117">
            <v>671000</v>
          </cell>
        </row>
        <row r="118">
          <cell r="G118">
            <v>5620</v>
          </cell>
          <cell r="I118">
            <v>672000</v>
          </cell>
        </row>
        <row r="119">
          <cell r="G119">
            <v>5630</v>
          </cell>
          <cell r="I119">
            <v>681000</v>
          </cell>
        </row>
        <row r="120">
          <cell r="G120">
            <v>5635</v>
          </cell>
          <cell r="I120">
            <v>690000</v>
          </cell>
        </row>
        <row r="121">
          <cell r="G121">
            <v>5640</v>
          </cell>
          <cell r="I121">
            <v>691000</v>
          </cell>
        </row>
        <row r="122">
          <cell r="G122">
            <v>5645</v>
          </cell>
          <cell r="I122">
            <v>692000</v>
          </cell>
        </row>
        <row r="123">
          <cell r="G123">
            <v>5655</v>
          </cell>
          <cell r="I123">
            <v>699900</v>
          </cell>
        </row>
        <row r="124">
          <cell r="G124">
            <v>5660</v>
          </cell>
          <cell r="I124">
            <v>700000</v>
          </cell>
        </row>
        <row r="125">
          <cell r="G125">
            <v>5665</v>
          </cell>
          <cell r="I125">
            <v>704000</v>
          </cell>
        </row>
        <row r="126">
          <cell r="G126">
            <v>5675</v>
          </cell>
          <cell r="I126">
            <v>707000</v>
          </cell>
        </row>
        <row r="127">
          <cell r="G127">
            <v>5681</v>
          </cell>
          <cell r="I127">
            <v>708000</v>
          </cell>
        </row>
        <row r="128">
          <cell r="G128">
            <v>5685</v>
          </cell>
          <cell r="I128">
            <v>709000</v>
          </cell>
        </row>
        <row r="129">
          <cell r="G129">
            <v>5695</v>
          </cell>
          <cell r="I129">
            <v>709900</v>
          </cell>
        </row>
        <row r="130">
          <cell r="G130">
            <v>5705</v>
          </cell>
          <cell r="I130">
            <v>710000</v>
          </cell>
        </row>
        <row r="131">
          <cell r="G131">
            <v>6030</v>
          </cell>
          <cell r="I131">
            <v>711000</v>
          </cell>
        </row>
        <row r="132">
          <cell r="G132">
            <v>6035</v>
          </cell>
          <cell r="I132">
            <v>711200</v>
          </cell>
        </row>
        <row r="133">
          <cell r="G133">
            <v>6045</v>
          </cell>
          <cell r="I133">
            <v>711500</v>
          </cell>
        </row>
        <row r="134">
          <cell r="G134">
            <v>6105</v>
          </cell>
          <cell r="I134">
            <v>720000</v>
          </cell>
        </row>
        <row r="135">
          <cell r="G135">
            <v>6110</v>
          </cell>
          <cell r="I135">
            <v>720500</v>
          </cell>
        </row>
        <row r="136">
          <cell r="G136">
            <v>6205</v>
          </cell>
          <cell r="I136">
            <v>721000</v>
          </cell>
        </row>
        <row r="137">
          <cell r="G137">
            <v>6215</v>
          </cell>
          <cell r="I137">
            <v>722000</v>
          </cell>
        </row>
        <row r="138">
          <cell r="G138">
            <v>6310</v>
          </cell>
          <cell r="I138">
            <v>723000</v>
          </cell>
        </row>
        <row r="139">
          <cell r="G139">
            <v>8810</v>
          </cell>
          <cell r="I139">
            <v>723500</v>
          </cell>
        </row>
        <row r="140">
          <cell r="G140">
            <v>8812</v>
          </cell>
          <cell r="I140">
            <v>724000</v>
          </cell>
        </row>
        <row r="141">
          <cell r="G141">
            <v>8820</v>
          </cell>
          <cell r="I141">
            <v>725000</v>
          </cell>
        </row>
        <row r="142">
          <cell r="G142">
            <v>8830</v>
          </cell>
          <cell r="I142">
            <v>726100</v>
          </cell>
        </row>
        <row r="143">
          <cell r="G143">
            <v>9040</v>
          </cell>
          <cell r="I143">
            <v>726200</v>
          </cell>
        </row>
        <row r="144">
          <cell r="G144">
            <v>9041</v>
          </cell>
          <cell r="I144">
            <v>726300</v>
          </cell>
        </row>
        <row r="145">
          <cell r="G145">
            <v>9073</v>
          </cell>
          <cell r="I145">
            <v>726400</v>
          </cell>
        </row>
        <row r="146">
          <cell r="G146">
            <v>9080</v>
          </cell>
          <cell r="I146">
            <v>730000</v>
          </cell>
        </row>
        <row r="147">
          <cell r="G147">
            <v>9090</v>
          </cell>
          <cell r="I147">
            <v>731000</v>
          </cell>
        </row>
        <row r="148">
          <cell r="G148">
            <v>9092</v>
          </cell>
          <cell r="I148">
            <v>735000</v>
          </cell>
        </row>
        <row r="149">
          <cell r="G149">
            <v>9093</v>
          </cell>
          <cell r="I149">
            <v>740000</v>
          </cell>
        </row>
        <row r="150">
          <cell r="G150">
            <v>9094</v>
          </cell>
          <cell r="I150">
            <v>745000</v>
          </cell>
        </row>
        <row r="151">
          <cell r="G151">
            <v>9095</v>
          </cell>
          <cell r="I151">
            <v>750000</v>
          </cell>
        </row>
        <row r="152">
          <cell r="G152">
            <v>9096</v>
          </cell>
          <cell r="I152">
            <v>751000</v>
          </cell>
        </row>
        <row r="153">
          <cell r="G153">
            <v>9098</v>
          </cell>
          <cell r="I153">
            <v>753000</v>
          </cell>
        </row>
        <row r="154">
          <cell r="G154">
            <v>9099</v>
          </cell>
          <cell r="I154">
            <v>753500</v>
          </cell>
        </row>
        <row r="155">
          <cell r="G155">
            <v>9908</v>
          </cell>
          <cell r="I155">
            <v>753600</v>
          </cell>
        </row>
        <row r="156">
          <cell r="G156">
            <v>9909</v>
          </cell>
          <cell r="I156">
            <v>754000</v>
          </cell>
        </row>
        <row r="157">
          <cell r="G157">
            <v>9910</v>
          </cell>
          <cell r="I157">
            <v>754500</v>
          </cell>
        </row>
        <row r="158">
          <cell r="G158">
            <v>9911</v>
          </cell>
          <cell r="I158">
            <v>755000</v>
          </cell>
        </row>
        <row r="159">
          <cell r="G159">
            <v>9917</v>
          </cell>
          <cell r="I159">
            <v>755500</v>
          </cell>
        </row>
        <row r="160">
          <cell r="G160">
            <v>9920</v>
          </cell>
          <cell r="I160">
            <v>756000</v>
          </cell>
        </row>
        <row r="161">
          <cell r="G161">
            <v>9950</v>
          </cell>
          <cell r="I161">
            <v>756500</v>
          </cell>
        </row>
        <row r="162">
          <cell r="G162">
            <v>9996</v>
          </cell>
          <cell r="I162">
            <v>757000</v>
          </cell>
        </row>
        <row r="163">
          <cell r="I163">
            <v>757010</v>
          </cell>
        </row>
        <row r="164">
          <cell r="G164" t="str">
            <v>OEB Code</v>
          </cell>
          <cell r="I164">
            <v>757020</v>
          </cell>
        </row>
        <row r="165">
          <cell r="G165" t="str">
            <v>SGL3-Id</v>
          </cell>
          <cell r="I165">
            <v>757030</v>
          </cell>
        </row>
        <row r="166">
          <cell r="G166" t="str">
            <v>XXXX</v>
          </cell>
          <cell r="I166">
            <v>757040</v>
          </cell>
        </row>
        <row r="167">
          <cell r="G167" t="str">
            <v>(blank)</v>
          </cell>
          <cell r="I167">
            <v>757050</v>
          </cell>
        </row>
        <row r="168">
          <cell r="I168">
            <v>757060</v>
          </cell>
        </row>
        <row r="169">
          <cell r="I169">
            <v>757070</v>
          </cell>
        </row>
        <row r="170">
          <cell r="I170">
            <v>757080</v>
          </cell>
        </row>
        <row r="171">
          <cell r="I171">
            <v>757090</v>
          </cell>
        </row>
        <row r="172">
          <cell r="I172">
            <v>757095</v>
          </cell>
        </row>
        <row r="173">
          <cell r="I173">
            <v>757100</v>
          </cell>
        </row>
        <row r="174">
          <cell r="I174">
            <v>757500</v>
          </cell>
        </row>
        <row r="175">
          <cell r="I175">
            <v>757510</v>
          </cell>
        </row>
        <row r="176">
          <cell r="I176">
            <v>758000</v>
          </cell>
        </row>
        <row r="177">
          <cell r="I177">
            <v>758100</v>
          </cell>
        </row>
        <row r="178">
          <cell r="I178">
            <v>758500</v>
          </cell>
        </row>
        <row r="179">
          <cell r="I179">
            <v>760000</v>
          </cell>
        </row>
        <row r="180">
          <cell r="I180">
            <v>761000</v>
          </cell>
        </row>
        <row r="181">
          <cell r="I181">
            <v>761500</v>
          </cell>
        </row>
        <row r="182">
          <cell r="I182">
            <v>761700</v>
          </cell>
        </row>
        <row r="183">
          <cell r="I183">
            <v>763000</v>
          </cell>
        </row>
        <row r="184">
          <cell r="I184">
            <v>764000</v>
          </cell>
        </row>
        <row r="185">
          <cell r="I185">
            <v>764100</v>
          </cell>
        </row>
        <row r="186">
          <cell r="I186">
            <v>765000</v>
          </cell>
        </row>
        <row r="187">
          <cell r="I187">
            <v>765500</v>
          </cell>
        </row>
        <row r="188">
          <cell r="I188">
            <v>766000</v>
          </cell>
        </row>
        <row r="189">
          <cell r="I189">
            <v>766500</v>
          </cell>
        </row>
        <row r="190">
          <cell r="I190">
            <v>767500</v>
          </cell>
        </row>
        <row r="191">
          <cell r="I191">
            <v>768000</v>
          </cell>
        </row>
        <row r="192">
          <cell r="I192">
            <v>768500</v>
          </cell>
        </row>
        <row r="193">
          <cell r="I193">
            <v>769000</v>
          </cell>
        </row>
        <row r="194">
          <cell r="I194">
            <v>770000</v>
          </cell>
        </row>
        <row r="195">
          <cell r="I195">
            <v>771000</v>
          </cell>
        </row>
        <row r="196">
          <cell r="I196">
            <v>772000</v>
          </cell>
        </row>
        <row r="197">
          <cell r="I197">
            <v>773000</v>
          </cell>
        </row>
        <row r="198">
          <cell r="I198">
            <v>774000</v>
          </cell>
        </row>
        <row r="199">
          <cell r="I199">
            <v>779000</v>
          </cell>
        </row>
        <row r="200">
          <cell r="I200">
            <v>790000</v>
          </cell>
        </row>
        <row r="201">
          <cell r="I201">
            <v>792000</v>
          </cell>
        </row>
        <row r="202">
          <cell r="I202">
            <v>792100</v>
          </cell>
        </row>
        <row r="203">
          <cell r="I203">
            <v>792110</v>
          </cell>
        </row>
        <row r="204">
          <cell r="I204">
            <v>792120</v>
          </cell>
        </row>
        <row r="205">
          <cell r="I205">
            <v>792130</v>
          </cell>
        </row>
        <row r="206">
          <cell r="I206">
            <v>792140</v>
          </cell>
        </row>
        <row r="207">
          <cell r="I207">
            <v>792400</v>
          </cell>
        </row>
        <row r="208">
          <cell r="I208">
            <v>792490</v>
          </cell>
        </row>
        <row r="209">
          <cell r="I209">
            <v>792500</v>
          </cell>
        </row>
        <row r="210">
          <cell r="I210">
            <v>793000</v>
          </cell>
        </row>
        <row r="211">
          <cell r="I211">
            <v>794000</v>
          </cell>
        </row>
        <row r="212">
          <cell r="I212">
            <v>796000</v>
          </cell>
        </row>
        <row r="213">
          <cell r="I213">
            <v>797000</v>
          </cell>
        </row>
        <row r="214">
          <cell r="I214">
            <v>799000</v>
          </cell>
        </row>
        <row r="215">
          <cell r="I215">
            <v>799900</v>
          </cell>
        </row>
        <row r="216">
          <cell r="I216">
            <v>800000</v>
          </cell>
        </row>
        <row r="217">
          <cell r="I217">
            <v>800100</v>
          </cell>
        </row>
        <row r="218">
          <cell r="I218">
            <v>800200</v>
          </cell>
        </row>
        <row r="219">
          <cell r="I219">
            <v>800500</v>
          </cell>
        </row>
        <row r="220">
          <cell r="I220">
            <v>800999</v>
          </cell>
        </row>
        <row r="221">
          <cell r="I221">
            <v>812000</v>
          </cell>
        </row>
        <row r="222">
          <cell r="I222">
            <v>819000</v>
          </cell>
        </row>
        <row r="223">
          <cell r="I223">
            <v>830000</v>
          </cell>
        </row>
        <row r="224">
          <cell r="I224">
            <v>832000</v>
          </cell>
        </row>
        <row r="225">
          <cell r="I225">
            <v>851000</v>
          </cell>
        </row>
        <row r="226">
          <cell r="A226" t="str">
            <v/>
          </cell>
          <cell r="I226">
            <v>853000</v>
          </cell>
        </row>
        <row r="227">
          <cell r="I227">
            <v>881000</v>
          </cell>
        </row>
        <row r="228">
          <cell r="A228" t="str">
            <v>10-400</v>
          </cell>
          <cell r="I228">
            <v>899910</v>
          </cell>
        </row>
        <row r="229">
          <cell r="A229" t="str">
            <v>11-100</v>
          </cell>
          <cell r="I229">
            <v>900000</v>
          </cell>
        </row>
        <row r="230">
          <cell r="A230" t="str">
            <v>11-200</v>
          </cell>
          <cell r="I230">
            <v>901000</v>
          </cell>
        </row>
        <row r="231">
          <cell r="A231" t="str">
            <v>11-201</v>
          </cell>
          <cell r="I231">
            <v>902000</v>
          </cell>
        </row>
        <row r="232">
          <cell r="A232" t="str">
            <v>11-205</v>
          </cell>
          <cell r="I232">
            <v>902500</v>
          </cell>
        </row>
        <row r="233">
          <cell r="A233" t="str">
            <v>11-210</v>
          </cell>
          <cell r="I233">
            <v>903000</v>
          </cell>
        </row>
        <row r="234">
          <cell r="A234" t="str">
            <v>11-211</v>
          </cell>
          <cell r="I234">
            <v>903100</v>
          </cell>
        </row>
        <row r="235">
          <cell r="A235" t="str">
            <v>11-212</v>
          </cell>
          <cell r="I235">
            <v>903200</v>
          </cell>
        </row>
        <row r="236">
          <cell r="A236" t="str">
            <v>11-213</v>
          </cell>
          <cell r="I236">
            <v>905000</v>
          </cell>
        </row>
        <row r="237">
          <cell r="A237" t="str">
            <v>11-214</v>
          </cell>
          <cell r="I237">
            <v>906000</v>
          </cell>
        </row>
        <row r="238">
          <cell r="A238" t="str">
            <v>11-293</v>
          </cell>
          <cell r="I238">
            <v>906100</v>
          </cell>
        </row>
        <row r="239">
          <cell r="A239" t="str">
            <v>11-306</v>
          </cell>
          <cell r="I239">
            <v>906200</v>
          </cell>
        </row>
        <row r="240">
          <cell r="A240" t="str">
            <v>11-310</v>
          </cell>
          <cell r="I240">
            <v>906300</v>
          </cell>
        </row>
        <row r="241">
          <cell r="A241" t="str">
            <v>11-311</v>
          </cell>
          <cell r="I241">
            <v>906400</v>
          </cell>
        </row>
        <row r="242">
          <cell r="A242" t="str">
            <v>11-312</v>
          </cell>
          <cell r="I242">
            <v>906500</v>
          </cell>
        </row>
        <row r="243">
          <cell r="A243" t="str">
            <v>11-313</v>
          </cell>
          <cell r="I243">
            <v>912500</v>
          </cell>
        </row>
        <row r="244">
          <cell r="A244" t="str">
            <v>11-314</v>
          </cell>
          <cell r="I244">
            <v>913000</v>
          </cell>
        </row>
        <row r="245">
          <cell r="A245" t="str">
            <v>11-315</v>
          </cell>
          <cell r="I245">
            <v>913100</v>
          </cell>
        </row>
        <row r="246">
          <cell r="A246" t="str">
            <v>11-392</v>
          </cell>
          <cell r="I246">
            <v>913200</v>
          </cell>
        </row>
        <row r="247">
          <cell r="A247" t="str">
            <v>11-500</v>
          </cell>
          <cell r="I247">
            <v>915000</v>
          </cell>
        </row>
        <row r="248">
          <cell r="A248" t="str">
            <v>11-501</v>
          </cell>
          <cell r="I248">
            <v>916000</v>
          </cell>
        </row>
        <row r="249">
          <cell r="A249" t="str">
            <v>11-502</v>
          </cell>
          <cell r="I249">
            <v>916100</v>
          </cell>
        </row>
        <row r="250">
          <cell r="A250" t="str">
            <v>11-503</v>
          </cell>
          <cell r="I250">
            <v>916200</v>
          </cell>
        </row>
        <row r="251">
          <cell r="A251" t="str">
            <v>11-504</v>
          </cell>
          <cell r="I251">
            <v>916300</v>
          </cell>
        </row>
        <row r="252">
          <cell r="A252" t="str">
            <v>11-521</v>
          </cell>
          <cell r="I252">
            <v>916400</v>
          </cell>
        </row>
        <row r="253">
          <cell r="A253" t="str">
            <v>11-522</v>
          </cell>
          <cell r="I253">
            <v>916500</v>
          </cell>
        </row>
        <row r="254">
          <cell r="A254" t="str">
            <v>11-523</v>
          </cell>
          <cell r="I254">
            <v>920000</v>
          </cell>
        </row>
        <row r="255">
          <cell r="A255" t="str">
            <v>11-524</v>
          </cell>
          <cell r="I255">
            <v>920100</v>
          </cell>
        </row>
        <row r="256">
          <cell r="A256" t="str">
            <v>11-525</v>
          </cell>
          <cell r="I256">
            <v>921000</v>
          </cell>
        </row>
        <row r="257">
          <cell r="A257" t="str">
            <v>11-526</v>
          </cell>
          <cell r="I257">
            <v>921100</v>
          </cell>
        </row>
        <row r="258">
          <cell r="A258" t="str">
            <v>11-543</v>
          </cell>
          <cell r="I258">
            <v>922000</v>
          </cell>
        </row>
        <row r="259">
          <cell r="A259" t="str">
            <v>11-544</v>
          </cell>
          <cell r="I259">
            <v>923000</v>
          </cell>
        </row>
        <row r="260">
          <cell r="A260" t="str">
            <v>11-545</v>
          </cell>
          <cell r="I260">
            <v>923100</v>
          </cell>
        </row>
        <row r="261">
          <cell r="A261" t="str">
            <v>11-591</v>
          </cell>
          <cell r="I261">
            <v>980000</v>
          </cell>
        </row>
        <row r="262">
          <cell r="A262" t="str">
            <v>11-592</v>
          </cell>
          <cell r="I262" t="str">
            <v xml:space="preserve">
</v>
          </cell>
        </row>
        <row r="263">
          <cell r="A263" t="str">
            <v>11-593</v>
          </cell>
          <cell r="I263" t="str">
            <v>DLS1-Id</v>
          </cell>
        </row>
        <row r="264">
          <cell r="A264" t="str">
            <v>11-600</v>
          </cell>
          <cell r="I264" t="str">
            <v>GL Account</v>
          </cell>
        </row>
        <row r="265">
          <cell r="A265" t="str">
            <v>11-601</v>
          </cell>
          <cell r="I265" t="str">
            <v>(blank)</v>
          </cell>
        </row>
        <row r="266">
          <cell r="A266" t="str">
            <v>11-620</v>
          </cell>
        </row>
        <row r="267">
          <cell r="A267" t="str">
            <v>11-650</v>
          </cell>
        </row>
        <row r="268">
          <cell r="A268" t="str">
            <v>11-651</v>
          </cell>
        </row>
        <row r="269">
          <cell r="A269" t="str">
            <v>11-652</v>
          </cell>
        </row>
        <row r="270">
          <cell r="A270" t="str">
            <v>11-653</v>
          </cell>
        </row>
        <row r="271">
          <cell r="A271" t="str">
            <v>11-654</v>
          </cell>
        </row>
        <row r="272">
          <cell r="A272" t="str">
            <v>11-655</v>
          </cell>
        </row>
        <row r="273">
          <cell r="A273" t="str">
            <v>11-680</v>
          </cell>
        </row>
        <row r="274">
          <cell r="A274" t="str">
            <v>11-800</v>
          </cell>
        </row>
        <row r="275">
          <cell r="A275" t="str">
            <v>11-810</v>
          </cell>
        </row>
        <row r="276">
          <cell r="A276" t="str">
            <v>11-811</v>
          </cell>
        </row>
        <row r="277">
          <cell r="A277" t="str">
            <v>11-822</v>
          </cell>
        </row>
        <row r="278">
          <cell r="A278" t="str">
            <v>11-823</v>
          </cell>
        </row>
        <row r="279">
          <cell r="A279" t="str">
            <v>11-830</v>
          </cell>
        </row>
        <row r="280">
          <cell r="A280" t="str">
            <v>11-900</v>
          </cell>
        </row>
        <row r="281">
          <cell r="A281" t="str">
            <v>11-990</v>
          </cell>
        </row>
        <row r="282">
          <cell r="A282" t="str">
            <v>11-Cost Center</v>
          </cell>
        </row>
        <row r="283">
          <cell r="A283" t="str">
            <v>11-SGL1-Id</v>
          </cell>
        </row>
        <row r="284">
          <cell r="A284" t="str">
            <v>12-300</v>
          </cell>
        </row>
        <row r="285">
          <cell r="A285" t="str">
            <v>12-301</v>
          </cell>
        </row>
        <row r="286">
          <cell r="A286" t="str">
            <v>12-302</v>
          </cell>
        </row>
        <row r="287">
          <cell r="A287" t="str">
            <v>12-303</v>
          </cell>
        </row>
        <row r="288">
          <cell r="A288" t="str">
            <v>12-304</v>
          </cell>
        </row>
        <row r="289">
          <cell r="A289" t="str">
            <v>12-305</v>
          </cell>
        </row>
        <row r="290">
          <cell r="A290" t="str">
            <v>13-823</v>
          </cell>
        </row>
        <row r="291">
          <cell r="A291" t="str">
            <v>13-Solar</v>
          </cell>
        </row>
        <row r="292">
          <cell r="A292" t="str">
            <v>14-330</v>
          </cell>
        </row>
        <row r="293">
          <cell r="A293" t="str">
            <v>14-331</v>
          </cell>
        </row>
        <row r="294">
          <cell r="A294" t="str">
            <v>30-822</v>
          </cell>
        </row>
        <row r="295">
          <cell r="A295" t="str">
            <v>30-S300</v>
          </cell>
        </row>
        <row r="296">
          <cell r="A296" t="str">
            <v>30-S310</v>
          </cell>
        </row>
        <row r="297">
          <cell r="A297" t="str">
            <v>30-S320</v>
          </cell>
        </row>
        <row r="298">
          <cell r="A298" t="str">
            <v>30-S330</v>
          </cell>
        </row>
        <row r="299">
          <cell r="A299" t="str">
            <v>30-S340</v>
          </cell>
        </row>
        <row r="300">
          <cell r="A300" t="str">
            <v>30-SSGL1-Id</v>
          </cell>
        </row>
        <row r="301">
          <cell r="A301" t="str">
            <v>(blank)</v>
          </cell>
        </row>
        <row r="350">
          <cell r="A350" t="str">
            <v/>
          </cell>
        </row>
        <row r="352">
          <cell r="A352" t="str">
            <v>10-400-</v>
          </cell>
        </row>
        <row r="353">
          <cell r="A353" t="str">
            <v>10-400-100</v>
          </cell>
        </row>
        <row r="354">
          <cell r="A354" t="str">
            <v>10-400-101</v>
          </cell>
        </row>
        <row r="355">
          <cell r="A355" t="str">
            <v>10-400-102</v>
          </cell>
        </row>
        <row r="356">
          <cell r="A356" t="str">
            <v>11-100-101</v>
          </cell>
        </row>
        <row r="357">
          <cell r="A357" t="str">
            <v>11-100-102</v>
          </cell>
        </row>
        <row r="358">
          <cell r="A358" t="str">
            <v>11-200-101</v>
          </cell>
        </row>
        <row r="359">
          <cell r="A359" t="str">
            <v>11-201-101</v>
          </cell>
        </row>
        <row r="360">
          <cell r="A360" t="str">
            <v>11-205-101</v>
          </cell>
        </row>
        <row r="361">
          <cell r="A361" t="str">
            <v>11-205-102</v>
          </cell>
        </row>
        <row r="362">
          <cell r="A362" t="str">
            <v>11-210-101</v>
          </cell>
        </row>
        <row r="363">
          <cell r="A363" t="str">
            <v>11-210-102</v>
          </cell>
        </row>
        <row r="364">
          <cell r="A364" t="str">
            <v>11-211-101</v>
          </cell>
        </row>
        <row r="365">
          <cell r="A365" t="str">
            <v>11-212-101</v>
          </cell>
        </row>
        <row r="366">
          <cell r="A366" t="str">
            <v>11-213-101</v>
          </cell>
        </row>
        <row r="367">
          <cell r="A367" t="str">
            <v>11-214-101</v>
          </cell>
        </row>
        <row r="368">
          <cell r="A368" t="str">
            <v>11-293-101</v>
          </cell>
        </row>
        <row r="369">
          <cell r="A369" t="str">
            <v>11-306-101</v>
          </cell>
        </row>
        <row r="370">
          <cell r="A370" t="str">
            <v>11-306-102</v>
          </cell>
        </row>
        <row r="371">
          <cell r="A371" t="str">
            <v>11-310-101</v>
          </cell>
        </row>
        <row r="372">
          <cell r="A372" t="str">
            <v>11-310-102</v>
          </cell>
        </row>
        <row r="373">
          <cell r="A373" t="str">
            <v>11-311-101</v>
          </cell>
        </row>
        <row r="374">
          <cell r="A374" t="str">
            <v>11-311-102</v>
          </cell>
        </row>
        <row r="375">
          <cell r="A375" t="str">
            <v>11-312-101</v>
          </cell>
        </row>
        <row r="376">
          <cell r="A376" t="str">
            <v>11-312-102</v>
          </cell>
        </row>
        <row r="377">
          <cell r="A377" t="str">
            <v>11-313-101</v>
          </cell>
        </row>
        <row r="378">
          <cell r="A378" t="str">
            <v>11-313-102</v>
          </cell>
        </row>
        <row r="379">
          <cell r="A379" t="str">
            <v>11-314-101</v>
          </cell>
        </row>
        <row r="380">
          <cell r="A380" t="str">
            <v>11-314-102</v>
          </cell>
        </row>
        <row r="381">
          <cell r="A381" t="str">
            <v>11-315-101</v>
          </cell>
        </row>
        <row r="382">
          <cell r="A382" t="str">
            <v>11-392-101</v>
          </cell>
        </row>
        <row r="383">
          <cell r="A383" t="str">
            <v>11-500-101</v>
          </cell>
        </row>
        <row r="384">
          <cell r="A384" t="str">
            <v>11-500-102</v>
          </cell>
        </row>
        <row r="385">
          <cell r="A385" t="str">
            <v>11-501-101</v>
          </cell>
        </row>
        <row r="386">
          <cell r="A386" t="str">
            <v>11-501-102</v>
          </cell>
        </row>
        <row r="387">
          <cell r="A387" t="str">
            <v>11-502-101</v>
          </cell>
        </row>
        <row r="388">
          <cell r="A388" t="str">
            <v>11-502-102</v>
          </cell>
        </row>
        <row r="389">
          <cell r="A389" t="str">
            <v>11-503-101</v>
          </cell>
        </row>
        <row r="390">
          <cell r="A390" t="str">
            <v>11-503-102</v>
          </cell>
        </row>
        <row r="391">
          <cell r="A391" t="str">
            <v>11-504-101</v>
          </cell>
        </row>
        <row r="392">
          <cell r="A392" t="str">
            <v>11-504-102</v>
          </cell>
        </row>
        <row r="393">
          <cell r="A393" t="str">
            <v>11-521-101</v>
          </cell>
        </row>
        <row r="394">
          <cell r="A394" t="str">
            <v>11-521-102</v>
          </cell>
        </row>
        <row r="395">
          <cell r="A395" t="str">
            <v>11-522-101</v>
          </cell>
        </row>
        <row r="396">
          <cell r="A396" t="str">
            <v>11-522-102</v>
          </cell>
        </row>
        <row r="397">
          <cell r="A397" t="str">
            <v>11-523-101</v>
          </cell>
        </row>
        <row r="398">
          <cell r="A398" t="str">
            <v>11-523-102</v>
          </cell>
        </row>
        <row r="399">
          <cell r="A399" t="str">
            <v>11-524-101</v>
          </cell>
        </row>
        <row r="400">
          <cell r="A400" t="str">
            <v>11-525-101</v>
          </cell>
          <cell r="G400" t="str">
            <v>OEB</v>
          </cell>
          <cell r="I400" t="str">
            <v>Account</v>
          </cell>
        </row>
        <row r="401">
          <cell r="A401" t="str">
            <v>11-525-102</v>
          </cell>
          <cell r="G401">
            <v>1808</v>
          </cell>
          <cell r="I401">
            <v>151000</v>
          </cell>
        </row>
        <row r="402">
          <cell r="A402" t="str">
            <v>11-526-101</v>
          </cell>
          <cell r="G402">
            <v>1820</v>
          </cell>
          <cell r="I402">
            <v>151200</v>
          </cell>
        </row>
        <row r="403">
          <cell r="A403" t="str">
            <v>11-526-102</v>
          </cell>
          <cell r="G403">
            <v>1830</v>
          </cell>
          <cell r="I403">
            <v>151300</v>
          </cell>
        </row>
        <row r="404">
          <cell r="A404" t="str">
            <v>11-543-101</v>
          </cell>
          <cell r="G404">
            <v>1835</v>
          </cell>
          <cell r="I404">
            <v>151302</v>
          </cell>
        </row>
        <row r="405">
          <cell r="A405" t="str">
            <v>11-543-102</v>
          </cell>
          <cell r="G405">
            <v>1840</v>
          </cell>
          <cell r="I405">
            <v>151400</v>
          </cell>
        </row>
        <row r="406">
          <cell r="A406" t="str">
            <v>11-544-101</v>
          </cell>
          <cell r="G406">
            <v>1845</v>
          </cell>
          <cell r="I406">
            <v>151401</v>
          </cell>
        </row>
        <row r="407">
          <cell r="A407" t="str">
            <v>11-544-102</v>
          </cell>
          <cell r="G407">
            <v>1850</v>
          </cell>
          <cell r="I407">
            <v>151402</v>
          </cell>
        </row>
        <row r="408">
          <cell r="A408" t="str">
            <v>11-545-101</v>
          </cell>
          <cell r="G408">
            <v>1855</v>
          </cell>
          <cell r="I408">
            <v>151450</v>
          </cell>
        </row>
        <row r="409">
          <cell r="A409" t="str">
            <v>11-545-102</v>
          </cell>
          <cell r="G409">
            <v>1860</v>
          </cell>
          <cell r="I409">
            <v>151451</v>
          </cell>
        </row>
        <row r="410">
          <cell r="A410" t="str">
            <v>11-591-101</v>
          </cell>
          <cell r="G410">
            <v>1861</v>
          </cell>
          <cell r="I410">
            <v>151500</v>
          </cell>
        </row>
        <row r="411">
          <cell r="A411" t="str">
            <v>11-591-102</v>
          </cell>
          <cell r="G411">
            <v>1908</v>
          </cell>
          <cell r="I411">
            <v>151510</v>
          </cell>
        </row>
        <row r="412">
          <cell r="A412" t="str">
            <v>11-592-101</v>
          </cell>
          <cell r="G412">
            <v>1915</v>
          </cell>
          <cell r="I412">
            <v>151520</v>
          </cell>
        </row>
        <row r="413">
          <cell r="A413" t="str">
            <v>11-592-102</v>
          </cell>
          <cell r="G413">
            <v>1920</v>
          </cell>
          <cell r="I413">
            <v>151530</v>
          </cell>
        </row>
        <row r="414">
          <cell r="A414" t="str">
            <v>11-593-101</v>
          </cell>
          <cell r="G414">
            <v>1925</v>
          </cell>
          <cell r="I414">
            <v>152500</v>
          </cell>
        </row>
        <row r="415">
          <cell r="A415" t="str">
            <v>11-600-101</v>
          </cell>
          <cell r="G415">
            <v>1930</v>
          </cell>
          <cell r="I415">
            <v>152501</v>
          </cell>
        </row>
        <row r="416">
          <cell r="A416" t="str">
            <v>11-600-102</v>
          </cell>
          <cell r="G416">
            <v>1940</v>
          </cell>
          <cell r="I416">
            <v>152502</v>
          </cell>
        </row>
        <row r="417">
          <cell r="A417" t="str">
            <v>11-601-101</v>
          </cell>
          <cell r="G417">
            <v>1945</v>
          </cell>
          <cell r="I417">
            <v>153000</v>
          </cell>
        </row>
        <row r="418">
          <cell r="A418" t="str">
            <v>11-601-102</v>
          </cell>
          <cell r="G418">
            <v>1955</v>
          </cell>
          <cell r="I418">
            <v>153100</v>
          </cell>
        </row>
        <row r="419">
          <cell r="A419" t="str">
            <v>11-620-101</v>
          </cell>
          <cell r="G419">
            <v>1980</v>
          </cell>
          <cell r="I419">
            <v>153300</v>
          </cell>
        </row>
        <row r="420">
          <cell r="A420" t="str">
            <v>11-620-102</v>
          </cell>
          <cell r="G420">
            <v>1995</v>
          </cell>
          <cell r="I420">
            <v>153600</v>
          </cell>
        </row>
        <row r="421">
          <cell r="A421" t="str">
            <v>11-650-101</v>
          </cell>
          <cell r="G421">
            <v>2055</v>
          </cell>
          <cell r="I421">
            <v>154000</v>
          </cell>
        </row>
        <row r="422">
          <cell r="A422" t="str">
            <v>11-650-102</v>
          </cell>
          <cell r="G422">
            <v>5005</v>
          </cell>
          <cell r="I422">
            <v>154500</v>
          </cell>
        </row>
        <row r="423">
          <cell r="A423" t="str">
            <v>11-651-101</v>
          </cell>
          <cell r="G423">
            <v>5045</v>
          </cell>
          <cell r="I423">
            <v>155000</v>
          </cell>
        </row>
        <row r="424">
          <cell r="A424" t="str">
            <v>11-651-102</v>
          </cell>
          <cell r="G424">
            <v>5065</v>
          </cell>
          <cell r="I424">
            <v>155500</v>
          </cell>
        </row>
        <row r="425">
          <cell r="A425" t="str">
            <v>11-652-101</v>
          </cell>
          <cell r="G425">
            <v>5145</v>
          </cell>
          <cell r="I425">
            <v>155501</v>
          </cell>
        </row>
        <row r="426">
          <cell r="A426" t="str">
            <v>11-653-101</v>
          </cell>
          <cell r="G426">
            <v>5605</v>
          </cell>
          <cell r="I426">
            <v>155502</v>
          </cell>
        </row>
        <row r="427">
          <cell r="A427" t="str">
            <v>11-653-102</v>
          </cell>
          <cell r="G427">
            <v>9040</v>
          </cell>
          <cell r="I427">
            <v>155503</v>
          </cell>
        </row>
        <row r="428">
          <cell r="A428" t="str">
            <v>11-654-101</v>
          </cell>
          <cell r="G428">
            <v>9073</v>
          </cell>
          <cell r="I428">
            <v>155504</v>
          </cell>
        </row>
        <row r="429">
          <cell r="A429" t="str">
            <v>11-654-102</v>
          </cell>
          <cell r="G429">
            <v>9090</v>
          </cell>
          <cell r="I429">
            <v>156000</v>
          </cell>
        </row>
        <row r="430">
          <cell r="A430" t="str">
            <v>11-655-101</v>
          </cell>
          <cell r="G430">
            <v>9099</v>
          </cell>
          <cell r="I430">
            <v>156002</v>
          </cell>
        </row>
        <row r="431">
          <cell r="A431" t="str">
            <v>11-655-102</v>
          </cell>
          <cell r="G431" t="str">
            <v xml:space="preserve">
</v>
          </cell>
          <cell r="I431">
            <v>156003</v>
          </cell>
        </row>
        <row r="432">
          <cell r="A432" t="str">
            <v>11-680-101</v>
          </cell>
          <cell r="G432" t="str">
            <v>OEB</v>
          </cell>
          <cell r="I432">
            <v>156004</v>
          </cell>
        </row>
        <row r="433">
          <cell r="A433" t="str">
            <v>11-800-101</v>
          </cell>
          <cell r="G433" t="str">
            <v>(blank)</v>
          </cell>
          <cell r="I433">
            <v>156005</v>
          </cell>
        </row>
        <row r="434">
          <cell r="A434" t="str">
            <v>11-810-101</v>
          </cell>
          <cell r="I434">
            <v>156006</v>
          </cell>
        </row>
        <row r="435">
          <cell r="A435" t="str">
            <v>11-810-510</v>
          </cell>
          <cell r="I435">
            <v>156600</v>
          </cell>
        </row>
        <row r="436">
          <cell r="A436" t="str">
            <v>11-811-520</v>
          </cell>
          <cell r="I436">
            <v>156601</v>
          </cell>
        </row>
        <row r="437">
          <cell r="A437" t="str">
            <v>11-822-300</v>
          </cell>
          <cell r="I437">
            <v>157000</v>
          </cell>
        </row>
        <row r="438">
          <cell r="A438" t="str">
            <v>11-823-300</v>
          </cell>
          <cell r="I438">
            <v>158100</v>
          </cell>
        </row>
        <row r="439">
          <cell r="A439" t="str">
            <v>11-823-330</v>
          </cell>
          <cell r="I439">
            <v>158400</v>
          </cell>
        </row>
        <row r="440">
          <cell r="A440" t="str">
            <v>11-830-700</v>
          </cell>
          <cell r="I440">
            <v>190500</v>
          </cell>
        </row>
        <row r="441">
          <cell r="A441" t="str">
            <v>11-900-</v>
          </cell>
          <cell r="I441">
            <v>999999</v>
          </cell>
        </row>
        <row r="442">
          <cell r="A442" t="str">
            <v>11-900-101</v>
          </cell>
          <cell r="I442" t="str">
            <v>Account</v>
          </cell>
        </row>
        <row r="443">
          <cell r="A443" t="str">
            <v>11-900-102</v>
          </cell>
          <cell r="I443" t="str">
            <v>(blank)</v>
          </cell>
        </row>
        <row r="444">
          <cell r="A444" t="str">
            <v>11-900-300</v>
          </cell>
        </row>
        <row r="445">
          <cell r="A445" t="str">
            <v>11-990-101</v>
          </cell>
        </row>
        <row r="446">
          <cell r="A446" t="str">
            <v>11-990-102</v>
          </cell>
        </row>
        <row r="447">
          <cell r="A447" t="str">
            <v>12-300-101</v>
          </cell>
        </row>
        <row r="448">
          <cell r="A448" t="str">
            <v>12-300-102</v>
          </cell>
        </row>
        <row r="449">
          <cell r="A449" t="str">
            <v>12-301-101</v>
          </cell>
        </row>
        <row r="450">
          <cell r="A450" t="str">
            <v>12-301-102</v>
          </cell>
        </row>
        <row r="451">
          <cell r="A451" t="str">
            <v>12-302-101</v>
          </cell>
        </row>
        <row r="452">
          <cell r="A452" t="str">
            <v>12-302-102</v>
          </cell>
        </row>
        <row r="453">
          <cell r="A453" t="str">
            <v>12-303-101</v>
          </cell>
        </row>
        <row r="454">
          <cell r="A454" t="str">
            <v>12-303-102</v>
          </cell>
        </row>
        <row r="455">
          <cell r="A455" t="str">
            <v>12-304-101</v>
          </cell>
        </row>
        <row r="456">
          <cell r="A456" t="str">
            <v>12-304-102</v>
          </cell>
        </row>
        <row r="457">
          <cell r="A457" t="str">
            <v>12-305-101</v>
          </cell>
        </row>
        <row r="458">
          <cell r="A458" t="str">
            <v>12-305-102</v>
          </cell>
        </row>
        <row r="459">
          <cell r="A459" t="str">
            <v>13-823-330</v>
          </cell>
        </row>
        <row r="460">
          <cell r="A460" t="str">
            <v>13-Solar-N</v>
          </cell>
        </row>
        <row r="461">
          <cell r="A461" t="str">
            <v>14-330-101</v>
          </cell>
        </row>
        <row r="462">
          <cell r="A462" t="str">
            <v>14-330-102</v>
          </cell>
        </row>
        <row r="463">
          <cell r="A463" t="str">
            <v>14-331-101</v>
          </cell>
        </row>
        <row r="464">
          <cell r="A464" t="str">
            <v>30-822-300</v>
          </cell>
        </row>
        <row r="465">
          <cell r="A465" t="str">
            <v>30-S300-N</v>
          </cell>
        </row>
        <row r="466">
          <cell r="A466" t="str">
            <v>30-S310-N</v>
          </cell>
        </row>
        <row r="467">
          <cell r="A467" t="str">
            <v>30-S320-N</v>
          </cell>
        </row>
        <row r="468">
          <cell r="A468" t="str">
            <v>30-S330-N</v>
          </cell>
        </row>
        <row r="469">
          <cell r="A469" t="str">
            <v>30-S340-N</v>
          </cell>
        </row>
        <row r="470">
          <cell r="A470" t="str">
            <v>(blank)</v>
          </cell>
        </row>
      </sheetData>
      <sheetData sheetId="1" refreshError="1">
        <row r="2">
          <cell r="W2" t="str">
            <v>June FY2011</v>
          </cell>
        </row>
        <row r="3">
          <cell r="T3" t="str">
            <v>Direct Spending</v>
          </cell>
          <cell r="BB3">
            <v>0.99874605471079203</v>
          </cell>
        </row>
        <row r="4">
          <cell r="T4" t="str">
            <v>Direct Material &amp; Vehicle Charges</v>
          </cell>
          <cell r="BB4">
            <v>0.26385776383908494</v>
          </cell>
        </row>
        <row r="5">
          <cell r="T5" t="str">
            <v>Distributed Cost</v>
          </cell>
        </row>
        <row r="6">
          <cell r="T6" t="str">
            <v>Net Labour Charges</v>
          </cell>
        </row>
        <row r="7">
          <cell r="T7" t="str">
            <v>Payroll Costs</v>
          </cell>
        </row>
        <row r="8">
          <cell r="T8" t="str">
            <v>Total Revenue</v>
          </cell>
        </row>
        <row r="9">
          <cell r="T9" t="str">
            <v>Payment in Lieu of Taxes</v>
          </cell>
        </row>
        <row r="13">
          <cell r="T13" t="str">
            <v>Other Capital Spending</v>
          </cell>
        </row>
        <row r="14">
          <cell r="T14" t="str">
            <v>Other Direct Spending</v>
          </cell>
        </row>
        <row r="15">
          <cell r="T15" t="str">
            <v>Management Fee Revenue</v>
          </cell>
        </row>
        <row r="16">
          <cell r="T16" t="str">
            <v>Other Income</v>
          </cell>
        </row>
        <row r="17">
          <cell r="T17" t="str">
            <v>Distribution Revenue</v>
          </cell>
        </row>
        <row r="18">
          <cell r="T18" t="str">
            <v>Management Fee Expense</v>
          </cell>
        </row>
        <row r="19">
          <cell r="T19" t="str">
            <v>Management Fee Revenue</v>
          </cell>
        </row>
        <row r="21">
          <cell r="T21" t="str">
            <v>Buildings/Facilities</v>
          </cell>
        </row>
        <row r="22">
          <cell r="T22" t="str">
            <v>Communication Equipment</v>
          </cell>
        </row>
        <row r="23">
          <cell r="T23" t="str">
            <v>Computer Hardware/Software</v>
          </cell>
        </row>
        <row r="24">
          <cell r="T24" t="str">
            <v>Distribution System Capital</v>
          </cell>
        </row>
        <row r="25">
          <cell r="T25" t="str">
            <v>Fleet</v>
          </cell>
        </row>
        <row r="26">
          <cell r="T26" t="str">
            <v>Meters (including Wholesale Meter Upgrades)</v>
          </cell>
        </row>
        <row r="27">
          <cell r="T27" t="str">
            <v>Office Furniture &amp; Equipment</v>
          </cell>
        </row>
        <row r="28">
          <cell r="T28" t="str">
            <v>Other</v>
          </cell>
        </row>
        <row r="29">
          <cell r="T29" t="str">
            <v>Smart Meters</v>
          </cell>
        </row>
        <row r="30">
          <cell r="T30" t="str">
            <v>Tools &amp; Equipment</v>
          </cell>
        </row>
      </sheetData>
      <sheetData sheetId="2" refreshError="1">
        <row r="2">
          <cell r="C2" t="str">
            <v>Financial Statements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Error Check"/>
      <sheetName val="Summary - Operating"/>
      <sheetName val="Summary - Capital"/>
      <sheetName val="Setup"/>
      <sheetName val="WorkPlan - Operating"/>
      <sheetName val="OEB Accts"/>
      <sheetName val="WorkPlan - Capital"/>
      <sheetName val="Labour Types"/>
      <sheetName val="2009 Operating Budget"/>
      <sheetName val="2009 Capital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 t="str">
            <v>A/P</v>
          </cell>
        </row>
        <row r="6">
          <cell r="A6" t="str">
            <v>Vehicle</v>
          </cell>
        </row>
        <row r="7">
          <cell r="A7" t="str">
            <v>Expense</v>
          </cell>
        </row>
        <row r="8">
          <cell r="A8" t="str">
            <v>Inventory</v>
          </cell>
        </row>
        <row r="9">
          <cell r="A9" t="str">
            <v>Workorder Time</v>
          </cell>
        </row>
        <row r="10">
          <cell r="A10" t="str">
            <v>Project Time</v>
          </cell>
        </row>
        <row r="30">
          <cell r="A30" t="str">
            <v>BGSA1 - Facilities Maintenance</v>
          </cell>
        </row>
        <row r="31">
          <cell r="A31" t="str">
            <v>FLSA1 - Fleet Maintenance</v>
          </cell>
        </row>
        <row r="32">
          <cell r="A32" t="str">
            <v>SA1 - Training and Development</v>
          </cell>
        </row>
        <row r="33">
          <cell r="A33" t="str">
            <v>SA10 - General Office Supplies</v>
          </cell>
        </row>
        <row r="34">
          <cell r="A34" t="str">
            <v>SA11 - Small Tools</v>
          </cell>
        </row>
        <row r="35">
          <cell r="A35" t="str">
            <v>SA12 - Other Supplies</v>
          </cell>
        </row>
        <row r="36">
          <cell r="A36" t="str">
            <v>SA13 - Rent</v>
          </cell>
        </row>
        <row r="37">
          <cell r="A37" t="str">
            <v>SA14 - Repairs and Maintenance - Equipment</v>
          </cell>
        </row>
        <row r="38">
          <cell r="A38" t="str">
            <v>SA15 - Equipment Repair</v>
          </cell>
        </row>
        <row r="39">
          <cell r="A39" t="str">
            <v>SA16 - Equipment Rental</v>
          </cell>
        </row>
        <row r="40">
          <cell r="A40" t="str">
            <v>SA17 - Rent - Building</v>
          </cell>
        </row>
        <row r="41">
          <cell r="A41" t="str">
            <v>SA18 - Rent - Outside Storage</v>
          </cell>
        </row>
        <row r="42">
          <cell r="A42" t="str">
            <v>SA19 - Utilities</v>
          </cell>
        </row>
        <row r="43">
          <cell r="A43" t="str">
            <v>SA2 - Subscriptions and Memberships</v>
          </cell>
        </row>
        <row r="44">
          <cell r="A44" t="str">
            <v>SA20 - Property Tax</v>
          </cell>
        </row>
        <row r="45">
          <cell r="A45" t="str">
            <v>SA21 - Repairs and Maintenance - Building</v>
          </cell>
        </row>
        <row r="46">
          <cell r="A46" t="str">
            <v>SA22 - HVAC Maintenance</v>
          </cell>
        </row>
        <row r="47">
          <cell r="A47" t="str">
            <v>SA23 - Janitorial and Landscaping Service</v>
          </cell>
        </row>
        <row r="48">
          <cell r="A48" t="str">
            <v>SA24 - Security Service</v>
          </cell>
        </row>
        <row r="49">
          <cell r="A49" t="str">
            <v>SA25 - WSIB</v>
          </cell>
        </row>
        <row r="50">
          <cell r="A50" t="str">
            <v>SA26 - Insurance - Property</v>
          </cell>
        </row>
        <row r="51">
          <cell r="A51" t="str">
            <v>SA27 - Insurance - General</v>
          </cell>
        </row>
        <row r="52">
          <cell r="A52" t="str">
            <v>SA28 - Insurance - Automobile</v>
          </cell>
        </row>
        <row r="53">
          <cell r="A53" t="str">
            <v>SA29 - Telephone</v>
          </cell>
        </row>
        <row r="54">
          <cell r="A54" t="str">
            <v>SA30 - Cellular and Pager - Expense</v>
          </cell>
        </row>
        <row r="55">
          <cell r="A55" t="str">
            <v>SA31 - Wireless Communications - Expense</v>
          </cell>
        </row>
        <row r="56">
          <cell r="A56" t="str">
            <v>SA32 - Freight, Postage and Delivery</v>
          </cell>
        </row>
        <row r="57">
          <cell r="A57" t="str">
            <v>SA33 - Emergency Maintenance</v>
          </cell>
        </row>
        <row r="58">
          <cell r="A58" t="str">
            <v>SA34 - Legal Fees</v>
          </cell>
        </row>
        <row r="59">
          <cell r="A59" t="str">
            <v>SA35 - Auditing Fees</v>
          </cell>
        </row>
        <row r="60">
          <cell r="A60" t="str">
            <v>SA36 - Tax Service</v>
          </cell>
        </row>
        <row r="61">
          <cell r="A61" t="str">
            <v>SA37 - Consulting</v>
          </cell>
        </row>
        <row r="62">
          <cell r="A62" t="str">
            <v>SA38 - Tree Trimming</v>
          </cell>
        </row>
        <row r="63">
          <cell r="A63" t="str">
            <v>SA39 - Outside Service Provider</v>
          </cell>
        </row>
        <row r="64">
          <cell r="A64" t="str">
            <v>SA4 - Fuel</v>
          </cell>
        </row>
        <row r="65">
          <cell r="A65" t="str">
            <v>SA40 - Service Agreements</v>
          </cell>
        </row>
        <row r="66">
          <cell r="A66" t="str">
            <v>SA41 - Other Professional Service</v>
          </cell>
        </row>
        <row r="67">
          <cell r="A67" t="str">
            <v>SA42 - Joint Use</v>
          </cell>
        </row>
        <row r="68">
          <cell r="A68" t="str">
            <v>SA43 - Outside Sales Commissions</v>
          </cell>
        </row>
        <row r="69">
          <cell r="A69" t="str">
            <v>SA44 - Board Expenses</v>
          </cell>
        </row>
        <row r="70">
          <cell r="A70" t="str">
            <v>SA45 - Meter Reading</v>
          </cell>
        </row>
        <row r="71">
          <cell r="A71" t="str">
            <v>SA46 - Meter Cuts and Reconnections</v>
          </cell>
        </row>
        <row r="72">
          <cell r="A72" t="str">
            <v>SA47 - Bank Charges</v>
          </cell>
        </row>
        <row r="73">
          <cell r="A73" t="str">
            <v>SA48 - Collection Agency Fees</v>
          </cell>
        </row>
        <row r="74">
          <cell r="A74" t="str">
            <v>SA49 - Dues and Subscriptions</v>
          </cell>
        </row>
        <row r="75">
          <cell r="A75" t="str">
            <v>SA5 - Safety Expenses</v>
          </cell>
        </row>
        <row r="76">
          <cell r="A76" t="str">
            <v>SA50 - Donations</v>
          </cell>
        </row>
        <row r="77">
          <cell r="A77" t="str">
            <v>SA51 - Sponsorships</v>
          </cell>
        </row>
        <row r="78">
          <cell r="A78" t="str">
            <v>SA53 - Research and Development</v>
          </cell>
        </row>
        <row r="79">
          <cell r="A79" t="str">
            <v>SA54 - Project Planning</v>
          </cell>
        </row>
        <row r="80">
          <cell r="A80" t="str">
            <v>SA55 - Regulatory Costs - Operating</v>
          </cell>
        </row>
        <row r="81">
          <cell r="A81" t="str">
            <v>SA56 - Advertising</v>
          </cell>
        </row>
        <row r="82">
          <cell r="A82" t="str">
            <v>SA57 - Promotions</v>
          </cell>
        </row>
        <row r="83">
          <cell r="A83" t="str">
            <v>SA58 - Public Relations</v>
          </cell>
        </row>
        <row r="84">
          <cell r="A84" t="str">
            <v>SA59 - Marketing</v>
          </cell>
        </row>
        <row r="85">
          <cell r="A85" t="str">
            <v>SA6 - Computer Maintenance</v>
          </cell>
        </row>
        <row r="86">
          <cell r="A86" t="str">
            <v>SA60 - Payment in Lieu of Taxes - Federal</v>
          </cell>
        </row>
        <row r="87">
          <cell r="A87" t="str">
            <v>SA61 - Payment in Lieu of Taxes - Provincial</v>
          </cell>
        </row>
        <row r="88">
          <cell r="A88" t="str">
            <v>SA62 - Capital Tax</v>
          </cell>
        </row>
        <row r="89">
          <cell r="A89" t="str">
            <v>SA64 - Temporary Labour</v>
          </cell>
        </row>
        <row r="90">
          <cell r="A90" t="str">
            <v>SA69 - Meeting Supplies</v>
          </cell>
        </row>
        <row r="91">
          <cell r="A91" t="str">
            <v>SA7 - Internet Services</v>
          </cell>
        </row>
        <row r="92">
          <cell r="A92" t="str">
            <v>SA70 - Maintenance - Tools and Equipment</v>
          </cell>
        </row>
        <row r="93">
          <cell r="A93" t="str">
            <v>SA73 - Plant Maintenance</v>
          </cell>
        </row>
        <row r="94">
          <cell r="A94" t="str">
            <v>SA75 - System Supervisory Equipment</v>
          </cell>
        </row>
        <row r="95">
          <cell r="A95" t="str">
            <v>SA79 - Scrap and Spoilage</v>
          </cell>
        </row>
        <row r="96">
          <cell r="A96" t="str">
            <v>SA8 - Software License and Maintenance</v>
          </cell>
        </row>
        <row r="97">
          <cell r="A97" t="str">
            <v>SA80 - Consumables</v>
          </cell>
        </row>
        <row r="98">
          <cell r="A98" t="str">
            <v>SA81 - Aggregates</v>
          </cell>
        </row>
        <row r="99">
          <cell r="A99" t="str">
            <v>SA84 - Temporary agencies</v>
          </cell>
        </row>
        <row r="100">
          <cell r="A100" t="str">
            <v>SA85 - Employee Promotions</v>
          </cell>
        </row>
        <row r="101">
          <cell r="A101" t="str">
            <v>SA86 - Cable Locates</v>
          </cell>
        </row>
        <row r="102">
          <cell r="A102" t="str">
            <v>SA87 - Non-Inventoried Materials - Direct to Site</v>
          </cell>
        </row>
        <row r="103">
          <cell r="A103" t="str">
            <v>SA88 - Recruitment</v>
          </cell>
        </row>
        <row r="104">
          <cell r="A104" t="str">
            <v>SA89 - Travel and Accommodations</v>
          </cell>
        </row>
        <row r="105">
          <cell r="A105" t="str">
            <v>SA9 - Maintenance Supplies</v>
          </cell>
        </row>
        <row r="106">
          <cell r="A106" t="str">
            <v>SA90 - Meals and Entertainment</v>
          </cell>
        </row>
        <row r="115">
          <cell r="A115" t="str">
            <v>VECP - Cable Pulling Truck</v>
          </cell>
        </row>
        <row r="116">
          <cell r="A116" t="str">
            <v>VEDD - Digger Derrick Truck</v>
          </cell>
        </row>
        <row r="117">
          <cell r="A117" t="str">
            <v>VEDB - Double Bucket Truck</v>
          </cell>
        </row>
        <row r="118">
          <cell r="A118" t="str">
            <v>VEHD - Heavy Duty Pick Up</v>
          </cell>
        </row>
        <row r="119">
          <cell r="A119" t="str">
            <v>VECS - Crew Support Vehicle</v>
          </cell>
        </row>
        <row r="120">
          <cell r="A120" t="str">
            <v>VEKC - Knuckle Crane Truck</v>
          </cell>
        </row>
        <row r="121">
          <cell r="A121" t="str">
            <v>VELD - Low Duty Pick Up</v>
          </cell>
        </row>
        <row r="122">
          <cell r="A122" t="str">
            <v>VEPV - Passenger Vehicle</v>
          </cell>
        </row>
        <row r="123">
          <cell r="A123" t="str">
            <v>VECV - Cargo Van</v>
          </cell>
        </row>
        <row r="124">
          <cell r="A124" t="str">
            <v>VESB - Single Bucket Truck</v>
          </cell>
        </row>
        <row r="125">
          <cell r="A125" t="str">
            <v>VESV - Step Van</v>
          </cell>
        </row>
        <row r="126">
          <cell r="A126" t="str">
            <v>VEVT - Vac Truck</v>
          </cell>
        </row>
        <row r="127">
          <cell r="A127" t="str">
            <v>EQSW - Sweeper</v>
          </cell>
        </row>
        <row r="128">
          <cell r="A128" t="str">
            <v>EQTR - Trailer</v>
          </cell>
        </row>
        <row r="129">
          <cell r="A129" t="str">
            <v>EQTC - Transformer Cart</v>
          </cell>
        </row>
        <row r="130">
          <cell r="A130" t="str">
            <v>EQTT - Tension Trailer</v>
          </cell>
        </row>
        <row r="131">
          <cell r="A131" t="str">
            <v>EQAC - Air Compressor</v>
          </cell>
        </row>
        <row r="132">
          <cell r="A132" t="str">
            <v>EQFL - Forklift</v>
          </cell>
        </row>
        <row r="133">
          <cell r="A133" t="str">
            <v>EQGN - Generator</v>
          </cell>
        </row>
        <row r="134">
          <cell r="A134" t="str">
            <v>BACK - Backhoe</v>
          </cell>
        </row>
        <row r="160">
          <cell r="A160" t="str">
            <v>Vehicle</v>
          </cell>
          <cell r="B160">
            <v>651000</v>
          </cell>
        </row>
        <row r="161">
          <cell r="A161" t="str">
            <v>Inventory</v>
          </cell>
          <cell r="B161">
            <v>650000</v>
          </cell>
        </row>
        <row r="162">
          <cell r="A162" t="str">
            <v>Workorder Time</v>
          </cell>
          <cell r="B162">
            <v>608000</v>
          </cell>
        </row>
        <row r="163">
          <cell r="A163" t="str">
            <v>Project Time</v>
          </cell>
          <cell r="B163">
            <v>609000</v>
          </cell>
        </row>
        <row r="164">
          <cell r="A164" t="str">
            <v>BGSA1 - Facilities Maintenance</v>
          </cell>
          <cell r="B164">
            <v>723000</v>
          </cell>
        </row>
        <row r="165">
          <cell r="A165" t="str">
            <v>FLSA1 - Fleet Maintenance</v>
          </cell>
          <cell r="B165">
            <v>671000</v>
          </cell>
        </row>
        <row r="166">
          <cell r="A166" t="str">
            <v>SA1 - Training and Development</v>
          </cell>
          <cell r="B166">
            <v>640000</v>
          </cell>
        </row>
        <row r="167">
          <cell r="A167" t="str">
            <v>SA10 - General Office Supplies</v>
          </cell>
          <cell r="B167">
            <v>704000</v>
          </cell>
        </row>
        <row r="168">
          <cell r="A168" t="str">
            <v>SA11 - Small Tools</v>
          </cell>
          <cell r="B168">
            <v>707000</v>
          </cell>
        </row>
        <row r="169">
          <cell r="A169" t="str">
            <v>SA12 - Other Supplies</v>
          </cell>
          <cell r="B169">
            <v>709000</v>
          </cell>
        </row>
        <row r="170">
          <cell r="A170" t="str">
            <v>SA13 - Rent</v>
          </cell>
          <cell r="B170">
            <v>710000</v>
          </cell>
        </row>
        <row r="171">
          <cell r="A171" t="str">
            <v>SA14 - Repairs and Maintenance - Equipment</v>
          </cell>
          <cell r="B171">
            <v>711000</v>
          </cell>
        </row>
        <row r="172">
          <cell r="A172" t="str">
            <v>SA15 - Equipment Repair</v>
          </cell>
          <cell r="B172">
            <v>711200</v>
          </cell>
        </row>
        <row r="173">
          <cell r="A173" t="str">
            <v>SA16 - Equipment Rental</v>
          </cell>
          <cell r="B173">
            <v>711500</v>
          </cell>
        </row>
        <row r="174">
          <cell r="A174" t="str">
            <v>SA17 - Rent - Building</v>
          </cell>
          <cell r="B174">
            <v>720000</v>
          </cell>
        </row>
        <row r="175">
          <cell r="A175" t="str">
            <v>SA18 - Rent - Outside Storage</v>
          </cell>
          <cell r="B175">
            <v>720500</v>
          </cell>
        </row>
        <row r="176">
          <cell r="A176" t="str">
            <v>SA19 - Utilities</v>
          </cell>
          <cell r="B176">
            <v>721000</v>
          </cell>
        </row>
        <row r="177">
          <cell r="A177" t="str">
            <v>SA2 - Subscriptions and Memberships</v>
          </cell>
          <cell r="B177">
            <v>641000</v>
          </cell>
        </row>
        <row r="178">
          <cell r="A178" t="str">
            <v>SA20 - Property Tax</v>
          </cell>
          <cell r="B178">
            <v>722000</v>
          </cell>
        </row>
        <row r="179">
          <cell r="A179" t="str">
            <v>SA21 - Repairs and Maintenance - Building</v>
          </cell>
          <cell r="B179">
            <v>723000</v>
          </cell>
        </row>
        <row r="180">
          <cell r="A180" t="str">
            <v>SA22 - HVAC Maintenance</v>
          </cell>
          <cell r="B180">
            <v>723500</v>
          </cell>
        </row>
        <row r="181">
          <cell r="A181" t="str">
            <v>SA23 - Janitorial and Landscaping Service</v>
          </cell>
          <cell r="B181">
            <v>724000</v>
          </cell>
        </row>
        <row r="182">
          <cell r="A182" t="str">
            <v>SA24 - Security Service</v>
          </cell>
          <cell r="B182">
            <v>725000</v>
          </cell>
        </row>
        <row r="183">
          <cell r="A183" t="str">
            <v>SA25 - WSIB</v>
          </cell>
          <cell r="B183">
            <v>726100</v>
          </cell>
        </row>
        <row r="184">
          <cell r="A184" t="str">
            <v>SA26 - Insurance - Property</v>
          </cell>
          <cell r="B184">
            <v>726200</v>
          </cell>
        </row>
        <row r="185">
          <cell r="A185" t="str">
            <v>SA27 - Insurance - General</v>
          </cell>
          <cell r="B185">
            <v>726300</v>
          </cell>
        </row>
        <row r="186">
          <cell r="A186" t="str">
            <v>SA28 - Insurance - Automobile</v>
          </cell>
          <cell r="B186">
            <v>726400</v>
          </cell>
        </row>
        <row r="187">
          <cell r="A187" t="str">
            <v>SA29 - Telephone</v>
          </cell>
          <cell r="B187">
            <v>730000</v>
          </cell>
        </row>
        <row r="188">
          <cell r="A188" t="str">
            <v>SA3 - FIXED ASSETS - Vehicle</v>
          </cell>
          <cell r="B188">
            <v>157000</v>
          </cell>
        </row>
        <row r="189">
          <cell r="A189" t="str">
            <v>SA30 - Cellular and Pager - Expense</v>
          </cell>
          <cell r="B189">
            <v>731000</v>
          </cell>
        </row>
        <row r="190">
          <cell r="A190" t="str">
            <v>SA31 - Wireless Communications - Expense</v>
          </cell>
          <cell r="B190">
            <v>735000</v>
          </cell>
        </row>
        <row r="191">
          <cell r="A191" t="str">
            <v>SA32 - Freight, Postage and Delivery</v>
          </cell>
          <cell r="B191">
            <v>740000</v>
          </cell>
        </row>
        <row r="192">
          <cell r="A192" t="str">
            <v>SA33 - Emergency Maintenance</v>
          </cell>
          <cell r="B192">
            <v>745000</v>
          </cell>
        </row>
        <row r="193">
          <cell r="A193" t="str">
            <v>SA34 - Legal Fees</v>
          </cell>
          <cell r="B193">
            <v>750000</v>
          </cell>
        </row>
        <row r="194">
          <cell r="A194" t="str">
            <v>SA35 - Auditing Fees</v>
          </cell>
          <cell r="B194">
            <v>751000</v>
          </cell>
        </row>
        <row r="195">
          <cell r="A195" t="str">
            <v>SA36 - Tax Service</v>
          </cell>
          <cell r="B195">
            <v>752000</v>
          </cell>
        </row>
        <row r="196">
          <cell r="A196" t="str">
            <v>SA37 - Consulting</v>
          </cell>
          <cell r="B196">
            <v>753000</v>
          </cell>
        </row>
        <row r="197">
          <cell r="A197" t="str">
            <v>SA38 - Tree Trimming</v>
          </cell>
          <cell r="B197">
            <v>753500</v>
          </cell>
        </row>
        <row r="198">
          <cell r="A198" t="str">
            <v>SA39 - Outside Service Provider</v>
          </cell>
          <cell r="B198">
            <v>754000</v>
          </cell>
        </row>
        <row r="199">
          <cell r="A199" t="str">
            <v>SA4 - Fuel</v>
          </cell>
          <cell r="B199">
            <v>672000</v>
          </cell>
        </row>
        <row r="200">
          <cell r="A200" t="str">
            <v>SA40 - Service Agreements</v>
          </cell>
          <cell r="B200">
            <v>754500</v>
          </cell>
        </row>
        <row r="201">
          <cell r="A201" t="str">
            <v>SA41 - Other Professional Service</v>
          </cell>
          <cell r="B201">
            <v>755000</v>
          </cell>
        </row>
        <row r="202">
          <cell r="A202" t="str">
            <v>SA42 - Joint Use</v>
          </cell>
          <cell r="B202">
            <v>755500</v>
          </cell>
        </row>
        <row r="203">
          <cell r="A203" t="str">
            <v>SA43 - Outside Sales Commissions</v>
          </cell>
          <cell r="B203">
            <v>756000</v>
          </cell>
        </row>
        <row r="204">
          <cell r="A204" t="str">
            <v>SA44 - Board Expenses</v>
          </cell>
          <cell r="B204">
            <v>757510</v>
          </cell>
        </row>
        <row r="205">
          <cell r="A205" t="str">
            <v>SA45 - Meter Reading</v>
          </cell>
          <cell r="B205">
            <v>758000</v>
          </cell>
        </row>
        <row r="206">
          <cell r="A206" t="str">
            <v>SA46 - Meter Cuts and Reconnections</v>
          </cell>
          <cell r="B206">
            <v>758500</v>
          </cell>
        </row>
        <row r="207">
          <cell r="A207" t="str">
            <v>SA47 - Bank Charges</v>
          </cell>
          <cell r="B207">
            <v>760000</v>
          </cell>
        </row>
        <row r="208">
          <cell r="A208" t="str">
            <v>SA48 - Collection Agency Fees</v>
          </cell>
          <cell r="B208">
            <v>761700</v>
          </cell>
        </row>
        <row r="209">
          <cell r="A209" t="str">
            <v>SA49 - Dues and Subscriptions</v>
          </cell>
          <cell r="B209">
            <v>763000</v>
          </cell>
        </row>
        <row r="210">
          <cell r="A210" t="str">
            <v>SA5 - Safety Expenses</v>
          </cell>
          <cell r="B210">
            <v>681000</v>
          </cell>
        </row>
        <row r="211">
          <cell r="A211" t="str">
            <v>SA50 - Donations</v>
          </cell>
          <cell r="B211">
            <v>764000</v>
          </cell>
        </row>
        <row r="212">
          <cell r="A212" t="str">
            <v>SA51 - Sponsorships</v>
          </cell>
          <cell r="B212">
            <v>764100</v>
          </cell>
        </row>
        <row r="213">
          <cell r="A213" t="str">
            <v>SA53 - Research and Development</v>
          </cell>
          <cell r="B213">
            <v>765500</v>
          </cell>
        </row>
        <row r="214">
          <cell r="A214" t="str">
            <v>SA54 - Project Planning</v>
          </cell>
          <cell r="B214">
            <v>767500</v>
          </cell>
        </row>
        <row r="215">
          <cell r="A215" t="str">
            <v>SA55 - Regulatory Costs - Operating</v>
          </cell>
          <cell r="B215">
            <v>768500</v>
          </cell>
        </row>
        <row r="216">
          <cell r="A216" t="str">
            <v>SA56 - Advertising</v>
          </cell>
          <cell r="B216">
            <v>770000</v>
          </cell>
        </row>
        <row r="217">
          <cell r="A217" t="str">
            <v>SA57 - Promotions</v>
          </cell>
          <cell r="B217">
            <v>772000</v>
          </cell>
        </row>
        <row r="218">
          <cell r="A218" t="str">
            <v>SA58 - Public Relations</v>
          </cell>
          <cell r="B218">
            <v>773000</v>
          </cell>
        </row>
        <row r="219">
          <cell r="A219" t="str">
            <v>SA59 - Marketing</v>
          </cell>
          <cell r="B219">
            <v>779000</v>
          </cell>
        </row>
        <row r="220">
          <cell r="A220" t="str">
            <v>SA6 - Computer Maintenance</v>
          </cell>
          <cell r="B220">
            <v>690000</v>
          </cell>
        </row>
        <row r="221">
          <cell r="A221" t="str">
            <v>SA60 - Payment in Lieu of Taxes - Federal</v>
          </cell>
          <cell r="B221">
            <v>851000</v>
          </cell>
        </row>
        <row r="222">
          <cell r="A222" t="str">
            <v>SA61 - Payment in Lieu of Taxes - Provincial</v>
          </cell>
          <cell r="B222">
            <v>852000</v>
          </cell>
        </row>
        <row r="223">
          <cell r="A223" t="str">
            <v>SA62 - Capital Tax</v>
          </cell>
          <cell r="B223">
            <v>853000</v>
          </cell>
        </row>
        <row r="224">
          <cell r="A224" t="str">
            <v>SA63 - FIXED ASSET Furniture and Fixtures</v>
          </cell>
          <cell r="B224">
            <v>154000</v>
          </cell>
        </row>
        <row r="225">
          <cell r="A225" t="str">
            <v>SA64 - Temporary Labour</v>
          </cell>
          <cell r="B225">
            <v>604000</v>
          </cell>
        </row>
        <row r="226">
          <cell r="A226" t="str">
            <v>SA65 - FIXED ASSET Computer Hardware</v>
          </cell>
          <cell r="B226">
            <v>155000</v>
          </cell>
        </row>
        <row r="227">
          <cell r="A227" t="str">
            <v>SA66 - FIXED ASSET Computer Software</v>
          </cell>
          <cell r="B227">
            <v>154500</v>
          </cell>
        </row>
        <row r="228">
          <cell r="A228" t="str">
            <v>SA68 - FIXED ASSET Tools, Shop and Garage Equipment</v>
          </cell>
          <cell r="B228">
            <v>153000</v>
          </cell>
        </row>
        <row r="229">
          <cell r="A229" t="str">
            <v>SA69 - Meeting Supplies</v>
          </cell>
          <cell r="B229">
            <v>704000</v>
          </cell>
        </row>
        <row r="230">
          <cell r="A230" t="str">
            <v>SA7 - Internet Services</v>
          </cell>
          <cell r="B230">
            <v>691000</v>
          </cell>
        </row>
        <row r="231">
          <cell r="A231" t="str">
            <v>SA70 - Maintenance - Tools and Equipment</v>
          </cell>
          <cell r="B231">
            <v>711000</v>
          </cell>
        </row>
        <row r="232">
          <cell r="A232" t="str">
            <v>SA71 - FIXED ASSET Measurement and Testing Equipment</v>
          </cell>
          <cell r="B232">
            <v>153100</v>
          </cell>
        </row>
        <row r="233">
          <cell r="A233" t="str">
            <v>SA72 - FIXED ASSET Communications Equipment</v>
          </cell>
          <cell r="B233">
            <v>153300</v>
          </cell>
        </row>
        <row r="234">
          <cell r="A234" t="str">
            <v>SA73 - Plant Maintenance</v>
          </cell>
          <cell r="B234">
            <v>711000</v>
          </cell>
        </row>
        <row r="235">
          <cell r="A235" t="str">
            <v>SA75 - System Supervisory Equipment</v>
          </cell>
          <cell r="B235">
            <v>153600</v>
          </cell>
        </row>
        <row r="236">
          <cell r="A236" t="str">
            <v>SA79 - Scrap and Spoilage</v>
          </cell>
          <cell r="B236">
            <v>792000</v>
          </cell>
        </row>
        <row r="237">
          <cell r="A237" t="str">
            <v>SA8 - Software License and Maintenance</v>
          </cell>
          <cell r="B237">
            <v>140300</v>
          </cell>
        </row>
        <row r="238">
          <cell r="A238" t="str">
            <v>SA80 - Consumables</v>
          </cell>
          <cell r="B238">
            <v>708000</v>
          </cell>
        </row>
        <row r="239">
          <cell r="A239" t="str">
            <v>SA81 - Aggregates</v>
          </cell>
          <cell r="B239">
            <v>650000</v>
          </cell>
        </row>
        <row r="240">
          <cell r="A240" t="str">
            <v>SA84 - Temporary agencies</v>
          </cell>
          <cell r="B240">
            <v>604000</v>
          </cell>
        </row>
        <row r="241">
          <cell r="A241" t="str">
            <v>SA85 - Employee Promotions</v>
          </cell>
          <cell r="B241">
            <v>771000</v>
          </cell>
        </row>
        <row r="242">
          <cell r="A242" t="str">
            <v>SA86 - Cable Locates</v>
          </cell>
          <cell r="B242">
            <v>753600</v>
          </cell>
        </row>
        <row r="243">
          <cell r="A243" t="str">
            <v>SA87 - Non-Inventoried Materials - Direct to Site</v>
          </cell>
          <cell r="B243">
            <v>650000</v>
          </cell>
        </row>
        <row r="244">
          <cell r="A244" t="str">
            <v>SA88 - Recruitment</v>
          </cell>
          <cell r="B244">
            <v>630000</v>
          </cell>
        </row>
        <row r="245">
          <cell r="A245" t="str">
            <v>SA89 - Travel and Accommodations</v>
          </cell>
          <cell r="B245">
            <v>620000</v>
          </cell>
        </row>
        <row r="246">
          <cell r="A246" t="str">
            <v>SA9 - Maintenance Supplies</v>
          </cell>
          <cell r="B246">
            <v>700000</v>
          </cell>
        </row>
        <row r="247">
          <cell r="A247" t="str">
            <v>Travel and accommodations</v>
          </cell>
          <cell r="B247">
            <v>620000</v>
          </cell>
        </row>
        <row r="248">
          <cell r="A248" t="str">
            <v>Advertising</v>
          </cell>
          <cell r="B248">
            <v>770000</v>
          </cell>
        </row>
        <row r="249">
          <cell r="A249" t="str">
            <v>Travel and accommodations</v>
          </cell>
          <cell r="B249">
            <v>620000</v>
          </cell>
        </row>
        <row r="250">
          <cell r="A250" t="str">
            <v>Other employee compensation</v>
          </cell>
          <cell r="B250">
            <v>619000</v>
          </cell>
        </row>
        <row r="251">
          <cell r="A251" t="str">
            <v>Telephone</v>
          </cell>
          <cell r="B251">
            <v>730000</v>
          </cell>
        </row>
        <row r="252">
          <cell r="A252" t="str">
            <v>Dues and subscriptions</v>
          </cell>
          <cell r="B252">
            <v>763000</v>
          </cell>
        </row>
        <row r="253">
          <cell r="A253" t="str">
            <v>Employee promotions</v>
          </cell>
          <cell r="B253">
            <v>771000</v>
          </cell>
        </row>
        <row r="254">
          <cell r="A254" t="str">
            <v>Subscriptions and memberships</v>
          </cell>
          <cell r="B254">
            <v>641000</v>
          </cell>
        </row>
        <row r="255">
          <cell r="A255" t="str">
            <v>Freight postage and delivery</v>
          </cell>
          <cell r="B255">
            <v>740000</v>
          </cell>
        </row>
        <row r="256">
          <cell r="A256" t="str">
            <v>Maintenance supplies</v>
          </cell>
          <cell r="B256">
            <v>700000</v>
          </cell>
        </row>
        <row r="257">
          <cell r="A257" t="str">
            <v>Marketing</v>
          </cell>
          <cell r="B257">
            <v>779000</v>
          </cell>
        </row>
        <row r="258">
          <cell r="A258" t="str">
            <v>Meals and entertainment</v>
          </cell>
          <cell r="B258">
            <v>622000</v>
          </cell>
        </row>
        <row r="259">
          <cell r="A259" t="str">
            <v>Meals and entertainment</v>
          </cell>
          <cell r="B259">
            <v>622000</v>
          </cell>
        </row>
        <row r="260">
          <cell r="A260" t="str">
            <v>Meals and entertainment</v>
          </cell>
          <cell r="B260">
            <v>622000</v>
          </cell>
        </row>
        <row r="261">
          <cell r="A261" t="str">
            <v>Mileage</v>
          </cell>
          <cell r="B261">
            <v>621000</v>
          </cell>
        </row>
        <row r="262">
          <cell r="A262" t="str">
            <v>Other employee compensation</v>
          </cell>
          <cell r="B262">
            <v>619000</v>
          </cell>
        </row>
        <row r="263">
          <cell r="A263" t="str">
            <v>General office supplies</v>
          </cell>
          <cell r="B263">
            <v>704000</v>
          </cell>
        </row>
        <row r="264">
          <cell r="A264" t="str">
            <v>Travel and accommodations</v>
          </cell>
          <cell r="B264">
            <v>620000</v>
          </cell>
        </row>
        <row r="265">
          <cell r="A265" t="str">
            <v>Subscriptions and memberships</v>
          </cell>
          <cell r="B265">
            <v>641000</v>
          </cell>
        </row>
        <row r="266">
          <cell r="A266" t="str">
            <v>Repairs and maintenance - Building</v>
          </cell>
          <cell r="B266">
            <v>723000</v>
          </cell>
        </row>
        <row r="267">
          <cell r="A267" t="str">
            <v>Repairs and maintenance - Equipment</v>
          </cell>
          <cell r="B267">
            <v>711000</v>
          </cell>
        </row>
        <row r="268">
          <cell r="A268" t="str">
            <v>Small tools</v>
          </cell>
          <cell r="B268">
            <v>707000</v>
          </cell>
        </row>
        <row r="269">
          <cell r="A269" t="str">
            <v>Safety</v>
          </cell>
          <cell r="B269">
            <v>681000</v>
          </cell>
        </row>
        <row r="270">
          <cell r="A270" t="str">
            <v>Promotions</v>
          </cell>
          <cell r="B270">
            <v>772000</v>
          </cell>
        </row>
        <row r="271">
          <cell r="A271" t="str">
            <v>Software license and maintenance</v>
          </cell>
          <cell r="B271">
            <v>692000</v>
          </cell>
        </row>
        <row r="272">
          <cell r="A272" t="str">
            <v>Training and development</v>
          </cell>
          <cell r="B272">
            <v>640000</v>
          </cell>
        </row>
        <row r="273">
          <cell r="A273" t="str">
            <v>Travel and accommodations</v>
          </cell>
          <cell r="B273">
            <v>620000</v>
          </cell>
        </row>
        <row r="274">
          <cell r="A274" t="str">
            <v>Training and development</v>
          </cell>
          <cell r="B274">
            <v>640000</v>
          </cell>
        </row>
        <row r="275">
          <cell r="A275" t="str">
            <v>Other employee compensation</v>
          </cell>
          <cell r="B275">
            <v>619000</v>
          </cell>
        </row>
        <row r="276">
          <cell r="A276" t="str">
            <v>SA90 - Meals and Entertainment</v>
          </cell>
          <cell r="B276">
            <v>622000</v>
          </cell>
        </row>
        <row r="284">
          <cell r="B284" t="str">
            <v>100000</v>
          </cell>
          <cell r="C284" t="str">
            <v>Cash - General chequing</v>
          </cell>
        </row>
        <row r="285">
          <cell r="B285" t="str">
            <v>100100</v>
          </cell>
          <cell r="C285" t="str">
            <v>Cash - Daffron energy credits</v>
          </cell>
        </row>
        <row r="286">
          <cell r="B286" t="str">
            <v>100200</v>
          </cell>
          <cell r="C286" t="str">
            <v>Cash - Receipts</v>
          </cell>
        </row>
        <row r="287">
          <cell r="B287" t="str">
            <v>100300</v>
          </cell>
          <cell r="C287" t="str">
            <v>Cash - Disbursments</v>
          </cell>
        </row>
        <row r="288">
          <cell r="B288" t="str">
            <v>104000</v>
          </cell>
          <cell r="C288" t="str">
            <v>Unapplied cash - A/R</v>
          </cell>
        </row>
        <row r="289">
          <cell r="B289" t="str">
            <v>105000</v>
          </cell>
          <cell r="C289" t="str">
            <v>Outstanding cheques - A/P (L)</v>
          </cell>
        </row>
        <row r="290">
          <cell r="B290" t="str">
            <v>106000</v>
          </cell>
          <cell r="C290" t="str">
            <v>Open customer cheques (L)</v>
          </cell>
        </row>
        <row r="291">
          <cell r="B291" t="str">
            <v>106100</v>
          </cell>
          <cell r="C291" t="str">
            <v>Clearing account customer cheques (L)</v>
          </cell>
        </row>
        <row r="292">
          <cell r="B292" t="str">
            <v>107000</v>
          </cell>
          <cell r="C292" t="str">
            <v>Cash - Petty cash</v>
          </cell>
        </row>
        <row r="293">
          <cell r="B293" t="str">
            <v>108500</v>
          </cell>
          <cell r="C293" t="str">
            <v>Foreign exchange</v>
          </cell>
        </row>
        <row r="294">
          <cell r="B294" t="str">
            <v>110000</v>
          </cell>
          <cell r="C294" t="str">
            <v>Accounts receivable - Trade (L)</v>
          </cell>
        </row>
        <row r="295">
          <cell r="B295" t="str">
            <v>110001</v>
          </cell>
          <cell r="C295" t="str">
            <v>Accounts receivable - Trade other</v>
          </cell>
        </row>
        <row r="296">
          <cell r="B296" t="str">
            <v>111100</v>
          </cell>
          <cell r="C296" t="str">
            <v>Intercompany accounts receivable - Horizon Holdings Inc. (L)</v>
          </cell>
        </row>
        <row r="297">
          <cell r="B297" t="str">
            <v>111110</v>
          </cell>
          <cell r="C297" t="str">
            <v>Intercompany accounts receivable - Horizon Utilities - EDO (L)</v>
          </cell>
        </row>
        <row r="298">
          <cell r="B298" t="str">
            <v>111120</v>
          </cell>
          <cell r="C298" t="str">
            <v>Intercompany accounts receivable - Horizon Utilities - Customer care (L)</v>
          </cell>
        </row>
        <row r="299">
          <cell r="B299" t="str">
            <v>111130</v>
          </cell>
          <cell r="C299" t="str">
            <v>Intercompany accounts receivable - Horizon Energy Solutions Inc. (L)</v>
          </cell>
        </row>
        <row r="300">
          <cell r="B300" t="str">
            <v>111140</v>
          </cell>
          <cell r="C300" t="str">
            <v>Intercompany accounts receivable - HESI - MSP (L)</v>
          </cell>
        </row>
        <row r="301">
          <cell r="B301" t="str">
            <v>111150</v>
          </cell>
          <cell r="C301" t="str">
            <v>Intercompany accounts receivable - HESI - Water heaters - St. Catharines (L)</v>
          </cell>
        </row>
        <row r="302">
          <cell r="B302" t="str">
            <v>111160</v>
          </cell>
          <cell r="C302" t="str">
            <v>Intercompany accounts receivable - Hamilton Hydro Services Inc. (L)</v>
          </cell>
        </row>
        <row r="303">
          <cell r="B303" t="str">
            <v>111170</v>
          </cell>
          <cell r="C303" t="str">
            <v>Intercompany accounts receivable - HHSI - Hamilton Community Energy (L)</v>
          </cell>
        </row>
        <row r="304">
          <cell r="B304" t="str">
            <v>111180</v>
          </cell>
          <cell r="C304" t="str">
            <v>Intercompany accounts receivable - HHSI - Water heaters - Hamilton (L)</v>
          </cell>
        </row>
        <row r="305">
          <cell r="B305" t="str">
            <v>111190</v>
          </cell>
          <cell r="C305" t="str">
            <v>Intercompany accounts receivable - HHSI - FibreWired (L)</v>
          </cell>
        </row>
        <row r="306">
          <cell r="B306" t="str">
            <v>111200</v>
          </cell>
          <cell r="C306" t="str">
            <v>Intercompany accounts receivable - Hamilton Utilities Corporation (L)</v>
          </cell>
        </row>
        <row r="307">
          <cell r="B307" t="str">
            <v>111300</v>
          </cell>
          <cell r="C307" t="str">
            <v>Intercompany receivable - HHSI - Daffron - Water Heaters</v>
          </cell>
        </row>
        <row r="308">
          <cell r="B308" t="str">
            <v>111310</v>
          </cell>
          <cell r="C308" t="str">
            <v>Intercompany receivable - HHSI - Daffron - HCE</v>
          </cell>
        </row>
        <row r="309">
          <cell r="B309" t="str">
            <v>111320</v>
          </cell>
          <cell r="C309" t="str">
            <v>Intercompany receivable - HESI - Daffron - Water Heaters</v>
          </cell>
        </row>
        <row r="310">
          <cell r="B310" t="str">
            <v>111330</v>
          </cell>
          <cell r="C310" t="str">
            <v>Intercompany receivable - HESI - Daffron - MSP</v>
          </cell>
        </row>
        <row r="311">
          <cell r="B311" t="str">
            <v>111400</v>
          </cell>
          <cell r="C311" t="str">
            <v>Intercompany accounts receivable - HHSI - Hamilton Community Energy</v>
          </cell>
        </row>
        <row r="312">
          <cell r="B312" t="str">
            <v>111410</v>
          </cell>
          <cell r="C312" t="str">
            <v>Intercompany accounts receivable - Hamilton Hydro Services Inc.</v>
          </cell>
        </row>
        <row r="313">
          <cell r="B313" t="str">
            <v>111420</v>
          </cell>
          <cell r="C313" t="str">
            <v>Intercompany accounts receivable - HHSI - Water heaters - Hamilton</v>
          </cell>
        </row>
        <row r="314">
          <cell r="B314" t="str">
            <v>111500</v>
          </cell>
          <cell r="C314" t="str">
            <v>Intercompany accounts receivable - HESI - MSP</v>
          </cell>
        </row>
        <row r="315">
          <cell r="B315" t="str">
            <v>111510</v>
          </cell>
          <cell r="C315" t="str">
            <v>Intercompany accounts receivable - Horizon Energy Solutions Inc.</v>
          </cell>
        </row>
        <row r="316">
          <cell r="B316" t="str">
            <v>111520</v>
          </cell>
          <cell r="C316" t="str">
            <v>Intercompany accounts receivable - HESI Water heaters - St. Catharines</v>
          </cell>
        </row>
        <row r="317">
          <cell r="B317" t="str">
            <v>111600</v>
          </cell>
          <cell r="C317" t="str">
            <v>Intercompany accounts receivable - Customer care - Clearing</v>
          </cell>
        </row>
        <row r="318">
          <cell r="B318" t="str">
            <v>111610</v>
          </cell>
          <cell r="C318" t="str">
            <v>Intercompany accounts receivable - Horizon Utilities - Customer care</v>
          </cell>
        </row>
        <row r="319">
          <cell r="B319" t="str">
            <v>111700</v>
          </cell>
          <cell r="C319" t="str">
            <v>Intercompany accounts receivable - Horizon Holdings Inc.</v>
          </cell>
        </row>
        <row r="320">
          <cell r="B320" t="str">
            <v>111800</v>
          </cell>
          <cell r="C320" t="str">
            <v>Intercompany accounts receivable - Horizon Utilities - EDO</v>
          </cell>
        </row>
        <row r="321">
          <cell r="B321" t="str">
            <v>111900</v>
          </cell>
          <cell r="C321" t="str">
            <v>Intercompany accounts receivable - Hamilton Utilities Corporation</v>
          </cell>
        </row>
        <row r="322">
          <cell r="B322" t="str">
            <v>112000</v>
          </cell>
          <cell r="C322" t="str">
            <v>Advanced invoice clearing (L)</v>
          </cell>
        </row>
        <row r="323">
          <cell r="B323" t="str">
            <v>112500</v>
          </cell>
          <cell r="C323" t="str">
            <v>Accounts receivable - Recoverable work (L)</v>
          </cell>
        </row>
        <row r="324">
          <cell r="B324" t="str">
            <v>112501</v>
          </cell>
          <cell r="C324" t="str">
            <v>Accounts receivable - Recoverable work other</v>
          </cell>
        </row>
        <row r="325">
          <cell r="B325" t="str">
            <v>113000</v>
          </cell>
          <cell r="C325" t="str">
            <v>Accounts receivable - Retailers</v>
          </cell>
        </row>
        <row r="326">
          <cell r="B326" t="str">
            <v>113500</v>
          </cell>
          <cell r="C326" t="str">
            <v>Accounts receivable - Daffron</v>
          </cell>
        </row>
        <row r="327">
          <cell r="B327" t="str">
            <v>113600</v>
          </cell>
          <cell r="C327" t="str">
            <v>Accounts receivable - Unbilled</v>
          </cell>
        </row>
        <row r="328">
          <cell r="B328" t="str">
            <v>113998</v>
          </cell>
          <cell r="C328" t="str">
            <v>Daffron historical clearing account</v>
          </cell>
        </row>
        <row r="329">
          <cell r="B329" t="str">
            <v>113999</v>
          </cell>
          <cell r="C329" t="str">
            <v>Water and sewer - Clearing account</v>
          </cell>
        </row>
        <row r="330">
          <cell r="B330" t="str">
            <v>114000</v>
          </cell>
          <cell r="C330" t="str">
            <v>Allowance for doubtful accounts - Trade (L)</v>
          </cell>
        </row>
        <row r="331">
          <cell r="B331" t="str">
            <v>114100</v>
          </cell>
          <cell r="C331" t="str">
            <v>Allowance for doubtful accounts - Daffron</v>
          </cell>
        </row>
        <row r="332">
          <cell r="B332" t="str">
            <v>114200</v>
          </cell>
          <cell r="C332" t="str">
            <v>Allowance for doubtful accounts - Miscellaneous</v>
          </cell>
        </row>
        <row r="333">
          <cell r="B333" t="str">
            <v>115000</v>
          </cell>
          <cell r="C333" t="str">
            <v>Advance - Employee travel</v>
          </cell>
        </row>
        <row r="334">
          <cell r="B334" t="str">
            <v>117000</v>
          </cell>
          <cell r="C334" t="str">
            <v>Other receivables</v>
          </cell>
        </row>
        <row r="335">
          <cell r="B335" t="str">
            <v>117100</v>
          </cell>
          <cell r="C335" t="str">
            <v>Other receivables - Regulatory</v>
          </cell>
        </row>
        <row r="336">
          <cell r="B336" t="str">
            <v>117200</v>
          </cell>
          <cell r="C336" t="str">
            <v>Other receivables - Miscellaneous backbilling</v>
          </cell>
        </row>
        <row r="337">
          <cell r="B337" t="str">
            <v>118000</v>
          </cell>
          <cell r="C337" t="str">
            <v>Interest/dividend receivable</v>
          </cell>
        </row>
        <row r="338">
          <cell r="B338" t="str">
            <v>118500</v>
          </cell>
          <cell r="C338" t="str">
            <v>Rents receivable</v>
          </cell>
        </row>
        <row r="339">
          <cell r="B339" t="str">
            <v>119000</v>
          </cell>
          <cell r="C339" t="str">
            <v>Notes receivables</v>
          </cell>
        </row>
        <row r="340">
          <cell r="B340" t="str">
            <v>120000</v>
          </cell>
          <cell r="C340" t="str">
            <v>Inventory (L)</v>
          </cell>
        </row>
        <row r="341">
          <cell r="B341" t="str">
            <v>120001</v>
          </cell>
          <cell r="C341" t="str">
            <v>Inventory</v>
          </cell>
        </row>
        <row r="342">
          <cell r="B342" t="str">
            <v>120099</v>
          </cell>
          <cell r="C342" t="str">
            <v>Inventory - Return clearing</v>
          </cell>
        </row>
        <row r="343">
          <cell r="B343" t="str">
            <v>120500</v>
          </cell>
          <cell r="C343" t="str">
            <v>Inventory - Fuel</v>
          </cell>
        </row>
        <row r="344">
          <cell r="B344" t="str">
            <v>122000</v>
          </cell>
          <cell r="C344" t="str">
            <v>Inventory - Work in process</v>
          </cell>
        </row>
        <row r="345">
          <cell r="B345" t="str">
            <v>122500</v>
          </cell>
          <cell r="C345" t="str">
            <v>Inventory - Work in process at vendor</v>
          </cell>
        </row>
        <row r="346">
          <cell r="B346" t="str">
            <v>122600</v>
          </cell>
          <cell r="C346" t="str">
            <v>Inventory in exchange</v>
          </cell>
        </row>
        <row r="347">
          <cell r="B347" t="str">
            <v>124500</v>
          </cell>
          <cell r="C347" t="str">
            <v>Transfer within a site</v>
          </cell>
        </row>
        <row r="348">
          <cell r="B348" t="str">
            <v>124600</v>
          </cell>
          <cell r="C348" t="str">
            <v>Transfer between sites</v>
          </cell>
        </row>
        <row r="349">
          <cell r="B349" t="str">
            <v>124700</v>
          </cell>
          <cell r="C349" t="str">
            <v>Non-inventory trans between sites</v>
          </cell>
        </row>
        <row r="350">
          <cell r="B350" t="str">
            <v>125800</v>
          </cell>
          <cell r="C350" t="str">
            <v>Inventory - Consignment</v>
          </cell>
        </row>
        <row r="351">
          <cell r="B351" t="str">
            <v>126000</v>
          </cell>
          <cell r="C351" t="str">
            <v>Reserve for excess and obsolete inventory</v>
          </cell>
        </row>
        <row r="352">
          <cell r="B352" t="str">
            <v>127100</v>
          </cell>
          <cell r="C352" t="str">
            <v>Work in progress (L)</v>
          </cell>
        </row>
        <row r="353">
          <cell r="B353" t="str">
            <v>127101</v>
          </cell>
          <cell r="C353" t="str">
            <v>Work in progress - Other</v>
          </cell>
        </row>
        <row r="354">
          <cell r="B354" t="str">
            <v>127102</v>
          </cell>
          <cell r="C354" t="str">
            <v>Work in progress - Project closure clearing</v>
          </cell>
        </row>
        <row r="355">
          <cell r="B355" t="str">
            <v>127800</v>
          </cell>
          <cell r="C355" t="str">
            <v>Capitalized project revenue (L)</v>
          </cell>
        </row>
        <row r="356">
          <cell r="B356" t="str">
            <v>130000</v>
          </cell>
          <cell r="C356" t="str">
            <v>Deferred tax - Current</v>
          </cell>
        </row>
        <row r="357">
          <cell r="B357" t="str">
            <v>131000</v>
          </cell>
          <cell r="C357" t="str">
            <v>Deferred tax - Long-term</v>
          </cell>
        </row>
        <row r="358">
          <cell r="B358" t="str">
            <v>140000</v>
          </cell>
          <cell r="C358" t="str">
            <v>Prepaid expense (L)</v>
          </cell>
        </row>
        <row r="359">
          <cell r="B359" t="str">
            <v>140100</v>
          </cell>
          <cell r="C359" t="str">
            <v>Prepaid insurance (L)</v>
          </cell>
        </row>
        <row r="360">
          <cell r="B360" t="str">
            <v>140200</v>
          </cell>
          <cell r="C360" t="str">
            <v>Prepaid property taxes</v>
          </cell>
        </row>
        <row r="361">
          <cell r="B361" t="str">
            <v>140300</v>
          </cell>
          <cell r="C361" t="str">
            <v>Prepaid other</v>
          </cell>
        </row>
        <row r="362">
          <cell r="B362" t="str">
            <v>140350</v>
          </cell>
          <cell r="C362" t="str">
            <v>Prepaid Postage</v>
          </cell>
        </row>
        <row r="363">
          <cell r="B363" t="str">
            <v>140390</v>
          </cell>
          <cell r="C363" t="str">
            <v>Prepaid Customer Care (L)</v>
          </cell>
        </row>
        <row r="364">
          <cell r="B364" t="str">
            <v>140391</v>
          </cell>
          <cell r="C364" t="str">
            <v>Prepaid Customer Care</v>
          </cell>
        </row>
        <row r="365">
          <cell r="B365" t="str">
            <v>140400</v>
          </cell>
          <cell r="C365" t="str">
            <v>Supplier advances (L)</v>
          </cell>
        </row>
        <row r="366">
          <cell r="B366" t="str">
            <v>144000</v>
          </cell>
          <cell r="C366" t="str">
            <v>Other Current Assets</v>
          </cell>
        </row>
        <row r="367">
          <cell r="B367" t="str">
            <v>144100</v>
          </cell>
          <cell r="C367" t="str">
            <v>Accrual for tax - Federal</v>
          </cell>
        </row>
        <row r="368">
          <cell r="B368" t="str">
            <v>144200</v>
          </cell>
          <cell r="C368" t="str">
            <v>Accrual for tax - Provincial</v>
          </cell>
        </row>
        <row r="369">
          <cell r="B369" t="str">
            <v>145000</v>
          </cell>
          <cell r="C369" t="str">
            <v>Investment - Long-term</v>
          </cell>
        </row>
        <row r="370">
          <cell r="B370" t="str">
            <v>146000</v>
          </cell>
          <cell r="C370" t="str">
            <v>Other special or collateral funds</v>
          </cell>
        </row>
        <row r="371">
          <cell r="B371" t="str">
            <v>146500</v>
          </cell>
          <cell r="C371" t="str">
            <v>Sinking funds</v>
          </cell>
        </row>
        <row r="372">
          <cell r="B372" t="str">
            <v>147000</v>
          </cell>
          <cell r="C372" t="str">
            <v>Unamortized debt expense</v>
          </cell>
        </row>
        <row r="373">
          <cell r="B373" t="str">
            <v>148000</v>
          </cell>
          <cell r="C373" t="str">
            <v>Deferred issuance costs</v>
          </cell>
        </row>
        <row r="374">
          <cell r="B374" t="str">
            <v>148100</v>
          </cell>
          <cell r="C374" t="str">
            <v>Deferred merger and aquisition costs</v>
          </cell>
        </row>
        <row r="375">
          <cell r="B375" t="str">
            <v>148200</v>
          </cell>
          <cell r="C375" t="str">
            <v>Deferred costs - Other</v>
          </cell>
        </row>
        <row r="376">
          <cell r="B376" t="str">
            <v>148300</v>
          </cell>
          <cell r="C376" t="str">
            <v>Account 1562 reserve</v>
          </cell>
        </row>
        <row r="377">
          <cell r="B377" t="str">
            <v>148400</v>
          </cell>
          <cell r="C377" t="str">
            <v>Deferred conservation and demand management costs</v>
          </cell>
        </row>
        <row r="378">
          <cell r="B378" t="str">
            <v>150000</v>
          </cell>
          <cell r="C378" t="str">
            <v>Land</v>
          </cell>
        </row>
        <row r="379">
          <cell r="B379" t="str">
            <v>150500</v>
          </cell>
          <cell r="C379" t="str">
            <v>Land rights - Distribution plant</v>
          </cell>
        </row>
        <row r="380">
          <cell r="B380" t="str">
            <v>150600</v>
          </cell>
          <cell r="C380" t="str">
            <v>Land rights - General plant</v>
          </cell>
        </row>
        <row r="381">
          <cell r="B381" t="str">
            <v>150700</v>
          </cell>
          <cell r="C381" t="str">
            <v>Land - Substations</v>
          </cell>
        </row>
        <row r="382">
          <cell r="B382" t="str">
            <v>151000</v>
          </cell>
          <cell r="C382" t="str">
            <v>Building</v>
          </cell>
        </row>
        <row r="383">
          <cell r="B383" t="str">
            <v>151200</v>
          </cell>
          <cell r="C383" t="str">
            <v>Building - Substations</v>
          </cell>
        </row>
        <row r="384">
          <cell r="B384" t="str">
            <v>151250</v>
          </cell>
          <cell r="C384" t="str">
            <v>Hydro One substation contribution</v>
          </cell>
        </row>
        <row r="385">
          <cell r="B385" t="str">
            <v>151300</v>
          </cell>
          <cell r="C385" t="str">
            <v>Substation equipment</v>
          </cell>
        </row>
        <row r="386">
          <cell r="B386" t="str">
            <v>151400</v>
          </cell>
          <cell r="C386" t="str">
            <v>Transformers</v>
          </cell>
        </row>
        <row r="387">
          <cell r="B387" t="str">
            <v>151450</v>
          </cell>
          <cell r="C387" t="str">
            <v>Services</v>
          </cell>
        </row>
        <row r="388">
          <cell r="B388" t="str">
            <v>151500</v>
          </cell>
          <cell r="C388" t="str">
            <v>Meters</v>
          </cell>
        </row>
        <row r="389">
          <cell r="B389" t="str">
            <v>151510</v>
          </cell>
          <cell r="C389" t="str">
            <v>Smart meters</v>
          </cell>
        </row>
        <row r="390">
          <cell r="B390" t="str">
            <v>152000</v>
          </cell>
          <cell r="C390" t="str">
            <v>Leasehold improvement - Distribution plant</v>
          </cell>
        </row>
        <row r="391">
          <cell r="B391" t="str">
            <v>152100</v>
          </cell>
          <cell r="C391" t="str">
            <v>Leasehold improvement - General plant</v>
          </cell>
        </row>
        <row r="392">
          <cell r="B392" t="str">
            <v>152500</v>
          </cell>
          <cell r="C392" t="str">
            <v>Poles, towers and fixtures</v>
          </cell>
        </row>
        <row r="393">
          <cell r="B393" t="str">
            <v>153000</v>
          </cell>
          <cell r="C393" t="str">
            <v>Tools, shop and garage equipment</v>
          </cell>
        </row>
        <row r="394">
          <cell r="B394" t="str">
            <v>153100</v>
          </cell>
          <cell r="C394" t="str">
            <v>Measurement and testing equipment</v>
          </cell>
        </row>
        <row r="395">
          <cell r="B395" t="str">
            <v>153200</v>
          </cell>
          <cell r="C395" t="str">
            <v>Power operated equipment</v>
          </cell>
        </row>
        <row r="396">
          <cell r="B396" t="str">
            <v>153300</v>
          </cell>
          <cell r="C396" t="str">
            <v>Communications equipment</v>
          </cell>
        </row>
        <row r="397">
          <cell r="B397" t="str">
            <v>153400</v>
          </cell>
          <cell r="C397" t="str">
            <v>Other equipment</v>
          </cell>
        </row>
        <row r="398">
          <cell r="B398" t="str">
            <v>153500</v>
          </cell>
          <cell r="C398" t="str">
            <v>Stores equipment</v>
          </cell>
        </row>
        <row r="399">
          <cell r="B399" t="str">
            <v>153600</v>
          </cell>
          <cell r="C399" t="str">
            <v>System supervisory equipment</v>
          </cell>
        </row>
        <row r="400">
          <cell r="B400" t="str">
            <v>154000</v>
          </cell>
          <cell r="C400" t="str">
            <v>Furniture and fixtures</v>
          </cell>
        </row>
        <row r="401">
          <cell r="B401" t="str">
            <v>154500</v>
          </cell>
          <cell r="C401" t="str">
            <v>Computer software</v>
          </cell>
        </row>
        <row r="402">
          <cell r="B402" t="str">
            <v>155000</v>
          </cell>
          <cell r="C402" t="str">
            <v>Computer hardware</v>
          </cell>
        </row>
        <row r="403">
          <cell r="B403" t="str">
            <v>155500</v>
          </cell>
          <cell r="C403" t="str">
            <v>Overhead conductors and devices</v>
          </cell>
        </row>
        <row r="404">
          <cell r="B404" t="str">
            <v>156000</v>
          </cell>
          <cell r="C404" t="str">
            <v>Underground conductors and devices</v>
          </cell>
        </row>
        <row r="405">
          <cell r="B405" t="str">
            <v>156600</v>
          </cell>
          <cell r="C405" t="str">
            <v>Underground conduit</v>
          </cell>
        </row>
        <row r="406">
          <cell r="B406" t="str">
            <v>157000</v>
          </cell>
          <cell r="C406" t="str">
            <v>Vehicles</v>
          </cell>
        </row>
        <row r="407">
          <cell r="B407" t="str">
            <v>158000</v>
          </cell>
          <cell r="C407" t="str">
            <v>Other tangible property</v>
          </cell>
        </row>
        <row r="408">
          <cell r="B408" t="str">
            <v>158100</v>
          </cell>
          <cell r="C408" t="str">
            <v>Water heaters</v>
          </cell>
        </row>
        <row r="409">
          <cell r="B409" t="str">
            <v>158200</v>
          </cell>
          <cell r="C409" t="str">
            <v>Sentinel lights</v>
          </cell>
        </row>
        <row r="410">
          <cell r="B410" t="str">
            <v>158300</v>
          </cell>
          <cell r="C410" t="str">
            <v>Piping infrastructure</v>
          </cell>
        </row>
        <row r="411">
          <cell r="B411" t="str">
            <v>158400</v>
          </cell>
          <cell r="C411" t="str">
            <v>Generators</v>
          </cell>
        </row>
        <row r="412">
          <cell r="B412" t="str">
            <v>158500</v>
          </cell>
          <cell r="C412" t="str">
            <v>Energy centre equipment class 43.1</v>
          </cell>
        </row>
        <row r="413">
          <cell r="B413" t="str">
            <v>159000</v>
          </cell>
          <cell r="C413" t="str">
            <v>Capital - work in progress</v>
          </cell>
        </row>
        <row r="414">
          <cell r="B414" t="str">
            <v>159500</v>
          </cell>
          <cell r="C414" t="str">
            <v>Property under capital lease</v>
          </cell>
        </row>
        <row r="415">
          <cell r="B415" t="str">
            <v>159900</v>
          </cell>
          <cell r="C415" t="str">
            <v>Provision for impairment</v>
          </cell>
        </row>
        <row r="416">
          <cell r="B416" t="str">
            <v>160000</v>
          </cell>
          <cell r="C416" t="str">
            <v>Accumulated depreciation</v>
          </cell>
        </row>
        <row r="417">
          <cell r="B417" t="str">
            <v>160500</v>
          </cell>
          <cell r="C417" t="str">
            <v>Accumulated depreciation - capital contribution</v>
          </cell>
        </row>
        <row r="418">
          <cell r="B418" t="str">
            <v>160900</v>
          </cell>
          <cell r="C418" t="str">
            <v>Amortization of provision for impairment</v>
          </cell>
        </row>
        <row r="419">
          <cell r="B419" t="str">
            <v>161000</v>
          </cell>
          <cell r="C419" t="str">
            <v>Accumulated depreciation - Adjustments</v>
          </cell>
        </row>
        <row r="420">
          <cell r="B420" t="str">
            <v>170000</v>
          </cell>
          <cell r="C420" t="str">
            <v>Unrecovered plant and regulatory study costs</v>
          </cell>
        </row>
        <row r="421">
          <cell r="B421" t="str">
            <v>170500</v>
          </cell>
          <cell r="C421" t="str">
            <v>Other regulatory assets - Net accruals</v>
          </cell>
        </row>
        <row r="422">
          <cell r="B422" t="str">
            <v>170510</v>
          </cell>
          <cell r="C422" t="str">
            <v>Other regulatory assets - Other adjustments</v>
          </cell>
        </row>
        <row r="423">
          <cell r="B423" t="str">
            <v>170520</v>
          </cell>
          <cell r="C423" t="str">
            <v>Other regulatory assets - Carrying charges</v>
          </cell>
        </row>
        <row r="424">
          <cell r="B424" t="str">
            <v>171000</v>
          </cell>
          <cell r="C424" t="str">
            <v>Preliminary survey and investigation charges</v>
          </cell>
        </row>
        <row r="425">
          <cell r="B425" t="str">
            <v>171500</v>
          </cell>
          <cell r="C425" t="str">
            <v>Emission allowance inventory</v>
          </cell>
        </row>
        <row r="426">
          <cell r="B426" t="str">
            <v>171600</v>
          </cell>
          <cell r="C426" t="str">
            <v>Emission allowance withheld</v>
          </cell>
        </row>
        <row r="427">
          <cell r="B427" t="str">
            <v>171800</v>
          </cell>
          <cell r="C427" t="str">
            <v>RCVA retail - Net accruals</v>
          </cell>
        </row>
        <row r="428">
          <cell r="B428" t="str">
            <v>171810</v>
          </cell>
          <cell r="C428" t="str">
            <v>RCVA retail - Other Adjustments</v>
          </cell>
        </row>
        <row r="429">
          <cell r="B429" t="str">
            <v>171820</v>
          </cell>
          <cell r="C429" t="str">
            <v>RCVA retail - Carrying charges</v>
          </cell>
        </row>
        <row r="430">
          <cell r="B430" t="str">
            <v>172500</v>
          </cell>
          <cell r="C430" t="str">
            <v>Miscellaneous deferred debits - Regulatory</v>
          </cell>
        </row>
        <row r="431">
          <cell r="B431" t="str">
            <v>172510</v>
          </cell>
          <cell r="C431" t="str">
            <v>Retroactive revenue recovery</v>
          </cell>
        </row>
        <row r="432">
          <cell r="B432" t="str">
            <v>173000</v>
          </cell>
          <cell r="C432" t="str">
            <v>Deferred losses from disposition of utility plant</v>
          </cell>
        </row>
        <row r="433">
          <cell r="B433" t="str">
            <v>174000</v>
          </cell>
          <cell r="C433" t="str">
            <v>Unamortized loss on reacquired debt</v>
          </cell>
        </row>
        <row r="434">
          <cell r="B434" t="str">
            <v>174500</v>
          </cell>
          <cell r="C434" t="str">
            <v>Development charge deposits/receivables</v>
          </cell>
        </row>
        <row r="435">
          <cell r="B435" t="str">
            <v>174800</v>
          </cell>
          <cell r="C435" t="str">
            <v>RCVA STR - Net accruals</v>
          </cell>
        </row>
        <row r="436">
          <cell r="B436" t="str">
            <v>174810</v>
          </cell>
          <cell r="C436" t="str">
            <v>RCVA STR - Other adjustments</v>
          </cell>
        </row>
        <row r="437">
          <cell r="B437" t="str">
            <v>174820</v>
          </cell>
          <cell r="C437" t="str">
            <v>RCVA STR - Carrying charges</v>
          </cell>
        </row>
        <row r="438">
          <cell r="B438" t="str">
            <v>175000</v>
          </cell>
          <cell r="C438" t="str">
            <v>LV variance account - Net accruals</v>
          </cell>
        </row>
        <row r="439">
          <cell r="B439" t="str">
            <v>175010</v>
          </cell>
          <cell r="C439" t="str">
            <v>LV variance account - Other adjustments</v>
          </cell>
        </row>
        <row r="440">
          <cell r="B440" t="str">
            <v>175020</v>
          </cell>
          <cell r="C440" t="str">
            <v>LV variance account - Carrying charges</v>
          </cell>
        </row>
        <row r="441">
          <cell r="B441" t="str">
            <v>175500</v>
          </cell>
          <cell r="C441" t="str">
            <v>Smart meter capital and recovery offset VA - Revenues</v>
          </cell>
        </row>
        <row r="442">
          <cell r="B442" t="str">
            <v>175510</v>
          </cell>
          <cell r="C442" t="str">
            <v>Smart meter capital and recovery offset VA - Capital</v>
          </cell>
        </row>
        <row r="443">
          <cell r="B443" t="str">
            <v>175520</v>
          </cell>
          <cell r="C443" t="str">
            <v>Smart meter capital and recovery offset VA - Carrying charges</v>
          </cell>
        </row>
        <row r="444">
          <cell r="B444" t="str">
            <v>175530</v>
          </cell>
          <cell r="C444" t="str">
            <v>Smart meter capital and recovery offset VA - Accumulated amortization</v>
          </cell>
        </row>
        <row r="445">
          <cell r="B445" t="str">
            <v>175540</v>
          </cell>
          <cell r="C445" t="str">
            <v>Smart meter capital and recovery offset VA - Stranded meter costs</v>
          </cell>
        </row>
        <row r="446">
          <cell r="B446" t="str">
            <v>175550</v>
          </cell>
          <cell r="C446" t="str">
            <v>Smart meter capital and recovery offset VA - Smart meter revenue for GAAP</v>
          </cell>
        </row>
        <row r="447">
          <cell r="B447" t="str">
            <v>175600</v>
          </cell>
          <cell r="C447" t="str">
            <v>Smart Meter OM&amp;A VA - Incremental costs</v>
          </cell>
        </row>
        <row r="448">
          <cell r="B448" t="str">
            <v>175610</v>
          </cell>
          <cell r="C448" t="str">
            <v>Smart Meter OM&amp;A VA - Carrying charges</v>
          </cell>
        </row>
        <row r="449">
          <cell r="B449" t="str">
            <v>175620</v>
          </cell>
          <cell r="C449" t="str">
            <v>Smart meter historical</v>
          </cell>
        </row>
        <row r="450">
          <cell r="B450" t="str">
            <v>175630</v>
          </cell>
          <cell r="C450" t="str">
            <v>Smart Meter OM&amp;A VA - Amortization expense</v>
          </cell>
        </row>
        <row r="451">
          <cell r="B451" t="str">
            <v>176000</v>
          </cell>
          <cell r="C451" t="str">
            <v>Deferred development costs</v>
          </cell>
        </row>
        <row r="452">
          <cell r="B452" t="str">
            <v>176200</v>
          </cell>
          <cell r="C452" t="str">
            <v>Deferred taxes</v>
          </cell>
        </row>
        <row r="453">
          <cell r="B453" t="str">
            <v>176201</v>
          </cell>
          <cell r="C453" t="str">
            <v>Deferred taxes - Future payment in lieu of taxes</v>
          </cell>
        </row>
        <row r="454">
          <cell r="B454" t="str">
            <v>176300</v>
          </cell>
          <cell r="C454" t="str">
            <v>Contra asset - Deferred taxes</v>
          </cell>
        </row>
        <row r="455">
          <cell r="B455" t="str">
            <v>176500</v>
          </cell>
          <cell r="C455" t="str">
            <v>Conservation and demand management expenditures and recoveries</v>
          </cell>
        </row>
        <row r="456">
          <cell r="B456" t="str">
            <v>176600</v>
          </cell>
          <cell r="C456" t="str">
            <v>Conservation and demand management contra account</v>
          </cell>
        </row>
        <row r="457">
          <cell r="B457" t="str">
            <v>177000</v>
          </cell>
          <cell r="C457" t="str">
            <v>Reserve for transition costs</v>
          </cell>
        </row>
        <row r="458">
          <cell r="B458" t="str">
            <v>177100</v>
          </cell>
          <cell r="C458" t="str">
            <v>Qualifying transition costs</v>
          </cell>
        </row>
        <row r="459">
          <cell r="B459" t="str">
            <v>177200</v>
          </cell>
          <cell r="C459" t="str">
            <v>Extraordinary event costs</v>
          </cell>
        </row>
        <row r="460">
          <cell r="B460" t="str">
            <v>177400</v>
          </cell>
          <cell r="C460" t="str">
            <v>Deferred rate impact amounts</v>
          </cell>
        </row>
        <row r="461">
          <cell r="B461" t="str">
            <v>178000</v>
          </cell>
          <cell r="C461" t="str">
            <v>RSVA WMS - Net accruals</v>
          </cell>
        </row>
        <row r="462">
          <cell r="B462" t="str">
            <v>178010</v>
          </cell>
          <cell r="C462" t="str">
            <v>RSVA WMS - Other adjustments</v>
          </cell>
        </row>
        <row r="463">
          <cell r="B463" t="str">
            <v>178020</v>
          </cell>
          <cell r="C463" t="str">
            <v>RSVA WMS - Carrying charges</v>
          </cell>
        </row>
        <row r="464">
          <cell r="B464" t="str">
            <v>178200</v>
          </cell>
          <cell r="C464" t="str">
            <v>RSVA one-time - Net accruals</v>
          </cell>
        </row>
        <row r="465">
          <cell r="B465" t="str">
            <v>178210</v>
          </cell>
          <cell r="C465" t="str">
            <v>RSVA one-time - Other adjustments</v>
          </cell>
        </row>
        <row r="466">
          <cell r="B466" t="str">
            <v>178220</v>
          </cell>
          <cell r="C466" t="str">
            <v>RSVA one-time - Carrying charges</v>
          </cell>
        </row>
        <row r="467">
          <cell r="B467" t="str">
            <v>178400</v>
          </cell>
          <cell r="C467" t="str">
            <v>RSVA NW - Net accruals</v>
          </cell>
        </row>
        <row r="468">
          <cell r="B468" t="str">
            <v>178410</v>
          </cell>
          <cell r="C468" t="str">
            <v>RSVA NW - Other adjustments</v>
          </cell>
        </row>
        <row r="469">
          <cell r="B469" t="str">
            <v>178420</v>
          </cell>
          <cell r="C469" t="str">
            <v>RSVA NW - Carrying charges</v>
          </cell>
        </row>
        <row r="470">
          <cell r="B470" t="str">
            <v>178600</v>
          </cell>
          <cell r="C470" t="str">
            <v>RSVA CN - Net accruals</v>
          </cell>
        </row>
        <row r="471">
          <cell r="B471" t="str">
            <v>178610</v>
          </cell>
          <cell r="C471" t="str">
            <v>RSVA CN - Other adjustments</v>
          </cell>
        </row>
        <row r="472">
          <cell r="B472" t="str">
            <v>178620</v>
          </cell>
          <cell r="C472" t="str">
            <v>RSVA CN - Carrying charges</v>
          </cell>
        </row>
        <row r="473">
          <cell r="B473" t="str">
            <v>178800</v>
          </cell>
          <cell r="C473" t="str">
            <v>RSVA power - Net accruals</v>
          </cell>
        </row>
        <row r="474">
          <cell r="B474" t="str">
            <v>178810</v>
          </cell>
          <cell r="C474" t="str">
            <v>RSVA power - Other adjustments</v>
          </cell>
        </row>
        <row r="475">
          <cell r="B475" t="str">
            <v>178820</v>
          </cell>
          <cell r="C475" t="str">
            <v>RSVA power - Carrying charges</v>
          </cell>
        </row>
        <row r="476">
          <cell r="B476" t="str">
            <v>178830</v>
          </cell>
          <cell r="C476" t="str">
            <v>RSVA power adj - Net accruals</v>
          </cell>
        </row>
        <row r="477">
          <cell r="B477" t="str">
            <v>178840</v>
          </cell>
          <cell r="C477" t="str">
            <v>RSVA power adj - Other adjustments</v>
          </cell>
        </row>
        <row r="478">
          <cell r="B478" t="str">
            <v>178850</v>
          </cell>
          <cell r="C478" t="str">
            <v>RSVA power adj - Carrying charges</v>
          </cell>
        </row>
        <row r="479">
          <cell r="B479" t="str">
            <v>179000</v>
          </cell>
          <cell r="C479" t="str">
            <v>Recovery of regulatory asset balances - Net accruals</v>
          </cell>
        </row>
        <row r="480">
          <cell r="B480" t="str">
            <v>179010</v>
          </cell>
          <cell r="C480" t="str">
            <v>Recovery of regulatory asset balances - Other adjustments</v>
          </cell>
        </row>
        <row r="481">
          <cell r="B481" t="str">
            <v>179020</v>
          </cell>
          <cell r="C481" t="str">
            <v>Recovery of regulatory asset balances - Carrying charges</v>
          </cell>
        </row>
        <row r="482">
          <cell r="B482" t="str">
            <v>179030</v>
          </cell>
          <cell r="C482" t="str">
            <v>Recovery of regulatory asset balances 2008 - Net accruals</v>
          </cell>
        </row>
        <row r="483">
          <cell r="B483" t="str">
            <v>179040</v>
          </cell>
          <cell r="C483" t="str">
            <v>Recovery of regulatory asset balances 2008 - Other adjustments</v>
          </cell>
        </row>
        <row r="484">
          <cell r="B484" t="str">
            <v>179050</v>
          </cell>
          <cell r="C484" t="str">
            <v>Recovery of regulatory asset balances 2008 - Carrying charges</v>
          </cell>
        </row>
        <row r="485">
          <cell r="B485" t="str">
            <v>179200</v>
          </cell>
          <cell r="C485" t="str">
            <v>PIL's and tax variance for 2006 and subsequent years</v>
          </cell>
        </row>
        <row r="486">
          <cell r="B486" t="str">
            <v>179210</v>
          </cell>
          <cell r="C486" t="str">
            <v>PIL's and tax variance for 2006 and subsequent years - Other adjustments</v>
          </cell>
        </row>
        <row r="487">
          <cell r="B487" t="str">
            <v>179220</v>
          </cell>
          <cell r="C487" t="str">
            <v>PIL's and tax variance for 2006 and sub years - Carrying charges</v>
          </cell>
        </row>
        <row r="488">
          <cell r="B488" t="str">
            <v>179300</v>
          </cell>
          <cell r="C488" t="str">
            <v>Regulatory provisions</v>
          </cell>
        </row>
        <row r="489">
          <cell r="B489" t="str">
            <v>180000</v>
          </cell>
          <cell r="C489" t="str">
            <v>Customer contracts</v>
          </cell>
        </row>
        <row r="490">
          <cell r="B490" t="str">
            <v>190000</v>
          </cell>
          <cell r="C490" t="str">
            <v>Deposits</v>
          </cell>
        </row>
        <row r="491">
          <cell r="B491" t="str">
            <v>190100</v>
          </cell>
          <cell r="C491" t="str">
            <v>Deposits - Long-term</v>
          </cell>
        </row>
        <row r="492">
          <cell r="B492" t="str">
            <v>190400</v>
          </cell>
          <cell r="C492" t="str">
            <v>Contribution to overhead substation</v>
          </cell>
        </row>
        <row r="493">
          <cell r="B493" t="str">
            <v>190500</v>
          </cell>
          <cell r="C493" t="str">
            <v>Contributions and grants</v>
          </cell>
        </row>
        <row r="494">
          <cell r="B494" t="str">
            <v>190600</v>
          </cell>
          <cell r="C494" t="str">
            <v>Contributions - Damage recoverable</v>
          </cell>
        </row>
        <row r="495">
          <cell r="B495" t="str">
            <v>193000</v>
          </cell>
          <cell r="C495" t="str">
            <v>Unamortized bond issue cost</v>
          </cell>
        </row>
        <row r="496">
          <cell r="B496" t="str">
            <v>193500</v>
          </cell>
          <cell r="C496" t="str">
            <v>Unamortized bond discount</v>
          </cell>
        </row>
        <row r="497">
          <cell r="B497" t="str">
            <v>193600</v>
          </cell>
          <cell r="C497" t="str">
            <v>Goodwill</v>
          </cell>
        </row>
        <row r="498">
          <cell r="B498" t="str">
            <v>194000</v>
          </cell>
          <cell r="C498" t="str">
            <v>Notes receivable from associated companies</v>
          </cell>
        </row>
        <row r="499">
          <cell r="B499" t="str">
            <v>195000</v>
          </cell>
          <cell r="C499" t="str">
            <v>Investment in subsidiaries</v>
          </cell>
        </row>
        <row r="500">
          <cell r="B500" t="str">
            <v>196000</v>
          </cell>
          <cell r="C500" t="str">
            <v>Promissory note receivable</v>
          </cell>
        </row>
        <row r="501">
          <cell r="B501" t="str">
            <v>199999</v>
          </cell>
          <cell r="C501" t="str">
            <v>Consolidation clearing - Balance sheet</v>
          </cell>
        </row>
        <row r="502">
          <cell r="B502" t="str">
            <v>200000</v>
          </cell>
          <cell r="C502" t="str">
            <v>Accounts payable - Trade (L)</v>
          </cell>
        </row>
        <row r="503">
          <cell r="B503" t="str">
            <v>200100</v>
          </cell>
          <cell r="C503" t="str">
            <v>Accounts payable - Daffron energy credits</v>
          </cell>
        </row>
        <row r="504">
          <cell r="B504" t="str">
            <v>200200</v>
          </cell>
          <cell r="C504" t="str">
            <v>Accounts payable - Trade preliminary invoice (L)</v>
          </cell>
        </row>
        <row r="505">
          <cell r="B505" t="str">
            <v>201000</v>
          </cell>
          <cell r="C505" t="str">
            <v>Accounts payable - Unbilled material receipt (L)</v>
          </cell>
        </row>
        <row r="506">
          <cell r="B506" t="str">
            <v>201001</v>
          </cell>
          <cell r="C506" t="str">
            <v>Accounts payable - Unbilled material receipt conversion</v>
          </cell>
        </row>
        <row r="507">
          <cell r="B507" t="str">
            <v>202000</v>
          </cell>
          <cell r="C507" t="str">
            <v>Accounts payable - Receipt without purchase order</v>
          </cell>
        </row>
        <row r="508">
          <cell r="B508" t="str">
            <v>203000</v>
          </cell>
          <cell r="C508" t="str">
            <v>Accounts payable - Unbilled prepayment</v>
          </cell>
        </row>
        <row r="509">
          <cell r="B509" t="str">
            <v>204000</v>
          </cell>
          <cell r="C509" t="str">
            <v>Accounts payable - Customer credit balances</v>
          </cell>
        </row>
        <row r="510">
          <cell r="B510" t="str">
            <v>205000</v>
          </cell>
          <cell r="C510" t="str">
            <v>Accounts payable - Employee travel reimbursement</v>
          </cell>
        </row>
        <row r="511">
          <cell r="B511" t="str">
            <v>205100</v>
          </cell>
          <cell r="C511" t="str">
            <v>Customer overpayment (L)</v>
          </cell>
        </row>
        <row r="512">
          <cell r="B512" t="str">
            <v>205200</v>
          </cell>
          <cell r="C512" t="str">
            <v>Holdbacks payable</v>
          </cell>
        </row>
        <row r="513">
          <cell r="B513" t="str">
            <v>205300</v>
          </cell>
          <cell r="C513" t="str">
            <v>Debt retirement charges payable</v>
          </cell>
        </row>
        <row r="514">
          <cell r="B514" t="str">
            <v>205400</v>
          </cell>
          <cell r="C514" t="str">
            <v>Accounts payable - Other</v>
          </cell>
        </row>
        <row r="515">
          <cell r="B515" t="str">
            <v>205410</v>
          </cell>
          <cell r="C515" t="str">
            <v>Accounts payable - Unmatched supplier cheque (L)</v>
          </cell>
        </row>
        <row r="516">
          <cell r="B516" t="str">
            <v>205900</v>
          </cell>
          <cell r="C516" t="str">
            <v>Accounts payable - City of Hamilton</v>
          </cell>
        </row>
        <row r="517">
          <cell r="B517" t="str">
            <v>206000</v>
          </cell>
          <cell r="C517" t="str">
            <v>Capital lease obligation - Current</v>
          </cell>
        </row>
        <row r="518">
          <cell r="B518" t="str">
            <v>208000</v>
          </cell>
          <cell r="C518" t="str">
            <v>Payroll payable</v>
          </cell>
        </row>
        <row r="519">
          <cell r="B519" t="str">
            <v>208010</v>
          </cell>
          <cell r="C519" t="str">
            <v>Payroll - OMERS payable</v>
          </cell>
        </row>
        <row r="520">
          <cell r="B520" t="str">
            <v>208020</v>
          </cell>
          <cell r="C520" t="str">
            <v>Payroll - EI payable</v>
          </cell>
        </row>
        <row r="521">
          <cell r="B521" t="str">
            <v>208030</v>
          </cell>
          <cell r="C521" t="str">
            <v>Payroll - CPP payable</v>
          </cell>
        </row>
        <row r="522">
          <cell r="B522" t="str">
            <v>208040</v>
          </cell>
          <cell r="C522" t="str">
            <v>Payroll - Income taxes payable</v>
          </cell>
        </row>
        <row r="523">
          <cell r="B523" t="str">
            <v>208050</v>
          </cell>
          <cell r="C523" t="str">
            <v>Payroll - Union dues payable</v>
          </cell>
        </row>
        <row r="524">
          <cell r="B524" t="str">
            <v>208060</v>
          </cell>
          <cell r="C524" t="str">
            <v>Payroll - Charity fund payable</v>
          </cell>
        </row>
        <row r="525">
          <cell r="B525" t="str">
            <v>208070</v>
          </cell>
          <cell r="C525" t="str">
            <v>Payroll - Garnish payable</v>
          </cell>
        </row>
        <row r="526">
          <cell r="B526" t="str">
            <v>208080</v>
          </cell>
          <cell r="C526" t="str">
            <v>Payroll - WSIB payable</v>
          </cell>
        </row>
        <row r="527">
          <cell r="B527" t="str">
            <v>208090</v>
          </cell>
          <cell r="C527" t="str">
            <v>Payroll - EHT payable</v>
          </cell>
        </row>
        <row r="528">
          <cell r="B528" t="str">
            <v>208100</v>
          </cell>
          <cell r="C528" t="str">
            <v>Payroll - Group benefits payable</v>
          </cell>
        </row>
        <row r="529">
          <cell r="B529" t="str">
            <v>208110</v>
          </cell>
          <cell r="C529" t="str">
            <v>Payroll - Life insurance payable</v>
          </cell>
        </row>
        <row r="530">
          <cell r="B530" t="str">
            <v>208120</v>
          </cell>
          <cell r="C530" t="str">
            <v>Payroll - CSB payable</v>
          </cell>
        </row>
        <row r="531">
          <cell r="B531" t="str">
            <v>208130</v>
          </cell>
          <cell r="C531" t="str">
            <v>Payroll - Credit union payable</v>
          </cell>
        </row>
        <row r="532">
          <cell r="B532" t="str">
            <v>208140</v>
          </cell>
          <cell r="C532" t="str">
            <v>Payroll - Other deductions</v>
          </cell>
        </row>
        <row r="533">
          <cell r="B533" t="str">
            <v>208150</v>
          </cell>
          <cell r="C533" t="str">
            <v>Payroll - Support payable</v>
          </cell>
        </row>
        <row r="534">
          <cell r="B534" t="str">
            <v>208200</v>
          </cell>
          <cell r="C534" t="str">
            <v>Payroll - Banked overtime payable</v>
          </cell>
        </row>
        <row r="535">
          <cell r="B535" t="str">
            <v>209000</v>
          </cell>
          <cell r="C535" t="str">
            <v>Customer deposits - Current</v>
          </cell>
        </row>
        <row r="536">
          <cell r="B536" t="str">
            <v>209005</v>
          </cell>
          <cell r="C536" t="str">
            <v>Construction deposits (L)</v>
          </cell>
        </row>
        <row r="537">
          <cell r="B537" t="str">
            <v>209006</v>
          </cell>
          <cell r="C537" t="str">
            <v>Construction deposits - other</v>
          </cell>
        </row>
        <row r="538">
          <cell r="B538" t="str">
            <v>209007</v>
          </cell>
          <cell r="C538" t="str">
            <v>Deposits - meter fees</v>
          </cell>
        </row>
        <row r="539">
          <cell r="B539" t="str">
            <v>209010</v>
          </cell>
          <cell r="C539" t="str">
            <v>Interest on customer deposits - Current</v>
          </cell>
        </row>
        <row r="540">
          <cell r="B540" t="str">
            <v>209020</v>
          </cell>
          <cell r="C540" t="str">
            <v>Interest on construction deposits - Current</v>
          </cell>
        </row>
        <row r="541">
          <cell r="B541" t="str">
            <v>209030</v>
          </cell>
          <cell r="C541" t="str">
            <v>Customer deferred deposits - Current</v>
          </cell>
        </row>
        <row r="542">
          <cell r="B542" t="str">
            <v>209035</v>
          </cell>
          <cell r="C542" t="str">
            <v>Retailer deposits - Current</v>
          </cell>
        </row>
        <row r="543">
          <cell r="B543" t="str">
            <v>209040</v>
          </cell>
          <cell r="C543" t="str">
            <v>Advanced invoice clearing (L)</v>
          </cell>
        </row>
        <row r="544">
          <cell r="B544" t="str">
            <v>209050</v>
          </cell>
          <cell r="C544" t="str">
            <v>Customer rebates payable</v>
          </cell>
        </row>
        <row r="545">
          <cell r="B545" t="str">
            <v>209100</v>
          </cell>
          <cell r="C545" t="str">
            <v>Unearned revenue</v>
          </cell>
        </row>
        <row r="546">
          <cell r="B546" t="str">
            <v>211100</v>
          </cell>
          <cell r="C546" t="str">
            <v>Intercompany accounts payable - Horizon Holdings Inc. (L)</v>
          </cell>
        </row>
        <row r="547">
          <cell r="B547" t="str">
            <v>211110</v>
          </cell>
          <cell r="C547" t="str">
            <v>Intercompany accounts payable - Horizon Utilities - EDO (L)</v>
          </cell>
        </row>
        <row r="548">
          <cell r="B548" t="str">
            <v>211120</v>
          </cell>
          <cell r="C548" t="str">
            <v>Intercompany accounts payable - Horizon Utilities - Customer care (L)</v>
          </cell>
        </row>
        <row r="549">
          <cell r="B549" t="str">
            <v>211130</v>
          </cell>
          <cell r="C549" t="str">
            <v>Intercompany accounts payable - Horizon Energy Solutions Inc. (L)</v>
          </cell>
        </row>
        <row r="550">
          <cell r="B550" t="str">
            <v>211140</v>
          </cell>
          <cell r="C550" t="str">
            <v>Intercompany accounts payable - HESI - MSP (L)</v>
          </cell>
        </row>
        <row r="551">
          <cell r="B551" t="str">
            <v>211150</v>
          </cell>
          <cell r="C551" t="str">
            <v>Intercompany accounts payable - HESI - Water heaters - St. Catharines (L)</v>
          </cell>
        </row>
        <row r="552">
          <cell r="B552" t="str">
            <v>211160</v>
          </cell>
          <cell r="C552" t="str">
            <v>Intercompany accounts payable - Hamilton Hydro Services Inc. (L)</v>
          </cell>
        </row>
        <row r="553">
          <cell r="B553" t="str">
            <v>211170</v>
          </cell>
          <cell r="C553" t="str">
            <v>Intercompany accounts payable - HHSI - Hamilton Community Energy (L)</v>
          </cell>
        </row>
        <row r="554">
          <cell r="B554" t="str">
            <v>211180</v>
          </cell>
          <cell r="C554" t="str">
            <v>Intercompany accounts payable - HHSI - Water heaters Hamilton (L)</v>
          </cell>
        </row>
        <row r="555">
          <cell r="B555" t="str">
            <v>211190</v>
          </cell>
          <cell r="C555" t="str">
            <v>Intercompany accounts payable - HHSI - FibreWired (L)</v>
          </cell>
        </row>
        <row r="556">
          <cell r="B556" t="str">
            <v>211200</v>
          </cell>
          <cell r="C556" t="str">
            <v>Intercompany accounts payable - Hamilton Utilities Corporation (L)</v>
          </cell>
        </row>
        <row r="557">
          <cell r="B557" t="str">
            <v>211300</v>
          </cell>
          <cell r="C557" t="str">
            <v>Intercompany payable - HHSI - Daffron - Water Heaters</v>
          </cell>
        </row>
        <row r="558">
          <cell r="B558" t="str">
            <v>211310</v>
          </cell>
          <cell r="C558" t="str">
            <v>Intercompany payable - HHSI - Daffron - HCE</v>
          </cell>
        </row>
        <row r="559">
          <cell r="B559" t="str">
            <v>211320</v>
          </cell>
          <cell r="C559" t="str">
            <v>Intercompany payable - HESI - Daffron - Water Heaters</v>
          </cell>
        </row>
        <row r="560">
          <cell r="B560" t="str">
            <v>211330</v>
          </cell>
          <cell r="C560" t="str">
            <v>Intercompany payable - HESI - Daffron - MSP</v>
          </cell>
        </row>
        <row r="561">
          <cell r="B561" t="str">
            <v>211400</v>
          </cell>
          <cell r="C561" t="str">
            <v>Intercompany payable - HHSI - Hamilton Community Energy</v>
          </cell>
        </row>
        <row r="562">
          <cell r="B562" t="str">
            <v>211410</v>
          </cell>
          <cell r="C562" t="str">
            <v>Intercompany payable - Hamilton Hydro Services Inc.</v>
          </cell>
        </row>
        <row r="563">
          <cell r="B563" t="str">
            <v>211420</v>
          </cell>
          <cell r="C563" t="str">
            <v>Intercompany payable - HHSI - Water heaters - Hamilton</v>
          </cell>
        </row>
        <row r="564">
          <cell r="B564" t="str">
            <v>211500</v>
          </cell>
          <cell r="C564" t="str">
            <v>Intercompany payable - HESI - MSP</v>
          </cell>
        </row>
        <row r="565">
          <cell r="B565" t="str">
            <v>211510</v>
          </cell>
          <cell r="C565" t="str">
            <v>Intercompany payable - Horizon Energy Solutions Inc.</v>
          </cell>
        </row>
        <row r="566">
          <cell r="B566" t="str">
            <v>211520</v>
          </cell>
          <cell r="C566" t="str">
            <v>Intercompany payable - HESI - Water heaters - St. Catharines</v>
          </cell>
        </row>
        <row r="567">
          <cell r="B567" t="str">
            <v>211610</v>
          </cell>
          <cell r="C567" t="str">
            <v>Intercompany payable - Horizon Utilities - Customer care</v>
          </cell>
        </row>
        <row r="568">
          <cell r="B568" t="str">
            <v>211700</v>
          </cell>
          <cell r="C568" t="str">
            <v>Intercompany payable - Horizon Holdings Inc.</v>
          </cell>
        </row>
        <row r="569">
          <cell r="B569" t="str">
            <v>211800</v>
          </cell>
          <cell r="C569" t="str">
            <v>Intercompany payable - Horizon Utilities - EDO</v>
          </cell>
        </row>
        <row r="570">
          <cell r="B570" t="str">
            <v>211900</v>
          </cell>
          <cell r="C570" t="str">
            <v>Intercompany payable - Hamilton Utilities Corporation</v>
          </cell>
        </row>
        <row r="571">
          <cell r="B571" t="str">
            <v>212100</v>
          </cell>
          <cell r="C571" t="str">
            <v>Intercompany accounts receivable SHGI</v>
          </cell>
        </row>
        <row r="572">
          <cell r="B572" t="str">
            <v>218000</v>
          </cell>
          <cell r="C572" t="str">
            <v>Intercompany loan payable (L)</v>
          </cell>
        </row>
        <row r="573">
          <cell r="B573" t="str">
            <v>219000</v>
          </cell>
          <cell r="C573" t="str">
            <v>Intercompany loan receivable (L)</v>
          </cell>
        </row>
        <row r="574">
          <cell r="B574" t="str">
            <v>220000</v>
          </cell>
          <cell r="C574" t="str">
            <v>Accrued salaries and wages</v>
          </cell>
        </row>
        <row r="575">
          <cell r="B575" t="str">
            <v>221000</v>
          </cell>
          <cell r="C575" t="str">
            <v>Accrued payroll tax</v>
          </cell>
        </row>
        <row r="576">
          <cell r="B576" t="str">
            <v>222000</v>
          </cell>
          <cell r="C576" t="str">
            <v>Accrued dividend payable</v>
          </cell>
        </row>
        <row r="577">
          <cell r="B577" t="str">
            <v>224000</v>
          </cell>
          <cell r="C577" t="str">
            <v>Accrued employee benefit and payroll deduction</v>
          </cell>
        </row>
        <row r="578">
          <cell r="B578" t="str">
            <v>226000</v>
          </cell>
          <cell r="C578" t="str">
            <v>Accrued bonus</v>
          </cell>
        </row>
        <row r="579">
          <cell r="B579" t="str">
            <v>227000</v>
          </cell>
          <cell r="C579" t="str">
            <v>Accrued vacation</v>
          </cell>
        </row>
        <row r="580">
          <cell r="B580" t="str">
            <v>229000</v>
          </cell>
          <cell r="C580" t="str">
            <v>Other accrued liabilities</v>
          </cell>
        </row>
        <row r="581">
          <cell r="B581" t="str">
            <v>229100</v>
          </cell>
          <cell r="C581" t="str">
            <v>Other accrued liabilities - Regulatory</v>
          </cell>
        </row>
        <row r="582">
          <cell r="B582" t="str">
            <v>229200</v>
          </cell>
          <cell r="C582" t="str">
            <v>Other accrued liabilities - Backbilling</v>
          </cell>
        </row>
        <row r="583">
          <cell r="B583" t="str">
            <v>229400</v>
          </cell>
          <cell r="C583" t="str">
            <v>Accrual for tax - Federal</v>
          </cell>
        </row>
        <row r="584">
          <cell r="B584" t="str">
            <v>229500</v>
          </cell>
          <cell r="C584" t="str">
            <v>Accrual for tax - Provincial</v>
          </cell>
        </row>
        <row r="585">
          <cell r="B585" t="str">
            <v>230100</v>
          </cell>
          <cell r="C585" t="str">
            <v>Deferred revenue (L)</v>
          </cell>
        </row>
        <row r="586">
          <cell r="B586" t="str">
            <v>230200</v>
          </cell>
          <cell r="C586" t="str">
            <v>Deferred revenue</v>
          </cell>
        </row>
        <row r="587">
          <cell r="B587" t="str">
            <v>230600</v>
          </cell>
          <cell r="C587" t="str">
            <v>Employee future benefits</v>
          </cell>
        </row>
        <row r="588">
          <cell r="B588" t="str">
            <v>230800</v>
          </cell>
          <cell r="C588" t="str">
            <v>Pensions - Past service liability</v>
          </cell>
        </row>
        <row r="589">
          <cell r="B589" t="str">
            <v>231000</v>
          </cell>
          <cell r="C589" t="str">
            <v>Vested sick leave liability</v>
          </cell>
        </row>
        <row r="590">
          <cell r="B590" t="str">
            <v>231100</v>
          </cell>
          <cell r="C590" t="str">
            <v>Capital lease obligiation - long-term</v>
          </cell>
        </row>
        <row r="591">
          <cell r="B591" t="str">
            <v>232000</v>
          </cell>
          <cell r="C591" t="str">
            <v>Stale dated cheques</v>
          </cell>
        </row>
        <row r="592">
          <cell r="B592" t="str">
            <v>233500</v>
          </cell>
          <cell r="C592" t="str">
            <v>Unamortized bond premium</v>
          </cell>
        </row>
        <row r="593">
          <cell r="B593" t="str">
            <v>234000</v>
          </cell>
          <cell r="C593" t="str">
            <v>Accrued pension cost liability</v>
          </cell>
        </row>
        <row r="594">
          <cell r="B594" t="str">
            <v>235000</v>
          </cell>
          <cell r="C594" t="str">
            <v>Future income taxes - Long-term</v>
          </cell>
        </row>
        <row r="595">
          <cell r="B595" t="str">
            <v>236000</v>
          </cell>
          <cell r="C595" t="str">
            <v>Due to HUC re: Qualifying transition costs recovery</v>
          </cell>
        </row>
        <row r="596">
          <cell r="B596" t="str">
            <v>237000</v>
          </cell>
          <cell r="C596" t="str">
            <v>Due to SCHI re: Qualifying transition costs recovery</v>
          </cell>
        </row>
        <row r="597">
          <cell r="B597" t="str">
            <v>238000</v>
          </cell>
          <cell r="C597" t="str">
            <v>Due from SCHI - MPA indemnity</v>
          </cell>
        </row>
        <row r="598">
          <cell r="B598" t="str">
            <v>239000</v>
          </cell>
          <cell r="C598" t="str">
            <v>Other regulatory liabilities</v>
          </cell>
        </row>
        <row r="599">
          <cell r="B599" t="str">
            <v>247000</v>
          </cell>
          <cell r="C599" t="str">
            <v>Debt retirement charges payable</v>
          </cell>
        </row>
        <row r="600">
          <cell r="B600" t="str">
            <v>247500</v>
          </cell>
          <cell r="C600" t="str">
            <v>GST payable</v>
          </cell>
        </row>
        <row r="601">
          <cell r="B601" t="str">
            <v>248000</v>
          </cell>
          <cell r="C601" t="str">
            <v>PST payable</v>
          </cell>
        </row>
        <row r="602">
          <cell r="B602" t="str">
            <v>248500</v>
          </cell>
          <cell r="C602" t="str">
            <v>Sales tax on advanced invoices</v>
          </cell>
        </row>
        <row r="603">
          <cell r="B603" t="str">
            <v>249500</v>
          </cell>
          <cell r="C603" t="str">
            <v>Customer deposits - Long-term</v>
          </cell>
        </row>
        <row r="604">
          <cell r="B604" t="str">
            <v>249600</v>
          </cell>
          <cell r="C604" t="str">
            <v>Construction deposits - Long-term (L)</v>
          </cell>
        </row>
        <row r="605">
          <cell r="B605" t="str">
            <v>249700</v>
          </cell>
          <cell r="C605" t="str">
            <v>Retaler deposits - Long-term</v>
          </cell>
        </row>
        <row r="606">
          <cell r="B606" t="str">
            <v>251000</v>
          </cell>
          <cell r="C606" t="str">
            <v>Notes payable</v>
          </cell>
        </row>
        <row r="607">
          <cell r="B607" t="str">
            <v>262000</v>
          </cell>
          <cell r="C607" t="str">
            <v>Current portion of long-term debt</v>
          </cell>
        </row>
        <row r="608">
          <cell r="B608" t="str">
            <v>263000</v>
          </cell>
          <cell r="C608" t="str">
            <v>Accrued interest on long-term debt</v>
          </cell>
        </row>
        <row r="609">
          <cell r="B609" t="str">
            <v>270000</v>
          </cell>
          <cell r="C609" t="str">
            <v>Long-term portion of obligation under capital lease</v>
          </cell>
        </row>
        <row r="610">
          <cell r="B610" t="str">
            <v>272000</v>
          </cell>
          <cell r="C610" t="str">
            <v>Long-term debt</v>
          </cell>
        </row>
        <row r="611">
          <cell r="B611" t="str">
            <v>275000</v>
          </cell>
          <cell r="C611" t="str">
            <v>Debenture - bond issuance long term portion</v>
          </cell>
        </row>
        <row r="612">
          <cell r="B612" t="str">
            <v>285000</v>
          </cell>
          <cell r="C612" t="str">
            <v>Future income taxes - Current</v>
          </cell>
        </row>
        <row r="613">
          <cell r="B613" t="str">
            <v>294000</v>
          </cell>
          <cell r="C613" t="str">
            <v>Notes payable to associated companies</v>
          </cell>
        </row>
        <row r="614">
          <cell r="B614" t="str">
            <v>300000</v>
          </cell>
          <cell r="C614" t="str">
            <v>Common stock</v>
          </cell>
        </row>
        <row r="615">
          <cell r="B615" t="str">
            <v>301000</v>
          </cell>
          <cell r="C615" t="str">
            <v>Contributed surplus</v>
          </cell>
        </row>
        <row r="616">
          <cell r="B616" t="str">
            <v>302000</v>
          </cell>
          <cell r="C616" t="str">
            <v>Minority interest</v>
          </cell>
        </row>
        <row r="617">
          <cell r="B617" t="str">
            <v>310000</v>
          </cell>
          <cell r="C617" t="str">
            <v>Preferred stock</v>
          </cell>
        </row>
        <row r="618">
          <cell r="B618" t="str">
            <v>340000</v>
          </cell>
          <cell r="C618" t="str">
            <v>Retained earnings</v>
          </cell>
        </row>
        <row r="619">
          <cell r="B619" t="str">
            <v>350000</v>
          </cell>
          <cell r="C619" t="str">
            <v>Dividend - Common stock</v>
          </cell>
        </row>
        <row r="620">
          <cell r="B620" t="str">
            <v>351000</v>
          </cell>
          <cell r="C620" t="str">
            <v>Dividend - Preferred stock</v>
          </cell>
        </row>
        <row r="621">
          <cell r="B621" t="str">
            <v>360000</v>
          </cell>
          <cell r="C621" t="str">
            <v>Accumulated income</v>
          </cell>
        </row>
        <row r="622">
          <cell r="B622" t="str">
            <v>400600</v>
          </cell>
          <cell r="C622" t="str">
            <v>Residential energy sales - Power</v>
          </cell>
        </row>
        <row r="623">
          <cell r="B623" t="str">
            <v>400601</v>
          </cell>
          <cell r="C623" t="str">
            <v>Residential energy sales - Power adjustment</v>
          </cell>
        </row>
        <row r="624">
          <cell r="B624" t="str">
            <v>402000</v>
          </cell>
          <cell r="C624" t="str">
            <v>Large users energy sales - Power</v>
          </cell>
        </row>
        <row r="625">
          <cell r="B625" t="str">
            <v>402001</v>
          </cell>
          <cell r="C625" t="str">
            <v>Large users energy sales - Power adjustment</v>
          </cell>
        </row>
        <row r="626">
          <cell r="B626" t="str">
            <v>402500</v>
          </cell>
          <cell r="C626" t="str">
            <v>Street lighting energy sales - Power</v>
          </cell>
        </row>
        <row r="627">
          <cell r="B627" t="str">
            <v>402501</v>
          </cell>
          <cell r="C627" t="str">
            <v>Street lighting energy sales - Power adjustment</v>
          </cell>
        </row>
        <row r="628">
          <cell r="B628" t="str">
            <v>403000</v>
          </cell>
          <cell r="C628" t="str">
            <v>Sentinel lighting energy sales - Power</v>
          </cell>
        </row>
        <row r="629">
          <cell r="B629" t="str">
            <v>403001</v>
          </cell>
          <cell r="C629" t="str">
            <v>Sentinel lighting energy sales - Power adjustment</v>
          </cell>
        </row>
        <row r="630">
          <cell r="B630" t="str">
            <v>403500</v>
          </cell>
          <cell r="C630" t="str">
            <v>General service &lt;50 kW energy sales - Power</v>
          </cell>
        </row>
        <row r="631">
          <cell r="B631" t="str">
            <v>403501</v>
          </cell>
          <cell r="C631" t="str">
            <v>General service &lt;50 kW energy sales - Power adjustment</v>
          </cell>
        </row>
        <row r="632">
          <cell r="B632" t="str">
            <v>403510</v>
          </cell>
          <cell r="C632" t="str">
            <v>General service &gt;50 kW energy sales - Power</v>
          </cell>
        </row>
        <row r="633">
          <cell r="B633" t="str">
            <v>403511</v>
          </cell>
          <cell r="C633" t="str">
            <v>General service &gt;50 kW energy sales - Power adjustment</v>
          </cell>
        </row>
        <row r="634">
          <cell r="B634" t="str">
            <v>403520</v>
          </cell>
          <cell r="C634" t="str">
            <v>Unmetered energy sales - Power</v>
          </cell>
        </row>
        <row r="635">
          <cell r="B635" t="str">
            <v>403521</v>
          </cell>
          <cell r="C635" t="str">
            <v>Unmetered energy sales - Power adjustment</v>
          </cell>
        </row>
        <row r="636">
          <cell r="B636" t="str">
            <v>405000</v>
          </cell>
          <cell r="C636" t="str">
            <v>Revenue adjustment - power</v>
          </cell>
        </row>
        <row r="637">
          <cell r="B637" t="str">
            <v>405001</v>
          </cell>
          <cell r="C637" t="str">
            <v>Revenue adjustment - power adjustment</v>
          </cell>
        </row>
        <row r="638">
          <cell r="B638" t="str">
            <v>405500</v>
          </cell>
          <cell r="C638" t="str">
            <v>Energy sales for resale (retailers)</v>
          </cell>
        </row>
        <row r="639">
          <cell r="B639" t="str">
            <v>406200</v>
          </cell>
          <cell r="C639" t="str">
            <v>Billed - WMS</v>
          </cell>
        </row>
        <row r="640">
          <cell r="B640" t="str">
            <v>406400</v>
          </cell>
          <cell r="C640" t="str">
            <v>Billed - One time</v>
          </cell>
        </row>
        <row r="641">
          <cell r="B641" t="str">
            <v>406600</v>
          </cell>
          <cell r="C641" t="str">
            <v>Billed - NW</v>
          </cell>
        </row>
        <row r="642">
          <cell r="B642" t="str">
            <v>406800</v>
          </cell>
          <cell r="C642" t="str">
            <v>Billed - CN</v>
          </cell>
        </row>
        <row r="643">
          <cell r="B643" t="str">
            <v>407500</v>
          </cell>
          <cell r="C643" t="str">
            <v>Billed - LV</v>
          </cell>
        </row>
        <row r="644">
          <cell r="B644" t="str">
            <v>408000</v>
          </cell>
          <cell r="C644" t="str">
            <v>Distribution services revenue - Residential - Fixed</v>
          </cell>
        </row>
        <row r="645">
          <cell r="B645" t="str">
            <v>408001</v>
          </cell>
          <cell r="C645" t="str">
            <v>Distribution services revenue - Large users - Fixed</v>
          </cell>
        </row>
        <row r="646">
          <cell r="B646" t="str">
            <v>408002</v>
          </cell>
          <cell r="C646" t="str">
            <v>Distribution services revenue - Street lighting - Fixed</v>
          </cell>
        </row>
        <row r="647">
          <cell r="B647" t="str">
            <v>408003</v>
          </cell>
          <cell r="C647" t="str">
            <v>Distribution services revenue - Sentinel lighting - Fixed</v>
          </cell>
        </row>
        <row r="648">
          <cell r="B648" t="str">
            <v>408004</v>
          </cell>
          <cell r="C648" t="str">
            <v>Distribution services revenue - General services &lt; 50 kW - Fixed</v>
          </cell>
        </row>
        <row r="649">
          <cell r="B649" t="str">
            <v>408005</v>
          </cell>
          <cell r="C649" t="str">
            <v>Distribution services revenue - General services &gt; 50 kW - Fixed</v>
          </cell>
        </row>
        <row r="650">
          <cell r="B650" t="str">
            <v>408006</v>
          </cell>
          <cell r="C650" t="str">
            <v>Distribution services revenue - Unmetered - Fixed</v>
          </cell>
        </row>
        <row r="651">
          <cell r="B651" t="str">
            <v>408008</v>
          </cell>
          <cell r="C651" t="str">
            <v>Distribution services revenue - Adjustment - Fixed</v>
          </cell>
        </row>
        <row r="652">
          <cell r="B652" t="str">
            <v>408009</v>
          </cell>
          <cell r="C652" t="str">
            <v>Distribution services revenue - SSS administration charge - Fixed</v>
          </cell>
        </row>
        <row r="653">
          <cell r="B653" t="str">
            <v>408010</v>
          </cell>
          <cell r="C653" t="str">
            <v>Regulatory assets drawdown - Fixed</v>
          </cell>
        </row>
        <row r="654">
          <cell r="B654" t="str">
            <v>408012</v>
          </cell>
          <cell r="C654" t="str">
            <v>Other PILS adjustments - Fixed</v>
          </cell>
        </row>
        <row r="655">
          <cell r="B655" t="str">
            <v>408014</v>
          </cell>
          <cell r="C655" t="str">
            <v>Backbilling adjustments - Fixed</v>
          </cell>
        </row>
        <row r="656">
          <cell r="B656" t="str">
            <v>408016</v>
          </cell>
          <cell r="C656" t="str">
            <v>Distribution services revenue - Unbilled - Fixed</v>
          </cell>
        </row>
        <row r="657">
          <cell r="B657" t="str">
            <v>408018</v>
          </cell>
          <cell r="C657" t="str">
            <v>Distribution services revenue - Adjustment - Smart meter</v>
          </cell>
        </row>
        <row r="658">
          <cell r="B658" t="str">
            <v>408030</v>
          </cell>
          <cell r="C658" t="str">
            <v>Distribution services revenue - Residential - Variable</v>
          </cell>
        </row>
        <row r="659">
          <cell r="B659" t="str">
            <v>408031</v>
          </cell>
          <cell r="C659" t="str">
            <v>Distribution services revenue - Large users - Variable</v>
          </cell>
        </row>
        <row r="660">
          <cell r="B660" t="str">
            <v>408032</v>
          </cell>
          <cell r="C660" t="str">
            <v>Distribution services revenue - Street lighting - Variable</v>
          </cell>
        </row>
        <row r="661">
          <cell r="B661" t="str">
            <v>408033</v>
          </cell>
          <cell r="C661" t="str">
            <v>Distribution services revenue - Sentinel lighting - Variable</v>
          </cell>
        </row>
        <row r="662">
          <cell r="B662" t="str">
            <v>408034</v>
          </cell>
          <cell r="C662" t="str">
            <v>Distribution services revenue - General services &lt; 50 kW - Variable</v>
          </cell>
        </row>
        <row r="663">
          <cell r="B663" t="str">
            <v>408035</v>
          </cell>
          <cell r="C663" t="str">
            <v>Distribution services revenue - General services &gt; 50 kW - Variable</v>
          </cell>
        </row>
        <row r="664">
          <cell r="B664" t="str">
            <v>408036</v>
          </cell>
          <cell r="C664" t="str">
            <v>Distribution services revenue - Unmetered - Variable</v>
          </cell>
        </row>
        <row r="665">
          <cell r="B665" t="str">
            <v>408037</v>
          </cell>
          <cell r="C665" t="str">
            <v>Distribution services revenue - Standby - Variable</v>
          </cell>
        </row>
        <row r="666">
          <cell r="B666" t="str">
            <v>408038</v>
          </cell>
          <cell r="C666" t="str">
            <v>Distribution services revenue - Adjustment - Variable</v>
          </cell>
        </row>
        <row r="667">
          <cell r="B667" t="str">
            <v>408039</v>
          </cell>
          <cell r="C667" t="str">
            <v>Distribution services revenue - Unbilled - Variable</v>
          </cell>
        </row>
        <row r="668">
          <cell r="B668" t="str">
            <v>408040</v>
          </cell>
          <cell r="C668" t="str">
            <v>Regulatory assets drawdown - Variable</v>
          </cell>
        </row>
        <row r="669">
          <cell r="B669" t="str">
            <v>408042</v>
          </cell>
          <cell r="C669" t="str">
            <v>PILS 2007 drawdown - Variable</v>
          </cell>
        </row>
        <row r="670">
          <cell r="B670" t="str">
            <v>408044</v>
          </cell>
          <cell r="C670" t="str">
            <v>Backbilling adjustments - Variable</v>
          </cell>
        </row>
        <row r="671">
          <cell r="B671" t="str">
            <v>408046</v>
          </cell>
          <cell r="C671" t="str">
            <v>Distribution services revenue - Load transfer - Variable</v>
          </cell>
        </row>
        <row r="672">
          <cell r="B672" t="str">
            <v>408048</v>
          </cell>
          <cell r="C672" t="str">
            <v>Distribution services revenue - Theft of power - Variable</v>
          </cell>
        </row>
        <row r="673">
          <cell r="B673" t="str">
            <v>408070</v>
          </cell>
          <cell r="C673" t="str">
            <v>Transformer discounts - GS &lt; 50 kW</v>
          </cell>
        </row>
        <row r="674">
          <cell r="B674" t="str">
            <v>408071</v>
          </cell>
          <cell r="C674" t="str">
            <v>Transformer discounts - GS &gt; 50 kW</v>
          </cell>
        </row>
        <row r="675">
          <cell r="B675" t="str">
            <v>408072</v>
          </cell>
          <cell r="C675" t="str">
            <v>Transformer discounts - Large users</v>
          </cell>
        </row>
        <row r="676">
          <cell r="B676" t="str">
            <v>408200</v>
          </cell>
          <cell r="C676" t="str">
            <v>Retail services revenue - Establishing service agreements</v>
          </cell>
        </row>
        <row r="677">
          <cell r="B677" t="str">
            <v>408210</v>
          </cell>
          <cell r="C677" t="str">
            <v>Retail services revenue - Distributor consolidated billing</v>
          </cell>
        </row>
        <row r="678">
          <cell r="B678" t="str">
            <v>408220</v>
          </cell>
          <cell r="C678" t="str">
            <v>Retail services revenue - Retailer consolidated billing</v>
          </cell>
        </row>
        <row r="679">
          <cell r="B679" t="str">
            <v>408400</v>
          </cell>
          <cell r="C679" t="str">
            <v>Service transaction request revenue - Retailer request fee</v>
          </cell>
        </row>
        <row r="680">
          <cell r="B680" t="str">
            <v>408410</v>
          </cell>
          <cell r="C680" t="str">
            <v>Service transaction request revenue - Retailer processing fee</v>
          </cell>
        </row>
        <row r="681">
          <cell r="B681" t="str">
            <v>409005</v>
          </cell>
          <cell r="C681" t="str">
            <v>Power purchased</v>
          </cell>
        </row>
        <row r="682">
          <cell r="B682" t="str">
            <v>409008</v>
          </cell>
          <cell r="C682" t="str">
            <v>Charges - WMS</v>
          </cell>
        </row>
        <row r="683">
          <cell r="B683" t="str">
            <v>409010</v>
          </cell>
          <cell r="C683" t="str">
            <v>Cost of power adjustments</v>
          </cell>
        </row>
        <row r="684">
          <cell r="B684" t="str">
            <v>409012</v>
          </cell>
          <cell r="C684" t="str">
            <v>Charges - WMS one time</v>
          </cell>
        </row>
        <row r="685">
          <cell r="B685" t="str">
            <v>409014</v>
          </cell>
          <cell r="C685" t="str">
            <v>Charges - Retail transmission - NW</v>
          </cell>
        </row>
        <row r="686">
          <cell r="B686" t="str">
            <v>409016</v>
          </cell>
          <cell r="C686" t="str">
            <v>Charges - Retail transmission - CN</v>
          </cell>
        </row>
        <row r="687">
          <cell r="B687" t="str">
            <v>409018</v>
          </cell>
          <cell r="C687" t="str">
            <v>Charges - Low voltage</v>
          </cell>
        </row>
        <row r="688">
          <cell r="B688" t="str">
            <v>410000</v>
          </cell>
          <cell r="C688" t="str">
            <v>Rental income - Pole and duct</v>
          </cell>
        </row>
        <row r="689">
          <cell r="B689" t="str">
            <v>410010</v>
          </cell>
          <cell r="C689" t="str">
            <v>Rental income - Pole and duct - Intercompany</v>
          </cell>
        </row>
        <row r="690">
          <cell r="B690" t="str">
            <v>411000</v>
          </cell>
          <cell r="C690" t="str">
            <v>Building rental - John Street (Daffron)</v>
          </cell>
        </row>
        <row r="691">
          <cell r="B691" t="str">
            <v>411500</v>
          </cell>
          <cell r="C691" t="str">
            <v>Building rental - John Street (City of Hamilton)</v>
          </cell>
        </row>
        <row r="692">
          <cell r="B692" t="str">
            <v>412000</v>
          </cell>
          <cell r="C692" t="str">
            <v>Building rental - Stoney Creek</v>
          </cell>
        </row>
        <row r="693">
          <cell r="B693" t="str">
            <v>412500</v>
          </cell>
          <cell r="C693" t="str">
            <v>Building rental - Governor's Road</v>
          </cell>
        </row>
        <row r="694">
          <cell r="B694" t="str">
            <v>413000</v>
          </cell>
          <cell r="C694" t="str">
            <v>Building rental - St. Catharines</v>
          </cell>
        </row>
        <row r="695">
          <cell r="B695" t="str">
            <v>420000</v>
          </cell>
          <cell r="C695" t="str">
            <v>Late payment charges</v>
          </cell>
        </row>
        <row r="696">
          <cell r="B696" t="str">
            <v>421000</v>
          </cell>
          <cell r="C696" t="str">
            <v>Lawyers fees</v>
          </cell>
        </row>
        <row r="697">
          <cell r="B697" t="str">
            <v>421100</v>
          </cell>
          <cell r="C697" t="str">
            <v>Income tax letter</v>
          </cell>
        </row>
        <row r="698">
          <cell r="B698" t="str">
            <v>421200</v>
          </cell>
          <cell r="C698" t="str">
            <v>Notification charge</v>
          </cell>
        </row>
        <row r="699">
          <cell r="B699" t="str">
            <v>421300</v>
          </cell>
          <cell r="C699" t="str">
            <v>Account history</v>
          </cell>
        </row>
        <row r="700">
          <cell r="B700" t="str">
            <v>421400</v>
          </cell>
          <cell r="C700" t="str">
            <v>Legal letter</v>
          </cell>
        </row>
        <row r="701">
          <cell r="B701" t="str">
            <v>421500</v>
          </cell>
          <cell r="C701" t="str">
            <v>NSF payment charges</v>
          </cell>
        </row>
        <row r="702">
          <cell r="B702" t="str">
            <v>421600</v>
          </cell>
          <cell r="C702" t="str">
            <v>Special meter reads</v>
          </cell>
        </row>
        <row r="703">
          <cell r="B703" t="str">
            <v>421700</v>
          </cell>
          <cell r="C703" t="str">
            <v>Meter dispute charges</v>
          </cell>
        </row>
        <row r="704">
          <cell r="B704" t="str">
            <v>421800</v>
          </cell>
          <cell r="C704" t="str">
            <v>Statement of account</v>
          </cell>
        </row>
        <row r="705">
          <cell r="B705" t="str">
            <v>421900</v>
          </cell>
          <cell r="C705" t="str">
            <v>Post dated cheque removal</v>
          </cell>
        </row>
        <row r="706">
          <cell r="B706" t="str">
            <v>422000</v>
          </cell>
          <cell r="C706" t="str">
            <v>Collection charges</v>
          </cell>
        </row>
        <row r="707">
          <cell r="B707" t="str">
            <v>422100</v>
          </cell>
          <cell r="C707" t="str">
            <v>Reconnection charges</v>
          </cell>
        </row>
        <row r="708">
          <cell r="B708" t="str">
            <v>422200</v>
          </cell>
          <cell r="C708" t="str">
            <v>Credit checks</v>
          </cell>
        </row>
        <row r="709">
          <cell r="B709" t="str">
            <v>422300</v>
          </cell>
          <cell r="C709" t="str">
            <v>Duplicate invoice charges</v>
          </cell>
        </row>
        <row r="710">
          <cell r="B710" t="str">
            <v>422400</v>
          </cell>
          <cell r="C710" t="str">
            <v>Request for other billing information</v>
          </cell>
        </row>
        <row r="711">
          <cell r="B711" t="str">
            <v>422500</v>
          </cell>
          <cell r="C711" t="str">
            <v>New connection charges</v>
          </cell>
        </row>
        <row r="712">
          <cell r="B712" t="str">
            <v>423000</v>
          </cell>
          <cell r="C712" t="str">
            <v>Meter department charges</v>
          </cell>
        </row>
        <row r="713">
          <cell r="B713" t="str">
            <v>423500</v>
          </cell>
          <cell r="C713" t="str">
            <v>Theft of power</v>
          </cell>
        </row>
        <row r="714">
          <cell r="B714" t="str">
            <v>424000</v>
          </cell>
          <cell r="C714" t="str">
            <v>Scrap sales</v>
          </cell>
        </row>
        <row r="715">
          <cell r="B715" t="str">
            <v>424500</v>
          </cell>
          <cell r="C715" t="str">
            <v>Merchandising</v>
          </cell>
        </row>
        <row r="716">
          <cell r="B716" t="str">
            <v>425000</v>
          </cell>
          <cell r="C716" t="str">
            <v>City call centre charges</v>
          </cell>
        </row>
        <row r="717">
          <cell r="B717" t="str">
            <v>426000</v>
          </cell>
          <cell r="C717" t="str">
            <v>Ontario Power Authority program bonus</v>
          </cell>
        </row>
        <row r="718">
          <cell r="B718" t="str">
            <v>427000</v>
          </cell>
          <cell r="C718" t="str">
            <v>Water heater rental</v>
          </cell>
        </row>
        <row r="719">
          <cell r="B719" t="str">
            <v>427500</v>
          </cell>
          <cell r="C719" t="str">
            <v>Sentinel light rental</v>
          </cell>
        </row>
        <row r="720">
          <cell r="B720" t="str">
            <v>429900</v>
          </cell>
          <cell r="C720" t="str">
            <v>Miscellaneous revenue</v>
          </cell>
        </row>
        <row r="721">
          <cell r="B721" t="str">
            <v>429910</v>
          </cell>
          <cell r="C721" t="str">
            <v>Miscellaneous revenue - Intercompany</v>
          </cell>
        </row>
        <row r="722">
          <cell r="B722" t="str">
            <v>430000</v>
          </cell>
          <cell r="C722" t="str">
            <v>Water billing</v>
          </cell>
        </row>
        <row r="723">
          <cell r="B723" t="str">
            <v>431000</v>
          </cell>
          <cell r="C723" t="str">
            <v>Water billing late payment charges</v>
          </cell>
        </row>
        <row r="724">
          <cell r="B724" t="str">
            <v>431500</v>
          </cell>
          <cell r="C724" t="str">
            <v>WNH payment processing charges</v>
          </cell>
        </row>
        <row r="725">
          <cell r="B725" t="str">
            <v>440000</v>
          </cell>
          <cell r="C725" t="str">
            <v>Management fee revenue</v>
          </cell>
        </row>
        <row r="726">
          <cell r="B726" t="str">
            <v>440010</v>
          </cell>
          <cell r="C726" t="str">
            <v>Billing and customer service fees - EDO</v>
          </cell>
        </row>
        <row r="727">
          <cell r="B727" t="str">
            <v>440020</v>
          </cell>
          <cell r="C727" t="str">
            <v>Billing and customer service fees - Water heaters</v>
          </cell>
        </row>
        <row r="728">
          <cell r="B728" t="str">
            <v>440030</v>
          </cell>
          <cell r="C728" t="str">
            <v>Management fee revenue - Intercompany - Horizon</v>
          </cell>
        </row>
        <row r="729">
          <cell r="B729" t="str">
            <v>440040</v>
          </cell>
          <cell r="C729" t="str">
            <v>Management fee revenue - Intercompany - HUC</v>
          </cell>
        </row>
        <row r="730">
          <cell r="B730" t="str">
            <v>451000</v>
          </cell>
          <cell r="C730" t="str">
            <v>Revenue - Cooling</v>
          </cell>
        </row>
        <row r="731">
          <cell r="B731" t="str">
            <v>452000</v>
          </cell>
          <cell r="C731" t="str">
            <v>Revenue - Thermal heat</v>
          </cell>
        </row>
        <row r="732">
          <cell r="B732" t="str">
            <v>453000</v>
          </cell>
          <cell r="C732" t="str">
            <v>Revenue - Electricity</v>
          </cell>
        </row>
        <row r="733">
          <cell r="B733" t="str">
            <v>459000</v>
          </cell>
          <cell r="C733" t="str">
            <v>Telecommunication service charges</v>
          </cell>
        </row>
        <row r="734">
          <cell r="B734" t="str">
            <v>459010</v>
          </cell>
          <cell r="C734" t="str">
            <v>Telecommunication service charges - Intercompany</v>
          </cell>
        </row>
        <row r="735">
          <cell r="B735" t="str">
            <v>490000</v>
          </cell>
          <cell r="C735" t="str">
            <v>Interest income - Intercompany</v>
          </cell>
        </row>
        <row r="736">
          <cell r="B736" t="str">
            <v>491000</v>
          </cell>
          <cell r="C736" t="str">
            <v>Interest income - Bank</v>
          </cell>
        </row>
        <row r="737">
          <cell r="B737" t="str">
            <v>492000</v>
          </cell>
          <cell r="C737" t="str">
            <v>Interest income - Miscellaneous receivables</v>
          </cell>
        </row>
        <row r="738">
          <cell r="B738" t="str">
            <v>498000</v>
          </cell>
          <cell r="C738" t="str">
            <v>Dividend income</v>
          </cell>
        </row>
        <row r="739">
          <cell r="B739" t="str">
            <v>499900</v>
          </cell>
          <cell r="C739" t="str">
            <v>Billing and customer service revenue (Reporting purposes only)</v>
          </cell>
        </row>
        <row r="740">
          <cell r="B740" t="str">
            <v>499910</v>
          </cell>
          <cell r="C740" t="str">
            <v>Other revenue (Reporting purposes only)</v>
          </cell>
        </row>
        <row r="741">
          <cell r="B741" t="str">
            <v>499920</v>
          </cell>
          <cell r="C741" t="str">
            <v>Interest income (Reporting purposes only)</v>
          </cell>
        </row>
        <row r="742">
          <cell r="B742" t="str">
            <v>500000</v>
          </cell>
          <cell r="C742" t="str">
            <v>Cost of goods sold</v>
          </cell>
        </row>
        <row r="743">
          <cell r="B743" t="str">
            <v>502000</v>
          </cell>
          <cell r="C743" t="str">
            <v>Cost of service sold</v>
          </cell>
        </row>
        <row r="744">
          <cell r="B744" t="str">
            <v>503000</v>
          </cell>
          <cell r="C744" t="str">
            <v>Cost of service sold-contra account</v>
          </cell>
        </row>
        <row r="745">
          <cell r="B745" t="str">
            <v>600000</v>
          </cell>
          <cell r="C745" t="str">
            <v>Salaries</v>
          </cell>
        </row>
        <row r="746">
          <cell r="B746" t="str">
            <v>601000</v>
          </cell>
          <cell r="C746" t="str">
            <v>Overtime</v>
          </cell>
        </row>
        <row r="747">
          <cell r="B747" t="str">
            <v>604000</v>
          </cell>
          <cell r="C747" t="str">
            <v>Contract labour</v>
          </cell>
        </row>
        <row r="748">
          <cell r="B748" t="str">
            <v>605000</v>
          </cell>
          <cell r="C748" t="str">
            <v>Bonus</v>
          </cell>
        </row>
        <row r="749">
          <cell r="B749" t="str">
            <v>605500</v>
          </cell>
          <cell r="C749" t="str">
            <v>Commissions</v>
          </cell>
        </row>
        <row r="750">
          <cell r="B750" t="str">
            <v>606000</v>
          </cell>
          <cell r="C750" t="str">
            <v>Overtime and vacation payout</v>
          </cell>
        </row>
        <row r="751">
          <cell r="B751" t="str">
            <v>608000</v>
          </cell>
          <cell r="C751" t="str">
            <v>Direct labour - Work order</v>
          </cell>
        </row>
        <row r="752">
          <cell r="B752" t="str">
            <v>608090</v>
          </cell>
          <cell r="C752" t="str">
            <v>Direct labour - Work order - Contra</v>
          </cell>
        </row>
        <row r="753">
          <cell r="B753" t="str">
            <v>608100</v>
          </cell>
          <cell r="C753" t="str">
            <v>Direct labour - Work order - Overhead</v>
          </cell>
        </row>
        <row r="754">
          <cell r="B754" t="str">
            <v>608190</v>
          </cell>
          <cell r="C754" t="str">
            <v>Direct labour - Work order - Overhead - Contra</v>
          </cell>
        </row>
        <row r="755">
          <cell r="B755" t="str">
            <v>609000</v>
          </cell>
          <cell r="C755" t="str">
            <v>Direct labour - Project (ABC costs)</v>
          </cell>
        </row>
        <row r="756">
          <cell r="B756" t="str">
            <v>609090</v>
          </cell>
          <cell r="C756" t="str">
            <v>Direct labour - Project (ABC costs) - Contra</v>
          </cell>
        </row>
        <row r="757">
          <cell r="B757" t="str">
            <v>609100</v>
          </cell>
          <cell r="C757" t="str">
            <v>Direct labour - Project (ABC costs) - Overhead</v>
          </cell>
        </row>
        <row r="758">
          <cell r="B758" t="str">
            <v>609190</v>
          </cell>
          <cell r="C758" t="str">
            <v>Direct labour - Project (ABC costs) - Overhead - Contra</v>
          </cell>
        </row>
        <row r="759">
          <cell r="B759" t="str">
            <v>610000</v>
          </cell>
          <cell r="C759" t="str">
            <v>Employer payroll taxes</v>
          </cell>
        </row>
        <row r="760">
          <cell r="B760" t="str">
            <v>611000</v>
          </cell>
          <cell r="C760" t="str">
            <v>Health and medical benefits</v>
          </cell>
        </row>
        <row r="761">
          <cell r="B761" t="str">
            <v>611200</v>
          </cell>
          <cell r="C761" t="str">
            <v>OMERS</v>
          </cell>
        </row>
        <row r="762">
          <cell r="B762" t="str">
            <v>611300</v>
          </cell>
          <cell r="C762" t="str">
            <v>Long-term disability</v>
          </cell>
        </row>
        <row r="763">
          <cell r="B763" t="str">
            <v>611400</v>
          </cell>
          <cell r="C763" t="str">
            <v>EHT</v>
          </cell>
        </row>
        <row r="764">
          <cell r="B764" t="str">
            <v>611500</v>
          </cell>
          <cell r="C764" t="str">
            <v>Life insurance premiums</v>
          </cell>
        </row>
        <row r="765">
          <cell r="B765" t="str">
            <v>612000</v>
          </cell>
          <cell r="C765" t="str">
            <v>Employee future benefits</v>
          </cell>
        </row>
        <row r="766">
          <cell r="B766" t="str">
            <v>613000</v>
          </cell>
          <cell r="C766" t="str">
            <v>Retiree benefits</v>
          </cell>
        </row>
        <row r="767">
          <cell r="B767" t="str">
            <v>614000</v>
          </cell>
          <cell r="C767" t="str">
            <v>Vacation and holidays</v>
          </cell>
        </row>
        <row r="768">
          <cell r="B768" t="str">
            <v>615000</v>
          </cell>
          <cell r="C768" t="str">
            <v>Other downtime</v>
          </cell>
        </row>
        <row r="769">
          <cell r="B769" t="str">
            <v>619000</v>
          </cell>
          <cell r="C769" t="str">
            <v>Other employee compensation</v>
          </cell>
        </row>
        <row r="770">
          <cell r="B770" t="str">
            <v>620000</v>
          </cell>
          <cell r="C770" t="str">
            <v>Travel and accommodations</v>
          </cell>
        </row>
        <row r="771">
          <cell r="B771" t="str">
            <v>621000</v>
          </cell>
          <cell r="C771" t="str">
            <v>Mileage</v>
          </cell>
        </row>
        <row r="772">
          <cell r="B772" t="str">
            <v>622000</v>
          </cell>
          <cell r="C772" t="str">
            <v>Meals and entertainment</v>
          </cell>
        </row>
        <row r="773">
          <cell r="B773" t="str">
            <v>630000</v>
          </cell>
          <cell r="C773" t="str">
            <v>Recruiting</v>
          </cell>
        </row>
        <row r="774">
          <cell r="B774" t="str">
            <v>640000</v>
          </cell>
          <cell r="C774" t="str">
            <v>Training and development</v>
          </cell>
        </row>
        <row r="775">
          <cell r="B775" t="str">
            <v>641000</v>
          </cell>
          <cell r="C775" t="str">
            <v>Subscriptions and memberships</v>
          </cell>
        </row>
        <row r="776">
          <cell r="B776" t="str">
            <v>650000</v>
          </cell>
          <cell r="C776" t="str">
            <v>Direct work order charges - Materials used</v>
          </cell>
        </row>
        <row r="777">
          <cell r="B777" t="str">
            <v>651000</v>
          </cell>
          <cell r="C777" t="str">
            <v>Direct work order charges - Vehicles used</v>
          </cell>
        </row>
        <row r="778">
          <cell r="B778" t="str">
            <v>671000</v>
          </cell>
          <cell r="C778" t="str">
            <v>Vehicle</v>
          </cell>
        </row>
        <row r="779">
          <cell r="B779" t="str">
            <v>672000</v>
          </cell>
          <cell r="C779" t="str">
            <v>Fuel</v>
          </cell>
        </row>
        <row r="780">
          <cell r="B780" t="str">
            <v>681000</v>
          </cell>
          <cell r="C780" t="str">
            <v>Safety</v>
          </cell>
        </row>
        <row r="781">
          <cell r="B781" t="str">
            <v>690000</v>
          </cell>
          <cell r="C781" t="str">
            <v>Computer maintenance</v>
          </cell>
        </row>
        <row r="782">
          <cell r="B782" t="str">
            <v>691000</v>
          </cell>
          <cell r="C782" t="str">
            <v>Internet services</v>
          </cell>
        </row>
        <row r="783">
          <cell r="B783" t="str">
            <v>691010</v>
          </cell>
          <cell r="C783" t="str">
            <v>Internet services - Intercompany</v>
          </cell>
        </row>
        <row r="784">
          <cell r="B784" t="str">
            <v>692000</v>
          </cell>
          <cell r="C784" t="str">
            <v>Software license and maintenance</v>
          </cell>
        </row>
        <row r="785">
          <cell r="B785" t="str">
            <v>699900</v>
          </cell>
          <cell r="C785" t="str">
            <v>Salaries and benefits (Reporting purposes only)</v>
          </cell>
        </row>
        <row r="786">
          <cell r="B786" t="str">
            <v>700000</v>
          </cell>
          <cell r="C786" t="str">
            <v>Maintenance supplies</v>
          </cell>
        </row>
        <row r="787">
          <cell r="B787" t="str">
            <v>704000</v>
          </cell>
          <cell r="C787" t="str">
            <v>General office supplies</v>
          </cell>
        </row>
        <row r="788">
          <cell r="B788" t="str">
            <v>707000</v>
          </cell>
          <cell r="C788" t="str">
            <v>Small tools</v>
          </cell>
        </row>
        <row r="789">
          <cell r="B789" t="str">
            <v>708000</v>
          </cell>
          <cell r="C789" t="str">
            <v>Consumables</v>
          </cell>
        </row>
        <row r="790">
          <cell r="B790" t="str">
            <v>709000</v>
          </cell>
          <cell r="C790" t="str">
            <v>Other supplies</v>
          </cell>
        </row>
        <row r="791">
          <cell r="B791" t="str">
            <v>709900</v>
          </cell>
          <cell r="C791" t="str">
            <v>Purchase price variance</v>
          </cell>
        </row>
        <row r="792">
          <cell r="B792" t="str">
            <v>710000</v>
          </cell>
          <cell r="C792" t="str">
            <v>Rent</v>
          </cell>
        </row>
        <row r="793">
          <cell r="B793" t="str">
            <v>711000</v>
          </cell>
          <cell r="C793" t="str">
            <v>Repairs and maintenance - Equipment</v>
          </cell>
        </row>
        <row r="794">
          <cell r="B794" t="str">
            <v>711200</v>
          </cell>
          <cell r="C794" t="str">
            <v>Equipment repair</v>
          </cell>
        </row>
        <row r="795">
          <cell r="B795" t="str">
            <v>711500</v>
          </cell>
          <cell r="C795" t="str">
            <v>Equipment rental</v>
          </cell>
        </row>
        <row r="796">
          <cell r="B796" t="str">
            <v>720000</v>
          </cell>
          <cell r="C796" t="str">
            <v>Rent - Building</v>
          </cell>
        </row>
        <row r="797">
          <cell r="B797" t="str">
            <v>720500</v>
          </cell>
          <cell r="C797" t="str">
            <v>Rent - Outside storage</v>
          </cell>
        </row>
        <row r="798">
          <cell r="B798" t="str">
            <v>721000</v>
          </cell>
          <cell r="C798" t="str">
            <v>Utilities</v>
          </cell>
        </row>
        <row r="799">
          <cell r="B799" t="str">
            <v>721010</v>
          </cell>
          <cell r="C799" t="str">
            <v>Natural Gas</v>
          </cell>
        </row>
        <row r="800">
          <cell r="B800" t="str">
            <v>722000</v>
          </cell>
          <cell r="C800" t="str">
            <v>Property tax</v>
          </cell>
        </row>
        <row r="801">
          <cell r="B801" t="str">
            <v>723000</v>
          </cell>
          <cell r="C801" t="str">
            <v>Repairs and maintenance - Building</v>
          </cell>
        </row>
        <row r="802">
          <cell r="B802" t="str">
            <v>723500</v>
          </cell>
          <cell r="C802" t="str">
            <v>HVAC maintenance</v>
          </cell>
        </row>
        <row r="803">
          <cell r="B803" t="str">
            <v>724000</v>
          </cell>
          <cell r="C803" t="str">
            <v>Janitorial and landscaping service</v>
          </cell>
        </row>
        <row r="804">
          <cell r="B804" t="str">
            <v>725000</v>
          </cell>
          <cell r="C804" t="str">
            <v>Security service</v>
          </cell>
        </row>
        <row r="805">
          <cell r="B805" t="str">
            <v>726100</v>
          </cell>
          <cell r="C805" t="str">
            <v>WSIB</v>
          </cell>
        </row>
        <row r="806">
          <cell r="B806" t="str">
            <v>726200</v>
          </cell>
          <cell r="C806" t="str">
            <v>Insurance - Property</v>
          </cell>
        </row>
        <row r="807">
          <cell r="B807" t="str">
            <v>726300</v>
          </cell>
          <cell r="C807" t="str">
            <v>Insurance - General</v>
          </cell>
        </row>
        <row r="808">
          <cell r="B808" t="str">
            <v>726400</v>
          </cell>
          <cell r="C808" t="str">
            <v>Insurance - Automobile</v>
          </cell>
        </row>
        <row r="809">
          <cell r="B809" t="str">
            <v>730000</v>
          </cell>
          <cell r="C809" t="str">
            <v>Telephone</v>
          </cell>
        </row>
        <row r="810">
          <cell r="B810" t="str">
            <v>730010</v>
          </cell>
          <cell r="C810" t="str">
            <v>Telephone - Intercompany</v>
          </cell>
        </row>
        <row r="811">
          <cell r="B811" t="str">
            <v>731000</v>
          </cell>
          <cell r="C811" t="str">
            <v>Cellular and pager</v>
          </cell>
        </row>
        <row r="812">
          <cell r="B812" t="str">
            <v>735000</v>
          </cell>
          <cell r="C812" t="str">
            <v>Wireless communications</v>
          </cell>
        </row>
        <row r="813">
          <cell r="B813" t="str">
            <v>740000</v>
          </cell>
          <cell r="C813" t="str">
            <v>Freight postage and delivery</v>
          </cell>
        </row>
        <row r="814">
          <cell r="B814" t="str">
            <v>745000</v>
          </cell>
          <cell r="C814" t="str">
            <v>Emergency maintenance</v>
          </cell>
        </row>
        <row r="815">
          <cell r="B815" t="str">
            <v>750000</v>
          </cell>
          <cell r="C815" t="str">
            <v>Legal fees</v>
          </cell>
        </row>
        <row r="816">
          <cell r="B816" t="str">
            <v>751000</v>
          </cell>
          <cell r="C816" t="str">
            <v>Auditing fees</v>
          </cell>
        </row>
        <row r="817">
          <cell r="B817" t="str">
            <v>752000</v>
          </cell>
          <cell r="C817" t="str">
            <v>Tax service</v>
          </cell>
        </row>
        <row r="818">
          <cell r="B818" t="str">
            <v>753000</v>
          </cell>
          <cell r="C818" t="str">
            <v>Consulting</v>
          </cell>
        </row>
        <row r="819">
          <cell r="B819" t="str">
            <v>753500</v>
          </cell>
          <cell r="C819" t="str">
            <v>Tree trimming</v>
          </cell>
        </row>
        <row r="820">
          <cell r="B820" t="str">
            <v>754000</v>
          </cell>
          <cell r="C820" t="str">
            <v>Outside service provider</v>
          </cell>
        </row>
        <row r="821">
          <cell r="B821" t="str">
            <v>754500</v>
          </cell>
          <cell r="C821" t="str">
            <v>Service agreements</v>
          </cell>
        </row>
        <row r="822">
          <cell r="B822" t="str">
            <v>755000</v>
          </cell>
          <cell r="C822" t="str">
            <v>Other professional service</v>
          </cell>
        </row>
        <row r="823">
          <cell r="B823" t="str">
            <v>755500</v>
          </cell>
          <cell r="C823" t="str">
            <v>Joint use</v>
          </cell>
        </row>
        <row r="824">
          <cell r="B824" t="str">
            <v>755510</v>
          </cell>
          <cell r="C824" t="str">
            <v>Joint use - Intercompany</v>
          </cell>
        </row>
        <row r="825">
          <cell r="B825" t="str">
            <v>756000</v>
          </cell>
          <cell r="C825" t="str">
            <v>Outside sales commissions</v>
          </cell>
        </row>
        <row r="826">
          <cell r="B826" t="str">
            <v>756500</v>
          </cell>
          <cell r="C826" t="str">
            <v>Intercompany customer service charges</v>
          </cell>
        </row>
        <row r="827">
          <cell r="B827" t="str">
            <v>757000</v>
          </cell>
          <cell r="C827" t="str">
            <v>Management fee expense</v>
          </cell>
        </row>
        <row r="828">
          <cell r="B828" t="str">
            <v>757010</v>
          </cell>
          <cell r="C828" t="str">
            <v>Management fee expense - Intercompany - Horizon</v>
          </cell>
        </row>
        <row r="829">
          <cell r="B829" t="str">
            <v>757020</v>
          </cell>
          <cell r="C829" t="str">
            <v>Management fee expense - Intercompany - HUC</v>
          </cell>
        </row>
        <row r="830">
          <cell r="B830" t="str">
            <v>757500</v>
          </cell>
          <cell r="C830" t="str">
            <v>Honorarium</v>
          </cell>
        </row>
        <row r="831">
          <cell r="B831" t="str">
            <v>757510</v>
          </cell>
          <cell r="C831" t="str">
            <v>Board expenses</v>
          </cell>
        </row>
        <row r="832">
          <cell r="B832" t="str">
            <v>758000</v>
          </cell>
          <cell r="C832" t="str">
            <v>Meter reading - Hydro</v>
          </cell>
        </row>
        <row r="833">
          <cell r="B833" t="str">
            <v>758100</v>
          </cell>
          <cell r="C833" t="str">
            <v>Meter reading - Water</v>
          </cell>
        </row>
        <row r="834">
          <cell r="B834" t="str">
            <v>758500</v>
          </cell>
          <cell r="C834" t="str">
            <v>Meter cuts and reconnections</v>
          </cell>
        </row>
        <row r="835">
          <cell r="B835" t="str">
            <v>760000</v>
          </cell>
          <cell r="C835" t="str">
            <v>Bank charges</v>
          </cell>
        </row>
        <row r="836">
          <cell r="B836" t="str">
            <v>761000</v>
          </cell>
          <cell r="C836" t="str">
            <v>Bad debts</v>
          </cell>
        </row>
        <row r="837">
          <cell r="B837" t="str">
            <v>761500</v>
          </cell>
          <cell r="C837" t="str">
            <v>Bad debt recovery</v>
          </cell>
        </row>
        <row r="838">
          <cell r="B838" t="str">
            <v>761700</v>
          </cell>
          <cell r="C838" t="str">
            <v>Collection agency fees</v>
          </cell>
        </row>
        <row r="839">
          <cell r="B839" t="str">
            <v>763000</v>
          </cell>
          <cell r="C839" t="str">
            <v>Dues and subscriptions</v>
          </cell>
        </row>
        <row r="840">
          <cell r="B840" t="str">
            <v>764000</v>
          </cell>
          <cell r="C840" t="str">
            <v>Donations</v>
          </cell>
        </row>
        <row r="841">
          <cell r="B841" t="str">
            <v>764100</v>
          </cell>
          <cell r="C841" t="str">
            <v>Sponsorships</v>
          </cell>
        </row>
        <row r="842">
          <cell r="B842" t="str">
            <v>765000</v>
          </cell>
          <cell r="C842" t="str">
            <v>Conservation and demand management expense</v>
          </cell>
        </row>
        <row r="843">
          <cell r="B843" t="str">
            <v>765500</v>
          </cell>
          <cell r="C843" t="str">
            <v>Research and development</v>
          </cell>
        </row>
        <row r="844">
          <cell r="B844" t="str">
            <v>766000</v>
          </cell>
          <cell r="C844" t="str">
            <v>Issuance costs - Debenture</v>
          </cell>
        </row>
        <row r="845">
          <cell r="B845" t="str">
            <v>766500</v>
          </cell>
          <cell r="C845" t="str">
            <v>Letter of credit fees</v>
          </cell>
        </row>
        <row r="846">
          <cell r="B846" t="str">
            <v>767000</v>
          </cell>
          <cell r="C846" t="str">
            <v>Mergers and acquisitions</v>
          </cell>
        </row>
        <row r="847">
          <cell r="B847" t="str">
            <v>767500</v>
          </cell>
          <cell r="C847" t="str">
            <v>Project planning</v>
          </cell>
        </row>
        <row r="848">
          <cell r="B848" t="str">
            <v>768000</v>
          </cell>
          <cell r="C848" t="str">
            <v>Load transfers</v>
          </cell>
        </row>
        <row r="849">
          <cell r="B849" t="str">
            <v>768500</v>
          </cell>
          <cell r="C849" t="str">
            <v>Regulatory costs</v>
          </cell>
        </row>
        <row r="850">
          <cell r="B850" t="str">
            <v>769000</v>
          </cell>
          <cell r="C850" t="str">
            <v>Rounding difference (L)</v>
          </cell>
        </row>
        <row r="851">
          <cell r="B851" t="str">
            <v>770000</v>
          </cell>
          <cell r="C851" t="str">
            <v>Advertising</v>
          </cell>
        </row>
        <row r="852">
          <cell r="B852" t="str">
            <v>772000</v>
          </cell>
          <cell r="C852" t="str">
            <v>Sales promotion</v>
          </cell>
        </row>
        <row r="853">
          <cell r="B853" t="str">
            <v>773000</v>
          </cell>
          <cell r="C853" t="str">
            <v>Public relations</v>
          </cell>
        </row>
        <row r="854">
          <cell r="B854" t="str">
            <v>779000</v>
          </cell>
          <cell r="C854" t="str">
            <v>Marketing</v>
          </cell>
        </row>
        <row r="855">
          <cell r="B855" t="str">
            <v>780000</v>
          </cell>
          <cell r="C855" t="str">
            <v>Intercompany expense</v>
          </cell>
        </row>
        <row r="856">
          <cell r="B856" t="str">
            <v>781000</v>
          </cell>
          <cell r="C856" t="str">
            <v>Issue inventory charge - internal</v>
          </cell>
        </row>
        <row r="857">
          <cell r="B857" t="str">
            <v>781100</v>
          </cell>
          <cell r="C857" t="str">
            <v>Income from issue inventory - internal</v>
          </cell>
        </row>
        <row r="858">
          <cell r="B858" t="str">
            <v>790000</v>
          </cell>
          <cell r="C858" t="str">
            <v>Inventory value adjustments</v>
          </cell>
        </row>
        <row r="859">
          <cell r="B859" t="str">
            <v>792000</v>
          </cell>
          <cell r="C859" t="str">
            <v>Scrap and spoilage</v>
          </cell>
        </row>
        <row r="860">
          <cell r="B860" t="str">
            <v>792300</v>
          </cell>
          <cell r="C860" t="str">
            <v>Non-Inventory transfers between sites</v>
          </cell>
        </row>
        <row r="861">
          <cell r="B861" t="str">
            <v>792400</v>
          </cell>
          <cell r="C861" t="str">
            <v>Purchase price variances - inventory</v>
          </cell>
        </row>
        <row r="862">
          <cell r="B862" t="str">
            <v>792490</v>
          </cell>
          <cell r="C862" t="str">
            <v>Purchasing clearing - Balance must be zero</v>
          </cell>
        </row>
        <row r="863">
          <cell r="B863" t="str">
            <v>792500</v>
          </cell>
          <cell r="C863" t="str">
            <v>Inventory count adjustments</v>
          </cell>
        </row>
        <row r="864">
          <cell r="B864" t="str">
            <v>793000</v>
          </cell>
          <cell r="C864" t="str">
            <v>Inventory obsolesence</v>
          </cell>
        </row>
        <row r="865">
          <cell r="B865" t="str">
            <v>795000</v>
          </cell>
          <cell r="C865" t="str">
            <v>Impairment loss - Long-lived assets</v>
          </cell>
        </row>
        <row r="866">
          <cell r="B866" t="str">
            <v>796000</v>
          </cell>
          <cell r="C866" t="str">
            <v>Interest expense - Intercompany</v>
          </cell>
        </row>
        <row r="867">
          <cell r="B867" t="str">
            <v>799000</v>
          </cell>
          <cell r="C867" t="str">
            <v>Miscellaneous expense</v>
          </cell>
        </row>
        <row r="868">
          <cell r="B868" t="str">
            <v>799900</v>
          </cell>
          <cell r="C868" t="str">
            <v>Operating costs (Reporting purposes only)</v>
          </cell>
        </row>
        <row r="869">
          <cell r="B869" t="str">
            <v>799999</v>
          </cell>
          <cell r="C869" t="str">
            <v>FibreWired operating expenses</v>
          </cell>
        </row>
        <row r="870">
          <cell r="B870" t="str">
            <v>800000</v>
          </cell>
          <cell r="C870" t="str">
            <v>Amortization</v>
          </cell>
        </row>
        <row r="871">
          <cell r="B871" t="str">
            <v>800100</v>
          </cell>
          <cell r="C871" t="str">
            <v>Amortization - Stores and fleet</v>
          </cell>
        </row>
        <row r="872">
          <cell r="B872" t="str">
            <v>800500</v>
          </cell>
          <cell r="C872" t="str">
            <v>Amortization - Capital contribution</v>
          </cell>
        </row>
        <row r="873">
          <cell r="B873" t="str">
            <v>811500</v>
          </cell>
          <cell r="C873" t="str">
            <v>Unrealized gain on foreign currency exchange</v>
          </cell>
        </row>
        <row r="874">
          <cell r="B874" t="str">
            <v>811600</v>
          </cell>
          <cell r="C874" t="str">
            <v>Unrealized loss on foreign currency exchange</v>
          </cell>
        </row>
        <row r="875">
          <cell r="B875" t="str">
            <v>812000</v>
          </cell>
          <cell r="C875" t="str">
            <v>Interest expense</v>
          </cell>
        </row>
        <row r="876">
          <cell r="B876" t="str">
            <v>819000</v>
          </cell>
          <cell r="C876" t="str">
            <v>Other interest expense</v>
          </cell>
        </row>
        <row r="877">
          <cell r="B877" t="str">
            <v>830000</v>
          </cell>
          <cell r="C877" t="str">
            <v>Gain/loss on sale of assets</v>
          </cell>
        </row>
        <row r="878">
          <cell r="B878" t="str">
            <v>832000</v>
          </cell>
          <cell r="C878" t="str">
            <v>Gain/loss on disposal of assets</v>
          </cell>
        </row>
        <row r="879">
          <cell r="B879" t="str">
            <v>840000</v>
          </cell>
          <cell r="C879" t="str">
            <v>Minority interest expense</v>
          </cell>
        </row>
        <row r="880">
          <cell r="B880" t="str">
            <v>851000</v>
          </cell>
          <cell r="C880" t="str">
            <v>Payment in lieu of taxes - Federal</v>
          </cell>
        </row>
        <row r="881">
          <cell r="B881" t="str">
            <v>852000</v>
          </cell>
          <cell r="C881" t="str">
            <v>Payment in lieu of taxes - Provincial</v>
          </cell>
        </row>
        <row r="882">
          <cell r="B882" t="str">
            <v>853000</v>
          </cell>
          <cell r="C882" t="str">
            <v>Capital tax</v>
          </cell>
        </row>
        <row r="883">
          <cell r="B883" t="str">
            <v>860000</v>
          </cell>
          <cell r="C883" t="str">
            <v>Extraordinary income - Gross</v>
          </cell>
        </row>
        <row r="884">
          <cell r="B884" t="str">
            <v>860500</v>
          </cell>
          <cell r="C884" t="str">
            <v>Extraordinary losses - Gross</v>
          </cell>
        </row>
        <row r="885">
          <cell r="B885" t="str">
            <v>861000</v>
          </cell>
          <cell r="C885" t="str">
            <v>Extraordinary items - Tax effect</v>
          </cell>
        </row>
        <row r="886">
          <cell r="B886" t="str">
            <v>881000</v>
          </cell>
          <cell r="C886" t="str">
            <v>Foreign currency translation adjustment</v>
          </cell>
        </row>
        <row r="887">
          <cell r="B887" t="str">
            <v>885000</v>
          </cell>
          <cell r="C887" t="str">
            <v>Gain/loss on tax w/ currency translation</v>
          </cell>
        </row>
        <row r="888">
          <cell r="B888" t="str">
            <v>899900</v>
          </cell>
          <cell r="C888" t="str">
            <v>Depreciation and amortization (Reporting purposes only)</v>
          </cell>
        </row>
        <row r="889">
          <cell r="B889" t="str">
            <v>899910</v>
          </cell>
          <cell r="C889" t="str">
            <v>Income and large corporations taxes (Reporting purposes only)</v>
          </cell>
        </row>
        <row r="890">
          <cell r="B890" t="str">
            <v>900000</v>
          </cell>
          <cell r="C890" t="str">
            <v>Payroll burden - Costs recovered</v>
          </cell>
        </row>
        <row r="891">
          <cell r="B891" t="str">
            <v>900100</v>
          </cell>
          <cell r="C891" t="str">
            <v>Payroll burden - Costs allocated in</v>
          </cell>
        </row>
        <row r="892">
          <cell r="B892" t="str">
            <v>901000</v>
          </cell>
          <cell r="C892" t="str">
            <v>Fleet burden - Costs recovered</v>
          </cell>
        </row>
        <row r="893">
          <cell r="B893" t="str">
            <v>902000</v>
          </cell>
          <cell r="C893" t="str">
            <v>Stores burden - Costs recovered</v>
          </cell>
        </row>
        <row r="894">
          <cell r="B894" t="str">
            <v>902500</v>
          </cell>
          <cell r="C894" t="str">
            <v>Procurement burden - Costs recovered</v>
          </cell>
        </row>
        <row r="895">
          <cell r="B895" t="str">
            <v>903000</v>
          </cell>
          <cell r="C895" t="str">
            <v>Engineering burden - Costs recovered</v>
          </cell>
        </row>
        <row r="896">
          <cell r="B896" t="str">
            <v>903100</v>
          </cell>
          <cell r="C896" t="str">
            <v>Engineering cost centre - Costs recovered</v>
          </cell>
        </row>
        <row r="897">
          <cell r="B897" t="str">
            <v>903200</v>
          </cell>
          <cell r="C897" t="str">
            <v>Capital planning - Costs recovered</v>
          </cell>
        </row>
        <row r="898">
          <cell r="B898" t="str">
            <v>905000</v>
          </cell>
          <cell r="C898" t="str">
            <v>Building costs - Costs recovered</v>
          </cell>
        </row>
        <row r="899">
          <cell r="B899" t="str">
            <v>906000</v>
          </cell>
          <cell r="C899" t="str">
            <v>PC services costs - Costs recovered</v>
          </cell>
        </row>
        <row r="900">
          <cell r="B900" t="str">
            <v>906200</v>
          </cell>
          <cell r="C900" t="str">
            <v>Business applications - Costs recovered</v>
          </cell>
        </row>
        <row r="901">
          <cell r="B901" t="str">
            <v>910000</v>
          </cell>
          <cell r="C901" t="str">
            <v>Payroll burden - Costs allocated in</v>
          </cell>
        </row>
        <row r="902">
          <cell r="B902" t="str">
            <v>911000</v>
          </cell>
          <cell r="C902" t="str">
            <v>Fleet burden - Costs allocated in</v>
          </cell>
        </row>
        <row r="903">
          <cell r="B903" t="str">
            <v>912000</v>
          </cell>
          <cell r="C903" t="str">
            <v>Stores burden - Costs allocated in</v>
          </cell>
        </row>
        <row r="904">
          <cell r="B904" t="str">
            <v>912500</v>
          </cell>
          <cell r="C904" t="str">
            <v>Procurement burden - Costs allocated in</v>
          </cell>
        </row>
        <row r="905">
          <cell r="B905" t="str">
            <v>913000</v>
          </cell>
          <cell r="C905" t="str">
            <v>Engineering burden - Costs allocated in</v>
          </cell>
        </row>
        <row r="906">
          <cell r="B906" t="str">
            <v>913100</v>
          </cell>
          <cell r="C906" t="str">
            <v>Engineering cost centre - Costs allocated in</v>
          </cell>
        </row>
        <row r="907">
          <cell r="B907" t="str">
            <v>913200</v>
          </cell>
          <cell r="C907" t="str">
            <v>Capital planning - Costs allocated in</v>
          </cell>
        </row>
        <row r="908">
          <cell r="B908" t="str">
            <v>915000</v>
          </cell>
          <cell r="C908" t="str">
            <v>Building costs - Costs allocated in</v>
          </cell>
        </row>
        <row r="909">
          <cell r="B909" t="str">
            <v>916000</v>
          </cell>
          <cell r="C909" t="str">
            <v>PC services costs - Costs allocated in</v>
          </cell>
        </row>
        <row r="910">
          <cell r="B910" t="str">
            <v>916200</v>
          </cell>
          <cell r="C910" t="str">
            <v>Business applications - Costs allocated in</v>
          </cell>
        </row>
        <row r="911">
          <cell r="B911" t="str">
            <v>920000</v>
          </cell>
          <cell r="C911" t="str">
            <v>Variance account - Payroll burden</v>
          </cell>
        </row>
        <row r="912">
          <cell r="B912" t="str">
            <v>921000</v>
          </cell>
          <cell r="C912" t="str">
            <v>Variance account - Fleet burden</v>
          </cell>
        </row>
        <row r="913">
          <cell r="B913" t="str">
            <v>922000</v>
          </cell>
          <cell r="C913" t="str">
            <v>Variance account - Stores burden</v>
          </cell>
        </row>
        <row r="914">
          <cell r="B914" t="str">
            <v>923000</v>
          </cell>
          <cell r="C914" t="str">
            <v>Variance account - Engineering burden</v>
          </cell>
        </row>
        <row r="915">
          <cell r="B915" t="str">
            <v>930000</v>
          </cell>
          <cell r="C915" t="str">
            <v>Customer Service - Department contra account</v>
          </cell>
        </row>
        <row r="916">
          <cell r="B916" t="str">
            <v>940000</v>
          </cell>
          <cell r="C916" t="str">
            <v>Smater meter - OM&amp;A Contra</v>
          </cell>
        </row>
        <row r="917">
          <cell r="B917" t="str">
            <v>940010</v>
          </cell>
          <cell r="C917" t="str">
            <v>Smater meter - Depreciation Contra</v>
          </cell>
        </row>
        <row r="918">
          <cell r="B918" t="str">
            <v>980000</v>
          </cell>
          <cell r="C918" t="str">
            <v>Cost recovery account</v>
          </cell>
        </row>
        <row r="919">
          <cell r="B919" t="str">
            <v>999999</v>
          </cell>
          <cell r="C919" t="str">
            <v>Consolidation clearing - Income statement</v>
          </cell>
        </row>
        <row r="928">
          <cell r="D928" t="str">
            <v>Travel and accommodations</v>
          </cell>
        </row>
        <row r="929">
          <cell r="D929" t="str">
            <v>Advertising</v>
          </cell>
        </row>
        <row r="930">
          <cell r="D930" t="str">
            <v>Travel and accommodations</v>
          </cell>
        </row>
        <row r="931">
          <cell r="D931" t="str">
            <v>Other employee compensation</v>
          </cell>
        </row>
        <row r="932">
          <cell r="D932" t="str">
            <v>Telephone</v>
          </cell>
        </row>
        <row r="933">
          <cell r="D933" t="str">
            <v>Dues and subscriptions</v>
          </cell>
        </row>
        <row r="934">
          <cell r="D934" t="str">
            <v>Employee promotions</v>
          </cell>
        </row>
        <row r="935">
          <cell r="D935" t="str">
            <v>Subscriptions and memberships</v>
          </cell>
        </row>
        <row r="936">
          <cell r="D936" t="str">
            <v>Freight postage and delivery</v>
          </cell>
        </row>
        <row r="937">
          <cell r="D937" t="str">
            <v>Maintenance supplies</v>
          </cell>
        </row>
        <row r="938">
          <cell r="D938" t="str">
            <v>Marketing</v>
          </cell>
        </row>
        <row r="939">
          <cell r="D939" t="str">
            <v>Meals and entertainment</v>
          </cell>
        </row>
        <row r="940">
          <cell r="D940" t="str">
            <v>Meals and entertainment</v>
          </cell>
        </row>
        <row r="941">
          <cell r="D941" t="str">
            <v>Meals and entertainment</v>
          </cell>
        </row>
        <row r="942">
          <cell r="D942" t="str">
            <v>Mileage</v>
          </cell>
        </row>
        <row r="943">
          <cell r="D943" t="str">
            <v>Other employee compensation</v>
          </cell>
        </row>
        <row r="944">
          <cell r="D944" t="str">
            <v>General office supplies</v>
          </cell>
        </row>
        <row r="945">
          <cell r="D945" t="str">
            <v>Travel and accommodations</v>
          </cell>
        </row>
        <row r="946">
          <cell r="D946" t="str">
            <v>Subscriptions and memberships</v>
          </cell>
        </row>
        <row r="947">
          <cell r="D947" t="str">
            <v>Repairs and maintenance - Building</v>
          </cell>
        </row>
        <row r="948">
          <cell r="D948" t="str">
            <v>Repairs and maintenance - Equipment</v>
          </cell>
        </row>
        <row r="949">
          <cell r="D949" t="str">
            <v>Small tools</v>
          </cell>
        </row>
        <row r="950">
          <cell r="D950" t="str">
            <v>Safety</v>
          </cell>
        </row>
        <row r="951">
          <cell r="D951" t="str">
            <v>Promotions</v>
          </cell>
        </row>
        <row r="952">
          <cell r="D952" t="str">
            <v>Software license and maintenance</v>
          </cell>
        </row>
        <row r="953">
          <cell r="D953" t="str">
            <v>Training and development</v>
          </cell>
        </row>
        <row r="954">
          <cell r="D954" t="str">
            <v>Travel and accommodations</v>
          </cell>
        </row>
        <row r="955">
          <cell r="D955" t="str">
            <v>Training and development</v>
          </cell>
        </row>
        <row r="956">
          <cell r="D956" t="str">
            <v>Other employee compensation</v>
          </cell>
        </row>
      </sheetData>
      <sheetData sheetId="5" refreshError="1"/>
      <sheetData sheetId="6" refreshError="1"/>
      <sheetData sheetId="7" refreshError="1"/>
      <sheetData sheetId="8" refreshError="1">
        <row r="7">
          <cell r="S7" t="str">
            <v>Student - Workorder</v>
          </cell>
          <cell r="U7" t="str">
            <v>Student - Project</v>
          </cell>
        </row>
        <row r="8">
          <cell r="S8" t="str">
            <v/>
          </cell>
          <cell r="U8" t="str">
            <v>DIRECTOR, CUSTOMER CONNECTIONS</v>
          </cell>
        </row>
        <row r="9">
          <cell r="S9" t="str">
            <v/>
          </cell>
          <cell r="U9" t="str">
            <v/>
          </cell>
        </row>
        <row r="10">
          <cell r="S10" t="str">
            <v/>
          </cell>
          <cell r="U10" t="str">
            <v/>
          </cell>
        </row>
        <row r="11">
          <cell r="S11" t="str">
            <v/>
          </cell>
          <cell r="U11" t="str">
            <v/>
          </cell>
        </row>
        <row r="12">
          <cell r="S12" t="str">
            <v/>
          </cell>
          <cell r="U12" t="str">
            <v/>
          </cell>
        </row>
        <row r="13">
          <cell r="S13" t="str">
            <v/>
          </cell>
          <cell r="U13" t="str">
            <v/>
          </cell>
        </row>
        <row r="14">
          <cell r="S14" t="str">
            <v/>
          </cell>
          <cell r="U14" t="str">
            <v/>
          </cell>
        </row>
        <row r="15">
          <cell r="S15" t="str">
            <v/>
          </cell>
          <cell r="U15" t="str">
            <v/>
          </cell>
        </row>
        <row r="16">
          <cell r="S16" t="str">
            <v/>
          </cell>
          <cell r="U16" t="str">
            <v/>
          </cell>
        </row>
        <row r="17">
          <cell r="S17" t="str">
            <v/>
          </cell>
          <cell r="U17" t="str">
            <v/>
          </cell>
        </row>
        <row r="18">
          <cell r="S18" t="str">
            <v/>
          </cell>
          <cell r="U18" t="str">
            <v/>
          </cell>
        </row>
        <row r="19">
          <cell r="S19" t="str">
            <v/>
          </cell>
          <cell r="U19" t="str">
            <v/>
          </cell>
        </row>
        <row r="20">
          <cell r="S20" t="str">
            <v/>
          </cell>
          <cell r="U20" t="str">
            <v/>
          </cell>
        </row>
        <row r="21">
          <cell r="S21" t="str">
            <v/>
          </cell>
          <cell r="U21" t="str">
            <v/>
          </cell>
        </row>
        <row r="22">
          <cell r="S22" t="str">
            <v/>
          </cell>
          <cell r="U22" t="str">
            <v/>
          </cell>
        </row>
        <row r="23">
          <cell r="S23" t="str">
            <v/>
          </cell>
          <cell r="U23" t="str">
            <v/>
          </cell>
        </row>
        <row r="24">
          <cell r="S24" t="str">
            <v/>
          </cell>
          <cell r="U24" t="str">
            <v/>
          </cell>
        </row>
        <row r="25">
          <cell r="S25" t="str">
            <v/>
          </cell>
          <cell r="U25" t="str">
            <v/>
          </cell>
        </row>
        <row r="26">
          <cell r="S26" t="str">
            <v/>
          </cell>
          <cell r="U26" t="str">
            <v/>
          </cell>
        </row>
        <row r="27">
          <cell r="S27" t="str">
            <v/>
          </cell>
          <cell r="U27" t="str">
            <v/>
          </cell>
        </row>
        <row r="28">
          <cell r="S28" t="str">
            <v/>
          </cell>
          <cell r="U28" t="str">
            <v/>
          </cell>
        </row>
        <row r="29">
          <cell r="S29" t="str">
            <v/>
          </cell>
          <cell r="U29" t="str">
            <v/>
          </cell>
        </row>
        <row r="30">
          <cell r="S30" t="str">
            <v/>
          </cell>
          <cell r="U30" t="str">
            <v/>
          </cell>
        </row>
        <row r="31">
          <cell r="S31" t="str">
            <v/>
          </cell>
          <cell r="U31" t="str">
            <v/>
          </cell>
        </row>
        <row r="32">
          <cell r="S32" t="str">
            <v/>
          </cell>
          <cell r="U32" t="str">
            <v/>
          </cell>
        </row>
        <row r="33">
          <cell r="S33" t="str">
            <v/>
          </cell>
          <cell r="U33" t="str">
            <v/>
          </cell>
        </row>
        <row r="34">
          <cell r="S34" t="str">
            <v/>
          </cell>
          <cell r="U34" t="str">
            <v/>
          </cell>
        </row>
        <row r="35">
          <cell r="S35" t="str">
            <v/>
          </cell>
          <cell r="U35" t="str">
            <v/>
          </cell>
        </row>
        <row r="36">
          <cell r="S36" t="str">
            <v/>
          </cell>
          <cell r="U36" t="str">
            <v/>
          </cell>
        </row>
        <row r="37">
          <cell r="S37" t="str">
            <v/>
          </cell>
          <cell r="U37" t="str">
            <v/>
          </cell>
        </row>
        <row r="38">
          <cell r="S38" t="str">
            <v/>
          </cell>
          <cell r="U38" t="str">
            <v/>
          </cell>
        </row>
        <row r="39">
          <cell r="S39" t="str">
            <v/>
          </cell>
          <cell r="U39" t="str">
            <v/>
          </cell>
        </row>
        <row r="40">
          <cell r="S40" t="str">
            <v/>
          </cell>
          <cell r="U40" t="str">
            <v/>
          </cell>
        </row>
        <row r="41">
          <cell r="S41" t="str">
            <v/>
          </cell>
          <cell r="U41" t="str">
            <v/>
          </cell>
        </row>
        <row r="42">
          <cell r="S42" t="str">
            <v/>
          </cell>
          <cell r="U42" t="str">
            <v/>
          </cell>
        </row>
        <row r="43">
          <cell r="S43" t="str">
            <v/>
          </cell>
          <cell r="U43" t="str">
            <v/>
          </cell>
        </row>
        <row r="44">
          <cell r="S44" t="str">
            <v/>
          </cell>
          <cell r="U44" t="str">
            <v/>
          </cell>
        </row>
        <row r="45">
          <cell r="S45" t="str">
            <v/>
          </cell>
          <cell r="U45" t="str">
            <v/>
          </cell>
        </row>
        <row r="46">
          <cell r="S46" t="str">
            <v/>
          </cell>
          <cell r="U46" t="str">
            <v/>
          </cell>
        </row>
        <row r="47">
          <cell r="S47" t="str">
            <v/>
          </cell>
          <cell r="U47" t="str">
            <v/>
          </cell>
        </row>
        <row r="48">
          <cell r="S48" t="str">
            <v/>
          </cell>
          <cell r="U48" t="str">
            <v/>
          </cell>
        </row>
        <row r="49">
          <cell r="S49" t="str">
            <v/>
          </cell>
          <cell r="U49" t="str">
            <v/>
          </cell>
        </row>
        <row r="50">
          <cell r="S50" t="str">
            <v/>
          </cell>
          <cell r="U50" t="str">
            <v/>
          </cell>
        </row>
        <row r="51">
          <cell r="S51" t="str">
            <v/>
          </cell>
          <cell r="U51" t="str">
            <v/>
          </cell>
        </row>
        <row r="52">
          <cell r="S52" t="str">
            <v/>
          </cell>
          <cell r="U52" t="str">
            <v/>
          </cell>
        </row>
        <row r="53">
          <cell r="S53" t="str">
            <v/>
          </cell>
          <cell r="U53" t="str">
            <v/>
          </cell>
        </row>
        <row r="54">
          <cell r="S54" t="str">
            <v/>
          </cell>
          <cell r="U54" t="str">
            <v/>
          </cell>
        </row>
        <row r="55">
          <cell r="S55" t="str">
            <v/>
          </cell>
          <cell r="U55" t="str">
            <v/>
          </cell>
        </row>
        <row r="56">
          <cell r="S56" t="str">
            <v/>
          </cell>
          <cell r="U56" t="str">
            <v/>
          </cell>
        </row>
        <row r="57">
          <cell r="S57" t="str">
            <v/>
          </cell>
          <cell r="U57" t="str">
            <v/>
          </cell>
        </row>
        <row r="58">
          <cell r="S58" t="str">
            <v/>
          </cell>
          <cell r="U58" t="str">
            <v/>
          </cell>
        </row>
        <row r="59">
          <cell r="S59" t="str">
            <v/>
          </cell>
          <cell r="U59" t="str">
            <v/>
          </cell>
        </row>
        <row r="60">
          <cell r="S60" t="str">
            <v/>
          </cell>
          <cell r="U60" t="str">
            <v/>
          </cell>
        </row>
        <row r="61">
          <cell r="S61" t="str">
            <v/>
          </cell>
          <cell r="U61" t="str">
            <v/>
          </cell>
        </row>
        <row r="62">
          <cell r="S62" t="str">
            <v/>
          </cell>
          <cell r="U62" t="str">
            <v/>
          </cell>
        </row>
        <row r="63">
          <cell r="S63" t="str">
            <v/>
          </cell>
          <cell r="U63" t="str">
            <v/>
          </cell>
        </row>
        <row r="64">
          <cell r="S64" t="str">
            <v/>
          </cell>
          <cell r="U64" t="str">
            <v/>
          </cell>
        </row>
        <row r="65">
          <cell r="S65" t="str">
            <v/>
          </cell>
          <cell r="U65" t="str">
            <v/>
          </cell>
        </row>
        <row r="66">
          <cell r="S66" t="str">
            <v/>
          </cell>
          <cell r="U66" t="str">
            <v/>
          </cell>
        </row>
        <row r="67">
          <cell r="S67" t="str">
            <v/>
          </cell>
          <cell r="U67" t="str">
            <v/>
          </cell>
        </row>
        <row r="68">
          <cell r="S68" t="str">
            <v/>
          </cell>
          <cell r="U68" t="str">
            <v/>
          </cell>
        </row>
        <row r="69">
          <cell r="S69" t="str">
            <v/>
          </cell>
          <cell r="U69" t="str">
            <v/>
          </cell>
        </row>
        <row r="70">
          <cell r="S70" t="str">
            <v/>
          </cell>
          <cell r="U70" t="str">
            <v/>
          </cell>
        </row>
        <row r="71">
          <cell r="S71" t="str">
            <v/>
          </cell>
          <cell r="U71" t="str">
            <v/>
          </cell>
        </row>
        <row r="72">
          <cell r="S72" t="str">
            <v/>
          </cell>
          <cell r="U72" t="str">
            <v/>
          </cell>
        </row>
        <row r="73">
          <cell r="S73" t="str">
            <v/>
          </cell>
          <cell r="U73" t="str">
            <v/>
          </cell>
        </row>
        <row r="74">
          <cell r="S74" t="str">
            <v/>
          </cell>
          <cell r="U74" t="str">
            <v/>
          </cell>
        </row>
        <row r="75">
          <cell r="S75" t="str">
            <v/>
          </cell>
          <cell r="U75" t="str">
            <v/>
          </cell>
        </row>
        <row r="76">
          <cell r="S76" t="str">
            <v/>
          </cell>
          <cell r="U76" t="str">
            <v/>
          </cell>
        </row>
        <row r="77">
          <cell r="S77" t="str">
            <v/>
          </cell>
          <cell r="U77" t="str">
            <v/>
          </cell>
        </row>
        <row r="78">
          <cell r="S78" t="str">
            <v/>
          </cell>
          <cell r="U78" t="str">
            <v/>
          </cell>
        </row>
        <row r="79">
          <cell r="S79" t="str">
            <v/>
          </cell>
          <cell r="U79" t="str">
            <v/>
          </cell>
        </row>
        <row r="80">
          <cell r="S80" t="str">
            <v/>
          </cell>
          <cell r="U80" t="str">
            <v/>
          </cell>
        </row>
        <row r="81">
          <cell r="S81" t="str">
            <v/>
          </cell>
          <cell r="U81" t="str">
            <v/>
          </cell>
        </row>
        <row r="82">
          <cell r="S82" t="str">
            <v/>
          </cell>
          <cell r="U82" t="str">
            <v/>
          </cell>
        </row>
        <row r="83">
          <cell r="S83" t="str">
            <v/>
          </cell>
          <cell r="U83" t="str">
            <v/>
          </cell>
        </row>
        <row r="84">
          <cell r="S84" t="str">
            <v/>
          </cell>
          <cell r="U84" t="str">
            <v/>
          </cell>
        </row>
        <row r="85">
          <cell r="S85" t="str">
            <v/>
          </cell>
          <cell r="U85" t="str">
            <v/>
          </cell>
        </row>
        <row r="86">
          <cell r="S86" t="str">
            <v/>
          </cell>
          <cell r="U86" t="str">
            <v/>
          </cell>
        </row>
        <row r="87">
          <cell r="S87" t="str">
            <v/>
          </cell>
          <cell r="U87" t="str">
            <v/>
          </cell>
        </row>
        <row r="88">
          <cell r="S88" t="str">
            <v/>
          </cell>
          <cell r="U88" t="str">
            <v/>
          </cell>
        </row>
        <row r="89">
          <cell r="S89" t="str">
            <v/>
          </cell>
          <cell r="U89" t="str">
            <v/>
          </cell>
        </row>
        <row r="90">
          <cell r="S90" t="str">
            <v/>
          </cell>
          <cell r="U90" t="str">
            <v/>
          </cell>
        </row>
        <row r="91">
          <cell r="S91" t="str">
            <v/>
          </cell>
          <cell r="U91" t="str">
            <v/>
          </cell>
        </row>
        <row r="92">
          <cell r="S92" t="str">
            <v/>
          </cell>
          <cell r="U92" t="str">
            <v/>
          </cell>
        </row>
        <row r="93">
          <cell r="S93" t="str">
            <v/>
          </cell>
          <cell r="U93" t="str">
            <v/>
          </cell>
        </row>
        <row r="94">
          <cell r="S94" t="str">
            <v/>
          </cell>
          <cell r="U94" t="str">
            <v/>
          </cell>
        </row>
        <row r="95">
          <cell r="S95" t="str">
            <v/>
          </cell>
          <cell r="U95" t="str">
            <v/>
          </cell>
        </row>
        <row r="96">
          <cell r="S96" t="str">
            <v/>
          </cell>
          <cell r="U96" t="str">
            <v/>
          </cell>
        </row>
        <row r="97">
          <cell r="S97" t="str">
            <v/>
          </cell>
          <cell r="U97" t="str">
            <v/>
          </cell>
        </row>
        <row r="98">
          <cell r="S98" t="str">
            <v/>
          </cell>
          <cell r="U98" t="str">
            <v/>
          </cell>
        </row>
        <row r="99">
          <cell r="S99" t="str">
            <v/>
          </cell>
          <cell r="U99" t="str">
            <v/>
          </cell>
        </row>
        <row r="100">
          <cell r="S100" t="str">
            <v/>
          </cell>
          <cell r="U100" t="str">
            <v/>
          </cell>
        </row>
        <row r="101">
          <cell r="S101" t="str">
            <v/>
          </cell>
          <cell r="U101" t="str">
            <v/>
          </cell>
        </row>
        <row r="102">
          <cell r="S102" t="str">
            <v/>
          </cell>
          <cell r="U102" t="str">
            <v/>
          </cell>
        </row>
        <row r="103">
          <cell r="S103" t="str">
            <v/>
          </cell>
          <cell r="U103" t="str">
            <v/>
          </cell>
        </row>
        <row r="104">
          <cell r="S104" t="str">
            <v/>
          </cell>
          <cell r="U104" t="str">
            <v/>
          </cell>
        </row>
        <row r="105">
          <cell r="S105" t="str">
            <v/>
          </cell>
          <cell r="U105" t="str">
            <v/>
          </cell>
        </row>
        <row r="106">
          <cell r="S106" t="str">
            <v/>
          </cell>
          <cell r="U106" t="str">
            <v/>
          </cell>
        </row>
        <row r="107">
          <cell r="S107" t="str">
            <v/>
          </cell>
          <cell r="U107" t="str">
            <v/>
          </cell>
        </row>
        <row r="108">
          <cell r="S108" t="str">
            <v/>
          </cell>
          <cell r="U108" t="str">
            <v/>
          </cell>
        </row>
        <row r="109">
          <cell r="S109" t="str">
            <v/>
          </cell>
          <cell r="U109" t="str">
            <v/>
          </cell>
        </row>
        <row r="110">
          <cell r="S110" t="str">
            <v/>
          </cell>
          <cell r="U110" t="str">
            <v/>
          </cell>
        </row>
        <row r="111">
          <cell r="S111" t="str">
            <v/>
          </cell>
          <cell r="U111" t="str">
            <v/>
          </cell>
        </row>
        <row r="112">
          <cell r="S112" t="str">
            <v/>
          </cell>
          <cell r="U112" t="str">
            <v/>
          </cell>
        </row>
        <row r="113">
          <cell r="S113" t="str">
            <v/>
          </cell>
          <cell r="U113" t="str">
            <v/>
          </cell>
        </row>
        <row r="114">
          <cell r="S114" t="str">
            <v/>
          </cell>
          <cell r="U114" t="str">
            <v/>
          </cell>
        </row>
        <row r="115">
          <cell r="S115" t="str">
            <v/>
          </cell>
          <cell r="U115" t="str">
            <v/>
          </cell>
        </row>
        <row r="116">
          <cell r="S116" t="str">
            <v/>
          </cell>
          <cell r="U116" t="str">
            <v/>
          </cell>
        </row>
        <row r="117">
          <cell r="S117" t="str">
            <v/>
          </cell>
          <cell r="U117" t="str">
            <v/>
          </cell>
        </row>
        <row r="118">
          <cell r="S118" t="str">
            <v/>
          </cell>
          <cell r="U118" t="str">
            <v/>
          </cell>
        </row>
        <row r="119">
          <cell r="S119" t="str">
            <v/>
          </cell>
          <cell r="U119" t="str">
            <v/>
          </cell>
        </row>
        <row r="120">
          <cell r="S120" t="str">
            <v/>
          </cell>
          <cell r="U120" t="str">
            <v/>
          </cell>
        </row>
        <row r="121">
          <cell r="S121" t="str">
            <v/>
          </cell>
          <cell r="U121" t="str">
            <v/>
          </cell>
        </row>
        <row r="122">
          <cell r="S122" t="str">
            <v/>
          </cell>
          <cell r="U122" t="str">
            <v/>
          </cell>
        </row>
        <row r="123">
          <cell r="S123" t="str">
            <v/>
          </cell>
          <cell r="U123" t="str">
            <v/>
          </cell>
        </row>
        <row r="124">
          <cell r="S124" t="str">
            <v/>
          </cell>
          <cell r="U124" t="str">
            <v/>
          </cell>
        </row>
        <row r="125">
          <cell r="S125" t="str">
            <v/>
          </cell>
          <cell r="U125" t="str">
            <v/>
          </cell>
        </row>
        <row r="126">
          <cell r="S126" t="str">
            <v/>
          </cell>
          <cell r="U126" t="str">
            <v/>
          </cell>
        </row>
        <row r="127">
          <cell r="S127" t="str">
            <v/>
          </cell>
          <cell r="U127" t="str">
            <v/>
          </cell>
        </row>
        <row r="128">
          <cell r="S128" t="str">
            <v/>
          </cell>
          <cell r="U128" t="str">
            <v/>
          </cell>
        </row>
        <row r="129">
          <cell r="S129" t="str">
            <v/>
          </cell>
          <cell r="U129" t="str">
            <v/>
          </cell>
        </row>
        <row r="130">
          <cell r="S130" t="str">
            <v/>
          </cell>
          <cell r="U130" t="str">
            <v/>
          </cell>
        </row>
        <row r="131">
          <cell r="S131" t="str">
            <v/>
          </cell>
          <cell r="U131" t="str">
            <v/>
          </cell>
        </row>
        <row r="132">
          <cell r="S132" t="str">
            <v/>
          </cell>
          <cell r="U132" t="str">
            <v/>
          </cell>
        </row>
        <row r="133">
          <cell r="S133" t="str">
            <v/>
          </cell>
          <cell r="U133" t="str">
            <v/>
          </cell>
        </row>
        <row r="134">
          <cell r="S134" t="str">
            <v/>
          </cell>
          <cell r="U134" t="str">
            <v/>
          </cell>
        </row>
        <row r="135">
          <cell r="S135" t="str">
            <v/>
          </cell>
          <cell r="U135" t="str">
            <v/>
          </cell>
        </row>
        <row r="136">
          <cell r="S136" t="str">
            <v/>
          </cell>
          <cell r="U136" t="str">
            <v/>
          </cell>
        </row>
        <row r="137">
          <cell r="S137" t="str">
            <v/>
          </cell>
          <cell r="U137" t="str">
            <v/>
          </cell>
        </row>
      </sheetData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>
        <row r="21">
          <cell r="B21">
            <v>580684.99</v>
          </cell>
        </row>
        <row r="22">
          <cell r="B22">
            <v>349191.33</v>
          </cell>
        </row>
        <row r="25">
          <cell r="C25">
            <v>728450.79099999997</v>
          </cell>
        </row>
      </sheetData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f &gt;&gt;"/>
      <sheetName val="1a. Acct"/>
      <sheetName val="1b. CC Comb"/>
      <sheetName val="1d. HC Rates"/>
      <sheetName val="1e. Forecast Mapping"/>
      <sheetName val="2. Realized Payroll &gt;&gt;"/>
      <sheetName val="2a. YTD Var"/>
      <sheetName val="2b. Pivot"/>
      <sheetName val="2c. Adj "/>
      <sheetName val="3. Operating &gt;&gt;"/>
      <sheetName val="3a. YTD Var"/>
      <sheetName val="3b. Pivot"/>
      <sheetName val="5. Templates"/>
      <sheetName val="5a. OPEX"/>
      <sheetName val="5b. CAPEX"/>
      <sheetName val="5c. HEAD"/>
      <sheetName val="5d. Adj"/>
      <sheetName val="6. Future Payroll &gt;&gt;"/>
      <sheetName val="6a. Budget"/>
      <sheetName val="6b. Forecast"/>
      <sheetName val="6c. Adj"/>
      <sheetName val="6d. Perm Redux"/>
      <sheetName val="7. Dist Cost &gt;&gt;"/>
      <sheetName val="7a. Alloc Percent"/>
      <sheetName val="7b. No of PCs"/>
      <sheetName val="7c. Allocation Entries"/>
      <sheetName val="8. Consol &gt;&gt;"/>
      <sheetName val="8a. 2012 EDO - Details"/>
      <sheetName val="New Mapping Table"/>
      <sheetName val="Data Dashboard"/>
      <sheetName val="8b. FRS Transfer"/>
      <sheetName val="8d. Taxes"/>
      <sheetName val="8e. Frcst Smmry Extract"/>
      <sheetName val="8f. Forecast Summary"/>
      <sheetName val="8g. Finance Cuts"/>
      <sheetName val="8h. FRS Pivot"/>
      <sheetName val="8i. Detailed Pivot"/>
      <sheetName val="8j. Payroll Savings"/>
      <sheetName val="9. Review &gt;&gt;"/>
      <sheetName val="9a. Variance Analysis"/>
      <sheetName val="9b. CC Variance"/>
      <sheetName val="9c. Realized Payroll Savings"/>
      <sheetName val="9d. Future Payroll Savings"/>
      <sheetName val="10. Reporting &gt;&gt;"/>
      <sheetName val="10a. EDO - Inc St"/>
      <sheetName val="10b. EDO - Mgmt Fee"/>
      <sheetName val="10c. CS - Inc St"/>
      <sheetName val="10d. HHI - Inc St"/>
      <sheetName val="10e. Solar PV - Inc St"/>
      <sheetName val="10f. CDM - Inc St"/>
      <sheetName val="10g. HESI - Inc St"/>
      <sheetName val="10h. Eliminations"/>
      <sheetName val="10i. HHI Cons Inc Stmt"/>
      <sheetName val="11. Inputs-Financial Mod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3">
          <cell r="A13" t="str">
            <v>100-101</v>
          </cell>
          <cell r="B13">
            <v>100</v>
          </cell>
          <cell r="C13">
            <v>101</v>
          </cell>
          <cell r="D13">
            <v>5</v>
          </cell>
          <cell r="E13">
            <v>0</v>
          </cell>
          <cell r="F13">
            <v>1.1876484560570071E-2</v>
          </cell>
          <cell r="G13">
            <v>1.1876484560570071E-2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200-101</v>
          </cell>
          <cell r="B14">
            <v>200</v>
          </cell>
          <cell r="C14">
            <v>101</v>
          </cell>
          <cell r="D14">
            <v>1</v>
          </cell>
          <cell r="E14">
            <v>0</v>
          </cell>
          <cell r="F14">
            <v>2.3752969121140144E-3</v>
          </cell>
          <cell r="G14">
            <v>2.3752969121140144E-3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201-101</v>
          </cell>
          <cell r="B15">
            <v>201</v>
          </cell>
          <cell r="C15">
            <v>101</v>
          </cell>
          <cell r="D15">
            <v>8</v>
          </cell>
          <cell r="E15">
            <v>0</v>
          </cell>
          <cell r="F15">
            <v>1.9002375296912115E-2</v>
          </cell>
          <cell r="G15">
            <v>1.9002375296912115E-2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205-101</v>
          </cell>
          <cell r="B16">
            <v>205</v>
          </cell>
          <cell r="C16">
            <v>101</v>
          </cell>
          <cell r="D16">
            <v>22</v>
          </cell>
          <cell r="E16">
            <v>0</v>
          </cell>
          <cell r="F16">
            <v>5.2256532066508314E-2</v>
          </cell>
          <cell r="G16">
            <v>5.2256532066508314E-2</v>
          </cell>
          <cell r="H16">
            <v>0</v>
          </cell>
          <cell r="I16">
            <v>0.25</v>
          </cell>
          <cell r="J16">
            <v>0</v>
          </cell>
          <cell r="K16">
            <v>0.27200000000000002</v>
          </cell>
          <cell r="L16">
            <v>0</v>
          </cell>
          <cell r="M16">
            <v>0</v>
          </cell>
          <cell r="N16">
            <v>0.04</v>
          </cell>
        </row>
        <row r="17">
          <cell r="A17" t="str">
            <v>210-101</v>
          </cell>
          <cell r="B17">
            <v>210</v>
          </cell>
          <cell r="C17">
            <v>101</v>
          </cell>
          <cell r="D17">
            <v>17</v>
          </cell>
          <cell r="E17">
            <v>0.2</v>
          </cell>
          <cell r="F17">
            <v>4.0380047505938245E-2</v>
          </cell>
          <cell r="G17">
            <v>4.0380047505938245E-2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211-101</v>
          </cell>
          <cell r="B18">
            <v>211</v>
          </cell>
          <cell r="C18">
            <v>101</v>
          </cell>
          <cell r="D18">
            <v>28</v>
          </cell>
          <cell r="E18">
            <v>0.2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212-101</v>
          </cell>
          <cell r="B19">
            <v>212</v>
          </cell>
          <cell r="C19">
            <v>101</v>
          </cell>
          <cell r="D19">
            <v>4</v>
          </cell>
          <cell r="E19">
            <v>0.2</v>
          </cell>
          <cell r="F19">
            <v>9.5011876484560574E-3</v>
          </cell>
          <cell r="G19">
            <v>9.5011876484560574E-3</v>
          </cell>
          <cell r="H19">
            <v>0.4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213-101</v>
          </cell>
          <cell r="B20">
            <v>213</v>
          </cell>
          <cell r="C20">
            <v>101</v>
          </cell>
          <cell r="D20">
            <v>0</v>
          </cell>
          <cell r="E20">
            <v>0.2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214-101</v>
          </cell>
          <cell r="B21">
            <v>214</v>
          </cell>
          <cell r="C21">
            <v>101</v>
          </cell>
          <cell r="D21">
            <v>0</v>
          </cell>
          <cell r="E21">
            <v>0.2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293-101</v>
          </cell>
          <cell r="B22">
            <v>293</v>
          </cell>
          <cell r="C22">
            <v>101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300-101</v>
          </cell>
          <cell r="B23">
            <v>300</v>
          </cell>
          <cell r="C23">
            <v>101</v>
          </cell>
          <cell r="D23">
            <v>1</v>
          </cell>
          <cell r="E23">
            <v>0</v>
          </cell>
          <cell r="F23">
            <v>2.3752969121140144E-3</v>
          </cell>
          <cell r="G23">
            <v>2.3752969121140144E-3</v>
          </cell>
          <cell r="H23">
            <v>1.0699999999999999E-2</v>
          </cell>
          <cell r="I23">
            <v>0</v>
          </cell>
          <cell r="J23">
            <v>0</v>
          </cell>
          <cell r="K23">
            <v>0.2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300-102</v>
          </cell>
          <cell r="B24">
            <v>300</v>
          </cell>
          <cell r="C24">
            <v>102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9.0999999999999998E-2</v>
          </cell>
        </row>
        <row r="25">
          <cell r="A25" t="str">
            <v>301-102</v>
          </cell>
          <cell r="B25">
            <v>301</v>
          </cell>
          <cell r="C25">
            <v>102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302-101</v>
          </cell>
          <cell r="B26">
            <v>302</v>
          </cell>
          <cell r="C26">
            <v>101</v>
          </cell>
          <cell r="D26">
            <v>16</v>
          </cell>
          <cell r="E26">
            <v>0</v>
          </cell>
          <cell r="F26">
            <v>3.800475059382423E-2</v>
          </cell>
          <cell r="G26">
            <v>3.800475059382423E-2</v>
          </cell>
          <cell r="H26">
            <v>7.4999999999999997E-2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303-101</v>
          </cell>
          <cell r="B27">
            <v>303</v>
          </cell>
          <cell r="C27">
            <v>101</v>
          </cell>
          <cell r="D27">
            <v>25</v>
          </cell>
          <cell r="E27">
            <v>0</v>
          </cell>
          <cell r="F27">
            <v>5.9382422802850353E-2</v>
          </cell>
          <cell r="G27">
            <v>5.9382422802850353E-2</v>
          </cell>
          <cell r="H27">
            <v>0.3644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303-102</v>
          </cell>
          <cell r="B28">
            <v>303</v>
          </cell>
          <cell r="C28">
            <v>102</v>
          </cell>
          <cell r="D28">
            <v>25</v>
          </cell>
          <cell r="E28">
            <v>0</v>
          </cell>
          <cell r="F28">
            <v>5.9382422802850353E-2</v>
          </cell>
          <cell r="G28">
            <v>5.9382422802850353E-2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305-101</v>
          </cell>
          <cell r="B29">
            <v>305</v>
          </cell>
          <cell r="C29">
            <v>101</v>
          </cell>
          <cell r="D29">
            <v>10</v>
          </cell>
          <cell r="E29">
            <v>0</v>
          </cell>
          <cell r="F29">
            <v>2.3752969121140142E-2</v>
          </cell>
          <cell r="G29">
            <v>2.3752969121140142E-2</v>
          </cell>
          <cell r="H29">
            <v>4.82E-2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310-101</v>
          </cell>
          <cell r="B30">
            <v>310</v>
          </cell>
          <cell r="C30">
            <v>101</v>
          </cell>
          <cell r="D30">
            <v>12</v>
          </cell>
          <cell r="E30">
            <v>0</v>
          </cell>
          <cell r="F30">
            <v>2.8503562945368172E-2</v>
          </cell>
          <cell r="G30">
            <v>2.8503562945368172E-2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311-101</v>
          </cell>
          <cell r="B31">
            <v>311</v>
          </cell>
          <cell r="C31">
            <v>101</v>
          </cell>
          <cell r="D31">
            <v>33</v>
          </cell>
          <cell r="E31">
            <v>0</v>
          </cell>
          <cell r="F31">
            <v>7.8384798099762468E-2</v>
          </cell>
          <cell r="G31">
            <v>7.8384798099762468E-2</v>
          </cell>
          <cell r="H31">
            <v>0</v>
          </cell>
          <cell r="I31">
            <v>0.1</v>
          </cell>
          <cell r="J31">
            <v>0.5</v>
          </cell>
          <cell r="K31">
            <v>0.155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311-102</v>
          </cell>
          <cell r="B32">
            <v>311</v>
          </cell>
          <cell r="C32">
            <v>102</v>
          </cell>
          <cell r="D32">
            <v>10</v>
          </cell>
          <cell r="E32">
            <v>0</v>
          </cell>
          <cell r="F32">
            <v>2.3752969121140142E-2</v>
          </cell>
          <cell r="G32">
            <v>2.3752969121140142E-2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6.9000000000000006E-2</v>
          </cell>
        </row>
        <row r="33">
          <cell r="A33" t="str">
            <v>312-101</v>
          </cell>
          <cell r="B33">
            <v>312</v>
          </cell>
          <cell r="C33">
            <v>101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313-101</v>
          </cell>
          <cell r="B34">
            <v>313</v>
          </cell>
          <cell r="C34">
            <v>101</v>
          </cell>
          <cell r="D34">
            <v>10</v>
          </cell>
          <cell r="E34">
            <v>0</v>
          </cell>
          <cell r="F34">
            <v>2.3752969121140142E-2</v>
          </cell>
          <cell r="G34">
            <v>2.3752969121140142E-2</v>
          </cell>
          <cell r="H34">
            <v>0.1017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330-101</v>
          </cell>
          <cell r="B35">
            <v>330</v>
          </cell>
          <cell r="C35">
            <v>101</v>
          </cell>
          <cell r="D35">
            <v>14</v>
          </cell>
          <cell r="E35">
            <v>0</v>
          </cell>
          <cell r="F35">
            <v>3.3254156769596199E-2</v>
          </cell>
          <cell r="G35">
            <v>3.3254156769596199E-2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392-101</v>
          </cell>
          <cell r="B36">
            <v>392</v>
          </cell>
          <cell r="C36">
            <v>101</v>
          </cell>
          <cell r="D36">
            <v>1</v>
          </cell>
          <cell r="E36">
            <v>0</v>
          </cell>
          <cell r="F36">
            <v>2.3752969121140144E-3</v>
          </cell>
          <cell r="G36">
            <v>2.3752969121140144E-3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400-101</v>
          </cell>
          <cell r="B37">
            <v>400</v>
          </cell>
          <cell r="C37">
            <v>101</v>
          </cell>
          <cell r="D37">
            <v>3</v>
          </cell>
          <cell r="E37">
            <v>0</v>
          </cell>
          <cell r="F37">
            <v>7.1258907363420431E-3</v>
          </cell>
          <cell r="G37">
            <v>7.1258907363420431E-3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500-101</v>
          </cell>
          <cell r="B38">
            <v>500</v>
          </cell>
          <cell r="C38">
            <v>101</v>
          </cell>
          <cell r="D38">
            <v>3</v>
          </cell>
          <cell r="E38">
            <v>0</v>
          </cell>
          <cell r="F38">
            <v>7.1258907363420431E-3</v>
          </cell>
          <cell r="G38">
            <v>7.1258907363420431E-3</v>
          </cell>
          <cell r="H38">
            <v>0</v>
          </cell>
          <cell r="I38">
            <v>0.25</v>
          </cell>
          <cell r="J38">
            <v>0</v>
          </cell>
          <cell r="K38">
            <v>8.6999999999999994E-2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501-101</v>
          </cell>
          <cell r="B39">
            <v>501</v>
          </cell>
          <cell r="C39">
            <v>101</v>
          </cell>
          <cell r="D39">
            <v>16</v>
          </cell>
          <cell r="E39">
            <v>0</v>
          </cell>
          <cell r="F39">
            <v>3.800475059382423E-2</v>
          </cell>
          <cell r="G39">
            <v>3.800475059382423E-2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502-101</v>
          </cell>
          <cell r="B40">
            <v>502</v>
          </cell>
          <cell r="C40">
            <v>101</v>
          </cell>
          <cell r="D40">
            <v>25</v>
          </cell>
          <cell r="E40">
            <v>0</v>
          </cell>
          <cell r="F40">
            <v>5.9382422802850353E-2</v>
          </cell>
          <cell r="G40">
            <v>5.9382422802850353E-2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0.16</v>
          </cell>
          <cell r="M40">
            <v>0.77</v>
          </cell>
          <cell r="N40">
            <v>0</v>
          </cell>
        </row>
        <row r="41">
          <cell r="A41" t="str">
            <v>502-102</v>
          </cell>
          <cell r="B41">
            <v>502</v>
          </cell>
          <cell r="C41">
            <v>102</v>
          </cell>
          <cell r="D41">
            <v>6</v>
          </cell>
          <cell r="E41">
            <v>0</v>
          </cell>
          <cell r="F41">
            <v>1.4251781472684086E-2</v>
          </cell>
          <cell r="G41">
            <v>1.4251781472684086E-2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0.29199999999999998</v>
          </cell>
        </row>
        <row r="42">
          <cell r="A42" t="str">
            <v>503-101</v>
          </cell>
          <cell r="B42">
            <v>503</v>
          </cell>
          <cell r="C42">
            <v>101</v>
          </cell>
          <cell r="D42">
            <v>23</v>
          </cell>
          <cell r="E42">
            <v>0</v>
          </cell>
          <cell r="F42">
            <v>5.4631828978622329E-2</v>
          </cell>
          <cell r="G42">
            <v>5.4631828978622329E-2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0.16</v>
          </cell>
          <cell r="M42">
            <v>0</v>
          </cell>
          <cell r="N42">
            <v>0</v>
          </cell>
        </row>
        <row r="43">
          <cell r="A43" t="str">
            <v>504-101</v>
          </cell>
          <cell r="B43">
            <v>504</v>
          </cell>
          <cell r="C43">
            <v>101</v>
          </cell>
          <cell r="D43">
            <v>3</v>
          </cell>
          <cell r="E43">
            <v>0</v>
          </cell>
          <cell r="F43">
            <v>7.1258907363420431E-3</v>
          </cell>
          <cell r="G43">
            <v>7.1258907363420431E-3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521-101</v>
          </cell>
          <cell r="B44">
            <v>521</v>
          </cell>
          <cell r="C44">
            <v>101</v>
          </cell>
          <cell r="D44">
            <v>6</v>
          </cell>
          <cell r="E44">
            <v>0</v>
          </cell>
          <cell r="F44">
            <v>1.4251781472684086E-2</v>
          </cell>
          <cell r="G44">
            <v>1.4251781472684086E-2</v>
          </cell>
          <cell r="H44">
            <v>0</v>
          </cell>
          <cell r="I44">
            <v>0</v>
          </cell>
          <cell r="J44">
            <v>0</v>
          </cell>
          <cell r="K44">
            <v>0.113</v>
          </cell>
          <cell r="L44">
            <v>0</v>
          </cell>
          <cell r="M44">
            <v>0</v>
          </cell>
          <cell r="N44">
            <v>5.0000000000000001E-3</v>
          </cell>
        </row>
        <row r="45">
          <cell r="A45" t="str">
            <v>522-101</v>
          </cell>
          <cell r="B45">
            <v>522</v>
          </cell>
          <cell r="C45">
            <v>101</v>
          </cell>
          <cell r="D45">
            <v>14</v>
          </cell>
          <cell r="E45">
            <v>0</v>
          </cell>
          <cell r="F45">
            <v>3.3254156769596199E-2</v>
          </cell>
          <cell r="G45">
            <v>3.3254156769596199E-2</v>
          </cell>
          <cell r="H45">
            <v>0</v>
          </cell>
          <cell r="I45">
            <v>0.05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523-101</v>
          </cell>
          <cell r="B46">
            <v>523</v>
          </cell>
          <cell r="C46">
            <v>101</v>
          </cell>
          <cell r="D46">
            <v>22</v>
          </cell>
          <cell r="E46">
            <v>0</v>
          </cell>
          <cell r="F46">
            <v>5.2256532066508314E-2</v>
          </cell>
          <cell r="G46">
            <v>5.2256532066508314E-2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3.1E-2</v>
          </cell>
        </row>
        <row r="47">
          <cell r="A47" t="str">
            <v>524-101</v>
          </cell>
          <cell r="B47">
            <v>524</v>
          </cell>
          <cell r="C47">
            <v>101</v>
          </cell>
          <cell r="D47">
            <v>3</v>
          </cell>
          <cell r="E47">
            <v>0</v>
          </cell>
          <cell r="F47">
            <v>7.1258907363420431E-3</v>
          </cell>
          <cell r="G47">
            <v>7.1258907363420431E-3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525-101</v>
          </cell>
          <cell r="B48">
            <v>525</v>
          </cell>
          <cell r="C48">
            <v>101</v>
          </cell>
          <cell r="D48">
            <v>7</v>
          </cell>
          <cell r="E48">
            <v>0</v>
          </cell>
          <cell r="F48">
            <v>1.66270783847981E-2</v>
          </cell>
          <cell r="G48">
            <v>1.66270783847981E-2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543-101</v>
          </cell>
          <cell r="B49">
            <v>543</v>
          </cell>
          <cell r="C49">
            <v>101</v>
          </cell>
          <cell r="D49">
            <v>4</v>
          </cell>
          <cell r="E49">
            <v>0</v>
          </cell>
          <cell r="F49">
            <v>9.5011876484560574E-3</v>
          </cell>
          <cell r="G49">
            <v>9.5011876484560574E-3</v>
          </cell>
          <cell r="H49">
            <v>0</v>
          </cell>
          <cell r="I49">
            <v>0</v>
          </cell>
          <cell r="J49">
            <v>0</v>
          </cell>
          <cell r="K49">
            <v>1.2999999999999999E-2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544-101</v>
          </cell>
          <cell r="B50">
            <v>544</v>
          </cell>
          <cell r="C50">
            <v>101</v>
          </cell>
          <cell r="D50">
            <v>7</v>
          </cell>
          <cell r="E50">
            <v>0</v>
          </cell>
          <cell r="F50">
            <v>1.66270783847981E-2</v>
          </cell>
          <cell r="G50">
            <v>1.66270783847981E-2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0.11</v>
          </cell>
          <cell r="M50">
            <v>0</v>
          </cell>
          <cell r="N50">
            <v>0</v>
          </cell>
        </row>
        <row r="51">
          <cell r="A51" t="str">
            <v>544-102</v>
          </cell>
          <cell r="B51">
            <v>544</v>
          </cell>
          <cell r="C51">
            <v>102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6.9000000000000006E-2</v>
          </cell>
        </row>
        <row r="52">
          <cell r="A52" t="str">
            <v>545-101</v>
          </cell>
          <cell r="B52">
            <v>545</v>
          </cell>
          <cell r="C52">
            <v>101</v>
          </cell>
          <cell r="D52">
            <v>9</v>
          </cell>
          <cell r="E52">
            <v>0</v>
          </cell>
          <cell r="F52">
            <v>2.1377672209026127E-2</v>
          </cell>
          <cell r="G52">
            <v>2.1377672209026127E-2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0.56999999999999995</v>
          </cell>
          <cell r="M52">
            <v>0.23</v>
          </cell>
          <cell r="N52">
            <v>0</v>
          </cell>
        </row>
        <row r="53">
          <cell r="A53" t="str">
            <v>545-102</v>
          </cell>
          <cell r="B53">
            <v>545</v>
          </cell>
          <cell r="C53">
            <v>102</v>
          </cell>
          <cell r="D53">
            <v>1</v>
          </cell>
          <cell r="E53">
            <v>0</v>
          </cell>
          <cell r="F53">
            <v>2.3752969121140144E-3</v>
          </cell>
          <cell r="G53">
            <v>2.3752969121140144E-3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0.33700000000000002</v>
          </cell>
        </row>
        <row r="54">
          <cell r="A54" t="str">
            <v>592-101</v>
          </cell>
          <cell r="B54">
            <v>592</v>
          </cell>
          <cell r="C54">
            <v>101</v>
          </cell>
          <cell r="D54">
            <v>1</v>
          </cell>
          <cell r="E54">
            <v>0</v>
          </cell>
          <cell r="F54">
            <v>2.3752969121140144E-3</v>
          </cell>
          <cell r="G54">
            <v>2.3752969121140144E-3</v>
          </cell>
          <cell r="H54">
            <v>0</v>
          </cell>
          <cell r="I54">
            <v>0</v>
          </cell>
          <cell r="J54">
            <v>0.5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593-101</v>
          </cell>
          <cell r="B55">
            <v>593</v>
          </cell>
          <cell r="C55">
            <v>101</v>
          </cell>
          <cell r="D55">
            <v>3</v>
          </cell>
          <cell r="E55">
            <v>0</v>
          </cell>
          <cell r="F55">
            <v>7.1258907363420431E-3</v>
          </cell>
          <cell r="G55">
            <v>7.1258907363420431E-3</v>
          </cell>
          <cell r="H55">
            <v>0</v>
          </cell>
          <cell r="I55">
            <v>0.25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600-101</v>
          </cell>
          <cell r="B56">
            <v>600</v>
          </cell>
          <cell r="C56">
            <v>101</v>
          </cell>
          <cell r="D56">
            <v>1</v>
          </cell>
          <cell r="E56">
            <v>0</v>
          </cell>
          <cell r="F56">
            <v>2.3752969121140144E-3</v>
          </cell>
          <cell r="G56">
            <v>2.3752969121140144E-3</v>
          </cell>
          <cell r="H56">
            <v>0</v>
          </cell>
          <cell r="I56">
            <v>0</v>
          </cell>
          <cell r="J56">
            <v>0</v>
          </cell>
          <cell r="K56">
            <v>2.5000000000000001E-2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601-101</v>
          </cell>
          <cell r="B57">
            <v>601</v>
          </cell>
          <cell r="C57">
            <v>101</v>
          </cell>
          <cell r="D57">
            <v>2</v>
          </cell>
          <cell r="E57">
            <v>0</v>
          </cell>
          <cell r="F57">
            <v>4.7505938242280287E-3</v>
          </cell>
          <cell r="G57">
            <v>4.7505938242280287E-3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620-101</v>
          </cell>
          <cell r="B58">
            <v>620</v>
          </cell>
          <cell r="C58">
            <v>101</v>
          </cell>
          <cell r="D58">
            <v>12</v>
          </cell>
          <cell r="E58">
            <v>0</v>
          </cell>
          <cell r="F58">
            <v>2.8503562945368172E-2</v>
          </cell>
          <cell r="G58">
            <v>2.8503562945368172E-2</v>
          </cell>
          <cell r="H58">
            <v>0</v>
          </cell>
          <cell r="I58">
            <v>0.1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650-101</v>
          </cell>
          <cell r="B59">
            <v>650</v>
          </cell>
          <cell r="C59">
            <v>101</v>
          </cell>
          <cell r="D59">
            <v>10</v>
          </cell>
          <cell r="E59">
            <v>0</v>
          </cell>
          <cell r="F59">
            <v>2.3752969121140142E-2</v>
          </cell>
          <cell r="G59">
            <v>2.3752969121140142E-2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651-101</v>
          </cell>
          <cell r="B60">
            <v>651</v>
          </cell>
          <cell r="C60">
            <v>101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0.13500000000000001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654-102</v>
          </cell>
          <cell r="B61">
            <v>654</v>
          </cell>
          <cell r="C61">
            <v>102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6.6000000000000003E-2</v>
          </cell>
        </row>
        <row r="62">
          <cell r="A62" t="str">
            <v>680-101</v>
          </cell>
          <cell r="B62">
            <v>680</v>
          </cell>
          <cell r="C62">
            <v>101</v>
          </cell>
          <cell r="D62">
            <v>26</v>
          </cell>
          <cell r="E62">
            <v>0</v>
          </cell>
          <cell r="F62">
            <v>6.1757719714964368E-2</v>
          </cell>
          <cell r="G62">
            <v>6.1757719714964368E-2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Total</v>
          </cell>
          <cell r="B63">
            <v>0</v>
          </cell>
          <cell r="C63">
            <v>0</v>
          </cell>
          <cell r="D63">
            <v>453</v>
          </cell>
          <cell r="E63">
            <v>0</v>
          </cell>
          <cell r="F63">
            <v>421</v>
          </cell>
          <cell r="G63">
            <v>421</v>
          </cell>
          <cell r="H63">
            <v>404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77">
          <cell r="B77">
            <v>100</v>
          </cell>
        </row>
        <row r="78">
          <cell r="B78">
            <v>200</v>
          </cell>
        </row>
        <row r="79">
          <cell r="B79">
            <v>201</v>
          </cell>
        </row>
        <row r="80">
          <cell r="B80">
            <v>205</v>
          </cell>
        </row>
        <row r="81">
          <cell r="B81">
            <v>210</v>
          </cell>
        </row>
        <row r="82">
          <cell r="B82">
            <v>211</v>
          </cell>
        </row>
        <row r="83">
          <cell r="B83">
            <v>212</v>
          </cell>
        </row>
        <row r="84">
          <cell r="B84">
            <v>213</v>
          </cell>
        </row>
        <row r="85">
          <cell r="B85">
            <v>214</v>
          </cell>
        </row>
        <row r="86">
          <cell r="B86">
            <v>293</v>
          </cell>
        </row>
        <row r="87">
          <cell r="B87">
            <v>400</v>
          </cell>
        </row>
        <row r="88">
          <cell r="B88">
            <v>600</v>
          </cell>
        </row>
        <row r="89">
          <cell r="B89">
            <v>601</v>
          </cell>
        </row>
        <row r="90">
          <cell r="B90">
            <v>620</v>
          </cell>
        </row>
        <row r="91">
          <cell r="B91">
            <v>650</v>
          </cell>
        </row>
        <row r="92">
          <cell r="B92">
            <v>651</v>
          </cell>
        </row>
        <row r="93">
          <cell r="B93">
            <v>654</v>
          </cell>
        </row>
        <row r="94">
          <cell r="B94">
            <v>680</v>
          </cell>
        </row>
        <row r="95">
          <cell r="B95">
            <v>690</v>
          </cell>
        </row>
        <row r="96">
          <cell r="B96">
            <v>800</v>
          </cell>
        </row>
        <row r="97">
          <cell r="B97">
            <v>900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. Instructions"/>
      <sheetName val="1b. 2010 Operating-Actuals"/>
      <sheetName val="1c. 2011 Operating Budget"/>
      <sheetName val="1d. 2011 Capital Budget"/>
      <sheetName val="2a. Payroll Staff Input"/>
      <sheetName val="2b. New Staff Input"/>
      <sheetName val="2c. Students Input"/>
      <sheetName val="2d. WorkPlan - Operating"/>
      <sheetName val="2e. WorkPlan - Capital"/>
      <sheetName val="B. Setup"/>
      <sheetName val="2f. Labour Summary -Validation"/>
      <sheetName val="3a. Summary-2012 Operating"/>
      <sheetName val="Summary - Operating-old"/>
      <sheetName val="3b. Summary-2012 Capital"/>
      <sheetName val="OEB Accts"/>
      <sheetName val="3c. Summary-Operating by Year"/>
      <sheetName val="3d. Summary-Capital by Ye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23">
          <cell r="A123" t="str">
            <v>W35</v>
          </cell>
          <cell r="B123">
            <v>1500</v>
          </cell>
        </row>
        <row r="124">
          <cell r="A124" t="str">
            <v>W40</v>
          </cell>
          <cell r="B124">
            <v>1710</v>
          </cell>
        </row>
        <row r="125">
          <cell r="A125" t="str">
            <v>P35</v>
          </cell>
          <cell r="B125">
            <v>1540</v>
          </cell>
        </row>
        <row r="126">
          <cell r="A126" t="str">
            <v>P40</v>
          </cell>
          <cell r="B126">
            <v>1700</v>
          </cell>
        </row>
        <row r="131">
          <cell r="A131" t="str">
            <v>Union</v>
          </cell>
          <cell r="B131" t="str">
            <v>Full Time - Temporary</v>
          </cell>
          <cell r="C131" t="str">
            <v>P</v>
          </cell>
        </row>
        <row r="132">
          <cell r="A132" t="str">
            <v>Non-Union</v>
          </cell>
          <cell r="B132" t="str">
            <v>Full Time - Permanent</v>
          </cell>
          <cell r="C132" t="str">
            <v>W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 (LAB- EQUIP)"/>
      <sheetName val="View Projects"/>
      <sheetName val="INPUT (1-50) (HOURS)"/>
      <sheetName val="INPUT (51-100) (HOURS)"/>
      <sheetName val="Proj Summ"/>
      <sheetName val="Proj Lookup"/>
      <sheetName val="Asset Data"/>
      <sheetName val="Ranking"/>
      <sheetName val="Ranking_temp"/>
      <sheetName val="RankingSCH"/>
      <sheetName val="Res Hrs"/>
      <sheetName val="Rates"/>
      <sheetName val="Assets by Category"/>
      <sheetName val="A"/>
      <sheetName val="I01"/>
      <sheetName val="I02"/>
      <sheetName val="I03"/>
      <sheetName val="I04"/>
      <sheetName val="I05"/>
      <sheetName val="I06"/>
      <sheetName val="I07"/>
      <sheetName val="I08"/>
      <sheetName val="I09"/>
      <sheetName val="I10"/>
      <sheetName val="I11"/>
      <sheetName val="I12"/>
      <sheetName val="I13"/>
      <sheetName val="I14"/>
      <sheetName val="I15"/>
      <sheetName val="I16"/>
      <sheetName val="I17"/>
      <sheetName val="I18"/>
      <sheetName val="I19"/>
      <sheetName val="I20"/>
      <sheetName val="I21"/>
      <sheetName val="I22"/>
      <sheetName val="I23"/>
      <sheetName val="I24"/>
      <sheetName val="I25"/>
      <sheetName val="I26"/>
      <sheetName val="I27"/>
      <sheetName val="I28"/>
      <sheetName val="I29"/>
      <sheetName val="I30"/>
      <sheetName val="I31"/>
      <sheetName val="I32"/>
      <sheetName val="I33"/>
      <sheetName val="I34"/>
      <sheetName val="I35"/>
      <sheetName val="I36"/>
      <sheetName val="I37"/>
      <sheetName val="I38"/>
      <sheetName val="I39"/>
      <sheetName val="I40"/>
      <sheetName val="I41"/>
      <sheetName val="I42"/>
      <sheetName val="I43"/>
      <sheetName val="I44"/>
      <sheetName val="I45"/>
      <sheetName val="I46"/>
      <sheetName val="I47"/>
      <sheetName val="I48"/>
      <sheetName val="I49"/>
      <sheetName val="I50"/>
      <sheetName val="I51"/>
      <sheetName val="I52"/>
      <sheetName val="I53"/>
      <sheetName val="I54"/>
      <sheetName val="I55"/>
      <sheetName val="I56"/>
      <sheetName val="I57"/>
      <sheetName val="I58"/>
      <sheetName val="I59"/>
      <sheetName val="I60"/>
      <sheetName val="I61"/>
      <sheetName val="I62"/>
      <sheetName val="I63"/>
      <sheetName val="I64"/>
      <sheetName val="I65"/>
      <sheetName val="I66"/>
      <sheetName val="I67"/>
      <sheetName val="I68"/>
      <sheetName val="I69"/>
      <sheetName val="I70"/>
      <sheetName val="I71"/>
      <sheetName val="I72"/>
      <sheetName val="I73"/>
      <sheetName val="I74"/>
      <sheetName val="I75"/>
      <sheetName val="I76"/>
      <sheetName val="I77"/>
      <sheetName val="I78"/>
      <sheetName val="I79"/>
      <sheetName val="I80"/>
      <sheetName val="I81"/>
      <sheetName val="I82"/>
      <sheetName val="I83"/>
      <sheetName val="I84"/>
      <sheetName val="I85"/>
      <sheetName val="I86"/>
      <sheetName val="I87"/>
      <sheetName val="I88"/>
      <sheetName val="I89"/>
      <sheetName val="I90"/>
      <sheetName val="I91"/>
      <sheetName val="I92"/>
      <sheetName val="I93"/>
      <sheetName val="I94"/>
      <sheetName val="I95"/>
      <sheetName val="I96"/>
      <sheetName val="I97"/>
      <sheetName val="I98"/>
      <sheetName val="I99"/>
      <sheetName val="I100"/>
      <sheetName val="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3">
          <cell r="B13" t="str">
            <v>33</v>
          </cell>
          <cell r="C13">
            <v>33</v>
          </cell>
          <cell r="D13" t="str">
            <v>Customer Demand</v>
          </cell>
          <cell r="E13" t="str">
            <v>Residential Services</v>
          </cell>
          <cell r="I13" t="str">
            <v/>
          </cell>
          <cell r="K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5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N13">
            <v>3</v>
          </cell>
          <cell r="AO13">
            <v>12</v>
          </cell>
          <cell r="AP13">
            <v>259</v>
          </cell>
          <cell r="AQ13">
            <v>6</v>
          </cell>
          <cell r="AR13">
            <v>0</v>
          </cell>
          <cell r="AS13">
            <v>0</v>
          </cell>
          <cell r="AT13">
            <v>1.5</v>
          </cell>
          <cell r="AW13">
            <v>0.84450000000000003</v>
          </cell>
          <cell r="AX13">
            <v>7.0375000000000005</v>
          </cell>
          <cell r="AY13">
            <v>38.002499999999998</v>
          </cell>
          <cell r="AZ13">
            <v>11.260000000000002</v>
          </cell>
          <cell r="BA13">
            <v>5.6300000000000008</v>
          </cell>
          <cell r="BD13">
            <v>129.5</v>
          </cell>
          <cell r="BE13">
            <v>0</v>
          </cell>
          <cell r="BF13">
            <v>0</v>
          </cell>
          <cell r="BG13">
            <v>0</v>
          </cell>
          <cell r="BH13">
            <v>129.5</v>
          </cell>
          <cell r="BI13">
            <v>0</v>
          </cell>
          <cell r="BJ13">
            <v>12</v>
          </cell>
          <cell r="BK13">
            <v>0</v>
          </cell>
          <cell r="BL13">
            <v>12</v>
          </cell>
          <cell r="BM13">
            <v>3</v>
          </cell>
          <cell r="BN13">
            <v>0</v>
          </cell>
          <cell r="BO13">
            <v>0</v>
          </cell>
          <cell r="BR13">
            <v>17635.62</v>
          </cell>
          <cell r="BS13">
            <v>5982.5599999999995</v>
          </cell>
          <cell r="BT13">
            <v>6458</v>
          </cell>
          <cell r="BU13">
            <v>51236.5</v>
          </cell>
          <cell r="BV13">
            <v>57974</v>
          </cell>
          <cell r="BW13">
            <v>0</v>
          </cell>
          <cell r="BX13">
            <v>0</v>
          </cell>
          <cell r="BY13">
            <v>139286.68</v>
          </cell>
          <cell r="CB13">
            <v>139286.68</v>
          </cell>
          <cell r="CE13" t="str">
            <v>Y</v>
          </cell>
        </row>
        <row r="14">
          <cell r="B14" t="str">
            <v>30</v>
          </cell>
          <cell r="C14">
            <v>30</v>
          </cell>
          <cell r="D14" t="str">
            <v>Customer Demand</v>
          </cell>
          <cell r="E14" t="str">
            <v>Customer Pad &gt;300kVA</v>
          </cell>
          <cell r="I14" t="str">
            <v/>
          </cell>
          <cell r="K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5</v>
          </cell>
          <cell r="AE14">
            <v>22</v>
          </cell>
          <cell r="AF14">
            <v>58</v>
          </cell>
          <cell r="AG14">
            <v>21.332000000000001</v>
          </cell>
          <cell r="AH14">
            <v>21.332000000000001</v>
          </cell>
          <cell r="AI14">
            <v>55.2</v>
          </cell>
          <cell r="AJ14">
            <v>116</v>
          </cell>
          <cell r="AK14">
            <v>10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W14">
            <v>0.91159199999999996</v>
          </cell>
          <cell r="AX14">
            <v>7.5965999999999996</v>
          </cell>
          <cell r="AY14">
            <v>41.021639999999998</v>
          </cell>
          <cell r="AZ14">
            <v>12.15456</v>
          </cell>
          <cell r="BA14">
            <v>6.07728</v>
          </cell>
          <cell r="BD14">
            <v>0</v>
          </cell>
          <cell r="BE14">
            <v>0</v>
          </cell>
          <cell r="BF14">
            <v>13.332000000000001</v>
          </cell>
          <cell r="BG14">
            <v>0</v>
          </cell>
          <cell r="BH14">
            <v>16</v>
          </cell>
          <cell r="BI14">
            <v>0</v>
          </cell>
          <cell r="BJ14">
            <v>0</v>
          </cell>
          <cell r="BK14">
            <v>68</v>
          </cell>
          <cell r="BL14">
            <v>92</v>
          </cell>
          <cell r="BM14">
            <v>11</v>
          </cell>
          <cell r="BN14">
            <v>0</v>
          </cell>
          <cell r="BO14">
            <v>33</v>
          </cell>
          <cell r="BR14">
            <v>16854.54</v>
          </cell>
          <cell r="BS14">
            <v>6457.8400000000011</v>
          </cell>
          <cell r="BT14">
            <v>6645.64</v>
          </cell>
          <cell r="BU14">
            <v>157063.6</v>
          </cell>
          <cell r="BV14">
            <v>9554</v>
          </cell>
          <cell r="BW14">
            <v>0</v>
          </cell>
          <cell r="BX14">
            <v>-121368</v>
          </cell>
          <cell r="BY14">
            <v>75207.619999999966</v>
          </cell>
          <cell r="CB14">
            <v>214494.29999999996</v>
          </cell>
          <cell r="CE14" t="str">
            <v>Y</v>
          </cell>
        </row>
        <row r="15">
          <cell r="B15" t="str">
            <v>34</v>
          </cell>
          <cell r="C15">
            <v>34</v>
          </cell>
          <cell r="D15" t="str">
            <v>Customer Demand</v>
          </cell>
          <cell r="E15" t="str">
            <v>Other Customer Requests</v>
          </cell>
          <cell r="I15" t="str">
            <v/>
          </cell>
          <cell r="K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5</v>
          </cell>
          <cell r="AE15">
            <v>6</v>
          </cell>
          <cell r="AF15">
            <v>12</v>
          </cell>
          <cell r="AG15">
            <v>12</v>
          </cell>
          <cell r="AH15">
            <v>12</v>
          </cell>
          <cell r="AI15">
            <v>12</v>
          </cell>
          <cell r="AJ15">
            <v>24</v>
          </cell>
          <cell r="AK15">
            <v>3</v>
          </cell>
          <cell r="AN15">
            <v>9</v>
          </cell>
          <cell r="AO15">
            <v>36</v>
          </cell>
          <cell r="AP15">
            <v>192</v>
          </cell>
          <cell r="AQ15">
            <v>12</v>
          </cell>
          <cell r="AR15">
            <v>0</v>
          </cell>
          <cell r="AS15">
            <v>0</v>
          </cell>
          <cell r="AT15">
            <v>4.5</v>
          </cell>
          <cell r="AW15">
            <v>1.0035000000000001</v>
          </cell>
          <cell r="AX15">
            <v>8.3625000000000007</v>
          </cell>
          <cell r="AY15">
            <v>45.157499999999999</v>
          </cell>
          <cell r="AZ15">
            <v>13.380000000000003</v>
          </cell>
          <cell r="BA15">
            <v>6.6900000000000013</v>
          </cell>
          <cell r="BD15">
            <v>96</v>
          </cell>
          <cell r="BE15">
            <v>0</v>
          </cell>
          <cell r="BF15">
            <v>12</v>
          </cell>
          <cell r="BG15">
            <v>0</v>
          </cell>
          <cell r="BH15">
            <v>90</v>
          </cell>
          <cell r="BI15">
            <v>0</v>
          </cell>
          <cell r="BJ15">
            <v>24</v>
          </cell>
          <cell r="BK15">
            <v>18</v>
          </cell>
          <cell r="BL15">
            <v>48</v>
          </cell>
          <cell r="BM15">
            <v>15</v>
          </cell>
          <cell r="BN15">
            <v>0</v>
          </cell>
          <cell r="BO15">
            <v>7.5</v>
          </cell>
          <cell r="BR15">
            <v>20598.059999999998</v>
          </cell>
          <cell r="BS15">
            <v>7108.9400000000005</v>
          </cell>
          <cell r="BT15">
            <v>7338</v>
          </cell>
          <cell r="BU15">
            <v>80244</v>
          </cell>
          <cell r="BV15">
            <v>47837</v>
          </cell>
          <cell r="BW15">
            <v>0</v>
          </cell>
          <cell r="BX15">
            <v>0</v>
          </cell>
          <cell r="BY15">
            <v>163126</v>
          </cell>
          <cell r="CB15">
            <v>377620.29999999993</v>
          </cell>
          <cell r="CE15" t="str">
            <v>Y</v>
          </cell>
        </row>
        <row r="16">
          <cell r="B16" t="str">
            <v>31</v>
          </cell>
          <cell r="C16">
            <v>31</v>
          </cell>
          <cell r="D16" t="str">
            <v>Customer Demand</v>
          </cell>
          <cell r="E16" t="str">
            <v>Services 50-300kVA</v>
          </cell>
          <cell r="I16" t="str">
            <v/>
          </cell>
          <cell r="K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5</v>
          </cell>
          <cell r="AE16">
            <v>19</v>
          </cell>
          <cell r="AF16">
            <v>48</v>
          </cell>
          <cell r="AG16">
            <v>24.666</v>
          </cell>
          <cell r="AH16">
            <v>24.666</v>
          </cell>
          <cell r="AI16">
            <v>44</v>
          </cell>
          <cell r="AJ16">
            <v>96</v>
          </cell>
          <cell r="AK16">
            <v>10</v>
          </cell>
          <cell r="AN16">
            <v>0</v>
          </cell>
          <cell r="AO16">
            <v>0</v>
          </cell>
          <cell r="AP16">
            <v>10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W16">
            <v>0.82899600000000007</v>
          </cell>
          <cell r="AX16">
            <v>6.9083000000000006</v>
          </cell>
          <cell r="AY16">
            <v>37.304820000000007</v>
          </cell>
          <cell r="AZ16">
            <v>11.053280000000001</v>
          </cell>
          <cell r="BA16">
            <v>5.5266400000000004</v>
          </cell>
          <cell r="BD16">
            <v>5</v>
          </cell>
          <cell r="BE16">
            <v>0</v>
          </cell>
          <cell r="BF16">
            <v>20.666</v>
          </cell>
          <cell r="BG16">
            <v>0</v>
          </cell>
          <cell r="BH16">
            <v>19</v>
          </cell>
          <cell r="BI16">
            <v>0</v>
          </cell>
          <cell r="BJ16">
            <v>0</v>
          </cell>
          <cell r="BK16">
            <v>60</v>
          </cell>
          <cell r="BL16">
            <v>64</v>
          </cell>
          <cell r="BM16">
            <v>14</v>
          </cell>
          <cell r="BN16">
            <v>0</v>
          </cell>
          <cell r="BO16">
            <v>28</v>
          </cell>
          <cell r="BR16">
            <v>15545.08</v>
          </cell>
          <cell r="BS16">
            <v>5872.7300000000005</v>
          </cell>
          <cell r="BT16">
            <v>5877.32</v>
          </cell>
          <cell r="BU16">
            <v>118876</v>
          </cell>
          <cell r="BV16">
            <v>15954</v>
          </cell>
          <cell r="BW16">
            <v>0</v>
          </cell>
          <cell r="BX16">
            <v>-125208</v>
          </cell>
          <cell r="BY16">
            <v>36917.129999999976</v>
          </cell>
          <cell r="CB16">
            <v>414537.42999999993</v>
          </cell>
          <cell r="CE16" t="str">
            <v>Y</v>
          </cell>
        </row>
        <row r="17">
          <cell r="B17" t="str">
            <v>32</v>
          </cell>
          <cell r="C17">
            <v>32</v>
          </cell>
          <cell r="D17" t="str">
            <v>Customer Demand</v>
          </cell>
          <cell r="E17" t="str">
            <v>Services &lt;50kVA</v>
          </cell>
          <cell r="I17" t="str">
            <v/>
          </cell>
          <cell r="K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5</v>
          </cell>
          <cell r="AE17">
            <v>13</v>
          </cell>
          <cell r="AF17">
            <v>32</v>
          </cell>
          <cell r="AG17">
            <v>20</v>
          </cell>
          <cell r="AH17">
            <v>20</v>
          </cell>
          <cell r="AI17">
            <v>26</v>
          </cell>
          <cell r="AJ17">
            <v>64</v>
          </cell>
          <cell r="AK17">
            <v>8</v>
          </cell>
          <cell r="AN17">
            <v>4.5</v>
          </cell>
          <cell r="AO17">
            <v>20.5</v>
          </cell>
          <cell r="AP17">
            <v>72</v>
          </cell>
          <cell r="AQ17">
            <v>4</v>
          </cell>
          <cell r="AR17">
            <v>0</v>
          </cell>
          <cell r="AS17">
            <v>0</v>
          </cell>
          <cell r="AT17">
            <v>2</v>
          </cell>
          <cell r="AW17">
            <v>0.85799999999999998</v>
          </cell>
          <cell r="AX17">
            <v>7.15</v>
          </cell>
          <cell r="AY17">
            <v>38.61</v>
          </cell>
          <cell r="AZ17">
            <v>11.440000000000001</v>
          </cell>
          <cell r="BA17">
            <v>5.7200000000000006</v>
          </cell>
          <cell r="BD17">
            <v>35.5</v>
          </cell>
          <cell r="BE17">
            <v>0</v>
          </cell>
          <cell r="BF17">
            <v>20</v>
          </cell>
          <cell r="BG17">
            <v>0</v>
          </cell>
          <cell r="BH17">
            <v>33</v>
          </cell>
          <cell r="BI17">
            <v>0</v>
          </cell>
          <cell r="BJ17">
            <v>8</v>
          </cell>
          <cell r="BK17">
            <v>42</v>
          </cell>
          <cell r="BL17">
            <v>52.5</v>
          </cell>
          <cell r="BM17">
            <v>17</v>
          </cell>
          <cell r="BN17">
            <v>0</v>
          </cell>
          <cell r="BO17">
            <v>20</v>
          </cell>
          <cell r="BR17">
            <v>16853.010000000002</v>
          </cell>
          <cell r="BS17">
            <v>6078.2</v>
          </cell>
          <cell r="BT17">
            <v>6002.5</v>
          </cell>
          <cell r="BU17">
            <v>93449</v>
          </cell>
          <cell r="BV17">
            <v>9341</v>
          </cell>
          <cell r="BW17">
            <v>0</v>
          </cell>
          <cell r="BX17">
            <v>0</v>
          </cell>
          <cell r="BY17">
            <v>131723.71000000002</v>
          </cell>
          <cell r="CB17">
            <v>546261.1399999999</v>
          </cell>
          <cell r="CE17" t="str">
            <v>Y</v>
          </cell>
        </row>
        <row r="18">
          <cell r="B18" t="str">
            <v>24</v>
          </cell>
          <cell r="C18">
            <v>24</v>
          </cell>
          <cell r="D18" t="str">
            <v>Customer Demand</v>
          </cell>
          <cell r="E18" t="str">
            <v>Brock Dedicated Feeder</v>
          </cell>
          <cell r="G18" t="str">
            <v>XLPE</v>
          </cell>
          <cell r="H18">
            <v>1976</v>
          </cell>
          <cell r="J18" t="str">
            <v>Capacity</v>
          </cell>
          <cell r="K18">
            <v>0.1</v>
          </cell>
          <cell r="L18">
            <v>12</v>
          </cell>
          <cell r="M18">
            <v>1000</v>
          </cell>
          <cell r="N18">
            <v>5.1724137931034482E-2</v>
          </cell>
          <cell r="O18">
            <v>10</v>
          </cell>
          <cell r="P18">
            <v>1</v>
          </cell>
          <cell r="Q18">
            <v>8.2256771108006675E-4</v>
          </cell>
          <cell r="R18">
            <v>1</v>
          </cell>
          <cell r="S18">
            <v>0</v>
          </cell>
          <cell r="T18">
            <v>0</v>
          </cell>
          <cell r="U18">
            <v>12000</v>
          </cell>
          <cell r="V18">
            <v>0</v>
          </cell>
          <cell r="W18">
            <v>12000</v>
          </cell>
          <cell r="X18">
            <v>19.741625065921603</v>
          </cell>
          <cell r="Y18">
            <v>0</v>
          </cell>
          <cell r="Z18">
            <v>0</v>
          </cell>
          <cell r="AA18">
            <v>0</v>
          </cell>
          <cell r="AB18">
            <v>5</v>
          </cell>
          <cell r="AE18">
            <v>82.5</v>
          </cell>
          <cell r="AF18">
            <v>36</v>
          </cell>
          <cell r="AG18">
            <v>38.131999999999998</v>
          </cell>
          <cell r="AH18">
            <v>70</v>
          </cell>
          <cell r="AI18">
            <v>40.480000000000004</v>
          </cell>
          <cell r="AJ18">
            <v>136.26400000000001</v>
          </cell>
          <cell r="AK18">
            <v>0</v>
          </cell>
          <cell r="AN18">
            <v>466.5</v>
          </cell>
          <cell r="AO18">
            <v>1371.5</v>
          </cell>
          <cell r="AP18">
            <v>5485</v>
          </cell>
          <cell r="AQ18">
            <v>1350.2</v>
          </cell>
          <cell r="AR18">
            <v>0</v>
          </cell>
          <cell r="AS18">
            <v>280</v>
          </cell>
          <cell r="AT18">
            <v>104.5</v>
          </cell>
          <cell r="AW18">
            <v>28.383228000000003</v>
          </cell>
          <cell r="AX18">
            <v>236.52690000000004</v>
          </cell>
          <cell r="AY18">
            <v>1277.2452600000001</v>
          </cell>
          <cell r="AZ18">
            <v>378.44304000000011</v>
          </cell>
          <cell r="BA18">
            <v>189.22152000000006</v>
          </cell>
          <cell r="BD18">
            <v>1369</v>
          </cell>
          <cell r="BE18">
            <v>0</v>
          </cell>
          <cell r="BF18">
            <v>24</v>
          </cell>
          <cell r="BG18">
            <v>300</v>
          </cell>
          <cell r="BH18">
            <v>914.13328000000001</v>
          </cell>
          <cell r="BI18">
            <v>0</v>
          </cell>
          <cell r="BJ18">
            <v>63</v>
          </cell>
          <cell r="BK18">
            <v>64.265600000000006</v>
          </cell>
          <cell r="BL18">
            <v>1261.3328000000001</v>
          </cell>
          <cell r="BM18">
            <v>201</v>
          </cell>
          <cell r="BN18">
            <v>165</v>
          </cell>
          <cell r="BO18">
            <v>36</v>
          </cell>
          <cell r="BR18">
            <v>567109.59</v>
          </cell>
          <cell r="BS18">
            <v>201070.9</v>
          </cell>
          <cell r="BT18">
            <v>124865.79999999999</v>
          </cell>
          <cell r="BU18">
            <v>337459.1</v>
          </cell>
          <cell r="BV18">
            <v>149200</v>
          </cell>
          <cell r="BW18">
            <v>0</v>
          </cell>
          <cell r="BX18">
            <v>-164000</v>
          </cell>
          <cell r="BY18">
            <v>1215705.3900000001</v>
          </cell>
          <cell r="CB18">
            <v>1761966.53</v>
          </cell>
          <cell r="CE18" t="str">
            <v>Y</v>
          </cell>
        </row>
        <row r="19">
          <cell r="B19" t="str">
            <v>29</v>
          </cell>
          <cell r="C19">
            <v>29</v>
          </cell>
          <cell r="D19" t="str">
            <v>Customer Demand</v>
          </cell>
          <cell r="E19" t="str">
            <v>Customer Substations</v>
          </cell>
          <cell r="I19" t="str">
            <v/>
          </cell>
          <cell r="K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5</v>
          </cell>
          <cell r="AE19">
            <v>11</v>
          </cell>
          <cell r="AF19">
            <v>12</v>
          </cell>
          <cell r="AG19">
            <v>0</v>
          </cell>
          <cell r="AH19">
            <v>0</v>
          </cell>
          <cell r="AI19">
            <v>10.4</v>
          </cell>
          <cell r="AJ19">
            <v>28</v>
          </cell>
          <cell r="AK19">
            <v>1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W19">
            <v>0.18720000000000001</v>
          </cell>
          <cell r="AX19">
            <v>1.56</v>
          </cell>
          <cell r="AY19">
            <v>8.4239999999999995</v>
          </cell>
          <cell r="AZ19">
            <v>2.4960000000000004</v>
          </cell>
          <cell r="BA19">
            <v>1.2480000000000002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6</v>
          </cell>
          <cell r="BI19">
            <v>0</v>
          </cell>
          <cell r="BJ19">
            <v>0</v>
          </cell>
          <cell r="BK19">
            <v>12</v>
          </cell>
          <cell r="BL19">
            <v>16</v>
          </cell>
          <cell r="BM19">
            <v>2</v>
          </cell>
          <cell r="BN19">
            <v>0</v>
          </cell>
          <cell r="BO19">
            <v>9</v>
          </cell>
          <cell r="BR19">
            <v>3452.45</v>
          </cell>
          <cell r="BS19">
            <v>1326.1599999999999</v>
          </cell>
          <cell r="BT19">
            <v>1184</v>
          </cell>
          <cell r="BU19">
            <v>6895.9</v>
          </cell>
          <cell r="BV19">
            <v>8509</v>
          </cell>
          <cell r="BW19">
            <v>0</v>
          </cell>
          <cell r="BX19">
            <v>-27653</v>
          </cell>
          <cell r="BY19">
            <v>-6285.49</v>
          </cell>
          <cell r="CB19">
            <v>1755681.04</v>
          </cell>
          <cell r="CE19" t="str">
            <v>Y</v>
          </cell>
        </row>
        <row r="20">
          <cell r="B20" t="str">
            <v>36</v>
          </cell>
          <cell r="C20">
            <v>36</v>
          </cell>
          <cell r="D20" t="str">
            <v>Customer Demand</v>
          </cell>
          <cell r="E20" t="str">
            <v>Subdivision Development</v>
          </cell>
          <cell r="I20" t="str">
            <v/>
          </cell>
          <cell r="K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5</v>
          </cell>
          <cell r="AE20">
            <v>96.649999999999991</v>
          </cell>
          <cell r="AF20">
            <v>304</v>
          </cell>
          <cell r="AG20">
            <v>107.989</v>
          </cell>
          <cell r="AH20">
            <v>143.989</v>
          </cell>
          <cell r="AI20">
            <v>236.8</v>
          </cell>
          <cell r="AJ20">
            <v>656</v>
          </cell>
          <cell r="AK20">
            <v>13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W20">
            <v>4.6752840000000004</v>
          </cell>
          <cell r="AX20">
            <v>38.960700000000003</v>
          </cell>
          <cell r="AY20">
            <v>210.38777999999999</v>
          </cell>
          <cell r="AZ20">
            <v>62.337120000000006</v>
          </cell>
          <cell r="BA20">
            <v>31.168560000000003</v>
          </cell>
          <cell r="BD20">
            <v>0</v>
          </cell>
          <cell r="BE20">
            <v>0</v>
          </cell>
          <cell r="BF20">
            <v>83.989000000000004</v>
          </cell>
          <cell r="BG20">
            <v>0</v>
          </cell>
          <cell r="BH20">
            <v>290</v>
          </cell>
          <cell r="BI20">
            <v>0</v>
          </cell>
          <cell r="BJ20">
            <v>0</v>
          </cell>
          <cell r="BK20">
            <v>372</v>
          </cell>
          <cell r="BL20">
            <v>568</v>
          </cell>
          <cell r="BM20">
            <v>26</v>
          </cell>
          <cell r="BN20">
            <v>0</v>
          </cell>
          <cell r="BO20">
            <v>280</v>
          </cell>
          <cell r="BR20">
            <v>86396.920000000013</v>
          </cell>
          <cell r="BS20">
            <v>33120.39</v>
          </cell>
          <cell r="BT20">
            <v>40693.78</v>
          </cell>
          <cell r="BU20">
            <v>119002</v>
          </cell>
          <cell r="BV20">
            <v>12300</v>
          </cell>
          <cell r="BW20">
            <v>0</v>
          </cell>
          <cell r="BX20">
            <v>-50000</v>
          </cell>
          <cell r="BY20">
            <v>241513.09000000003</v>
          </cell>
          <cell r="CB20">
            <v>1997194.1300000001</v>
          </cell>
          <cell r="CE20" t="str">
            <v>Y</v>
          </cell>
        </row>
        <row r="21">
          <cell r="B21" t="str">
            <v>06</v>
          </cell>
          <cell r="C21">
            <v>6</v>
          </cell>
          <cell r="D21" t="str">
            <v>Customer Demand / Capacity / Security</v>
          </cell>
          <cell r="E21" t="str">
            <v>VSM91 and VSM92 NRH and Load Relief</v>
          </cell>
          <cell r="I21" t="str">
            <v/>
          </cell>
          <cell r="J21" t="str">
            <v>Niagara Hospital Feeder</v>
          </cell>
          <cell r="K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5</v>
          </cell>
          <cell r="AE21">
            <v>1.7000000000000002</v>
          </cell>
          <cell r="AF21">
            <v>0</v>
          </cell>
          <cell r="AG21">
            <v>44</v>
          </cell>
          <cell r="AH21">
            <v>74</v>
          </cell>
          <cell r="AI21">
            <v>24</v>
          </cell>
          <cell r="AJ21">
            <v>40</v>
          </cell>
          <cell r="AK21">
            <v>0</v>
          </cell>
          <cell r="AN21">
            <v>1107.3000000000002</v>
          </cell>
          <cell r="AO21">
            <v>2386.75</v>
          </cell>
          <cell r="AP21">
            <v>10075.799999999999</v>
          </cell>
          <cell r="AQ21">
            <v>2782.4800000000005</v>
          </cell>
          <cell r="AR21">
            <v>0</v>
          </cell>
          <cell r="AS21">
            <v>481</v>
          </cell>
          <cell r="AT21">
            <v>180</v>
          </cell>
          <cell r="AW21">
            <v>51.591089999999994</v>
          </cell>
          <cell r="AX21">
            <v>429.92574999999999</v>
          </cell>
          <cell r="AY21">
            <v>2321.5990499999998</v>
          </cell>
          <cell r="AZ21">
            <v>687.88120000000004</v>
          </cell>
          <cell r="BA21">
            <v>343.94060000000002</v>
          </cell>
          <cell r="BD21">
            <v>2417.75</v>
          </cell>
          <cell r="BE21">
            <v>0</v>
          </cell>
          <cell r="BF21">
            <v>24</v>
          </cell>
          <cell r="BG21">
            <v>520</v>
          </cell>
          <cell r="BH21">
            <v>1794.9</v>
          </cell>
          <cell r="BI21">
            <v>0</v>
          </cell>
          <cell r="BJ21">
            <v>140</v>
          </cell>
          <cell r="BK21">
            <v>40</v>
          </cell>
          <cell r="BL21">
            <v>2282.08</v>
          </cell>
          <cell r="BM21">
            <v>350.8</v>
          </cell>
          <cell r="BN21">
            <v>313.5</v>
          </cell>
          <cell r="BO21">
            <v>0</v>
          </cell>
          <cell r="BR21">
            <v>1032868.9</v>
          </cell>
          <cell r="BS21">
            <v>365478.76</v>
          </cell>
          <cell r="BT21">
            <v>219171.86</v>
          </cell>
          <cell r="BU21">
            <v>612774.5</v>
          </cell>
          <cell r="BV21">
            <v>76000</v>
          </cell>
          <cell r="BW21">
            <v>0</v>
          </cell>
          <cell r="BX21">
            <v>0</v>
          </cell>
          <cell r="BY21">
            <v>2306294.0200000005</v>
          </cell>
          <cell r="CB21">
            <v>4303488.1500000004</v>
          </cell>
          <cell r="CE21" t="str">
            <v>Y</v>
          </cell>
        </row>
        <row r="22">
          <cell r="B22" t="str">
            <v>08</v>
          </cell>
          <cell r="C22">
            <v>8</v>
          </cell>
          <cell r="D22" t="str">
            <v>Renewal</v>
          </cell>
          <cell r="E22" t="str">
            <v>Taylor SS 2/3</v>
          </cell>
          <cell r="G22" t="str">
            <v>Station Tx</v>
          </cell>
          <cell r="H22">
            <v>1950</v>
          </cell>
          <cell r="I22">
            <v>60</v>
          </cell>
          <cell r="J22" t="str">
            <v>Phase 2 of Renewal Plan</v>
          </cell>
          <cell r="K22">
            <v>10</v>
          </cell>
          <cell r="L22">
            <v>12</v>
          </cell>
          <cell r="M22">
            <v>1000</v>
          </cell>
          <cell r="N22">
            <v>5.1724137931034482E-2</v>
          </cell>
          <cell r="O22">
            <v>10</v>
          </cell>
          <cell r="P22">
            <v>100</v>
          </cell>
          <cell r="Q22">
            <v>4.9979671518304992E-2</v>
          </cell>
          <cell r="R22">
            <v>2</v>
          </cell>
          <cell r="S22">
            <v>0</v>
          </cell>
          <cell r="T22">
            <v>0</v>
          </cell>
          <cell r="U22">
            <v>12000</v>
          </cell>
          <cell r="V22">
            <v>0</v>
          </cell>
          <cell r="W22">
            <v>12000</v>
          </cell>
          <cell r="X22">
            <v>11.995121164393199</v>
          </cell>
          <cell r="Y22">
            <v>0</v>
          </cell>
          <cell r="Z22">
            <v>0</v>
          </cell>
          <cell r="AA22">
            <v>0</v>
          </cell>
          <cell r="AB22">
            <v>5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N22">
            <v>934</v>
          </cell>
          <cell r="AO22">
            <v>2249.5</v>
          </cell>
          <cell r="AP22">
            <v>7136</v>
          </cell>
          <cell r="AQ22">
            <v>2493.86</v>
          </cell>
          <cell r="AR22">
            <v>0</v>
          </cell>
          <cell r="AS22">
            <v>595</v>
          </cell>
          <cell r="AT22">
            <v>200</v>
          </cell>
          <cell r="AW22">
            <v>28.577556000000001</v>
          </cell>
          <cell r="AX22">
            <v>238.14630000000002</v>
          </cell>
          <cell r="AY22">
            <v>1285.9900200000002</v>
          </cell>
          <cell r="AZ22">
            <v>381.03408000000007</v>
          </cell>
          <cell r="BA22">
            <v>190.51704000000004</v>
          </cell>
          <cell r="BD22">
            <v>2247.8249999999998</v>
          </cell>
          <cell r="BE22">
            <v>0</v>
          </cell>
          <cell r="BF22">
            <v>0</v>
          </cell>
          <cell r="BG22">
            <v>700</v>
          </cell>
          <cell r="BH22">
            <v>1884</v>
          </cell>
          <cell r="BI22">
            <v>0</v>
          </cell>
          <cell r="BJ22">
            <v>250</v>
          </cell>
          <cell r="BK22">
            <v>0</v>
          </cell>
          <cell r="BL22">
            <v>1793.8600000000001</v>
          </cell>
          <cell r="BM22">
            <v>476</v>
          </cell>
          <cell r="BN22">
            <v>173.25</v>
          </cell>
          <cell r="BO22">
            <v>0</v>
          </cell>
          <cell r="BR22">
            <v>802492.25000000012</v>
          </cell>
          <cell r="BS22">
            <v>202447.55000000002</v>
          </cell>
          <cell r="BT22">
            <v>212738.66999999998</v>
          </cell>
          <cell r="BU22">
            <v>620135</v>
          </cell>
          <cell r="BV22">
            <v>163000</v>
          </cell>
          <cell r="BW22">
            <v>0</v>
          </cell>
          <cell r="BX22">
            <v>0</v>
          </cell>
          <cell r="BY22">
            <v>2000813.4700000002</v>
          </cell>
          <cell r="CB22">
            <v>6304301.620000001</v>
          </cell>
          <cell r="CE22" t="str">
            <v>Y</v>
          </cell>
        </row>
        <row r="23">
          <cell r="B23" t="str">
            <v>14</v>
          </cell>
          <cell r="C23">
            <v>14</v>
          </cell>
          <cell r="D23" t="str">
            <v>Renewal</v>
          </cell>
          <cell r="E23" t="str">
            <v>Dwntn Net Conv 5 of 5</v>
          </cell>
          <cell r="G23" t="str">
            <v>Chamber Equipment</v>
          </cell>
          <cell r="H23">
            <v>1973</v>
          </cell>
          <cell r="I23">
            <v>37</v>
          </cell>
          <cell r="J23" t="str">
            <v>Final phase of Network conversion</v>
          </cell>
          <cell r="K23">
            <v>10</v>
          </cell>
          <cell r="L23">
            <v>12</v>
          </cell>
          <cell r="M23">
            <v>200</v>
          </cell>
          <cell r="N23">
            <v>1.0344827586206896E-2</v>
          </cell>
          <cell r="O23">
            <v>2</v>
          </cell>
          <cell r="P23">
            <v>20</v>
          </cell>
          <cell r="Q23">
            <v>1.9077373390984517E-2</v>
          </cell>
          <cell r="R23">
            <v>1</v>
          </cell>
          <cell r="S23">
            <v>0</v>
          </cell>
          <cell r="T23">
            <v>0</v>
          </cell>
          <cell r="U23">
            <v>2400</v>
          </cell>
          <cell r="V23">
            <v>0</v>
          </cell>
          <cell r="W23">
            <v>12000</v>
          </cell>
          <cell r="X23">
            <v>13.735708841508853</v>
          </cell>
          <cell r="Y23">
            <v>0</v>
          </cell>
          <cell r="Z23">
            <v>0</v>
          </cell>
          <cell r="AA23">
            <v>0</v>
          </cell>
          <cell r="AB23">
            <v>5</v>
          </cell>
          <cell r="AE23">
            <v>542.04999999999995</v>
          </cell>
          <cell r="AF23">
            <v>440</v>
          </cell>
          <cell r="AG23">
            <v>142.32999999999998</v>
          </cell>
          <cell r="AH23">
            <v>163</v>
          </cell>
          <cell r="AI23">
            <v>389.40000000000003</v>
          </cell>
          <cell r="AJ23">
            <v>1143.6600000000001</v>
          </cell>
          <cell r="AK23">
            <v>34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W23">
            <v>8.5633200000000009</v>
          </cell>
          <cell r="AX23">
            <v>71.361000000000004</v>
          </cell>
          <cell r="AY23">
            <v>385.34940000000006</v>
          </cell>
          <cell r="AZ23">
            <v>114.17760000000001</v>
          </cell>
          <cell r="BA23">
            <v>57.088800000000006</v>
          </cell>
          <cell r="BD23">
            <v>0</v>
          </cell>
          <cell r="BE23">
            <v>0</v>
          </cell>
          <cell r="BF23">
            <v>92</v>
          </cell>
          <cell r="BG23">
            <v>0</v>
          </cell>
          <cell r="BH23">
            <v>292.66199999999998</v>
          </cell>
          <cell r="BI23">
            <v>0</v>
          </cell>
          <cell r="BJ23">
            <v>0</v>
          </cell>
          <cell r="BK23">
            <v>561.3309999999999</v>
          </cell>
          <cell r="BL23">
            <v>832.66200000000003</v>
          </cell>
          <cell r="BM23">
            <v>48</v>
          </cell>
          <cell r="BN23">
            <v>0</v>
          </cell>
          <cell r="BO23">
            <v>330</v>
          </cell>
          <cell r="BR23">
            <v>162012.50000000003</v>
          </cell>
          <cell r="BS23">
            <v>60663.79</v>
          </cell>
          <cell r="BT23">
            <v>57843.06</v>
          </cell>
          <cell r="BU23">
            <v>650309</v>
          </cell>
          <cell r="BV23">
            <v>117534</v>
          </cell>
          <cell r="BW23">
            <v>0</v>
          </cell>
          <cell r="BX23">
            <v>0</v>
          </cell>
          <cell r="BY23">
            <v>1048362.3500000001</v>
          </cell>
          <cell r="CB23">
            <v>7352663.9700000007</v>
          </cell>
          <cell r="CE23" t="str">
            <v>Y</v>
          </cell>
        </row>
        <row r="24">
          <cell r="B24" t="str">
            <v>27</v>
          </cell>
          <cell r="C24">
            <v>27</v>
          </cell>
          <cell r="D24" t="str">
            <v>Renewal</v>
          </cell>
          <cell r="E24" t="str">
            <v>Overhead Renewal</v>
          </cell>
          <cell r="I24" t="str">
            <v/>
          </cell>
          <cell r="J24" t="str">
            <v>Reactive Renewal</v>
          </cell>
          <cell r="K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5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N24">
            <v>156.04999999999998</v>
          </cell>
          <cell r="AO24">
            <v>549.23</v>
          </cell>
          <cell r="AP24">
            <v>1184.8</v>
          </cell>
          <cell r="AQ24">
            <v>538.23</v>
          </cell>
          <cell r="AR24">
            <v>0</v>
          </cell>
          <cell r="AS24">
            <v>137.5</v>
          </cell>
          <cell r="AT24">
            <v>41.5</v>
          </cell>
          <cell r="AW24">
            <v>7.8219299999999992</v>
          </cell>
          <cell r="AX24">
            <v>65.182749999999999</v>
          </cell>
          <cell r="AY24">
            <v>351.98685</v>
          </cell>
          <cell r="AZ24">
            <v>104.2924</v>
          </cell>
          <cell r="BA24">
            <v>52.1462</v>
          </cell>
          <cell r="BD24">
            <v>548.5625</v>
          </cell>
          <cell r="BE24">
            <v>0</v>
          </cell>
          <cell r="BF24">
            <v>0</v>
          </cell>
          <cell r="BG24">
            <v>170</v>
          </cell>
          <cell r="BH24">
            <v>437.9</v>
          </cell>
          <cell r="BI24">
            <v>0</v>
          </cell>
          <cell r="BJ24">
            <v>70</v>
          </cell>
          <cell r="BK24">
            <v>0</v>
          </cell>
          <cell r="BL24">
            <v>412.33</v>
          </cell>
          <cell r="BM24">
            <v>121.6</v>
          </cell>
          <cell r="BN24">
            <v>4.125</v>
          </cell>
          <cell r="BO24">
            <v>0</v>
          </cell>
          <cell r="BR24">
            <v>151911.38</v>
          </cell>
          <cell r="BS24">
            <v>55411.68</v>
          </cell>
          <cell r="BT24">
            <v>50572.44</v>
          </cell>
          <cell r="BU24">
            <v>173817.5</v>
          </cell>
          <cell r="BV24">
            <v>29500</v>
          </cell>
          <cell r="BW24">
            <v>0</v>
          </cell>
          <cell r="BX24">
            <v>0</v>
          </cell>
          <cell r="BY24">
            <v>461212.99999999988</v>
          </cell>
          <cell r="CB24">
            <v>7813876.9700000007</v>
          </cell>
          <cell r="CE24" t="str">
            <v>Y</v>
          </cell>
        </row>
        <row r="25">
          <cell r="B25" t="str">
            <v>28</v>
          </cell>
          <cell r="C25">
            <v>28</v>
          </cell>
          <cell r="D25" t="str">
            <v>Renewal</v>
          </cell>
          <cell r="E25" t="str">
            <v>Underground Renewal</v>
          </cell>
          <cell r="I25" t="str">
            <v/>
          </cell>
          <cell r="J25" t="str">
            <v>Reactive Renewal</v>
          </cell>
          <cell r="K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5</v>
          </cell>
          <cell r="AE25">
            <v>208.7</v>
          </cell>
          <cell r="AF25">
            <v>170</v>
          </cell>
          <cell r="AG25">
            <v>178.65050000000002</v>
          </cell>
          <cell r="AH25">
            <v>205.31799999999998</v>
          </cell>
          <cell r="AI25">
            <v>225.4</v>
          </cell>
          <cell r="AJ25">
            <v>498.66500000000002</v>
          </cell>
          <cell r="AK25">
            <v>17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W25">
            <v>4.5112005000000002</v>
          </cell>
          <cell r="AX25">
            <v>37.593337500000004</v>
          </cell>
          <cell r="AY25">
            <v>203.00402250000002</v>
          </cell>
          <cell r="AZ25">
            <v>60.149340000000009</v>
          </cell>
          <cell r="BA25">
            <v>30.074670000000005</v>
          </cell>
          <cell r="BD25">
            <v>0</v>
          </cell>
          <cell r="BE25">
            <v>0</v>
          </cell>
          <cell r="BF25">
            <v>121.327</v>
          </cell>
          <cell r="BG25">
            <v>0</v>
          </cell>
          <cell r="BH25">
            <v>148.66129999999998</v>
          </cell>
          <cell r="BI25">
            <v>0</v>
          </cell>
          <cell r="BJ25">
            <v>0</v>
          </cell>
          <cell r="BK25">
            <v>328.33</v>
          </cell>
          <cell r="BL25">
            <v>338.661</v>
          </cell>
          <cell r="BM25">
            <v>29</v>
          </cell>
          <cell r="BN25">
            <v>0</v>
          </cell>
          <cell r="BO25">
            <v>126.5</v>
          </cell>
          <cell r="BR25">
            <v>86418.270000000019</v>
          </cell>
          <cell r="BS25">
            <v>31957.99</v>
          </cell>
          <cell r="BT25">
            <v>30304.51</v>
          </cell>
          <cell r="BU25">
            <v>235321.5</v>
          </cell>
          <cell r="BV25">
            <v>28325</v>
          </cell>
          <cell r="BW25">
            <v>0</v>
          </cell>
          <cell r="BX25">
            <v>0</v>
          </cell>
          <cell r="BY25">
            <v>412327.26999999996</v>
          </cell>
          <cell r="CB25">
            <v>8226204.2400000002</v>
          </cell>
          <cell r="CE25" t="str">
            <v>Y</v>
          </cell>
        </row>
        <row r="26">
          <cell r="B26" t="str">
            <v>25</v>
          </cell>
          <cell r="C26">
            <v>25</v>
          </cell>
          <cell r="D26" t="str">
            <v>Renewal</v>
          </cell>
          <cell r="E26" t="str">
            <v>Pole Residual Replacement</v>
          </cell>
          <cell r="I26" t="str">
            <v/>
          </cell>
          <cell r="J26" t="str">
            <v>Poles to be repaired based on testing (Year/Customers/Time inflated)</v>
          </cell>
          <cell r="K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N26">
            <v>90</v>
          </cell>
          <cell r="AO26">
            <v>240</v>
          </cell>
          <cell r="AP26">
            <v>480</v>
          </cell>
          <cell r="AQ26">
            <v>360</v>
          </cell>
          <cell r="AR26">
            <v>0</v>
          </cell>
          <cell r="AS26">
            <v>120</v>
          </cell>
          <cell r="AT26">
            <v>30</v>
          </cell>
          <cell r="AW26">
            <v>3.96</v>
          </cell>
          <cell r="AX26">
            <v>33</v>
          </cell>
          <cell r="AY26">
            <v>178.2</v>
          </cell>
          <cell r="AZ26">
            <v>52.800000000000004</v>
          </cell>
          <cell r="BA26">
            <v>26.400000000000002</v>
          </cell>
          <cell r="BD26">
            <v>240</v>
          </cell>
          <cell r="BE26">
            <v>0</v>
          </cell>
          <cell r="BF26">
            <v>0</v>
          </cell>
          <cell r="BG26">
            <v>120</v>
          </cell>
          <cell r="BH26">
            <v>240</v>
          </cell>
          <cell r="BI26">
            <v>0</v>
          </cell>
          <cell r="BJ26">
            <v>0</v>
          </cell>
          <cell r="BK26">
            <v>0</v>
          </cell>
          <cell r="BL26">
            <v>240</v>
          </cell>
          <cell r="BM26">
            <v>90</v>
          </cell>
          <cell r="BN26">
            <v>0</v>
          </cell>
          <cell r="BO26">
            <v>0</v>
          </cell>
          <cell r="BR26">
            <v>72462.77</v>
          </cell>
          <cell r="BS26">
            <v>28053.210000000003</v>
          </cell>
          <cell r="BT26">
            <v>27870</v>
          </cell>
          <cell r="BU26">
            <v>108000</v>
          </cell>
          <cell r="BV26">
            <v>26700</v>
          </cell>
          <cell r="BW26">
            <v>0</v>
          </cell>
          <cell r="BX26">
            <v>0</v>
          </cell>
          <cell r="BY26">
            <v>263085.98000000004</v>
          </cell>
          <cell r="CB26">
            <v>8489290.2200000007</v>
          </cell>
          <cell r="CE26" t="str">
            <v>Y</v>
          </cell>
        </row>
        <row r="27">
          <cell r="B27" t="str">
            <v>10</v>
          </cell>
          <cell r="C27">
            <v>10</v>
          </cell>
          <cell r="D27" t="str">
            <v>Renewal</v>
          </cell>
          <cell r="E27" t="str">
            <v>Defective Tx Replacement</v>
          </cell>
          <cell r="I27" t="str">
            <v/>
          </cell>
          <cell r="J27" t="str">
            <v>Transformers required to be replaced due to testing (Year/Customers/Time inflated)</v>
          </cell>
          <cell r="K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5</v>
          </cell>
          <cell r="AE27">
            <v>33.28</v>
          </cell>
          <cell r="AF27">
            <v>48</v>
          </cell>
          <cell r="AG27">
            <v>101.188</v>
          </cell>
          <cell r="AH27">
            <v>117.988</v>
          </cell>
          <cell r="AI27">
            <v>67.44</v>
          </cell>
          <cell r="AJ27">
            <v>118.4</v>
          </cell>
          <cell r="AK27">
            <v>12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W27">
            <v>1.4948880000000002</v>
          </cell>
          <cell r="AX27">
            <v>12.457400000000002</v>
          </cell>
          <cell r="AY27">
            <v>67.269960000000012</v>
          </cell>
          <cell r="AZ27">
            <v>19.931840000000005</v>
          </cell>
          <cell r="BA27">
            <v>9.9659200000000023</v>
          </cell>
          <cell r="BD27">
            <v>0</v>
          </cell>
          <cell r="BE27">
            <v>0</v>
          </cell>
          <cell r="BF27">
            <v>89.988</v>
          </cell>
          <cell r="BG27">
            <v>0</v>
          </cell>
          <cell r="BH27">
            <v>23.200000000000003</v>
          </cell>
          <cell r="BI27">
            <v>0</v>
          </cell>
          <cell r="BJ27">
            <v>0</v>
          </cell>
          <cell r="BK27">
            <v>100.4</v>
          </cell>
          <cell r="BL27">
            <v>59.2</v>
          </cell>
          <cell r="BM27">
            <v>18</v>
          </cell>
          <cell r="BN27">
            <v>0</v>
          </cell>
          <cell r="BO27">
            <v>30</v>
          </cell>
          <cell r="BR27">
            <v>29284.18</v>
          </cell>
          <cell r="BS27">
            <v>10590.01</v>
          </cell>
          <cell r="BT27">
            <v>8990.9599999999991</v>
          </cell>
          <cell r="BU27">
            <v>129884</v>
          </cell>
          <cell r="BV27">
            <v>6300</v>
          </cell>
          <cell r="BW27">
            <v>0</v>
          </cell>
          <cell r="BX27">
            <v>0</v>
          </cell>
          <cell r="BY27">
            <v>185049.15000000002</v>
          </cell>
          <cell r="CB27">
            <v>8674339.370000001</v>
          </cell>
          <cell r="CE27" t="str">
            <v>Y</v>
          </cell>
        </row>
        <row r="28">
          <cell r="B28" t="str">
            <v>26</v>
          </cell>
          <cell r="C28">
            <v>26</v>
          </cell>
          <cell r="D28" t="str">
            <v>Roadway Reconstruction</v>
          </cell>
          <cell r="E28" t="str">
            <v>City Relocations</v>
          </cell>
          <cell r="G28" t="str">
            <v>Poles</v>
          </cell>
          <cell r="H28">
            <v>1920</v>
          </cell>
          <cell r="I28">
            <v>90</v>
          </cell>
          <cell r="J28" t="str">
            <v>Required Project for City</v>
          </cell>
          <cell r="K28">
            <v>10</v>
          </cell>
          <cell r="L28">
            <v>12</v>
          </cell>
          <cell r="M28">
            <v>1000</v>
          </cell>
          <cell r="N28">
            <v>5.1724137931034482E-2</v>
          </cell>
          <cell r="O28">
            <v>10</v>
          </cell>
          <cell r="P28">
            <v>100</v>
          </cell>
          <cell r="Q28">
            <v>0.23375976803176687</v>
          </cell>
          <cell r="R28">
            <v>5</v>
          </cell>
          <cell r="S28">
            <v>0</v>
          </cell>
          <cell r="T28">
            <v>0</v>
          </cell>
          <cell r="U28">
            <v>12000</v>
          </cell>
          <cell r="V28">
            <v>0</v>
          </cell>
          <cell r="W28">
            <v>12000</v>
          </cell>
          <cell r="X28">
            <v>56.102344327624046</v>
          </cell>
          <cell r="Y28">
            <v>1</v>
          </cell>
          <cell r="Z28">
            <v>0</v>
          </cell>
          <cell r="AA28">
            <v>0</v>
          </cell>
          <cell r="AB28">
            <v>5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N28">
            <v>152</v>
          </cell>
          <cell r="AO28">
            <v>495.2</v>
          </cell>
          <cell r="AP28">
            <v>990.4</v>
          </cell>
          <cell r="AQ28">
            <v>555.20000000000005</v>
          </cell>
          <cell r="AR28">
            <v>0</v>
          </cell>
          <cell r="AS28">
            <v>148</v>
          </cell>
          <cell r="AT28">
            <v>45</v>
          </cell>
          <cell r="AW28">
            <v>7.1574000000000009</v>
          </cell>
          <cell r="AX28">
            <v>59.64500000000001</v>
          </cell>
          <cell r="AY28">
            <v>322.08300000000008</v>
          </cell>
          <cell r="AZ28">
            <v>95.432000000000016</v>
          </cell>
          <cell r="BA28">
            <v>47.716000000000008</v>
          </cell>
          <cell r="BD28">
            <v>495.2</v>
          </cell>
          <cell r="BE28">
            <v>0</v>
          </cell>
          <cell r="BF28">
            <v>0</v>
          </cell>
          <cell r="BG28">
            <v>185</v>
          </cell>
          <cell r="BH28">
            <v>483.2</v>
          </cell>
          <cell r="BI28">
            <v>0</v>
          </cell>
          <cell r="BJ28">
            <v>91</v>
          </cell>
          <cell r="BK28">
            <v>0</v>
          </cell>
          <cell r="BL28">
            <v>360</v>
          </cell>
          <cell r="BM28">
            <v>127</v>
          </cell>
          <cell r="BN28">
            <v>0</v>
          </cell>
          <cell r="BO28">
            <v>0</v>
          </cell>
          <cell r="BR28">
            <v>136799.36000000002</v>
          </cell>
          <cell r="BS28">
            <v>50704.049999999996</v>
          </cell>
          <cell r="BT28">
            <v>49022.2</v>
          </cell>
          <cell r="BU28">
            <v>142650</v>
          </cell>
          <cell r="BV28">
            <v>48614</v>
          </cell>
          <cell r="BW28">
            <v>0</v>
          </cell>
          <cell r="BX28">
            <v>0</v>
          </cell>
          <cell r="BY28">
            <v>427789.60999999993</v>
          </cell>
          <cell r="CB28">
            <v>9102128.9800000004</v>
          </cell>
          <cell r="CE28" t="str">
            <v>Y</v>
          </cell>
        </row>
        <row r="29">
          <cell r="B29" t="str">
            <v>35</v>
          </cell>
          <cell r="C29">
            <v>35</v>
          </cell>
          <cell r="D29" t="str">
            <v>Safety</v>
          </cell>
          <cell r="E29" t="str">
            <v>Secondary Pedestals ph 1 of 10</v>
          </cell>
          <cell r="G29">
            <v>0</v>
          </cell>
          <cell r="H29">
            <v>0</v>
          </cell>
          <cell r="I29">
            <v>2010</v>
          </cell>
          <cell r="J29" t="str">
            <v>Safety Project</v>
          </cell>
          <cell r="K29">
            <v>10</v>
          </cell>
          <cell r="L29">
            <v>0</v>
          </cell>
          <cell r="M29">
            <v>0</v>
          </cell>
          <cell r="N29">
            <v>0</v>
          </cell>
          <cell r="O29">
            <v>0.1</v>
          </cell>
          <cell r="P29">
            <v>1</v>
          </cell>
          <cell r="Q29">
            <v>0.01</v>
          </cell>
          <cell r="R29">
            <v>1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100000</v>
          </cell>
          <cell r="BW29">
            <v>0</v>
          </cell>
          <cell r="BX29">
            <v>0</v>
          </cell>
          <cell r="BY29">
            <v>100000</v>
          </cell>
          <cell r="CB29">
            <v>9202128.9800000004</v>
          </cell>
          <cell r="CE29" t="str">
            <v>Y</v>
          </cell>
        </row>
        <row r="30">
          <cell r="B30" t="str">
            <v>23</v>
          </cell>
          <cell r="C30">
            <v>23</v>
          </cell>
          <cell r="D30" t="str">
            <v>Tx Expansion</v>
          </cell>
          <cell r="E30" t="str">
            <v>Vansickle TS H1 Contribution</v>
          </cell>
          <cell r="G30">
            <v>0</v>
          </cell>
          <cell r="H30">
            <v>0</v>
          </cell>
          <cell r="J30" t="str">
            <v>Capital Contribution for station expansion</v>
          </cell>
          <cell r="K30">
            <v>0.1</v>
          </cell>
          <cell r="L30">
            <v>0</v>
          </cell>
          <cell r="M30">
            <v>0</v>
          </cell>
          <cell r="N30">
            <v>0</v>
          </cell>
          <cell r="O30">
            <v>0.1</v>
          </cell>
          <cell r="P30">
            <v>1.0000000000000002E-2</v>
          </cell>
          <cell r="Q30">
            <v>4.0000000000000007E-6</v>
          </cell>
          <cell r="R30">
            <v>1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5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2500000</v>
          </cell>
          <cell r="BW30">
            <v>0</v>
          </cell>
          <cell r="BX30">
            <v>0</v>
          </cell>
          <cell r="BY30">
            <v>2500000</v>
          </cell>
          <cell r="CB30">
            <v>11702128.98</v>
          </cell>
          <cell r="CE30" t="str">
            <v>Y</v>
          </cell>
        </row>
        <row r="31">
          <cell r="B31" t="str">
            <v>37</v>
          </cell>
          <cell r="C31">
            <v>37</v>
          </cell>
          <cell r="D31" t="str">
            <v>Security</v>
          </cell>
          <cell r="E31" t="str">
            <v>LockHart Dr. Phase 2/2</v>
          </cell>
          <cell r="G31" t="str">
            <v>XLPE</v>
          </cell>
          <cell r="H31">
            <v>1978</v>
          </cell>
          <cell r="I31">
            <v>32</v>
          </cell>
          <cell r="J31" t="str">
            <v>Necessary for Brock</v>
          </cell>
          <cell r="K31">
            <v>10</v>
          </cell>
          <cell r="L31">
            <v>8</v>
          </cell>
          <cell r="M31">
            <v>1000</v>
          </cell>
          <cell r="N31">
            <v>3.4482758620689655E-2</v>
          </cell>
          <cell r="O31">
            <v>7</v>
          </cell>
          <cell r="P31">
            <v>70</v>
          </cell>
          <cell r="Q31">
            <v>0.45538250080846654</v>
          </cell>
          <cell r="R31">
            <v>5</v>
          </cell>
          <cell r="S31">
            <v>3</v>
          </cell>
          <cell r="T31">
            <v>2</v>
          </cell>
          <cell r="U31">
            <v>8000</v>
          </cell>
          <cell r="V31">
            <v>15000</v>
          </cell>
          <cell r="W31">
            <v>8000</v>
          </cell>
          <cell r="X31">
            <v>201.66939321517802</v>
          </cell>
          <cell r="Y31">
            <v>5</v>
          </cell>
          <cell r="Z31">
            <v>3</v>
          </cell>
          <cell r="AA31">
            <v>2</v>
          </cell>
          <cell r="AB31">
            <v>3.5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N31">
            <v>40.6</v>
          </cell>
          <cell r="AO31">
            <v>148.94999999999999</v>
          </cell>
          <cell r="AP31">
            <v>888</v>
          </cell>
          <cell r="AQ31">
            <v>135.96</v>
          </cell>
          <cell r="AR31">
            <v>0</v>
          </cell>
          <cell r="AS31">
            <v>47</v>
          </cell>
          <cell r="AT31">
            <v>23</v>
          </cell>
          <cell r="AW31">
            <v>3.85053</v>
          </cell>
          <cell r="AX31">
            <v>32.08775</v>
          </cell>
          <cell r="AY31">
            <v>173.27384999999998</v>
          </cell>
          <cell r="AZ31">
            <v>51.340400000000002</v>
          </cell>
          <cell r="BA31">
            <v>25.670200000000001</v>
          </cell>
          <cell r="BD31">
            <v>148.44999999999999</v>
          </cell>
          <cell r="BE31">
            <v>0</v>
          </cell>
          <cell r="BF31">
            <v>0</v>
          </cell>
          <cell r="BG31">
            <v>32</v>
          </cell>
          <cell r="BH31">
            <v>64</v>
          </cell>
          <cell r="BI31">
            <v>0</v>
          </cell>
          <cell r="BJ31">
            <v>0</v>
          </cell>
          <cell r="BK31">
            <v>0</v>
          </cell>
          <cell r="BL31">
            <v>108.96000000000001</v>
          </cell>
          <cell r="BM31">
            <v>25.6</v>
          </cell>
          <cell r="BN31">
            <v>49.5</v>
          </cell>
          <cell r="BO31">
            <v>0</v>
          </cell>
          <cell r="BR31">
            <v>76646.209999999992</v>
          </cell>
          <cell r="BS31">
            <v>27277.7</v>
          </cell>
          <cell r="BT31">
            <v>12459.02</v>
          </cell>
          <cell r="BU31">
            <v>32934</v>
          </cell>
          <cell r="BV31">
            <v>4400</v>
          </cell>
          <cell r="BW31">
            <v>0</v>
          </cell>
          <cell r="BX31">
            <v>0</v>
          </cell>
          <cell r="BY31">
            <v>153716.93000000002</v>
          </cell>
          <cell r="CB31">
            <v>11855845.91</v>
          </cell>
          <cell r="CE31" t="str">
            <v>Y</v>
          </cell>
        </row>
        <row r="32">
          <cell r="B32" t="str">
            <v>20</v>
          </cell>
          <cell r="C32">
            <v>20</v>
          </cell>
          <cell r="D32" t="str">
            <v>Security/Capacity</v>
          </cell>
          <cell r="E32" t="str">
            <v>New Vansickle VSM61 Feeder</v>
          </cell>
          <cell r="G32" t="str">
            <v>XLPE</v>
          </cell>
          <cell r="H32">
            <v>1977</v>
          </cell>
          <cell r="I32">
            <v>33</v>
          </cell>
          <cell r="J32" t="str">
            <v>Egress cable</v>
          </cell>
          <cell r="K32">
            <v>10</v>
          </cell>
          <cell r="L32">
            <v>12</v>
          </cell>
          <cell r="M32">
            <v>1000</v>
          </cell>
          <cell r="N32">
            <v>5.1724137931034482E-2</v>
          </cell>
          <cell r="O32">
            <v>10</v>
          </cell>
          <cell r="P32">
            <v>100</v>
          </cell>
          <cell r="Q32">
            <v>0.18036864754249157</v>
          </cell>
          <cell r="R32">
            <v>5</v>
          </cell>
          <cell r="S32">
            <v>3</v>
          </cell>
          <cell r="T32">
            <v>1</v>
          </cell>
          <cell r="U32">
            <v>12000</v>
          </cell>
          <cell r="V32">
            <v>5000</v>
          </cell>
          <cell r="W32">
            <v>12000</v>
          </cell>
          <cell r="X32">
            <v>26.153453893661279</v>
          </cell>
          <cell r="Y32">
            <v>0</v>
          </cell>
          <cell r="Z32">
            <v>3</v>
          </cell>
          <cell r="AA32">
            <v>2</v>
          </cell>
          <cell r="AB32">
            <v>2.8</v>
          </cell>
          <cell r="AE32">
            <v>118.42699999999999</v>
          </cell>
          <cell r="AF32">
            <v>50.800000000000004</v>
          </cell>
          <cell r="AG32">
            <v>19.384550000000001</v>
          </cell>
          <cell r="AH32">
            <v>44.7</v>
          </cell>
          <cell r="AI32">
            <v>34.036000000000001</v>
          </cell>
          <cell r="AJ32">
            <v>159.16910000000001</v>
          </cell>
          <cell r="AK32">
            <v>0</v>
          </cell>
          <cell r="AN32">
            <v>356.2</v>
          </cell>
          <cell r="AO32">
            <v>1179</v>
          </cell>
          <cell r="AP32">
            <v>4805</v>
          </cell>
          <cell r="AQ32">
            <v>1365.7</v>
          </cell>
          <cell r="AR32">
            <v>0</v>
          </cell>
          <cell r="AS32">
            <v>310</v>
          </cell>
          <cell r="AT32">
            <v>118.5</v>
          </cell>
          <cell r="AW32">
            <v>25.682749949999998</v>
          </cell>
          <cell r="AX32">
            <v>214.02291624999998</v>
          </cell>
          <cell r="AY32">
            <v>1155.7237477499998</v>
          </cell>
          <cell r="AZ32">
            <v>342.436666</v>
          </cell>
          <cell r="BA32">
            <v>171.218333</v>
          </cell>
          <cell r="BD32">
            <v>1178</v>
          </cell>
          <cell r="BE32">
            <v>0</v>
          </cell>
          <cell r="BF32">
            <v>8</v>
          </cell>
          <cell r="BG32">
            <v>325</v>
          </cell>
          <cell r="BH32">
            <v>945.18582000000004</v>
          </cell>
          <cell r="BI32">
            <v>0</v>
          </cell>
          <cell r="BJ32">
            <v>42</v>
          </cell>
          <cell r="BK32">
            <v>57.572910000000007</v>
          </cell>
          <cell r="BL32">
            <v>1116.1858200000001</v>
          </cell>
          <cell r="BM32">
            <v>205.2</v>
          </cell>
          <cell r="BN32">
            <v>165</v>
          </cell>
          <cell r="BO32">
            <v>50.800000000000004</v>
          </cell>
          <cell r="BR32">
            <v>506427.31</v>
          </cell>
          <cell r="BS32">
            <v>181940.31999999998</v>
          </cell>
          <cell r="BT32">
            <v>115564.59999999999</v>
          </cell>
          <cell r="BU32">
            <v>250257.93</v>
          </cell>
          <cell r="BV32">
            <v>54650</v>
          </cell>
          <cell r="BW32">
            <v>0</v>
          </cell>
          <cell r="BX32">
            <v>0</v>
          </cell>
          <cell r="BY32">
            <v>1108840.1600000001</v>
          </cell>
          <cell r="CB32">
            <v>12964686.07</v>
          </cell>
          <cell r="CE32" t="str">
            <v>Y</v>
          </cell>
        </row>
        <row r="33">
          <cell r="B33" t="str">
            <v>05</v>
          </cell>
          <cell r="C33">
            <v>5</v>
          </cell>
          <cell r="D33" t="str">
            <v>Security</v>
          </cell>
          <cell r="E33" t="str">
            <v>New VSM51 - Feeder Expansion to tie to CTM17</v>
          </cell>
          <cell r="G33" t="str">
            <v>Station Tx</v>
          </cell>
          <cell r="H33">
            <v>1976</v>
          </cell>
          <cell r="I33">
            <v>34</v>
          </cell>
          <cell r="J33" t="str">
            <v>Security</v>
          </cell>
          <cell r="K33">
            <v>10</v>
          </cell>
          <cell r="L33">
            <v>12</v>
          </cell>
          <cell r="M33">
            <v>1000</v>
          </cell>
          <cell r="N33">
            <v>5.1724137931034482E-2</v>
          </cell>
          <cell r="O33">
            <v>10</v>
          </cell>
          <cell r="P33">
            <v>100</v>
          </cell>
          <cell r="Q33">
            <v>0.15910638471806085</v>
          </cell>
          <cell r="R33">
            <v>5</v>
          </cell>
          <cell r="S33">
            <v>2</v>
          </cell>
          <cell r="T33">
            <v>1</v>
          </cell>
          <cell r="U33">
            <v>12000</v>
          </cell>
          <cell r="V33">
            <v>5000</v>
          </cell>
          <cell r="W33">
            <v>12000</v>
          </cell>
          <cell r="X33">
            <v>23.070425784118822</v>
          </cell>
          <cell r="Y33">
            <v>0</v>
          </cell>
          <cell r="Z33">
            <v>3</v>
          </cell>
          <cell r="AA33">
            <v>2</v>
          </cell>
          <cell r="AB33">
            <v>2.6500000000000004</v>
          </cell>
          <cell r="AE33">
            <v>372.4</v>
          </cell>
          <cell r="AF33">
            <v>208</v>
          </cell>
          <cell r="AG33">
            <v>16</v>
          </cell>
          <cell r="AH33">
            <v>40</v>
          </cell>
          <cell r="AI33">
            <v>139.19999999999999</v>
          </cell>
          <cell r="AJ33">
            <v>608</v>
          </cell>
          <cell r="AK33">
            <v>6</v>
          </cell>
          <cell r="AN33">
            <v>525.5</v>
          </cell>
          <cell r="AO33">
            <v>977.85</v>
          </cell>
          <cell r="AP33">
            <v>4095</v>
          </cell>
          <cell r="AQ33">
            <v>1012.38</v>
          </cell>
          <cell r="AR33">
            <v>0</v>
          </cell>
          <cell r="AS33">
            <v>206</v>
          </cell>
          <cell r="AT33">
            <v>75</v>
          </cell>
          <cell r="AW33">
            <v>24.843990000000002</v>
          </cell>
          <cell r="AX33">
            <v>207.03325000000001</v>
          </cell>
          <cell r="AY33">
            <v>1117.97955</v>
          </cell>
          <cell r="AZ33">
            <v>331.25320000000005</v>
          </cell>
          <cell r="BA33">
            <v>165.62660000000002</v>
          </cell>
          <cell r="BD33">
            <v>988.6</v>
          </cell>
          <cell r="BE33">
            <v>0</v>
          </cell>
          <cell r="BF33">
            <v>0</v>
          </cell>
          <cell r="BG33">
            <v>225</v>
          </cell>
          <cell r="BH33">
            <v>834</v>
          </cell>
          <cell r="BI33">
            <v>0</v>
          </cell>
          <cell r="BJ33">
            <v>42</v>
          </cell>
          <cell r="BK33">
            <v>240</v>
          </cell>
          <cell r="BL33">
            <v>1240.3800000000001</v>
          </cell>
          <cell r="BM33">
            <v>161</v>
          </cell>
          <cell r="BN33">
            <v>148.5</v>
          </cell>
          <cell r="BO33">
            <v>184</v>
          </cell>
          <cell r="BR33">
            <v>494857.8</v>
          </cell>
          <cell r="BS33">
            <v>175998.41999999998</v>
          </cell>
          <cell r="BT33">
            <v>112446.36</v>
          </cell>
          <cell r="BU33">
            <v>380068</v>
          </cell>
          <cell r="BV33">
            <v>93650</v>
          </cell>
          <cell r="BW33">
            <v>0</v>
          </cell>
          <cell r="BX33">
            <v>0</v>
          </cell>
          <cell r="BY33">
            <v>1257020.58</v>
          </cell>
          <cell r="CB33">
            <v>14221706.65</v>
          </cell>
          <cell r="CE33" t="str">
            <v>Y</v>
          </cell>
        </row>
        <row r="34">
          <cell r="B34" t="str">
            <v>13</v>
          </cell>
          <cell r="C34">
            <v>13</v>
          </cell>
          <cell r="D34" t="str">
            <v>Renewal</v>
          </cell>
          <cell r="E34" t="str">
            <v>Welland Renewal Phase 1 of 3</v>
          </cell>
          <cell r="G34" t="str">
            <v>Station Tx</v>
          </cell>
          <cell r="H34">
            <v>1955</v>
          </cell>
          <cell r="I34">
            <v>55</v>
          </cell>
          <cell r="J34" t="str">
            <v>Phase 1 of Renewal Plan</v>
          </cell>
          <cell r="K34">
            <v>10</v>
          </cell>
          <cell r="L34">
            <v>12</v>
          </cell>
          <cell r="M34">
            <v>1000</v>
          </cell>
          <cell r="N34">
            <v>5.1724137931034482E-2</v>
          </cell>
          <cell r="O34">
            <v>10</v>
          </cell>
          <cell r="P34">
            <v>100</v>
          </cell>
          <cell r="Q34">
            <v>4.3594087707049686E-2</v>
          </cell>
          <cell r="R34">
            <v>2</v>
          </cell>
          <cell r="S34">
            <v>3</v>
          </cell>
          <cell r="T34">
            <v>3</v>
          </cell>
          <cell r="U34">
            <v>12000</v>
          </cell>
          <cell r="V34">
            <v>85000</v>
          </cell>
          <cell r="W34">
            <v>12000</v>
          </cell>
          <cell r="X34">
            <v>47.517555600684155</v>
          </cell>
          <cell r="Y34">
            <v>1</v>
          </cell>
          <cell r="Z34">
            <v>3</v>
          </cell>
          <cell r="AA34">
            <v>4</v>
          </cell>
          <cell r="AB34">
            <v>2.6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N34">
            <v>954.79499999999996</v>
          </cell>
          <cell r="AO34">
            <v>2479.0499999999997</v>
          </cell>
          <cell r="AP34">
            <v>9249.75</v>
          </cell>
          <cell r="AQ34">
            <v>2473.4913999999999</v>
          </cell>
          <cell r="AR34">
            <v>0</v>
          </cell>
          <cell r="AS34">
            <v>541.45000000000005</v>
          </cell>
          <cell r="AT34">
            <v>176.45</v>
          </cell>
          <cell r="AW34">
            <v>47.624959200000006</v>
          </cell>
          <cell r="AX34">
            <v>396.87466000000006</v>
          </cell>
          <cell r="AY34">
            <v>2143.1231640000001</v>
          </cell>
          <cell r="AZ34">
            <v>634.99945600000012</v>
          </cell>
          <cell r="BA34">
            <v>317.49972800000006</v>
          </cell>
          <cell r="BD34">
            <v>3474.8142499999999</v>
          </cell>
          <cell r="BE34">
            <v>0</v>
          </cell>
          <cell r="BF34">
            <v>0</v>
          </cell>
          <cell r="BG34">
            <v>650</v>
          </cell>
          <cell r="BH34">
            <v>2865.25</v>
          </cell>
          <cell r="BI34">
            <v>0</v>
          </cell>
          <cell r="BJ34">
            <v>280</v>
          </cell>
          <cell r="BK34">
            <v>0</v>
          </cell>
          <cell r="BL34">
            <v>2081.7413999999999</v>
          </cell>
          <cell r="BM34">
            <v>452</v>
          </cell>
          <cell r="BN34">
            <v>134.39249999999998</v>
          </cell>
          <cell r="BO34">
            <v>0</v>
          </cell>
          <cell r="BR34">
            <v>949857.55999999994</v>
          </cell>
          <cell r="BS34">
            <v>337382.11</v>
          </cell>
          <cell r="BT34">
            <v>270156.71999999997</v>
          </cell>
          <cell r="BU34">
            <v>583992.65</v>
          </cell>
          <cell r="BV34">
            <v>152500</v>
          </cell>
          <cell r="BW34">
            <v>0</v>
          </cell>
          <cell r="BX34">
            <v>0</v>
          </cell>
          <cell r="BY34">
            <v>2293889.04</v>
          </cell>
          <cell r="CB34">
            <v>16515595.690000001</v>
          </cell>
        </row>
        <row r="35">
          <cell r="B35" t="str">
            <v>17</v>
          </cell>
          <cell r="C35">
            <v>17</v>
          </cell>
          <cell r="D35" t="str">
            <v>Security/Renewal</v>
          </cell>
          <cell r="E35" t="str">
            <v>Conductor Upgrade - Glenn Morris</v>
          </cell>
          <cell r="G35" t="str">
            <v>XLPE</v>
          </cell>
          <cell r="H35">
            <v>1982</v>
          </cell>
          <cell r="I35">
            <v>28</v>
          </cell>
          <cell r="J35" t="str">
            <v>Security/Capacity</v>
          </cell>
          <cell r="K35">
            <v>8</v>
          </cell>
          <cell r="L35">
            <v>8</v>
          </cell>
          <cell r="M35">
            <v>350</v>
          </cell>
          <cell r="N35">
            <v>1.2068965517241379E-2</v>
          </cell>
          <cell r="O35">
            <v>3</v>
          </cell>
          <cell r="P35">
            <v>24</v>
          </cell>
          <cell r="Q35">
            <v>0.10410100712519343</v>
          </cell>
          <cell r="R35">
            <v>5</v>
          </cell>
          <cell r="S35">
            <v>2</v>
          </cell>
          <cell r="T35">
            <v>2</v>
          </cell>
          <cell r="U35">
            <v>2800</v>
          </cell>
          <cell r="V35">
            <v>0</v>
          </cell>
          <cell r="W35">
            <v>8000</v>
          </cell>
          <cell r="X35">
            <v>46.845453206337041</v>
          </cell>
          <cell r="Y35">
            <v>1</v>
          </cell>
          <cell r="Z35">
            <v>1</v>
          </cell>
          <cell r="AA35">
            <v>1</v>
          </cell>
          <cell r="AB35">
            <v>2.5500000000000003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N35">
            <v>83.88</v>
          </cell>
          <cell r="AO35">
            <v>277.92540000000002</v>
          </cell>
          <cell r="AP35">
            <v>964.2</v>
          </cell>
          <cell r="AQ35">
            <v>313.25232</v>
          </cell>
          <cell r="AR35">
            <v>0</v>
          </cell>
          <cell r="AS35">
            <v>94.38</v>
          </cell>
          <cell r="AT35">
            <v>31.380000000000003</v>
          </cell>
          <cell r="AW35">
            <v>5.295053160000001</v>
          </cell>
          <cell r="AX35">
            <v>44.125443000000011</v>
          </cell>
          <cell r="AY35">
            <v>238.27739220000007</v>
          </cell>
          <cell r="AZ35">
            <v>70.600708800000021</v>
          </cell>
          <cell r="BA35">
            <v>35.30035440000001</v>
          </cell>
          <cell r="BD35">
            <v>277.92540000000002</v>
          </cell>
          <cell r="BE35">
            <v>0</v>
          </cell>
          <cell r="BF35">
            <v>0</v>
          </cell>
          <cell r="BG35">
            <v>105</v>
          </cell>
          <cell r="BH35">
            <v>222.6</v>
          </cell>
          <cell r="BI35">
            <v>0</v>
          </cell>
          <cell r="BJ35">
            <v>0</v>
          </cell>
          <cell r="BK35">
            <v>0</v>
          </cell>
          <cell r="BL35">
            <v>195.65232</v>
          </cell>
          <cell r="BM35">
            <v>63</v>
          </cell>
          <cell r="BN35">
            <v>34.254000000000005</v>
          </cell>
          <cell r="BO35">
            <v>0</v>
          </cell>
          <cell r="BR35">
            <v>102643.07</v>
          </cell>
          <cell r="BS35">
            <v>37510.910000000003</v>
          </cell>
          <cell r="BT35">
            <v>26784.739999999998</v>
          </cell>
          <cell r="BU35">
            <v>52056.6</v>
          </cell>
          <cell r="BV35">
            <v>11550</v>
          </cell>
          <cell r="BW35">
            <v>0</v>
          </cell>
          <cell r="BX35">
            <v>0</v>
          </cell>
          <cell r="BY35">
            <v>230545.32</v>
          </cell>
          <cell r="CB35">
            <v>16746141.010000002</v>
          </cell>
        </row>
        <row r="36">
          <cell r="B36" t="str">
            <v>01</v>
          </cell>
          <cell r="C36">
            <v>1</v>
          </cell>
          <cell r="D36" t="str">
            <v>Reliability/Security</v>
          </cell>
          <cell r="E36" t="str">
            <v>CTM17 Line Section Upgrade</v>
          </cell>
          <cell r="G36" t="str">
            <v>Poles</v>
          </cell>
          <cell r="H36">
            <v>1989</v>
          </cell>
          <cell r="I36">
            <v>21</v>
          </cell>
          <cell r="J36" t="str">
            <v>Security</v>
          </cell>
          <cell r="K36">
            <v>4</v>
          </cell>
          <cell r="L36">
            <v>8</v>
          </cell>
          <cell r="M36">
            <v>350</v>
          </cell>
          <cell r="N36">
            <v>1.2068965517241379E-2</v>
          </cell>
          <cell r="O36">
            <v>3</v>
          </cell>
          <cell r="P36">
            <v>12</v>
          </cell>
          <cell r="Q36">
            <v>0.14794298228148545</v>
          </cell>
          <cell r="R36">
            <v>5</v>
          </cell>
          <cell r="S36">
            <v>1</v>
          </cell>
          <cell r="T36">
            <v>1</v>
          </cell>
          <cell r="U36">
            <v>2800</v>
          </cell>
          <cell r="V36">
            <v>5000</v>
          </cell>
          <cell r="W36">
            <v>8000</v>
          </cell>
          <cell r="X36">
            <v>194.79159333728916</v>
          </cell>
          <cell r="Y36">
            <v>4</v>
          </cell>
          <cell r="Z36">
            <v>1</v>
          </cell>
          <cell r="AA36">
            <v>1</v>
          </cell>
          <cell r="AB36">
            <v>2.5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N36">
            <v>32.6</v>
          </cell>
          <cell r="AO36">
            <v>100.828</v>
          </cell>
          <cell r="AP36">
            <v>287.10000000000002</v>
          </cell>
          <cell r="AQ36">
            <v>128.0624</v>
          </cell>
          <cell r="AR36">
            <v>0</v>
          </cell>
          <cell r="AS36">
            <v>33.6</v>
          </cell>
          <cell r="AT36">
            <v>9.6</v>
          </cell>
          <cell r="AW36">
            <v>1.7753712000000004</v>
          </cell>
          <cell r="AX36">
            <v>14.794760000000004</v>
          </cell>
          <cell r="AY36">
            <v>79.891704000000018</v>
          </cell>
          <cell r="AZ36">
            <v>23.671616000000007</v>
          </cell>
          <cell r="BA36">
            <v>11.835808000000004</v>
          </cell>
          <cell r="BD36">
            <v>100.828</v>
          </cell>
          <cell r="BE36">
            <v>0</v>
          </cell>
          <cell r="BF36">
            <v>0</v>
          </cell>
          <cell r="BG36">
            <v>40</v>
          </cell>
          <cell r="BH36">
            <v>92.3</v>
          </cell>
          <cell r="BI36">
            <v>0</v>
          </cell>
          <cell r="BJ36">
            <v>0</v>
          </cell>
          <cell r="BK36">
            <v>0</v>
          </cell>
          <cell r="BL36">
            <v>83.2624</v>
          </cell>
          <cell r="BM36">
            <v>24</v>
          </cell>
          <cell r="BN36">
            <v>5.28</v>
          </cell>
          <cell r="BO36">
            <v>0</v>
          </cell>
          <cell r="BR36">
            <v>34107.25</v>
          </cell>
          <cell r="BS36">
            <v>12576.99</v>
          </cell>
          <cell r="BT36">
            <v>10216.09</v>
          </cell>
          <cell r="BU36">
            <v>17312</v>
          </cell>
          <cell r="BV36">
            <v>6900</v>
          </cell>
          <cell r="BW36">
            <v>0</v>
          </cell>
          <cell r="BX36">
            <v>0</v>
          </cell>
          <cell r="BY36">
            <v>81112.33</v>
          </cell>
          <cell r="CB36">
            <v>16827253.34</v>
          </cell>
        </row>
        <row r="37">
          <cell r="B37" t="str">
            <v>11</v>
          </cell>
          <cell r="C37">
            <v>11</v>
          </cell>
          <cell r="D37" t="str">
            <v>Renewal</v>
          </cell>
          <cell r="E37" t="str">
            <v>Valencia Subdivision Renewal</v>
          </cell>
          <cell r="G37" t="str">
            <v>XLPE</v>
          </cell>
          <cell r="H37">
            <v>1976</v>
          </cell>
          <cell r="I37">
            <v>34</v>
          </cell>
          <cell r="J37" t="str">
            <v>Subdivision Rebuild</v>
          </cell>
          <cell r="K37">
            <v>10</v>
          </cell>
          <cell r="L37">
            <v>8</v>
          </cell>
          <cell r="M37">
            <v>350</v>
          </cell>
          <cell r="N37">
            <v>1.2068965517241379E-2</v>
          </cell>
          <cell r="O37">
            <v>3</v>
          </cell>
          <cell r="P37">
            <v>30</v>
          </cell>
          <cell r="Q37">
            <v>0.12247928446622182</v>
          </cell>
          <cell r="R37">
            <v>5</v>
          </cell>
          <cell r="S37">
            <v>2</v>
          </cell>
          <cell r="T37">
            <v>1</v>
          </cell>
          <cell r="U37">
            <v>2800</v>
          </cell>
          <cell r="V37">
            <v>5000</v>
          </cell>
          <cell r="W37">
            <v>8000</v>
          </cell>
          <cell r="X37">
            <v>64.505756485543486</v>
          </cell>
          <cell r="Y37">
            <v>1</v>
          </cell>
          <cell r="Z37">
            <v>1</v>
          </cell>
          <cell r="AA37">
            <v>2</v>
          </cell>
          <cell r="AB37">
            <v>2.4500000000000002</v>
          </cell>
          <cell r="AE37">
            <v>121.14999999999999</v>
          </cell>
          <cell r="AF37">
            <v>200</v>
          </cell>
          <cell r="AG37">
            <v>102.661</v>
          </cell>
          <cell r="AH37">
            <v>123.661</v>
          </cell>
          <cell r="AI37">
            <v>171.8</v>
          </cell>
          <cell r="AJ37">
            <v>428</v>
          </cell>
          <cell r="AK37">
            <v>0</v>
          </cell>
          <cell r="AN37">
            <v>5.3</v>
          </cell>
          <cell r="AO37">
            <v>19.600000000000001</v>
          </cell>
          <cell r="AP37">
            <v>39.200000000000003</v>
          </cell>
          <cell r="AQ37">
            <v>17.100000000000001</v>
          </cell>
          <cell r="AR37">
            <v>0</v>
          </cell>
          <cell r="AS37">
            <v>4</v>
          </cell>
          <cell r="AT37">
            <v>1</v>
          </cell>
          <cell r="AW37">
            <v>3.7004159999999993</v>
          </cell>
          <cell r="AX37">
            <v>30.836799999999997</v>
          </cell>
          <cell r="AY37">
            <v>166.51871999999997</v>
          </cell>
          <cell r="AZ37">
            <v>49.338879999999996</v>
          </cell>
          <cell r="BA37">
            <v>24.669439999999998</v>
          </cell>
          <cell r="BD37">
            <v>19.350000000000001</v>
          </cell>
          <cell r="BE37">
            <v>0</v>
          </cell>
          <cell r="BF37">
            <v>88.661000000000001</v>
          </cell>
          <cell r="BG37">
            <v>5</v>
          </cell>
          <cell r="BH37">
            <v>224.6</v>
          </cell>
          <cell r="BI37">
            <v>0</v>
          </cell>
          <cell r="BJ37">
            <v>0</v>
          </cell>
          <cell r="BK37">
            <v>263</v>
          </cell>
          <cell r="BL37">
            <v>426.5</v>
          </cell>
          <cell r="BM37">
            <v>10.8</v>
          </cell>
          <cell r="BN37">
            <v>0</v>
          </cell>
          <cell r="BO37">
            <v>200</v>
          </cell>
          <cell r="BR37">
            <v>70237.58</v>
          </cell>
          <cell r="BS37">
            <v>26214.28</v>
          </cell>
          <cell r="BT37">
            <v>31157.52</v>
          </cell>
          <cell r="BU37">
            <v>62780</v>
          </cell>
          <cell r="BV37">
            <v>54550</v>
          </cell>
          <cell r="BW37">
            <v>0</v>
          </cell>
          <cell r="BX37">
            <v>0</v>
          </cell>
          <cell r="BY37">
            <v>244939.37999999998</v>
          </cell>
          <cell r="CB37">
            <v>17072192.719999999</v>
          </cell>
        </row>
        <row r="38">
          <cell r="B38" t="str">
            <v>15</v>
          </cell>
          <cell r="C38">
            <v>15</v>
          </cell>
          <cell r="D38" t="str">
            <v>Renewal</v>
          </cell>
          <cell r="E38" t="str">
            <v>Grantham Renewal</v>
          </cell>
          <cell r="G38" t="str">
            <v>Station Tx</v>
          </cell>
          <cell r="H38">
            <v>1958</v>
          </cell>
          <cell r="I38">
            <v>52</v>
          </cell>
          <cell r="J38" t="str">
            <v>Renewal</v>
          </cell>
          <cell r="K38">
            <v>10</v>
          </cell>
          <cell r="L38">
            <v>12</v>
          </cell>
          <cell r="M38">
            <v>1000</v>
          </cell>
          <cell r="N38">
            <v>5.1724137931034482E-2</v>
          </cell>
          <cell r="O38">
            <v>10</v>
          </cell>
          <cell r="P38">
            <v>100</v>
          </cell>
          <cell r="Q38">
            <v>2.5923521634509977E-2</v>
          </cell>
          <cell r="R38">
            <v>2</v>
          </cell>
          <cell r="S38">
            <v>2</v>
          </cell>
          <cell r="T38">
            <v>2</v>
          </cell>
          <cell r="U38">
            <v>12000</v>
          </cell>
          <cell r="V38">
            <v>0</v>
          </cell>
          <cell r="W38">
            <v>12000</v>
          </cell>
          <cell r="X38">
            <v>6.2216451922823941</v>
          </cell>
          <cell r="Y38">
            <v>0</v>
          </cell>
          <cell r="Z38">
            <v>3</v>
          </cell>
          <cell r="AA38">
            <v>5</v>
          </cell>
          <cell r="AB38">
            <v>2.25</v>
          </cell>
          <cell r="AE38">
            <v>226.45</v>
          </cell>
          <cell r="AF38">
            <v>300</v>
          </cell>
          <cell r="AG38">
            <v>365.12524999999999</v>
          </cell>
          <cell r="AH38">
            <v>552.64400000000001</v>
          </cell>
          <cell r="AI38">
            <v>389.5</v>
          </cell>
          <cell r="AJ38">
            <v>762.46249999999998</v>
          </cell>
          <cell r="AK38">
            <v>0</v>
          </cell>
          <cell r="AN38">
            <v>1458.45</v>
          </cell>
          <cell r="AO38">
            <v>3721.1099999999997</v>
          </cell>
          <cell r="AP38">
            <v>10799.9</v>
          </cell>
          <cell r="AQ38">
            <v>4191.4219999999996</v>
          </cell>
          <cell r="AR38">
            <v>0</v>
          </cell>
          <cell r="AS38">
            <v>897.5</v>
          </cell>
          <cell r="AT38">
            <v>310</v>
          </cell>
          <cell r="AW38">
            <v>71.92369124999999</v>
          </cell>
          <cell r="AX38">
            <v>599.36409374999994</v>
          </cell>
          <cell r="AY38">
            <v>3236.5661062499994</v>
          </cell>
          <cell r="AZ38">
            <v>958.98254999999995</v>
          </cell>
          <cell r="BA38">
            <v>479.49127499999997</v>
          </cell>
          <cell r="BD38">
            <v>3711.2275</v>
          </cell>
          <cell r="BE38">
            <v>0</v>
          </cell>
          <cell r="BF38">
            <v>277.64400000000001</v>
          </cell>
          <cell r="BG38">
            <v>1085</v>
          </cell>
          <cell r="BH38">
            <v>3828.0242499999999</v>
          </cell>
          <cell r="BI38">
            <v>0</v>
          </cell>
          <cell r="BJ38">
            <v>812</v>
          </cell>
          <cell r="BK38">
            <v>551.64750000000004</v>
          </cell>
          <cell r="BL38">
            <v>3703.5394999999999</v>
          </cell>
          <cell r="BM38">
            <v>795</v>
          </cell>
          <cell r="BN38">
            <v>137.77500000000001</v>
          </cell>
          <cell r="BO38">
            <v>300</v>
          </cell>
          <cell r="BR38">
            <v>1411101.5</v>
          </cell>
          <cell r="BS38">
            <v>509517.85</v>
          </cell>
          <cell r="BT38">
            <v>409771.94</v>
          </cell>
          <cell r="BU38">
            <v>1293559.3</v>
          </cell>
          <cell r="BV38">
            <v>233550</v>
          </cell>
          <cell r="BW38">
            <v>0</v>
          </cell>
          <cell r="BX38">
            <v>0</v>
          </cell>
          <cell r="BY38">
            <v>3857500.5900000003</v>
          </cell>
          <cell r="CB38">
            <v>20929693.309999999</v>
          </cell>
        </row>
        <row r="39">
          <cell r="B39" t="str">
            <v>18</v>
          </cell>
          <cell r="C39">
            <v>18</v>
          </cell>
          <cell r="D39" t="str">
            <v>Security/Renewal</v>
          </cell>
          <cell r="E39" t="str">
            <v>St.Paul St - 3/0 cond upgrade to 556AL</v>
          </cell>
          <cell r="G39" t="str">
            <v>Conductor</v>
          </cell>
          <cell r="H39">
            <v>1978</v>
          </cell>
          <cell r="I39">
            <v>32</v>
          </cell>
          <cell r="J39" t="str">
            <v>Security/Capacity</v>
          </cell>
          <cell r="K39">
            <v>10</v>
          </cell>
          <cell r="L39">
            <v>8</v>
          </cell>
          <cell r="M39">
            <v>1000</v>
          </cell>
          <cell r="N39">
            <v>3.4482758620689655E-2</v>
          </cell>
          <cell r="O39">
            <v>7</v>
          </cell>
          <cell r="P39">
            <v>70</v>
          </cell>
          <cell r="Q39">
            <v>4.6489621172149193E-2</v>
          </cell>
          <cell r="R39">
            <v>2</v>
          </cell>
          <cell r="S39">
            <v>3</v>
          </cell>
          <cell r="T39">
            <v>2</v>
          </cell>
          <cell r="U39">
            <v>8000</v>
          </cell>
          <cell r="V39">
            <v>5000</v>
          </cell>
          <cell r="W39">
            <v>8000</v>
          </cell>
          <cell r="X39">
            <v>13.946886351644757</v>
          </cell>
          <cell r="Y39">
            <v>0</v>
          </cell>
          <cell r="Z39">
            <v>3</v>
          </cell>
          <cell r="AA39">
            <v>2</v>
          </cell>
          <cell r="AB39">
            <v>2.0999999999999996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N39">
            <v>624</v>
          </cell>
          <cell r="AO39">
            <v>1811</v>
          </cell>
          <cell r="AP39">
            <v>6379</v>
          </cell>
          <cell r="AQ39">
            <v>1799.7</v>
          </cell>
          <cell r="AR39">
            <v>0</v>
          </cell>
          <cell r="AS39">
            <v>360</v>
          </cell>
          <cell r="AT39">
            <v>128</v>
          </cell>
          <cell r="AW39">
            <v>33.305100000000003</v>
          </cell>
          <cell r="AX39">
            <v>277.54250000000002</v>
          </cell>
          <cell r="AY39">
            <v>1498.7294999999999</v>
          </cell>
          <cell r="AZ39">
            <v>444.06800000000004</v>
          </cell>
          <cell r="BA39">
            <v>222.03400000000002</v>
          </cell>
          <cell r="BD39">
            <v>1810</v>
          </cell>
          <cell r="BE39">
            <v>0</v>
          </cell>
          <cell r="BF39">
            <v>0</v>
          </cell>
          <cell r="BG39">
            <v>400</v>
          </cell>
          <cell r="BH39">
            <v>1189</v>
          </cell>
          <cell r="BI39">
            <v>0</v>
          </cell>
          <cell r="BJ39">
            <v>91</v>
          </cell>
          <cell r="BK39">
            <v>0</v>
          </cell>
          <cell r="BL39">
            <v>1647.2</v>
          </cell>
          <cell r="BM39">
            <v>265.2</v>
          </cell>
          <cell r="BN39">
            <v>165</v>
          </cell>
          <cell r="BO39">
            <v>0</v>
          </cell>
          <cell r="BR39">
            <v>664518.05999999994</v>
          </cell>
          <cell r="BS39">
            <v>235938.16</v>
          </cell>
          <cell r="BT39">
            <v>158748.20000000001</v>
          </cell>
          <cell r="BU39">
            <v>387908</v>
          </cell>
          <cell r="BV39">
            <v>58600</v>
          </cell>
          <cell r="BW39">
            <v>0</v>
          </cell>
          <cell r="BX39">
            <v>0</v>
          </cell>
          <cell r="BY39">
            <v>1505712.4200000002</v>
          </cell>
          <cell r="CB39">
            <v>22435405.73</v>
          </cell>
        </row>
        <row r="40">
          <cell r="B40" t="str">
            <v>16</v>
          </cell>
          <cell r="C40">
            <v>16</v>
          </cell>
          <cell r="D40" t="str">
            <v>Renewal</v>
          </cell>
          <cell r="E40" t="str">
            <v>Vine Renewal</v>
          </cell>
          <cell r="G40" t="str">
            <v>Station Tx</v>
          </cell>
          <cell r="H40">
            <v>1954</v>
          </cell>
          <cell r="I40">
            <v>56</v>
          </cell>
          <cell r="J40" t="str">
            <v>Renewal</v>
          </cell>
          <cell r="K40">
            <v>10</v>
          </cell>
          <cell r="L40">
            <v>12</v>
          </cell>
          <cell r="M40">
            <v>1000</v>
          </cell>
          <cell r="N40">
            <v>5.1724137931034482E-2</v>
          </cell>
          <cell r="O40">
            <v>10</v>
          </cell>
          <cell r="P40">
            <v>100</v>
          </cell>
          <cell r="Q40">
            <v>7.9760894576881465E-3</v>
          </cell>
          <cell r="R40">
            <v>1</v>
          </cell>
          <cell r="S40">
            <v>2</v>
          </cell>
          <cell r="T40">
            <v>2</v>
          </cell>
          <cell r="U40">
            <v>12000</v>
          </cell>
          <cell r="V40">
            <v>0</v>
          </cell>
          <cell r="W40">
            <v>12000</v>
          </cell>
          <cell r="X40">
            <v>1.9142614698451552</v>
          </cell>
          <cell r="Y40">
            <v>0</v>
          </cell>
          <cell r="Z40">
            <v>3</v>
          </cell>
          <cell r="AA40">
            <v>5</v>
          </cell>
          <cell r="AB40">
            <v>1.95</v>
          </cell>
          <cell r="AE40">
            <v>31.55</v>
          </cell>
          <cell r="AF40">
            <v>20</v>
          </cell>
          <cell r="AG40">
            <v>13.997999999999999</v>
          </cell>
          <cell r="AH40">
            <v>16.997999999999998</v>
          </cell>
          <cell r="AI40">
            <v>15.6</v>
          </cell>
          <cell r="AJ40">
            <v>56</v>
          </cell>
          <cell r="AK40">
            <v>2</v>
          </cell>
          <cell r="AN40">
            <v>5862.3177500000002</v>
          </cell>
          <cell r="AO40">
            <v>13113.783600000001</v>
          </cell>
          <cell r="AP40">
            <v>55373.837500000001</v>
          </cell>
          <cell r="AQ40">
            <v>15537.718910000001</v>
          </cell>
          <cell r="AR40">
            <v>0</v>
          </cell>
          <cell r="AS40">
            <v>3428.7275</v>
          </cell>
          <cell r="AT40">
            <v>1199.9775</v>
          </cell>
          <cell r="AW40">
            <v>284.01752627999991</v>
          </cell>
          <cell r="AX40">
            <v>2366.8127189999996</v>
          </cell>
          <cell r="AY40">
            <v>12780.788682599998</v>
          </cell>
          <cell r="AZ40">
            <v>3786.9003503999993</v>
          </cell>
          <cell r="BA40">
            <v>1893.4501751999996</v>
          </cell>
          <cell r="BD40">
            <v>15259.859887500001</v>
          </cell>
          <cell r="BE40">
            <v>0</v>
          </cell>
          <cell r="BF40">
            <v>11.997999999999999</v>
          </cell>
          <cell r="BG40">
            <v>3892</v>
          </cell>
          <cell r="BH40">
            <v>13447.612500000001</v>
          </cell>
          <cell r="BI40">
            <v>0</v>
          </cell>
          <cell r="BJ40">
            <v>1219.5</v>
          </cell>
          <cell r="BK40">
            <v>26</v>
          </cell>
          <cell r="BL40">
            <v>11422.768910000001</v>
          </cell>
          <cell r="BM40">
            <v>2570.1</v>
          </cell>
          <cell r="BN40">
            <v>1005.786375</v>
          </cell>
          <cell r="BO40">
            <v>17</v>
          </cell>
          <cell r="BR40">
            <v>5632559.169999999</v>
          </cell>
          <cell r="BS40">
            <v>2012021.3099999998</v>
          </cell>
          <cell r="BT40">
            <v>1350215.5</v>
          </cell>
          <cell r="BU40">
            <v>2905226.2399999998</v>
          </cell>
          <cell r="BV40">
            <v>637450</v>
          </cell>
          <cell r="BW40">
            <v>0</v>
          </cell>
          <cell r="BX40">
            <v>0</v>
          </cell>
          <cell r="BY40">
            <v>12537472.219999999</v>
          </cell>
          <cell r="CB40">
            <v>34972877.950000003</v>
          </cell>
        </row>
        <row r="41">
          <cell r="B41" t="str">
            <v>12</v>
          </cell>
          <cell r="C41">
            <v>12</v>
          </cell>
          <cell r="D41" t="str">
            <v>Renewal</v>
          </cell>
          <cell r="E41" t="str">
            <v>Zaraldo Subdivsion Renewal</v>
          </cell>
          <cell r="G41" t="str">
            <v>XLPE</v>
          </cell>
          <cell r="H41">
            <v>1975</v>
          </cell>
          <cell r="I41">
            <v>35</v>
          </cell>
          <cell r="J41" t="str">
            <v>Subdivision Rebuild</v>
          </cell>
          <cell r="K41">
            <v>10</v>
          </cell>
          <cell r="L41">
            <v>8</v>
          </cell>
          <cell r="M41">
            <v>150</v>
          </cell>
          <cell r="N41">
            <v>5.1724137931034482E-3</v>
          </cell>
          <cell r="O41">
            <v>1</v>
          </cell>
          <cell r="P41">
            <v>10</v>
          </cell>
          <cell r="Q41">
            <v>4.6498746672782178E-2</v>
          </cell>
          <cell r="R41">
            <v>2</v>
          </cell>
          <cell r="S41">
            <v>2</v>
          </cell>
          <cell r="T41">
            <v>2</v>
          </cell>
          <cell r="U41">
            <v>1200</v>
          </cell>
          <cell r="V41">
            <v>5000</v>
          </cell>
          <cell r="W41">
            <v>8000</v>
          </cell>
          <cell r="X41">
            <v>66.028220275350691</v>
          </cell>
          <cell r="Y41">
            <v>1</v>
          </cell>
          <cell r="Z41">
            <v>1</v>
          </cell>
          <cell r="AA41">
            <v>2</v>
          </cell>
          <cell r="AB41">
            <v>1.7499999999999998</v>
          </cell>
          <cell r="AE41">
            <v>106.65</v>
          </cell>
          <cell r="AF41">
            <v>200</v>
          </cell>
          <cell r="AG41">
            <v>49.324999999999996</v>
          </cell>
          <cell r="AH41">
            <v>73.324999999999989</v>
          </cell>
          <cell r="AI41">
            <v>139.19999999999999</v>
          </cell>
          <cell r="AJ41">
            <v>432</v>
          </cell>
          <cell r="AK41">
            <v>0</v>
          </cell>
          <cell r="AN41">
            <v>10.1</v>
          </cell>
          <cell r="AO41">
            <v>36.700000000000003</v>
          </cell>
          <cell r="AP41">
            <v>73.400000000000006</v>
          </cell>
          <cell r="AQ41">
            <v>32.700000000000003</v>
          </cell>
          <cell r="AR41">
            <v>0</v>
          </cell>
          <cell r="AS41">
            <v>8</v>
          </cell>
          <cell r="AT41">
            <v>2</v>
          </cell>
          <cell r="AW41">
            <v>3.4902000000000002</v>
          </cell>
          <cell r="AX41">
            <v>29.085000000000004</v>
          </cell>
          <cell r="AY41">
            <v>157.05900000000003</v>
          </cell>
          <cell r="AZ41">
            <v>46.536000000000008</v>
          </cell>
          <cell r="BA41">
            <v>23.268000000000004</v>
          </cell>
          <cell r="BD41">
            <v>36.200000000000003</v>
          </cell>
          <cell r="BE41">
            <v>0</v>
          </cell>
          <cell r="BF41">
            <v>33.324999999999996</v>
          </cell>
          <cell r="BG41">
            <v>10</v>
          </cell>
          <cell r="BH41">
            <v>237.2</v>
          </cell>
          <cell r="BI41">
            <v>0</v>
          </cell>
          <cell r="BJ41">
            <v>0</v>
          </cell>
          <cell r="BK41">
            <v>232</v>
          </cell>
          <cell r="BL41">
            <v>441</v>
          </cell>
          <cell r="BM41">
            <v>7.6</v>
          </cell>
          <cell r="BN41">
            <v>0</v>
          </cell>
          <cell r="BO41">
            <v>200</v>
          </cell>
          <cell r="BR41">
            <v>65443.369999999995</v>
          </cell>
          <cell r="BS41">
            <v>24725.09</v>
          </cell>
          <cell r="BT41">
            <v>30017.1</v>
          </cell>
          <cell r="BU41">
            <v>39774</v>
          </cell>
          <cell r="BV41">
            <v>55100</v>
          </cell>
          <cell r="BW41">
            <v>0</v>
          </cell>
          <cell r="BX41">
            <v>0</v>
          </cell>
          <cell r="BY41">
            <v>215059.56</v>
          </cell>
          <cell r="CB41">
            <v>35187937.510000005</v>
          </cell>
        </row>
        <row r="42">
          <cell r="B42" t="str">
            <v>22</v>
          </cell>
          <cell r="C42">
            <v>22</v>
          </cell>
          <cell r="D42" t="str">
            <v>Security</v>
          </cell>
          <cell r="E42" t="str">
            <v>Conductor upgrade along Benfield</v>
          </cell>
          <cell r="G42" t="str">
            <v>XLPE</v>
          </cell>
          <cell r="H42">
            <v>1986</v>
          </cell>
          <cell r="I42">
            <v>24</v>
          </cell>
          <cell r="J42" t="str">
            <v>SC2&amp;3 Line upgrade on Benfield</v>
          </cell>
          <cell r="K42">
            <v>6</v>
          </cell>
          <cell r="L42">
            <v>4</v>
          </cell>
          <cell r="M42">
            <v>6</v>
          </cell>
          <cell r="N42">
            <v>1.0344827586206896E-4</v>
          </cell>
          <cell r="O42">
            <v>0.1</v>
          </cell>
          <cell r="P42">
            <v>0.60000000000000009</v>
          </cell>
          <cell r="Q42">
            <v>2.1007784014210789E-3</v>
          </cell>
          <cell r="R42">
            <v>1</v>
          </cell>
          <cell r="S42">
            <v>2</v>
          </cell>
          <cell r="T42">
            <v>2</v>
          </cell>
          <cell r="U42">
            <v>24</v>
          </cell>
          <cell r="V42">
            <v>5000</v>
          </cell>
          <cell r="W42">
            <v>4000</v>
          </cell>
          <cell r="X42">
            <v>31.59570715737302</v>
          </cell>
          <cell r="Y42">
            <v>0</v>
          </cell>
          <cell r="Z42">
            <v>3</v>
          </cell>
          <cell r="AA42">
            <v>2</v>
          </cell>
          <cell r="AB42">
            <v>1.65</v>
          </cell>
          <cell r="AE42">
            <v>8</v>
          </cell>
          <cell r="AF42">
            <v>0</v>
          </cell>
          <cell r="AG42">
            <v>28</v>
          </cell>
          <cell r="AH42">
            <v>28</v>
          </cell>
          <cell r="AI42">
            <v>20</v>
          </cell>
          <cell r="AJ42">
            <v>0</v>
          </cell>
          <cell r="AK42">
            <v>0</v>
          </cell>
          <cell r="AN42">
            <v>81.89</v>
          </cell>
          <cell r="AO42">
            <v>266.48789999999997</v>
          </cell>
          <cell r="AP42">
            <v>893.25</v>
          </cell>
          <cell r="AQ42">
            <v>303.46231999999998</v>
          </cell>
          <cell r="AR42">
            <v>0</v>
          </cell>
          <cell r="AS42">
            <v>66.63</v>
          </cell>
          <cell r="AT42">
            <v>22.63</v>
          </cell>
          <cell r="AW42">
            <v>5.1550506600000006</v>
          </cell>
          <cell r="AX42">
            <v>42.958755500000009</v>
          </cell>
          <cell r="AY42">
            <v>231.97727970000005</v>
          </cell>
          <cell r="AZ42">
            <v>68.734008800000012</v>
          </cell>
          <cell r="BA42">
            <v>34.367004400000006</v>
          </cell>
          <cell r="BD42">
            <v>265.23789999999997</v>
          </cell>
          <cell r="BE42">
            <v>0</v>
          </cell>
          <cell r="BF42">
            <v>28</v>
          </cell>
          <cell r="BG42">
            <v>75</v>
          </cell>
          <cell r="BH42">
            <v>206.15</v>
          </cell>
          <cell r="BI42">
            <v>0</v>
          </cell>
          <cell r="BJ42">
            <v>14</v>
          </cell>
          <cell r="BK42">
            <v>20</v>
          </cell>
          <cell r="BL42">
            <v>224.46231999999998</v>
          </cell>
          <cell r="BM42">
            <v>55</v>
          </cell>
          <cell r="BN42">
            <v>21.879000000000001</v>
          </cell>
          <cell r="BO42">
            <v>0</v>
          </cell>
          <cell r="BR42">
            <v>101601.47</v>
          </cell>
          <cell r="BS42">
            <v>36519.120000000003</v>
          </cell>
          <cell r="BT42">
            <v>26083.73</v>
          </cell>
          <cell r="BU42">
            <v>111554.1</v>
          </cell>
          <cell r="BV42">
            <v>9850</v>
          </cell>
          <cell r="BW42">
            <v>0</v>
          </cell>
          <cell r="BX42">
            <v>0</v>
          </cell>
          <cell r="BY42">
            <v>285608.42000000004</v>
          </cell>
          <cell r="CB42">
            <v>35473545.930000007</v>
          </cell>
        </row>
        <row r="43">
          <cell r="B43" t="str">
            <v>21</v>
          </cell>
          <cell r="C43">
            <v>21</v>
          </cell>
          <cell r="D43" t="str">
            <v>Security</v>
          </cell>
          <cell r="E43" t="str">
            <v>Bunting New M57 feeder to relieve BUM75/BUM77/CTM11</v>
          </cell>
          <cell r="G43" t="str">
            <v>XLPE</v>
          </cell>
          <cell r="H43">
            <v>1980</v>
          </cell>
          <cell r="I43">
            <v>30</v>
          </cell>
          <cell r="J43" t="str">
            <v>Security/Reliability</v>
          </cell>
          <cell r="K43">
            <v>10</v>
          </cell>
          <cell r="L43">
            <v>12</v>
          </cell>
          <cell r="M43">
            <v>1000</v>
          </cell>
          <cell r="N43">
            <v>5.1724137931034482E-2</v>
          </cell>
          <cell r="O43">
            <v>10</v>
          </cell>
          <cell r="P43">
            <v>100</v>
          </cell>
          <cell r="Q43">
            <v>4.9344501474352029E-2</v>
          </cell>
          <cell r="R43">
            <v>2</v>
          </cell>
          <cell r="S43">
            <v>2</v>
          </cell>
          <cell r="T43">
            <v>1</v>
          </cell>
          <cell r="U43">
            <v>12000</v>
          </cell>
          <cell r="V43">
            <v>0</v>
          </cell>
          <cell r="W43">
            <v>12000</v>
          </cell>
          <cell r="X43">
            <v>11.842680353844488</v>
          </cell>
          <cell r="Y43">
            <v>0</v>
          </cell>
          <cell r="Z43">
            <v>3</v>
          </cell>
          <cell r="AA43">
            <v>1</v>
          </cell>
          <cell r="AB43">
            <v>1.65</v>
          </cell>
          <cell r="AE43">
            <v>456.50600000000003</v>
          </cell>
          <cell r="AF43">
            <v>202.4</v>
          </cell>
          <cell r="AG43">
            <v>32.24</v>
          </cell>
          <cell r="AH43">
            <v>62.6</v>
          </cell>
          <cell r="AI43">
            <v>145.72800000000001</v>
          </cell>
          <cell r="AJ43">
            <v>647.67999999999995</v>
          </cell>
          <cell r="AK43">
            <v>0</v>
          </cell>
          <cell r="AN43">
            <v>594.4</v>
          </cell>
          <cell r="AO43">
            <v>2227.54</v>
          </cell>
          <cell r="AP43">
            <v>6000</v>
          </cell>
          <cell r="AQ43">
            <v>1946.732</v>
          </cell>
          <cell r="AR43">
            <v>0</v>
          </cell>
          <cell r="AS43">
            <v>538</v>
          </cell>
          <cell r="AT43">
            <v>175</v>
          </cell>
          <cell r="AW43">
            <v>39.086478</v>
          </cell>
          <cell r="AX43">
            <v>325.72065000000003</v>
          </cell>
          <cell r="AY43">
            <v>1758.8915099999999</v>
          </cell>
          <cell r="AZ43">
            <v>521.15304000000003</v>
          </cell>
          <cell r="BA43">
            <v>260.57652000000002</v>
          </cell>
          <cell r="BD43">
            <v>2219.29</v>
          </cell>
          <cell r="BE43">
            <v>0</v>
          </cell>
          <cell r="BF43">
            <v>12</v>
          </cell>
          <cell r="BG43">
            <v>625</v>
          </cell>
          <cell r="BH43">
            <v>1701.64</v>
          </cell>
          <cell r="BI43">
            <v>0</v>
          </cell>
          <cell r="BJ43">
            <v>154</v>
          </cell>
          <cell r="BK43">
            <v>242.88</v>
          </cell>
          <cell r="BL43">
            <v>2069.7719999999999</v>
          </cell>
          <cell r="BM43">
            <v>433.4</v>
          </cell>
          <cell r="BN43">
            <v>125.4</v>
          </cell>
          <cell r="BO43">
            <v>202.4</v>
          </cell>
          <cell r="BR43">
            <v>766043.79</v>
          </cell>
          <cell r="BS43">
            <v>276894.28000000003</v>
          </cell>
          <cell r="BT43">
            <v>223129.64</v>
          </cell>
          <cell r="BU43">
            <v>595750.54</v>
          </cell>
          <cell r="BV43">
            <v>164750</v>
          </cell>
          <cell r="BW43">
            <v>0</v>
          </cell>
          <cell r="BX43">
            <v>0</v>
          </cell>
          <cell r="BY43">
            <v>2026568.2499999998</v>
          </cell>
          <cell r="CB43">
            <v>37500114.180000007</v>
          </cell>
        </row>
        <row r="44">
          <cell r="B44" t="str">
            <v>07</v>
          </cell>
          <cell r="C44">
            <v>7</v>
          </cell>
          <cell r="D44" t="str">
            <v>Renewal</v>
          </cell>
          <cell r="E44" t="str">
            <v>Ventura Subdivision Rebuild</v>
          </cell>
          <cell r="G44" t="str">
            <v>XLPE</v>
          </cell>
          <cell r="H44">
            <v>1975</v>
          </cell>
          <cell r="I44">
            <v>35</v>
          </cell>
          <cell r="J44" t="str">
            <v>Subdivision Rebuild</v>
          </cell>
          <cell r="K44">
            <v>10</v>
          </cell>
          <cell r="L44">
            <v>8</v>
          </cell>
          <cell r="M44">
            <v>350</v>
          </cell>
          <cell r="N44">
            <v>1.2068965517241379E-2</v>
          </cell>
          <cell r="O44">
            <v>3</v>
          </cell>
          <cell r="P44">
            <v>30</v>
          </cell>
          <cell r="Q44">
            <v>5.3624036624073036E-2</v>
          </cell>
          <cell r="R44">
            <v>2</v>
          </cell>
          <cell r="S44">
            <v>2</v>
          </cell>
          <cell r="T44">
            <v>2</v>
          </cell>
          <cell r="U44">
            <v>2800</v>
          </cell>
          <cell r="V44">
            <v>5000</v>
          </cell>
          <cell r="W44">
            <v>8000</v>
          </cell>
          <cell r="X44">
            <v>28.2419926220118</v>
          </cell>
          <cell r="Y44">
            <v>0</v>
          </cell>
          <cell r="Z44">
            <v>1</v>
          </cell>
          <cell r="AA44">
            <v>2</v>
          </cell>
          <cell r="AB44">
            <v>1.6499999999999997</v>
          </cell>
          <cell r="AE44">
            <v>290.75</v>
          </cell>
          <cell r="AF44">
            <v>408</v>
          </cell>
          <cell r="AG44">
            <v>417.97699999999998</v>
          </cell>
          <cell r="AH44">
            <v>507.97699999999998</v>
          </cell>
          <cell r="AI44">
            <v>470</v>
          </cell>
          <cell r="AJ44">
            <v>936</v>
          </cell>
          <cell r="AK44">
            <v>1</v>
          </cell>
          <cell r="AN44">
            <v>9</v>
          </cell>
          <cell r="AO44">
            <v>34.200000000000003</v>
          </cell>
          <cell r="AP44">
            <v>68.400000000000006</v>
          </cell>
          <cell r="AQ44">
            <v>34.200000000000003</v>
          </cell>
          <cell r="AR44">
            <v>0</v>
          </cell>
          <cell r="AS44">
            <v>8</v>
          </cell>
          <cell r="AT44">
            <v>2</v>
          </cell>
          <cell r="AW44">
            <v>6.6937583999999992</v>
          </cell>
          <cell r="AX44">
            <v>55.781319999999994</v>
          </cell>
          <cell r="AY44">
            <v>301.21912799999996</v>
          </cell>
          <cell r="AZ44">
            <v>89.250112000000001</v>
          </cell>
          <cell r="BA44">
            <v>44.625056000000001</v>
          </cell>
          <cell r="BD44">
            <v>34.200000000000003</v>
          </cell>
          <cell r="BE44">
            <v>0</v>
          </cell>
          <cell r="BF44">
            <v>357.97699999999998</v>
          </cell>
          <cell r="BG44">
            <v>10</v>
          </cell>
          <cell r="BH44">
            <v>483.2</v>
          </cell>
          <cell r="BI44">
            <v>0</v>
          </cell>
          <cell r="BJ44">
            <v>0</v>
          </cell>
          <cell r="BK44">
            <v>678</v>
          </cell>
          <cell r="BL44">
            <v>888</v>
          </cell>
          <cell r="BM44">
            <v>38</v>
          </cell>
          <cell r="BN44">
            <v>0</v>
          </cell>
          <cell r="BO44">
            <v>405</v>
          </cell>
          <cell r="BR44">
            <v>184258.32</v>
          </cell>
          <cell r="BS44">
            <v>47419.55</v>
          </cell>
          <cell r="BT44">
            <v>74556.740000000005</v>
          </cell>
          <cell r="BU44">
            <v>243066</v>
          </cell>
          <cell r="BV44">
            <v>10150</v>
          </cell>
          <cell r="BW44">
            <v>0</v>
          </cell>
          <cell r="BX44">
            <v>0</v>
          </cell>
          <cell r="BY44">
            <v>559450.61</v>
          </cell>
          <cell r="CB44">
            <v>38059564.790000007</v>
          </cell>
        </row>
        <row r="45">
          <cell r="B45" t="str">
            <v>03</v>
          </cell>
          <cell r="C45">
            <v>3</v>
          </cell>
          <cell r="D45" t="str">
            <v>Security</v>
          </cell>
          <cell r="E45" t="str">
            <v>CTM17 Grapeview Tie to CTM20</v>
          </cell>
          <cell r="G45" t="str">
            <v>Conductor</v>
          </cell>
          <cell r="H45">
            <v>2003</v>
          </cell>
          <cell r="I45">
            <v>7</v>
          </cell>
          <cell r="J45" t="str">
            <v>Egress cable</v>
          </cell>
          <cell r="K45">
            <v>0.1</v>
          </cell>
          <cell r="L45">
            <v>12</v>
          </cell>
          <cell r="M45">
            <v>1000</v>
          </cell>
          <cell r="N45">
            <v>5.1724137931034482E-2</v>
          </cell>
          <cell r="O45">
            <v>10</v>
          </cell>
          <cell r="P45">
            <v>1</v>
          </cell>
          <cell r="Q45">
            <v>2.2517253282396303E-3</v>
          </cell>
          <cell r="R45">
            <v>1</v>
          </cell>
          <cell r="S45">
            <v>2</v>
          </cell>
          <cell r="T45">
            <v>1</v>
          </cell>
          <cell r="U45">
            <v>12000</v>
          </cell>
          <cell r="V45">
            <v>5000</v>
          </cell>
          <cell r="W45">
            <v>12000</v>
          </cell>
          <cell r="X45">
            <v>65.300034518949275</v>
          </cell>
          <cell r="Y45">
            <v>1</v>
          </cell>
          <cell r="Z45">
            <v>3</v>
          </cell>
          <cell r="AA45">
            <v>1</v>
          </cell>
          <cell r="AB45">
            <v>1.4500000000000002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N45">
            <v>262.3</v>
          </cell>
          <cell r="AO45">
            <v>450.3</v>
          </cell>
          <cell r="AP45">
            <v>2084</v>
          </cell>
          <cell r="AQ45">
            <v>541.46</v>
          </cell>
          <cell r="AR45">
            <v>0</v>
          </cell>
          <cell r="AS45">
            <v>90</v>
          </cell>
          <cell r="AT45">
            <v>33</v>
          </cell>
          <cell r="AW45">
            <v>10.383179999999999</v>
          </cell>
          <cell r="AX45">
            <v>86.526499999999999</v>
          </cell>
          <cell r="AY45">
            <v>467.24310000000003</v>
          </cell>
          <cell r="AZ45">
            <v>138.44239999999999</v>
          </cell>
          <cell r="BA45">
            <v>69.221199999999996</v>
          </cell>
          <cell r="BD45">
            <v>471.7</v>
          </cell>
          <cell r="BE45">
            <v>0</v>
          </cell>
          <cell r="BF45">
            <v>0</v>
          </cell>
          <cell r="BG45">
            <v>100</v>
          </cell>
          <cell r="BH45">
            <v>379</v>
          </cell>
          <cell r="BI45">
            <v>0</v>
          </cell>
          <cell r="BJ45">
            <v>42</v>
          </cell>
          <cell r="BK45">
            <v>0</v>
          </cell>
          <cell r="BL45">
            <v>430.46</v>
          </cell>
          <cell r="BM45">
            <v>66.8</v>
          </cell>
          <cell r="BN45">
            <v>49.5</v>
          </cell>
          <cell r="BO45">
            <v>0</v>
          </cell>
          <cell r="BR45">
            <v>208918.14</v>
          </cell>
          <cell r="BS45">
            <v>73555.94</v>
          </cell>
          <cell r="BT45">
            <v>42025.32</v>
          </cell>
          <cell r="BU45">
            <v>93804.5</v>
          </cell>
          <cell r="BV45">
            <v>25800</v>
          </cell>
          <cell r="BW45">
            <v>0</v>
          </cell>
          <cell r="BX45">
            <v>0</v>
          </cell>
          <cell r="BY45">
            <v>444103.9</v>
          </cell>
          <cell r="CB45">
            <v>38503668.690000005</v>
          </cell>
        </row>
        <row r="46">
          <cell r="B46" t="str">
            <v>02</v>
          </cell>
          <cell r="C46">
            <v>2</v>
          </cell>
          <cell r="D46" t="str">
            <v>Security</v>
          </cell>
          <cell r="E46" t="str">
            <v>CTM17 tie to CTM18</v>
          </cell>
          <cell r="G46" t="str">
            <v>XLPE</v>
          </cell>
          <cell r="H46">
            <v>1997</v>
          </cell>
          <cell r="I46">
            <v>13</v>
          </cell>
          <cell r="J46" t="str">
            <v>Security/Reliability</v>
          </cell>
          <cell r="K46">
            <v>0.1</v>
          </cell>
          <cell r="L46">
            <v>8</v>
          </cell>
          <cell r="M46">
            <v>600</v>
          </cell>
          <cell r="N46">
            <v>2.0689655172413793E-2</v>
          </cell>
          <cell r="O46">
            <v>4</v>
          </cell>
          <cell r="P46">
            <v>0.4</v>
          </cell>
          <cell r="Q46">
            <v>1.2876863543716066E-3</v>
          </cell>
          <cell r="R46">
            <v>1</v>
          </cell>
          <cell r="S46">
            <v>2</v>
          </cell>
          <cell r="T46">
            <v>1</v>
          </cell>
          <cell r="U46">
            <v>4800</v>
          </cell>
          <cell r="V46">
            <v>5000</v>
          </cell>
          <cell r="W46">
            <v>8000</v>
          </cell>
          <cell r="X46">
            <v>57.302042769536492</v>
          </cell>
          <cell r="Y46">
            <v>1</v>
          </cell>
          <cell r="Z46">
            <v>3</v>
          </cell>
          <cell r="AA46">
            <v>1</v>
          </cell>
          <cell r="AB46">
            <v>1.4500000000000002</v>
          </cell>
          <cell r="AE46">
            <v>218.29999999999998</v>
          </cell>
          <cell r="AF46">
            <v>96</v>
          </cell>
          <cell r="AG46">
            <v>50</v>
          </cell>
          <cell r="AH46">
            <v>62</v>
          </cell>
          <cell r="AI46">
            <v>67.199999999999989</v>
          </cell>
          <cell r="AJ46">
            <v>304</v>
          </cell>
          <cell r="AK46">
            <v>0</v>
          </cell>
          <cell r="AN46">
            <v>43.88</v>
          </cell>
          <cell r="AO46">
            <v>156.38999999999999</v>
          </cell>
          <cell r="AP46">
            <v>475.8</v>
          </cell>
          <cell r="AQ46">
            <v>130.392</v>
          </cell>
          <cell r="AR46">
            <v>0</v>
          </cell>
          <cell r="AS46">
            <v>27</v>
          </cell>
          <cell r="AT46">
            <v>10.5</v>
          </cell>
          <cell r="AW46">
            <v>4.9243860000000002</v>
          </cell>
          <cell r="AX46">
            <v>41.036550000000005</v>
          </cell>
          <cell r="AY46">
            <v>221.59737000000001</v>
          </cell>
          <cell r="AZ46">
            <v>65.658480000000012</v>
          </cell>
          <cell r="BA46">
            <v>32.829240000000006</v>
          </cell>
          <cell r="BD46">
            <v>155.38999999999999</v>
          </cell>
          <cell r="BE46">
            <v>0</v>
          </cell>
          <cell r="BF46">
            <v>42</v>
          </cell>
          <cell r="BG46">
            <v>28</v>
          </cell>
          <cell r="BH46">
            <v>191.4</v>
          </cell>
          <cell r="BI46">
            <v>0</v>
          </cell>
          <cell r="BJ46">
            <v>14</v>
          </cell>
          <cell r="BK46">
            <v>112</v>
          </cell>
          <cell r="BL46">
            <v>340.99200000000002</v>
          </cell>
          <cell r="BM46">
            <v>30.2</v>
          </cell>
          <cell r="BN46">
            <v>9.9</v>
          </cell>
          <cell r="BO46">
            <v>96</v>
          </cell>
          <cell r="BR46">
            <v>97357.86</v>
          </cell>
          <cell r="BS46">
            <v>34885.07</v>
          </cell>
          <cell r="BT46">
            <v>26657.119999999999</v>
          </cell>
          <cell r="BU46">
            <v>121434.6</v>
          </cell>
          <cell r="BV46">
            <v>30300</v>
          </cell>
          <cell r="BW46">
            <v>0</v>
          </cell>
          <cell r="BX46">
            <v>0</v>
          </cell>
          <cell r="BY46">
            <v>310634.65000000002</v>
          </cell>
          <cell r="CB46">
            <v>38814303.340000004</v>
          </cell>
        </row>
        <row r="47">
          <cell r="B47" t="str">
            <v>09</v>
          </cell>
          <cell r="C47">
            <v>9</v>
          </cell>
          <cell r="D47" t="str">
            <v>Security</v>
          </cell>
          <cell r="E47" t="str">
            <v>CTM12 - New Carlton Feeder</v>
          </cell>
          <cell r="G47" t="str">
            <v>XLPE</v>
          </cell>
          <cell r="H47">
            <v>1990</v>
          </cell>
          <cell r="I47">
            <v>20</v>
          </cell>
          <cell r="J47" t="str">
            <v>Security/Capacity</v>
          </cell>
          <cell r="K47">
            <v>3</v>
          </cell>
          <cell r="L47">
            <v>12</v>
          </cell>
          <cell r="M47">
            <v>1000</v>
          </cell>
          <cell r="N47">
            <v>5.1724137931034482E-2</v>
          </cell>
          <cell r="O47">
            <v>10</v>
          </cell>
          <cell r="P47">
            <v>30</v>
          </cell>
          <cell r="Q47">
            <v>1.5369919770811953E-2</v>
          </cell>
          <cell r="R47">
            <v>1</v>
          </cell>
          <cell r="S47">
            <v>2</v>
          </cell>
          <cell r="T47">
            <v>1</v>
          </cell>
          <cell r="U47">
            <v>12000</v>
          </cell>
          <cell r="V47">
            <v>5000</v>
          </cell>
          <cell r="W47">
            <v>12000</v>
          </cell>
          <cell r="X47">
            <v>14.857589111784888</v>
          </cell>
          <cell r="Y47">
            <v>0</v>
          </cell>
          <cell r="Z47">
            <v>3</v>
          </cell>
          <cell r="AA47">
            <v>1</v>
          </cell>
          <cell r="AB47">
            <v>1.35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N47">
            <v>985.60000000000014</v>
          </cell>
          <cell r="AO47">
            <v>1920.85</v>
          </cell>
          <cell r="AP47">
            <v>8194</v>
          </cell>
          <cell r="AQ47">
            <v>1907.58</v>
          </cell>
          <cell r="AR47">
            <v>0</v>
          </cell>
          <cell r="AS47">
            <v>400</v>
          </cell>
          <cell r="AT47">
            <v>164</v>
          </cell>
          <cell r="AW47">
            <v>40.716090000000001</v>
          </cell>
          <cell r="AX47">
            <v>339.30075000000005</v>
          </cell>
          <cell r="AY47">
            <v>1832.2240500000003</v>
          </cell>
          <cell r="AZ47">
            <v>542.88120000000015</v>
          </cell>
          <cell r="BA47">
            <v>271.44060000000007</v>
          </cell>
          <cell r="BD47">
            <v>1965.35</v>
          </cell>
          <cell r="BE47">
            <v>0</v>
          </cell>
          <cell r="BF47">
            <v>0</v>
          </cell>
          <cell r="BG47">
            <v>425</v>
          </cell>
          <cell r="BH47">
            <v>1303</v>
          </cell>
          <cell r="BI47">
            <v>0</v>
          </cell>
          <cell r="BJ47">
            <v>182</v>
          </cell>
          <cell r="BK47">
            <v>0</v>
          </cell>
          <cell r="BL47">
            <v>1496.0800000000002</v>
          </cell>
          <cell r="BM47">
            <v>298.60000000000002</v>
          </cell>
          <cell r="BN47">
            <v>313.5</v>
          </cell>
          <cell r="BO47">
            <v>0</v>
          </cell>
          <cell r="BR47">
            <v>818811.60999999987</v>
          </cell>
          <cell r="BS47">
            <v>288438.68</v>
          </cell>
          <cell r="BT47">
            <v>166972.65999999997</v>
          </cell>
          <cell r="BU47">
            <v>563291.5</v>
          </cell>
          <cell r="BV47">
            <v>114350</v>
          </cell>
          <cell r="BW47">
            <v>0</v>
          </cell>
          <cell r="BX47">
            <v>0</v>
          </cell>
          <cell r="BY47">
            <v>1951864.45</v>
          </cell>
          <cell r="CB47">
            <v>40766167.790000007</v>
          </cell>
        </row>
        <row r="48">
          <cell r="B48" t="str">
            <v>04</v>
          </cell>
          <cell r="C48">
            <v>4</v>
          </cell>
          <cell r="D48" t="str">
            <v>Renewal</v>
          </cell>
          <cell r="E48" t="str">
            <v>Jacobson Ave Rear Lot conversion</v>
          </cell>
          <cell r="G48" t="str">
            <v>XLPE</v>
          </cell>
          <cell r="H48">
            <v>2001</v>
          </cell>
          <cell r="I48">
            <v>9</v>
          </cell>
          <cell r="J48" t="str">
            <v>Rear Lot conversion</v>
          </cell>
          <cell r="K48">
            <v>0.1</v>
          </cell>
          <cell r="L48">
            <v>8</v>
          </cell>
          <cell r="M48">
            <v>200</v>
          </cell>
          <cell r="N48">
            <v>6.8965517241379309E-3</v>
          </cell>
          <cell r="O48">
            <v>2</v>
          </cell>
          <cell r="P48">
            <v>0.2</v>
          </cell>
          <cell r="Q48">
            <v>1.9929672768624263E-4</v>
          </cell>
          <cell r="R48">
            <v>1</v>
          </cell>
          <cell r="S48">
            <v>2</v>
          </cell>
          <cell r="T48">
            <v>2</v>
          </cell>
          <cell r="U48">
            <v>1600</v>
          </cell>
          <cell r="V48">
            <v>5000</v>
          </cell>
          <cell r="W48">
            <v>8000</v>
          </cell>
          <cell r="X48">
            <v>14.54866112109571</v>
          </cell>
          <cell r="Y48">
            <v>0</v>
          </cell>
          <cell r="Z48">
            <v>1</v>
          </cell>
          <cell r="AA48">
            <v>2</v>
          </cell>
          <cell r="AB48">
            <v>1.3499999999999999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N48">
            <v>412.30000000000007</v>
          </cell>
          <cell r="AO48">
            <v>642.92000000000007</v>
          </cell>
          <cell r="AP48">
            <v>5660</v>
          </cell>
          <cell r="AQ48">
            <v>677.57600000000002</v>
          </cell>
          <cell r="AR48">
            <v>0</v>
          </cell>
          <cell r="AS48">
            <v>120</v>
          </cell>
          <cell r="AT48">
            <v>50</v>
          </cell>
          <cell r="AW48">
            <v>22.688388</v>
          </cell>
          <cell r="AX48">
            <v>189.06990000000002</v>
          </cell>
          <cell r="AY48">
            <v>1020.9774600000001</v>
          </cell>
          <cell r="AZ48">
            <v>302.51184000000006</v>
          </cell>
          <cell r="BA48">
            <v>151.25592000000003</v>
          </cell>
          <cell r="BD48">
            <v>1535.97</v>
          </cell>
          <cell r="BE48">
            <v>0</v>
          </cell>
          <cell r="BF48">
            <v>0</v>
          </cell>
          <cell r="BG48">
            <v>130</v>
          </cell>
          <cell r="BH48">
            <v>1336</v>
          </cell>
          <cell r="BI48">
            <v>0</v>
          </cell>
          <cell r="BJ48">
            <v>58</v>
          </cell>
          <cell r="BK48">
            <v>0</v>
          </cell>
          <cell r="BL48">
            <v>540.57600000000002</v>
          </cell>
          <cell r="BM48">
            <v>85.8</v>
          </cell>
          <cell r="BN48">
            <v>112.2</v>
          </cell>
          <cell r="BO48">
            <v>0</v>
          </cell>
          <cell r="BR48">
            <v>464536.27999999991</v>
          </cell>
          <cell r="BS48">
            <v>160727.82</v>
          </cell>
          <cell r="BT48">
            <v>96503.67</v>
          </cell>
          <cell r="BU48">
            <v>133011</v>
          </cell>
          <cell r="BV48">
            <v>148750</v>
          </cell>
          <cell r="BW48">
            <v>0</v>
          </cell>
          <cell r="BX48">
            <v>0</v>
          </cell>
          <cell r="BY48">
            <v>1003528.77</v>
          </cell>
          <cell r="CB48">
            <v>41769696.56000001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PUT"/>
      <sheetName val="Cons IS New"/>
      <sheetName val="Cons IS"/>
      <sheetName val="MgtRp -Comb Horiz Group"/>
      <sheetName val="MgtRp - CS&amp;WH"/>
      <sheetName val="MgtRp - WH"/>
      <sheetName val="MgtRp - Horizon Hold "/>
      <sheetName val="MgtRp - FW"/>
      <sheetName val="MgtRp - HCE"/>
      <sheetName val="MgtRp - HHSI"/>
      <sheetName val="MgtRp - HUC"/>
      <sheetName val="MgtRp - Horizon EDO &amp; CS"/>
      <sheetName val="MgtRp - Horizon EDO "/>
      <sheetName val="MgtRp - Horizon CS"/>
      <sheetName val="MgtRp - Horizon Hold (combined)"/>
      <sheetName val="MgtRp - Horizon Holdings"/>
      <sheetName val="MgtRp - Horizon Energy"/>
      <sheetName val="HUC cons"/>
      <sheetName val="HUC"/>
      <sheetName val="HOR"/>
      <sheetName val="HHSI"/>
      <sheetName val="Horizon Hold"/>
      <sheetName val="Hor Holdings Cons"/>
      <sheetName val="Final TB"/>
      <sheetName val="TB Aug 2008 AS400"/>
      <sheetName val="Tax Entry Work Sheet"/>
      <sheetName val="TB for stmts"/>
      <sheetName val="Merger Cash Flow Effe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3">
          <cell r="K13">
            <v>0</v>
          </cell>
        </row>
        <row r="14">
          <cell r="K14">
            <v>0</v>
          </cell>
        </row>
        <row r="15">
          <cell r="K15">
            <v>0</v>
          </cell>
        </row>
        <row r="16">
          <cell r="K16">
            <v>0</v>
          </cell>
        </row>
        <row r="17">
          <cell r="K17">
            <v>0</v>
          </cell>
        </row>
        <row r="18">
          <cell r="K18">
            <v>0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0</v>
          </cell>
        </row>
        <row r="24">
          <cell r="K24">
            <v>-16</v>
          </cell>
        </row>
        <row r="29">
          <cell r="K29">
            <v>0</v>
          </cell>
        </row>
        <row r="31">
          <cell r="K31">
            <v>29</v>
          </cell>
        </row>
      </sheetData>
      <sheetData sheetId="9" refreshError="1"/>
      <sheetData sheetId="10" refreshError="1"/>
      <sheetData sheetId="11" refreshError="1">
        <row r="15">
          <cell r="K15">
            <v>0</v>
          </cell>
        </row>
        <row r="17">
          <cell r="K17">
            <v>38</v>
          </cell>
        </row>
        <row r="18">
          <cell r="K18">
            <v>1418</v>
          </cell>
        </row>
        <row r="19">
          <cell r="K19">
            <v>7</v>
          </cell>
        </row>
        <row r="20">
          <cell r="K20">
            <v>32</v>
          </cell>
        </row>
        <row r="24">
          <cell r="K24">
            <v>7141</v>
          </cell>
        </row>
        <row r="25">
          <cell r="K25">
            <v>-5819</v>
          </cell>
        </row>
        <row r="27">
          <cell r="K27">
            <v>-21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gtRp - Solar Sunbelt reported"/>
      <sheetName val="Details - Solar PV  reported"/>
      <sheetName val="Flash Report"/>
      <sheetName val="Flash Report Cover"/>
      <sheetName val="INPUT"/>
      <sheetName val="Budget - Forecast Inputs"/>
      <sheetName val="Budget EDO Cons"/>
      <sheetName val="Master Dump Sheet"/>
      <sheetName val="Horizon Cons IS"/>
      <sheetName val="Horizon IS"/>
      <sheetName val="MgtRp -Comb Horiz Group"/>
      <sheetName val="Details - Solar PV"/>
      <sheetName val="MgtRp - Solar Sunbelt"/>
      <sheetName val="MgtRp - EDO"/>
      <sheetName val="MgtRp - Horizon Holdings"/>
      <sheetName val="MgtRp -Management Fee"/>
      <sheetName val="MgtRp - CS"/>
      <sheetName val="MgtRp - Horizon Energy"/>
      <sheetName val="Solar PV"/>
      <sheetName val="EDO Disb analysis"/>
      <sheetName val="MgtRp-CDM Quarter "/>
      <sheetName val="MgtRp - Solar Corp."/>
      <sheetName val="MgtRp -Horizon Utilities Cons"/>
      <sheetName val="MgtRp - solar combined"/>
      <sheetName val="BI mgmt Fee Elimin dont print"/>
      <sheetName val="Horizon solar 20 dont print"/>
      <sheetName val="MgtRp - Hor Hold (comb)dont prt"/>
      <sheetName val="MgtRp-CDM"/>
      <sheetName val="Horizon Hold"/>
      <sheetName val="Hor Holdings Cons"/>
      <sheetName val="HESI"/>
      <sheetName val="Solar Sunbelt"/>
      <sheetName val="Horizon Solar"/>
      <sheetName val="Horizon Utilities Cons"/>
      <sheetName val="Hor Holdings Cons BANK (2)"/>
      <sheetName val="HOR"/>
      <sheetName val="Final TB (2)"/>
      <sheetName val="Hor Holdings Cons BANK"/>
      <sheetName val="FA Info"/>
      <sheetName val="IFS Accounts"/>
      <sheetName val="HHI (Co-10)TB"/>
      <sheetName val="Co 11 BS"/>
      <sheetName val="Co 11 IS"/>
      <sheetName val="CS (Co-12)TB"/>
      <sheetName val="Solar Sunbelt GP (Co. 13)"/>
      <sheetName val="CS (Co-14)TB"/>
      <sheetName val="Horizon Solar Inc (Co. 20)"/>
      <sheetName val="HESI (Co-30) TB"/>
      <sheetName val="Tax Entry Work Sheet"/>
      <sheetName val="Merger Cash Flow Effect"/>
      <sheetName val="Checklist"/>
      <sheetName val="Tax Rec Info"/>
      <sheetName val="Sheet2"/>
      <sheetName val="CHECK HUC"/>
      <sheetName val="Intercompany"/>
      <sheetName val="Sheet1"/>
      <sheetName val="Horizon Hold (2)"/>
      <sheetName val="Hor Holdings Cons (2)"/>
      <sheetName val="HESI (2)"/>
      <sheetName val="Solar Sunbelt (2)"/>
      <sheetName val="Horizon Solar (2)"/>
      <sheetName val="Horizon Utilities Cons (2)"/>
      <sheetName val="Excerpt Reg - DX Rev Analys"/>
      <sheetName val="CONSUMPTION - Customer Clas"/>
      <sheetName val="Graph EDO - Monthly Revenue"/>
      <sheetName val="HESI NI Graph"/>
      <sheetName val="Graph HHI - Net Income"/>
      <sheetName val="GraphEDO - Distribution Revenue"/>
      <sheetName val="Final TB"/>
      <sheetName val="HHSI SBU 510 TB"/>
      <sheetName val="HUC (Co-70) TB"/>
      <sheetName val="Horizon Cons IS for HUC"/>
      <sheetName val="HUC Cons IS New"/>
      <sheetName val="MgtRp - HHSI"/>
      <sheetName val="MgtRp - HUC"/>
      <sheetName val="HUC Qtr NON-Consol CF"/>
      <sheetName val="HUC cons"/>
      <sheetName val="HHSI"/>
      <sheetName val="HUC"/>
      <sheetName val="Checks"/>
    </sheetNames>
    <sheetDataSet>
      <sheetData sheetId="0"/>
      <sheetData sheetId="1"/>
      <sheetData sheetId="2"/>
      <sheetData sheetId="3"/>
      <sheetData sheetId="4">
        <row r="2">
          <cell r="B2" t="str">
            <v>Month:</v>
          </cell>
        </row>
        <row r="4">
          <cell r="E4">
            <v>9</v>
          </cell>
        </row>
      </sheetData>
      <sheetData sheetId="5">
        <row r="4">
          <cell r="B4">
            <v>4929940</v>
          </cell>
        </row>
      </sheetData>
      <sheetData sheetId="6"/>
      <sheetData sheetId="7">
        <row r="10">
          <cell r="B10">
            <v>4887353</v>
          </cell>
        </row>
      </sheetData>
      <sheetData sheetId="8"/>
      <sheetData sheetId="9"/>
      <sheetData sheetId="10"/>
      <sheetData sheetId="11"/>
      <sheetData sheetId="12">
        <row r="12">
          <cell r="C12">
            <v>371000</v>
          </cell>
        </row>
      </sheetData>
      <sheetData sheetId="13"/>
      <sheetData sheetId="14"/>
      <sheetData sheetId="15">
        <row r="25">
          <cell r="AD25">
            <v>-46489</v>
          </cell>
        </row>
      </sheetData>
      <sheetData sheetId="16">
        <row r="43">
          <cell r="AE43">
            <v>1000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891">
          <cell r="G891">
            <v>-7845997.6600000001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|Finrep|"/>
      <sheetName val="|FinrepAssets|"/>
      <sheetName val="|"/>
      <sheetName val="|Index|"/>
      <sheetName val="|OPEX|"/>
      <sheetName val="|RC|"/>
      <sheetName val="|BP OPEX|"/>
      <sheetName val="|BP CAPEX|"/>
      <sheetName val="|BP SS|"/>
      <sheetName val="&lt;Income Statement&gt;"/>
      <sheetName val="&lt;Review Chart&gt;"/>
    </sheetNames>
    <sheetDataSet>
      <sheetData sheetId="0" refreshError="1"/>
      <sheetData sheetId="1" refreshError="1"/>
      <sheetData sheetId="2" refreshError="1"/>
      <sheetData sheetId="3" refreshError="1">
        <row r="4">
          <cell r="W4">
            <v>1E-3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B_Summary"/>
      <sheetName val="Payroll Staff Master"/>
      <sheetName val="Payroll Staff"/>
      <sheetName val="Exi staff"/>
      <sheetName val="New Staff"/>
      <sheetName val="Students"/>
      <sheetName val="OEB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9">
          <cell r="B9" t="str">
            <v>10008</v>
          </cell>
          <cell r="C9" t="str">
            <v>Max  Cananzi</v>
          </cell>
          <cell r="D9" t="str">
            <v>MAX</v>
          </cell>
          <cell r="E9" t="str">
            <v>CANANZI</v>
          </cell>
          <cell r="F9" t="str">
            <v>CEO</v>
          </cell>
          <cell r="G9" t="str">
            <v>CEO</v>
          </cell>
          <cell r="H9" t="str">
            <v>100</v>
          </cell>
          <cell r="I9" t="str">
            <v>Executive</v>
          </cell>
          <cell r="J9" t="str">
            <v>Full Time - Permanent</v>
          </cell>
          <cell r="K9" t="str">
            <v>CEO</v>
          </cell>
          <cell r="L9" t="str">
            <v>CEO</v>
          </cell>
          <cell r="M9" t="str">
            <v>N</v>
          </cell>
          <cell r="N9" t="str">
            <v>P</v>
          </cell>
          <cell r="O9">
            <v>35</v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>
            <v>0.7</v>
          </cell>
          <cell r="U9" t="str">
            <v>100</v>
          </cell>
          <cell r="V9" t="str">
            <v>101</v>
          </cell>
          <cell r="W9" t="str">
            <v>5605</v>
          </cell>
          <cell r="X9" t="str">
            <v>5605</v>
          </cell>
          <cell r="Y9" t="str">
            <v>5605</v>
          </cell>
          <cell r="Z9" t="str">
            <v>5605</v>
          </cell>
        </row>
        <row r="10">
          <cell r="B10" t="str">
            <v>10027</v>
          </cell>
          <cell r="C10" t="str">
            <v>Anita  Trott</v>
          </cell>
          <cell r="D10" t="str">
            <v>ANITA</v>
          </cell>
          <cell r="E10" t="str">
            <v>TROTT</v>
          </cell>
          <cell r="F10" t="str">
            <v>EXAS</v>
          </cell>
          <cell r="G10" t="str">
            <v>EXECUTIVE ASSISTANT</v>
          </cell>
          <cell r="H10" t="str">
            <v>100</v>
          </cell>
          <cell r="I10" t="str">
            <v>Executive</v>
          </cell>
          <cell r="J10" t="str">
            <v>Full Time - Permanent</v>
          </cell>
          <cell r="K10" t="str">
            <v>EA</v>
          </cell>
          <cell r="L10" t="str">
            <v>EXECUTIVE ASSISTANT</v>
          </cell>
          <cell r="M10" t="str">
            <v>N</v>
          </cell>
          <cell r="N10" t="str">
            <v>P</v>
          </cell>
          <cell r="O10">
            <v>35</v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>
            <v>0.7</v>
          </cell>
          <cell r="U10" t="str">
            <v>100</v>
          </cell>
          <cell r="V10" t="str">
            <v>101</v>
          </cell>
          <cell r="W10" t="str">
            <v>5615</v>
          </cell>
          <cell r="X10" t="str">
            <v>5615</v>
          </cell>
          <cell r="Y10" t="str">
            <v>5615</v>
          </cell>
          <cell r="Z10" t="str">
            <v>5615</v>
          </cell>
        </row>
        <row r="11">
          <cell r="B11" t="str">
            <v>10710</v>
          </cell>
          <cell r="C11" t="str">
            <v>Grace  Rafter</v>
          </cell>
          <cell r="D11" t="str">
            <v>GRACE</v>
          </cell>
          <cell r="E11" t="str">
            <v>RAFTER</v>
          </cell>
          <cell r="F11" t="str">
            <v>EXAS</v>
          </cell>
          <cell r="G11" t="str">
            <v>EXECUTIVE ASSISTANT</v>
          </cell>
          <cell r="H11" t="str">
            <v>100</v>
          </cell>
          <cell r="I11" t="str">
            <v>Executive</v>
          </cell>
          <cell r="J11" t="str">
            <v>Full Time - Permanent</v>
          </cell>
          <cell r="K11" t="str">
            <v>EA</v>
          </cell>
          <cell r="L11" t="str">
            <v>EXECUTIVE ASSISTANT</v>
          </cell>
          <cell r="M11" t="str">
            <v>N</v>
          </cell>
          <cell r="N11" t="str">
            <v>P</v>
          </cell>
          <cell r="O11">
            <v>35</v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>
            <v>0.7</v>
          </cell>
          <cell r="U11" t="str">
            <v>100</v>
          </cell>
          <cell r="V11" t="str">
            <v>101</v>
          </cell>
          <cell r="W11" t="str">
            <v>5615</v>
          </cell>
          <cell r="X11" t="str">
            <v>5615</v>
          </cell>
          <cell r="Y11" t="str">
            <v>5615</v>
          </cell>
          <cell r="Z11" t="str">
            <v>5615</v>
          </cell>
        </row>
        <row r="12">
          <cell r="B12" t="str">
            <v>10005</v>
          </cell>
          <cell r="C12" t="str">
            <v>John  Basilio</v>
          </cell>
          <cell r="D12" t="str">
            <v>JOHN</v>
          </cell>
          <cell r="E12" t="str">
            <v>BASILIO</v>
          </cell>
          <cell r="F12" t="str">
            <v>CFO</v>
          </cell>
          <cell r="G12" t="str">
            <v>SENIOR VICE PRESIDENT &amp; CFO</v>
          </cell>
          <cell r="H12" t="str">
            <v>200</v>
          </cell>
          <cell r="I12" t="str">
            <v>Financial Services - Executive</v>
          </cell>
          <cell r="J12" t="str">
            <v>Full Time - Permanent</v>
          </cell>
          <cell r="K12" t="str">
            <v>CFO</v>
          </cell>
          <cell r="L12" t="str">
            <v>SENIOR VICE PRESIDENT &amp; CFO</v>
          </cell>
          <cell r="M12" t="str">
            <v>N</v>
          </cell>
          <cell r="N12" t="str">
            <v>P</v>
          </cell>
          <cell r="O12">
            <v>35</v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>
            <v>0.7</v>
          </cell>
          <cell r="U12" t="str">
            <v>200</v>
          </cell>
          <cell r="V12" t="str">
            <v>101</v>
          </cell>
          <cell r="W12" t="str">
            <v>5605</v>
          </cell>
          <cell r="X12" t="str">
            <v>5605</v>
          </cell>
          <cell r="Y12" t="str">
            <v>5605</v>
          </cell>
          <cell r="Z12" t="str">
            <v>5605</v>
          </cell>
        </row>
        <row r="13">
          <cell r="B13" t="str">
            <v>10201</v>
          </cell>
          <cell r="C13" t="str">
            <v>Eileen Campbell</v>
          </cell>
          <cell r="D13" t="str">
            <v>EILEEN</v>
          </cell>
          <cell r="E13" t="str">
            <v>CAMPBELL</v>
          </cell>
          <cell r="F13" t="str">
            <v>VPCUS</v>
          </cell>
          <cell r="G13" t="str">
            <v>Vice President, Customer Services and Connections</v>
          </cell>
          <cell r="H13" t="str">
            <v>200</v>
          </cell>
          <cell r="I13" t="str">
            <v>Customer Service and Customer Connections - Executive</v>
          </cell>
          <cell r="J13" t="str">
            <v>Full Time - Permanent</v>
          </cell>
          <cell r="K13" t="str">
            <v>VPCUST</v>
          </cell>
          <cell r="L13" t="str">
            <v>Vice President, Customer Services and Connections</v>
          </cell>
          <cell r="M13" t="str">
            <v>N</v>
          </cell>
          <cell r="N13" t="str">
            <v>P</v>
          </cell>
          <cell r="O13">
            <v>35</v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>
            <v>0.7</v>
          </cell>
          <cell r="U13" t="str">
            <v>300</v>
          </cell>
          <cell r="V13" t="str">
            <v>101</v>
          </cell>
          <cell r="W13" t="str">
            <v>9909</v>
          </cell>
          <cell r="X13" t="str">
            <v>9909</v>
          </cell>
          <cell r="Y13" t="str">
            <v>9909</v>
          </cell>
          <cell r="Z13" t="str">
            <v>9909</v>
          </cell>
        </row>
        <row r="14">
          <cell r="B14" t="str">
            <v>10825</v>
          </cell>
          <cell r="C14" t="str">
            <v>Wilson Li</v>
          </cell>
          <cell r="D14" t="str">
            <v>Wilson</v>
          </cell>
          <cell r="E14" t="str">
            <v>Li</v>
          </cell>
          <cell r="F14" t="str">
            <v>RATE</v>
          </cell>
          <cell r="G14" t="str">
            <v>Rates Analyst</v>
          </cell>
          <cell r="H14" t="str">
            <v>201</v>
          </cell>
          <cell r="I14" t="str">
            <v>Regulatory Services</v>
          </cell>
          <cell r="J14" t="str">
            <v>Full Time - Permanent</v>
          </cell>
          <cell r="K14" t="str">
            <v>RATEA</v>
          </cell>
          <cell r="L14" t="str">
            <v>Rates Analyst</v>
          </cell>
          <cell r="M14" t="str">
            <v>B</v>
          </cell>
          <cell r="N14" t="str">
            <v>W</v>
          </cell>
          <cell r="O14">
            <v>35</v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>
            <v>0.55000000000000004</v>
          </cell>
          <cell r="U14" t="str">
            <v>201</v>
          </cell>
          <cell r="V14" t="str">
            <v>101</v>
          </cell>
          <cell r="W14" t="str">
            <v>5615</v>
          </cell>
          <cell r="X14" t="str">
            <v>5615</v>
          </cell>
          <cell r="Y14" t="str">
            <v>5615</v>
          </cell>
          <cell r="Z14" t="str">
            <v>5615</v>
          </cell>
        </row>
        <row r="15">
          <cell r="B15" t="str">
            <v>10762</v>
          </cell>
          <cell r="C15" t="str">
            <v>Lesley Lingard</v>
          </cell>
          <cell r="D15" t="str">
            <v>LESLEY</v>
          </cell>
          <cell r="E15" t="str">
            <v>LINGARD</v>
          </cell>
          <cell r="F15" t="str">
            <v>REGCO</v>
          </cell>
          <cell r="G15" t="str">
            <v>Regulatory Coordinator</v>
          </cell>
          <cell r="H15" t="str">
            <v>202</v>
          </cell>
          <cell r="I15" t="str">
            <v>Regulatory Services</v>
          </cell>
          <cell r="J15" t="str">
            <v>Full Time - Permanent</v>
          </cell>
          <cell r="K15" t="str">
            <v>REGCO</v>
          </cell>
          <cell r="L15" t="str">
            <v>Regulatory Coordinator</v>
          </cell>
          <cell r="M15" t="str">
            <v>B</v>
          </cell>
          <cell r="N15" t="str">
            <v>W</v>
          </cell>
          <cell r="O15">
            <v>35</v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>
            <v>0.55000000000000004</v>
          </cell>
          <cell r="U15" t="str">
            <v>201</v>
          </cell>
          <cell r="V15" t="str">
            <v>101</v>
          </cell>
          <cell r="W15" t="str">
            <v>5615</v>
          </cell>
          <cell r="X15" t="str">
            <v>5615</v>
          </cell>
          <cell r="Y15" t="str">
            <v>5615</v>
          </cell>
          <cell r="Z15" t="str">
            <v>5615</v>
          </cell>
        </row>
        <row r="16">
          <cell r="B16" t="str">
            <v>10861</v>
          </cell>
          <cell r="C16" t="str">
            <v>Swati Juthani</v>
          </cell>
          <cell r="D16" t="str">
            <v>Swati</v>
          </cell>
          <cell r="E16" t="str">
            <v>Juthani</v>
          </cell>
          <cell r="F16" t="str">
            <v>RATE</v>
          </cell>
          <cell r="G16" t="str">
            <v>Rates Analyst</v>
          </cell>
          <cell r="H16" t="str">
            <v>202</v>
          </cell>
          <cell r="I16" t="str">
            <v>Regulatory Services</v>
          </cell>
          <cell r="J16" t="str">
            <v>Full Time - Permanent</v>
          </cell>
          <cell r="K16" t="str">
            <v>RATEA</v>
          </cell>
          <cell r="L16" t="str">
            <v>Rates Analyst</v>
          </cell>
          <cell r="M16" t="str">
            <v>B</v>
          </cell>
          <cell r="N16" t="str">
            <v>W</v>
          </cell>
          <cell r="O16">
            <v>35</v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>
            <v>0.55000000000000004</v>
          </cell>
          <cell r="U16" t="str">
            <v>201</v>
          </cell>
          <cell r="V16" t="str">
            <v>101</v>
          </cell>
          <cell r="W16" t="str">
            <v>5615</v>
          </cell>
          <cell r="X16" t="str">
            <v>5615</v>
          </cell>
          <cell r="Y16" t="str">
            <v>5615</v>
          </cell>
          <cell r="Z16" t="str">
            <v>5615</v>
          </cell>
        </row>
        <row r="17">
          <cell r="B17" t="str">
            <v>10034</v>
          </cell>
          <cell r="C17" t="str">
            <v>Greg Scobie</v>
          </cell>
          <cell r="D17" t="str">
            <v>GREG</v>
          </cell>
          <cell r="E17" t="str">
            <v>SCOBIE</v>
          </cell>
          <cell r="F17" t="str">
            <v>ACCRC</v>
          </cell>
          <cell r="G17" t="str">
            <v>Accountant</v>
          </cell>
          <cell r="H17" t="str">
            <v>203</v>
          </cell>
          <cell r="I17" t="str">
            <v>Financial Services</v>
          </cell>
          <cell r="J17" t="str">
            <v>Full Time - Permanent</v>
          </cell>
          <cell r="K17" t="str">
            <v>ACCAN</v>
          </cell>
          <cell r="L17" t="str">
            <v>Accountant</v>
          </cell>
          <cell r="M17" t="str">
            <v>B</v>
          </cell>
          <cell r="N17" t="str">
            <v>W</v>
          </cell>
          <cell r="O17">
            <v>35</v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>
            <v>0.55000000000000004</v>
          </cell>
          <cell r="U17" t="str">
            <v>205</v>
          </cell>
          <cell r="V17" t="str">
            <v>101</v>
          </cell>
          <cell r="W17" t="str">
            <v>5615</v>
          </cell>
          <cell r="X17" t="str">
            <v>5615</v>
          </cell>
          <cell r="Y17" t="str">
            <v>5615</v>
          </cell>
          <cell r="Z17" t="str">
            <v>5615</v>
          </cell>
        </row>
        <row r="18">
          <cell r="B18" t="str">
            <v>10110</v>
          </cell>
          <cell r="C18" t="str">
            <v>Andrew Dreschler</v>
          </cell>
          <cell r="D18" t="str">
            <v>ANDREW</v>
          </cell>
          <cell r="E18" t="str">
            <v>DRESCHLER</v>
          </cell>
          <cell r="F18" t="str">
            <v>ACCAN</v>
          </cell>
          <cell r="G18" t="str">
            <v>Accounting Analyst</v>
          </cell>
          <cell r="H18" t="str">
            <v>203</v>
          </cell>
          <cell r="I18" t="str">
            <v>Financial Services</v>
          </cell>
          <cell r="J18" t="str">
            <v>Full Time - Permanent</v>
          </cell>
          <cell r="K18" t="str">
            <v>ACCAN</v>
          </cell>
          <cell r="L18" t="str">
            <v>Accounting Analyst</v>
          </cell>
          <cell r="M18" t="str">
            <v>B</v>
          </cell>
          <cell r="N18" t="str">
            <v>W</v>
          </cell>
          <cell r="O18">
            <v>35</v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>
            <v>0.55000000000000004</v>
          </cell>
          <cell r="U18" t="str">
            <v>205</v>
          </cell>
          <cell r="V18" t="str">
            <v>101</v>
          </cell>
          <cell r="W18" t="str">
            <v>5615</v>
          </cell>
          <cell r="X18" t="str">
            <v>5615</v>
          </cell>
          <cell r="Y18" t="str">
            <v>5615</v>
          </cell>
          <cell r="Z18" t="str">
            <v>5615</v>
          </cell>
        </row>
        <row r="19">
          <cell r="B19" t="str">
            <v>10831</v>
          </cell>
          <cell r="C19" t="str">
            <v>Terry Harnadek</v>
          </cell>
          <cell r="D19" t="str">
            <v>Terry</v>
          </cell>
          <cell r="E19" t="str">
            <v>Harnadek</v>
          </cell>
          <cell r="F19" t="str">
            <v>MBUSA</v>
          </cell>
          <cell r="G19" t="str">
            <v>Manager, Business Analysis</v>
          </cell>
          <cell r="H19" t="str">
            <v>203</v>
          </cell>
          <cell r="I19" t="str">
            <v>Financial Services</v>
          </cell>
          <cell r="J19" t="str">
            <v>Full Time - Permanent</v>
          </cell>
          <cell r="K19" t="str">
            <v>MBA</v>
          </cell>
          <cell r="L19" t="str">
            <v>Manager, Business Analysis</v>
          </cell>
          <cell r="M19" t="str">
            <v>N</v>
          </cell>
          <cell r="N19" t="str">
            <v>P</v>
          </cell>
          <cell r="O19">
            <v>35</v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>
            <v>0.55000000000000004</v>
          </cell>
          <cell r="U19" t="str">
            <v>205</v>
          </cell>
          <cell r="V19" t="str">
            <v>101</v>
          </cell>
          <cell r="W19" t="str">
            <v>5610</v>
          </cell>
          <cell r="X19" t="str">
            <v>5610</v>
          </cell>
          <cell r="Y19" t="str">
            <v>5610</v>
          </cell>
          <cell r="Z19" t="str">
            <v>5610</v>
          </cell>
        </row>
        <row r="20">
          <cell r="B20" t="str">
            <v>10849</v>
          </cell>
          <cell r="C20" t="str">
            <v>Mumtaz Khan</v>
          </cell>
          <cell r="D20" t="str">
            <v>Mumtaz</v>
          </cell>
          <cell r="E20" t="str">
            <v>Khan</v>
          </cell>
          <cell r="F20" t="str">
            <v>LBABC</v>
          </cell>
          <cell r="G20" t="str">
            <v>Lead Budgeting and ABC</v>
          </cell>
          <cell r="H20" t="str">
            <v>203</v>
          </cell>
          <cell r="I20" t="str">
            <v>Financial Services</v>
          </cell>
          <cell r="J20" t="str">
            <v>Full Time - Permanent</v>
          </cell>
          <cell r="K20" t="str">
            <v>LBABC</v>
          </cell>
          <cell r="L20" t="str">
            <v>Lead Budgeting and ABC</v>
          </cell>
          <cell r="M20" t="str">
            <v>N</v>
          </cell>
          <cell r="N20" t="str">
            <v>P</v>
          </cell>
          <cell r="O20">
            <v>35</v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>
            <v>0.55000000000000004</v>
          </cell>
          <cell r="U20" t="str">
            <v>205</v>
          </cell>
          <cell r="V20" t="str">
            <v>101</v>
          </cell>
          <cell r="W20" t="str">
            <v>5615</v>
          </cell>
          <cell r="X20" t="str">
            <v>5615</v>
          </cell>
          <cell r="Y20" t="str">
            <v>5615</v>
          </cell>
          <cell r="Z20" t="str">
            <v>5615</v>
          </cell>
        </row>
        <row r="21">
          <cell r="B21" t="str">
            <v>10871</v>
          </cell>
          <cell r="C21" t="str">
            <v>Brent Donnelly</v>
          </cell>
          <cell r="D21" t="str">
            <v>Brent</v>
          </cell>
          <cell r="E21" t="str">
            <v>Donnelly</v>
          </cell>
          <cell r="F21" t="str">
            <v>DBBA</v>
          </cell>
          <cell r="G21" t="str">
            <v>Director, Budgeting and Business Analysis</v>
          </cell>
          <cell r="H21" t="str">
            <v>203</v>
          </cell>
          <cell r="I21" t="str">
            <v>Financial Services</v>
          </cell>
          <cell r="J21" t="str">
            <v>Full Time - Permanent</v>
          </cell>
          <cell r="K21" t="str">
            <v>DBBA</v>
          </cell>
          <cell r="L21" t="str">
            <v>Director, Budgeting and Business Analysis</v>
          </cell>
          <cell r="M21" t="str">
            <v>N</v>
          </cell>
          <cell r="N21" t="str">
            <v>P</v>
          </cell>
          <cell r="O21">
            <v>35</v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>
            <v>0.55000000000000004</v>
          </cell>
          <cell r="U21" t="str">
            <v>205</v>
          </cell>
          <cell r="V21" t="str">
            <v>101</v>
          </cell>
          <cell r="W21" t="str">
            <v>5610</v>
          </cell>
          <cell r="X21" t="str">
            <v>5610</v>
          </cell>
          <cell r="Y21" t="str">
            <v>5610</v>
          </cell>
          <cell r="Z21" t="str">
            <v>5610</v>
          </cell>
        </row>
        <row r="22">
          <cell r="B22" t="str">
            <v>10017</v>
          </cell>
          <cell r="C22" t="str">
            <v>Richard Audit</v>
          </cell>
          <cell r="D22" t="str">
            <v>RICHARD</v>
          </cell>
          <cell r="E22" t="str">
            <v>AUDIT</v>
          </cell>
          <cell r="F22" t="str">
            <v>ACCOU</v>
          </cell>
          <cell r="G22" t="str">
            <v>Accountant</v>
          </cell>
          <cell r="H22" t="str">
            <v>205</v>
          </cell>
          <cell r="I22" t="str">
            <v>Financial Services</v>
          </cell>
          <cell r="J22" t="str">
            <v>Full Time - Permanent</v>
          </cell>
          <cell r="K22" t="str">
            <v>ACC</v>
          </cell>
          <cell r="L22" t="str">
            <v>Accountant</v>
          </cell>
          <cell r="M22" t="str">
            <v>B</v>
          </cell>
          <cell r="N22" t="str">
            <v>W</v>
          </cell>
          <cell r="O22">
            <v>35</v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>
            <v>0.55000000000000004</v>
          </cell>
          <cell r="U22" t="str">
            <v>205</v>
          </cell>
          <cell r="V22" t="str">
            <v>101</v>
          </cell>
          <cell r="W22" t="str">
            <v>5615</v>
          </cell>
          <cell r="X22" t="str">
            <v>5615</v>
          </cell>
          <cell r="Y22" t="str">
            <v>5615</v>
          </cell>
          <cell r="Z22" t="str">
            <v>5615</v>
          </cell>
        </row>
        <row r="23">
          <cell r="B23" t="str">
            <v>10107</v>
          </cell>
          <cell r="C23" t="str">
            <v>Beverly Young</v>
          </cell>
          <cell r="D23" t="str">
            <v>BEVERLY</v>
          </cell>
          <cell r="E23" t="str">
            <v>YOUNG</v>
          </cell>
          <cell r="F23" t="str">
            <v>ACCOU</v>
          </cell>
          <cell r="G23" t="str">
            <v>Accountant</v>
          </cell>
          <cell r="H23" t="str">
            <v>205</v>
          </cell>
          <cell r="I23" t="str">
            <v>Financial Services</v>
          </cell>
          <cell r="J23" t="str">
            <v>Full Time - Permanent</v>
          </cell>
          <cell r="K23" t="str">
            <v>ACC</v>
          </cell>
          <cell r="L23" t="str">
            <v>Accountant</v>
          </cell>
          <cell r="M23" t="str">
            <v>B</v>
          </cell>
          <cell r="N23" t="str">
            <v>W</v>
          </cell>
          <cell r="O23">
            <v>35</v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>
            <v>0.55000000000000004</v>
          </cell>
          <cell r="U23" t="str">
            <v>205</v>
          </cell>
          <cell r="V23" t="str">
            <v>101</v>
          </cell>
          <cell r="W23" t="str">
            <v>5615</v>
          </cell>
          <cell r="X23" t="str">
            <v>5615</v>
          </cell>
          <cell r="Y23" t="str">
            <v>5615</v>
          </cell>
          <cell r="Z23" t="str">
            <v>5615</v>
          </cell>
        </row>
        <row r="24">
          <cell r="B24" t="str">
            <v>10131</v>
          </cell>
          <cell r="C24" t="str">
            <v>Cheryl Mcintosh</v>
          </cell>
          <cell r="D24" t="str">
            <v>CHERYL</v>
          </cell>
          <cell r="E24" t="str">
            <v>MCINTOSH</v>
          </cell>
          <cell r="F24" t="str">
            <v>ACCOU</v>
          </cell>
          <cell r="G24" t="str">
            <v>Accountant</v>
          </cell>
          <cell r="H24" t="str">
            <v>205</v>
          </cell>
          <cell r="I24" t="str">
            <v>Financial Services</v>
          </cell>
          <cell r="J24" t="str">
            <v>Full Time - Permanent</v>
          </cell>
          <cell r="K24" t="str">
            <v>ACC</v>
          </cell>
          <cell r="L24" t="str">
            <v>Accountant</v>
          </cell>
          <cell r="M24" t="str">
            <v>B</v>
          </cell>
          <cell r="N24" t="str">
            <v>W</v>
          </cell>
          <cell r="O24">
            <v>35</v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>
            <v>0.55000000000000004</v>
          </cell>
          <cell r="U24" t="str">
            <v>205</v>
          </cell>
          <cell r="V24" t="str">
            <v>101</v>
          </cell>
          <cell r="W24" t="str">
            <v>5615</v>
          </cell>
          <cell r="X24" t="str">
            <v>5615</v>
          </cell>
          <cell r="Y24" t="str">
            <v>5615</v>
          </cell>
          <cell r="Z24" t="str">
            <v>5615</v>
          </cell>
        </row>
        <row r="25">
          <cell r="B25" t="str">
            <v>10174</v>
          </cell>
          <cell r="C25" t="str">
            <v>Terrilea Pitton</v>
          </cell>
          <cell r="D25" t="str">
            <v>TERRILEA</v>
          </cell>
          <cell r="E25" t="str">
            <v>PITTON</v>
          </cell>
          <cell r="F25" t="str">
            <v>ACCCL</v>
          </cell>
          <cell r="G25" t="str">
            <v>Accounting Clerk</v>
          </cell>
          <cell r="H25" t="str">
            <v>205</v>
          </cell>
          <cell r="I25" t="str">
            <v>Financial Services</v>
          </cell>
          <cell r="J25" t="str">
            <v>Full Time - Permanent</v>
          </cell>
          <cell r="K25" t="str">
            <v>ACCC</v>
          </cell>
          <cell r="L25" t="str">
            <v>Accounting Clerk</v>
          </cell>
          <cell r="M25" t="str">
            <v>B</v>
          </cell>
          <cell r="N25" t="str">
            <v>W</v>
          </cell>
          <cell r="O25">
            <v>35</v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>
            <v>0.55000000000000004</v>
          </cell>
          <cell r="U25" t="str">
            <v>205</v>
          </cell>
          <cell r="V25" t="str">
            <v>101</v>
          </cell>
          <cell r="W25" t="str">
            <v>5615</v>
          </cell>
          <cell r="X25" t="str">
            <v>5615</v>
          </cell>
          <cell r="Y25" t="str">
            <v>5615</v>
          </cell>
          <cell r="Z25" t="str">
            <v>5615</v>
          </cell>
        </row>
        <row r="26">
          <cell r="B26" t="str">
            <v>10782</v>
          </cell>
          <cell r="C26" t="str">
            <v>Igor Rusic</v>
          </cell>
          <cell r="D26" t="str">
            <v>IGOR</v>
          </cell>
          <cell r="E26" t="str">
            <v>RUSIC</v>
          </cell>
          <cell r="F26" t="str">
            <v>SACC</v>
          </cell>
          <cell r="G26" t="str">
            <v>Supervisor, Accounting</v>
          </cell>
          <cell r="H26" t="str">
            <v>205</v>
          </cell>
          <cell r="I26" t="str">
            <v>Financial Services</v>
          </cell>
          <cell r="J26" t="str">
            <v>Full Time - Permanent</v>
          </cell>
          <cell r="K26" t="str">
            <v>SACC</v>
          </cell>
          <cell r="L26" t="str">
            <v>Supervisor, Accounting</v>
          </cell>
          <cell r="M26" t="str">
            <v>N</v>
          </cell>
          <cell r="N26" t="str">
            <v>P</v>
          </cell>
          <cell r="O26">
            <v>35</v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>
            <v>0.55000000000000004</v>
          </cell>
          <cell r="U26" t="str">
            <v>205</v>
          </cell>
          <cell r="V26" t="str">
            <v>101</v>
          </cell>
          <cell r="W26" t="str">
            <v>5615</v>
          </cell>
          <cell r="X26" t="str">
            <v>5615</v>
          </cell>
          <cell r="Y26" t="str">
            <v>5615</v>
          </cell>
          <cell r="Z26" t="str">
            <v>5615</v>
          </cell>
        </row>
        <row r="27">
          <cell r="B27" t="str">
            <v>10823</v>
          </cell>
          <cell r="C27" t="str">
            <v>Kesh Nandlall</v>
          </cell>
          <cell r="D27" t="str">
            <v>KESH</v>
          </cell>
          <cell r="E27" t="str">
            <v>NANDLALL</v>
          </cell>
          <cell r="F27" t="str">
            <v>MACC</v>
          </cell>
          <cell r="G27" t="str">
            <v>Manager, Accounting</v>
          </cell>
          <cell r="H27" t="str">
            <v>205</v>
          </cell>
          <cell r="I27" t="str">
            <v>Financial Services</v>
          </cell>
          <cell r="J27" t="str">
            <v>Full Time - Permanent</v>
          </cell>
          <cell r="K27" t="str">
            <v>MACC</v>
          </cell>
          <cell r="L27" t="str">
            <v>Manager, Accounting</v>
          </cell>
          <cell r="M27" t="str">
            <v>N</v>
          </cell>
          <cell r="N27" t="str">
            <v>P</v>
          </cell>
          <cell r="O27">
            <v>35</v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>
            <v>0.55000000000000004</v>
          </cell>
          <cell r="U27" t="str">
            <v>205</v>
          </cell>
          <cell r="V27" t="str">
            <v>101</v>
          </cell>
          <cell r="W27" t="str">
            <v>5610</v>
          </cell>
          <cell r="X27" t="str">
            <v>5610</v>
          </cell>
          <cell r="Y27" t="str">
            <v>5610</v>
          </cell>
          <cell r="Z27" t="str">
            <v>5610</v>
          </cell>
        </row>
        <row r="28">
          <cell r="B28" t="str">
            <v>10204</v>
          </cell>
          <cell r="C28" t="str">
            <v>Blaise Liaki</v>
          </cell>
          <cell r="D28" t="str">
            <v>BLAISE</v>
          </cell>
          <cell r="E28" t="str">
            <v>LIAKI</v>
          </cell>
          <cell r="F28" t="str">
            <v>SYSADMIN</v>
          </cell>
          <cell r="G28" t="str">
            <v>Systems Administrator</v>
          </cell>
          <cell r="H28" t="str">
            <v>210</v>
          </cell>
          <cell r="I28" t="str">
            <v>Business Projects</v>
          </cell>
          <cell r="J28" t="str">
            <v>Full Time - Permanent</v>
          </cell>
          <cell r="K28" t="str">
            <v>SYSADMIN</v>
          </cell>
          <cell r="L28" t="str">
            <v>Systems Administrator</v>
          </cell>
          <cell r="M28" t="str">
            <v>N</v>
          </cell>
          <cell r="N28" t="str">
            <v>W</v>
          </cell>
          <cell r="O28">
            <v>35</v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>
            <v>0.55000000000000004</v>
          </cell>
          <cell r="U28" t="str">
            <v>212</v>
          </cell>
          <cell r="V28" t="str">
            <v>101</v>
          </cell>
          <cell r="W28" t="str">
            <v>9098</v>
          </cell>
          <cell r="X28" t="str">
            <v>9098</v>
          </cell>
          <cell r="Y28">
            <v>9092</v>
          </cell>
          <cell r="Z28">
            <v>9092</v>
          </cell>
        </row>
        <row r="29">
          <cell r="B29" t="str">
            <v>10208</v>
          </cell>
          <cell r="C29" t="str">
            <v>Salman Baig</v>
          </cell>
          <cell r="D29" t="str">
            <v>SALMAN</v>
          </cell>
          <cell r="E29" t="str">
            <v>BAIG</v>
          </cell>
          <cell r="F29" t="str">
            <v>DBAIT</v>
          </cell>
          <cell r="G29" t="str">
            <v>Database Administator</v>
          </cell>
          <cell r="H29" t="str">
            <v>210</v>
          </cell>
          <cell r="I29" t="str">
            <v>Business Applications</v>
          </cell>
          <cell r="J29" t="str">
            <v>Full Time - Permanent</v>
          </cell>
          <cell r="K29" t="str">
            <v>DA</v>
          </cell>
          <cell r="L29" t="str">
            <v>Database Administator</v>
          </cell>
          <cell r="M29" t="str">
            <v>N</v>
          </cell>
          <cell r="N29" t="str">
            <v>W</v>
          </cell>
          <cell r="O29">
            <v>35</v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>
            <v>0.55000000000000004</v>
          </cell>
          <cell r="U29" t="str">
            <v>210</v>
          </cell>
          <cell r="V29" t="str">
            <v>101</v>
          </cell>
          <cell r="W29" t="str">
            <v>9098</v>
          </cell>
          <cell r="X29" t="str">
            <v>9098</v>
          </cell>
          <cell r="Y29" t="str">
            <v>9098</v>
          </cell>
          <cell r="Z29" t="str">
            <v>9098</v>
          </cell>
        </row>
        <row r="30">
          <cell r="B30" t="str">
            <v>10257</v>
          </cell>
          <cell r="C30" t="str">
            <v>Ross Finnimore</v>
          </cell>
          <cell r="D30" t="str">
            <v>ROSS</v>
          </cell>
          <cell r="E30" t="str">
            <v>FINNIMORE</v>
          </cell>
          <cell r="F30" t="str">
            <v>SRPA</v>
          </cell>
          <cell r="G30" t="str">
            <v>Senior Programmer Analyst</v>
          </cell>
          <cell r="H30" t="str">
            <v>210</v>
          </cell>
          <cell r="I30" t="str">
            <v>Business Applications</v>
          </cell>
          <cell r="J30" t="str">
            <v>Full Time - Permanent</v>
          </cell>
          <cell r="K30" t="str">
            <v>SPA</v>
          </cell>
          <cell r="L30" t="str">
            <v>Senior Programmer Analyst</v>
          </cell>
          <cell r="M30" t="str">
            <v>N</v>
          </cell>
          <cell r="N30" t="str">
            <v>W</v>
          </cell>
          <cell r="O30">
            <v>35</v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>
            <v>0.55000000000000004</v>
          </cell>
          <cell r="U30" t="str">
            <v>210</v>
          </cell>
          <cell r="V30" t="str">
            <v>101</v>
          </cell>
          <cell r="W30" t="str">
            <v>9098</v>
          </cell>
          <cell r="X30" t="str">
            <v>9098</v>
          </cell>
          <cell r="Y30" t="str">
            <v>9098</v>
          </cell>
          <cell r="Z30" t="str">
            <v>9098</v>
          </cell>
        </row>
        <row r="31">
          <cell r="B31" t="str">
            <v>10258</v>
          </cell>
          <cell r="C31" t="str">
            <v>James Rees</v>
          </cell>
          <cell r="D31" t="str">
            <v>JAMES</v>
          </cell>
          <cell r="E31" t="str">
            <v>REES</v>
          </cell>
          <cell r="F31" t="str">
            <v>MGRBA</v>
          </cell>
          <cell r="G31" t="str">
            <v>Manager, Business Applications</v>
          </cell>
          <cell r="H31" t="str">
            <v>210</v>
          </cell>
          <cell r="I31" t="str">
            <v>Business Applications</v>
          </cell>
          <cell r="J31" t="str">
            <v>Full Time - Permanent</v>
          </cell>
          <cell r="K31" t="str">
            <v>MBAPPL</v>
          </cell>
          <cell r="L31" t="str">
            <v>Manager, Business Applications</v>
          </cell>
          <cell r="M31" t="str">
            <v>N</v>
          </cell>
          <cell r="N31" t="str">
            <v>P</v>
          </cell>
          <cell r="O31">
            <v>35</v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>
            <v>0.55000000000000004</v>
          </cell>
          <cell r="U31" t="str">
            <v>210</v>
          </cell>
          <cell r="V31" t="str">
            <v>101</v>
          </cell>
          <cell r="W31" t="str">
            <v>9098</v>
          </cell>
          <cell r="X31" t="str">
            <v>9098</v>
          </cell>
          <cell r="Y31" t="str">
            <v>9098</v>
          </cell>
          <cell r="Z31" t="str">
            <v>9098</v>
          </cell>
        </row>
        <row r="32">
          <cell r="B32" t="str">
            <v>10259</v>
          </cell>
          <cell r="C32" t="str">
            <v>Robert Rohr</v>
          </cell>
          <cell r="D32" t="str">
            <v>ROBERT</v>
          </cell>
          <cell r="E32" t="str">
            <v>ROHR</v>
          </cell>
          <cell r="F32" t="str">
            <v>SRPA</v>
          </cell>
          <cell r="G32" t="str">
            <v>SUPERVISOR, METER COMMUNICATIONS TECHNOLOGY</v>
          </cell>
          <cell r="H32" t="str">
            <v>210</v>
          </cell>
          <cell r="I32" t="str">
            <v>Advance Meter Inventory/Meter Data Management &amp; Repository</v>
          </cell>
          <cell r="J32" t="str">
            <v>Full Time - Permanent</v>
          </cell>
          <cell r="K32" t="str">
            <v>SPA</v>
          </cell>
          <cell r="L32" t="str">
            <v>SUPERVISOR, METER COMMUNICATIONS TECHNOLOGY</v>
          </cell>
          <cell r="M32" t="str">
            <v>N</v>
          </cell>
          <cell r="N32" t="str">
            <v>P</v>
          </cell>
          <cell r="O32">
            <v>35</v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>
            <v>0.55000000000000004</v>
          </cell>
          <cell r="U32" t="str">
            <v>313</v>
          </cell>
          <cell r="V32" t="str">
            <v>101</v>
          </cell>
          <cell r="W32" t="str">
            <v>9098</v>
          </cell>
          <cell r="X32" t="str">
            <v>9098</v>
          </cell>
          <cell r="Y32">
            <v>5065</v>
          </cell>
          <cell r="Z32">
            <v>5065</v>
          </cell>
        </row>
        <row r="33">
          <cell r="B33" t="str">
            <v>10261</v>
          </cell>
          <cell r="C33" t="str">
            <v>Nirmala Thomas</v>
          </cell>
          <cell r="D33" t="str">
            <v>NIRMALA</v>
          </cell>
          <cell r="E33" t="str">
            <v>THOMAS</v>
          </cell>
          <cell r="F33" t="str">
            <v>SRPA</v>
          </cell>
          <cell r="G33" t="str">
            <v>Senior Programmer Analyst</v>
          </cell>
          <cell r="H33" t="str">
            <v>210</v>
          </cell>
          <cell r="I33" t="str">
            <v>Business Applications</v>
          </cell>
          <cell r="J33" t="str">
            <v>Full Time - Permanent</v>
          </cell>
          <cell r="K33" t="str">
            <v>SPA</v>
          </cell>
          <cell r="L33" t="str">
            <v>Senior Programmer Analyst</v>
          </cell>
          <cell r="M33" t="str">
            <v>N</v>
          </cell>
          <cell r="N33" t="str">
            <v>W</v>
          </cell>
          <cell r="O33">
            <v>35</v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>
            <v>0.55000000000000004</v>
          </cell>
          <cell r="U33" t="str">
            <v>210</v>
          </cell>
          <cell r="V33" t="str">
            <v>101</v>
          </cell>
          <cell r="W33" t="str">
            <v>9098</v>
          </cell>
          <cell r="X33" t="str">
            <v>9098</v>
          </cell>
          <cell r="Y33" t="str">
            <v>9098</v>
          </cell>
          <cell r="Z33" t="str">
            <v>9098</v>
          </cell>
        </row>
        <row r="34">
          <cell r="B34" t="str">
            <v>10262</v>
          </cell>
          <cell r="C34" t="str">
            <v>Dianne Graves</v>
          </cell>
          <cell r="D34" t="str">
            <v>DIANNE</v>
          </cell>
          <cell r="E34" t="str">
            <v>GRAVES</v>
          </cell>
          <cell r="F34" t="str">
            <v>CONOP</v>
          </cell>
          <cell r="G34" t="str">
            <v>Console Operator</v>
          </cell>
          <cell r="H34" t="str">
            <v>210</v>
          </cell>
          <cell r="I34" t="str">
            <v>Business Applications</v>
          </cell>
          <cell r="J34" t="str">
            <v>Full Time - Permanent</v>
          </cell>
          <cell r="K34" t="str">
            <v>CONOP</v>
          </cell>
          <cell r="L34" t="str">
            <v>Console Operator</v>
          </cell>
          <cell r="M34" t="str">
            <v>B</v>
          </cell>
          <cell r="N34" t="str">
            <v>W</v>
          </cell>
          <cell r="O34">
            <v>35</v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>
            <v>0.55000000000000004</v>
          </cell>
          <cell r="U34" t="str">
            <v>210</v>
          </cell>
          <cell r="V34" t="str">
            <v>101</v>
          </cell>
          <cell r="W34" t="str">
            <v>9098</v>
          </cell>
          <cell r="X34" t="str">
            <v>9098</v>
          </cell>
          <cell r="Y34" t="str">
            <v>9098</v>
          </cell>
          <cell r="Z34" t="str">
            <v>9098</v>
          </cell>
        </row>
        <row r="35">
          <cell r="B35" t="str">
            <v>10265</v>
          </cell>
          <cell r="C35" t="str">
            <v>Nazira Noormohamed</v>
          </cell>
          <cell r="D35" t="str">
            <v>NAZIRA</v>
          </cell>
          <cell r="E35" t="str">
            <v>NOORMOHAMED</v>
          </cell>
          <cell r="F35" t="str">
            <v>SRPA</v>
          </cell>
          <cell r="G35" t="str">
            <v>Senior Programmer Analyst</v>
          </cell>
          <cell r="H35" t="str">
            <v>210</v>
          </cell>
          <cell r="I35" t="str">
            <v>Business Applications</v>
          </cell>
          <cell r="J35" t="str">
            <v>Full Time - Permanent</v>
          </cell>
          <cell r="K35" t="str">
            <v>SPA</v>
          </cell>
          <cell r="L35" t="str">
            <v>Senior Programmer Analyst</v>
          </cell>
          <cell r="M35" t="str">
            <v>N</v>
          </cell>
          <cell r="N35" t="str">
            <v>W</v>
          </cell>
          <cell r="O35">
            <v>35</v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>
            <v>0.55000000000000004</v>
          </cell>
          <cell r="U35" t="str">
            <v>210</v>
          </cell>
          <cell r="V35" t="str">
            <v>101</v>
          </cell>
          <cell r="W35" t="str">
            <v>9098</v>
          </cell>
          <cell r="X35" t="str">
            <v>9098</v>
          </cell>
          <cell r="Y35" t="str">
            <v>9098</v>
          </cell>
          <cell r="Z35" t="str">
            <v>9098</v>
          </cell>
        </row>
        <row r="36">
          <cell r="B36" t="str">
            <v>10787</v>
          </cell>
          <cell r="C36" t="str">
            <v>Michelle Wortel</v>
          </cell>
          <cell r="D36" t="str">
            <v>MICHELLE</v>
          </cell>
          <cell r="E36" t="str">
            <v>WORTEL</v>
          </cell>
          <cell r="F36" t="str">
            <v>MBP</v>
          </cell>
          <cell r="G36" t="str">
            <v>Manager, Business Projects</v>
          </cell>
          <cell r="H36" t="str">
            <v>210</v>
          </cell>
          <cell r="I36" t="str">
            <v>Business Projects</v>
          </cell>
          <cell r="J36" t="str">
            <v>Full Time - Permanent</v>
          </cell>
          <cell r="K36" t="str">
            <v>MBP</v>
          </cell>
          <cell r="L36" t="str">
            <v>Manager, Business Projects</v>
          </cell>
          <cell r="M36" t="str">
            <v>N</v>
          </cell>
          <cell r="N36" t="str">
            <v>P</v>
          </cell>
          <cell r="O36">
            <v>35</v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>
            <v>0.55000000000000004</v>
          </cell>
          <cell r="U36" t="str">
            <v>212</v>
          </cell>
          <cell r="V36" t="str">
            <v>101</v>
          </cell>
          <cell r="W36" t="str">
            <v>9098</v>
          </cell>
          <cell r="X36" t="str">
            <v>9098</v>
          </cell>
          <cell r="Y36">
            <v>9092</v>
          </cell>
          <cell r="Z36">
            <v>9092</v>
          </cell>
        </row>
        <row r="37">
          <cell r="B37" t="str">
            <v>10829</v>
          </cell>
          <cell r="C37" t="str">
            <v>Alan Stewart</v>
          </cell>
          <cell r="D37" t="str">
            <v>ALAN</v>
          </cell>
          <cell r="E37" t="str">
            <v>STEWART</v>
          </cell>
          <cell r="F37" t="str">
            <v>SB-P</v>
          </cell>
          <cell r="G37" t="str">
            <v>Specialist, Business &amp; Project</v>
          </cell>
          <cell r="H37" t="str">
            <v>210</v>
          </cell>
          <cell r="I37" t="str">
            <v>Business Projects</v>
          </cell>
          <cell r="J37" t="str">
            <v>Full Time - Permanent</v>
          </cell>
          <cell r="K37" t="str">
            <v>SB-P</v>
          </cell>
          <cell r="L37" t="str">
            <v>Specialist, Business &amp; Project</v>
          </cell>
          <cell r="M37" t="str">
            <v>N</v>
          </cell>
          <cell r="N37" t="str">
            <v>P</v>
          </cell>
          <cell r="O37">
            <v>35</v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>
            <v>0.55000000000000004</v>
          </cell>
          <cell r="U37" t="str">
            <v>212</v>
          </cell>
          <cell r="V37" t="str">
            <v>101</v>
          </cell>
          <cell r="W37" t="str">
            <v>9098</v>
          </cell>
          <cell r="X37" t="str">
            <v>9098</v>
          </cell>
          <cell r="Y37">
            <v>9092</v>
          </cell>
          <cell r="Z37">
            <v>9092</v>
          </cell>
        </row>
        <row r="38">
          <cell r="B38" t="str">
            <v>10847</v>
          </cell>
          <cell r="C38" t="str">
            <v>Sudha Marthi</v>
          </cell>
          <cell r="D38" t="str">
            <v>Sudha</v>
          </cell>
          <cell r="E38" t="str">
            <v>Marthi</v>
          </cell>
          <cell r="F38" t="str">
            <v>ANALRD</v>
          </cell>
          <cell r="G38" t="str">
            <v>Analyst, Report Data</v>
          </cell>
          <cell r="H38" t="str">
            <v>210</v>
          </cell>
          <cell r="I38" t="str">
            <v>Business Projects</v>
          </cell>
          <cell r="J38" t="str">
            <v>Full Time - Permanent</v>
          </cell>
          <cell r="K38" t="str">
            <v>ANALRD</v>
          </cell>
          <cell r="L38" t="str">
            <v>Analyst, Report Data</v>
          </cell>
          <cell r="M38" t="str">
            <v>N</v>
          </cell>
          <cell r="N38" t="str">
            <v>P</v>
          </cell>
          <cell r="O38">
            <v>35</v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>
            <v>0.55000000000000004</v>
          </cell>
          <cell r="U38" t="str">
            <v>212</v>
          </cell>
          <cell r="V38" t="str">
            <v>101</v>
          </cell>
          <cell r="W38" t="str">
            <v>9098</v>
          </cell>
          <cell r="X38" t="str">
            <v>9098</v>
          </cell>
          <cell r="Y38">
            <v>9092</v>
          </cell>
          <cell r="Z38">
            <v>9092</v>
          </cell>
        </row>
        <row r="39">
          <cell r="B39" t="str">
            <v>10857</v>
          </cell>
          <cell r="C39" t="str">
            <v>Mario Cangemi</v>
          </cell>
          <cell r="D39" t="str">
            <v>Mario</v>
          </cell>
          <cell r="E39" t="str">
            <v>Cangemi</v>
          </cell>
          <cell r="F39" t="str">
            <v>DIST</v>
          </cell>
          <cell r="G39" t="str">
            <v>Director, Information Systems &amp; Technology</v>
          </cell>
          <cell r="H39" t="str">
            <v>210</v>
          </cell>
          <cell r="I39" t="str">
            <v>Director IST</v>
          </cell>
          <cell r="J39" t="str">
            <v>Full Time - Permanent</v>
          </cell>
          <cell r="K39" t="str">
            <v>DITS</v>
          </cell>
          <cell r="L39" t="str">
            <v>Director, Information Systems &amp; Technology</v>
          </cell>
          <cell r="M39" t="str">
            <v>N</v>
          </cell>
          <cell r="N39" t="str">
            <v>P</v>
          </cell>
          <cell r="O39">
            <v>35</v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>
            <v>0.55000000000000004</v>
          </cell>
          <cell r="U39" t="str">
            <v>293</v>
          </cell>
          <cell r="V39" t="str">
            <v>101</v>
          </cell>
          <cell r="W39" t="str">
            <v>5610</v>
          </cell>
          <cell r="X39" t="str">
            <v>5610</v>
          </cell>
          <cell r="Y39">
            <v>9095</v>
          </cell>
          <cell r="Z39">
            <v>9095</v>
          </cell>
        </row>
        <row r="40">
          <cell r="B40" t="str">
            <v>10235</v>
          </cell>
          <cell r="C40" t="str">
            <v>Stanley Coulter</v>
          </cell>
          <cell r="D40" t="str">
            <v>STANLEY</v>
          </cell>
          <cell r="E40" t="str">
            <v>COULTER</v>
          </cell>
          <cell r="F40" t="str">
            <v>PCTECH</v>
          </cell>
          <cell r="G40" t="str">
            <v>PC Technician</v>
          </cell>
          <cell r="H40" t="str">
            <v>211</v>
          </cell>
          <cell r="I40" t="str">
            <v>PC Services</v>
          </cell>
          <cell r="J40" t="str">
            <v>Full Time - Permanent</v>
          </cell>
          <cell r="K40" t="str">
            <v>PCTECH</v>
          </cell>
          <cell r="L40" t="str">
            <v>PC Technician</v>
          </cell>
          <cell r="M40" t="str">
            <v>B</v>
          </cell>
          <cell r="N40" t="str">
            <v>W</v>
          </cell>
          <cell r="O40">
            <v>35</v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>
            <v>0.55000000000000004</v>
          </cell>
          <cell r="U40" t="str">
            <v>211</v>
          </cell>
          <cell r="V40" t="str">
            <v>101</v>
          </cell>
          <cell r="W40" t="str">
            <v>9099</v>
          </cell>
          <cell r="X40" t="str">
            <v>9099</v>
          </cell>
          <cell r="Y40" t="str">
            <v>9099</v>
          </cell>
          <cell r="Z40" t="str">
            <v>9099</v>
          </cell>
        </row>
        <row r="41">
          <cell r="B41" t="str">
            <v>10263</v>
          </cell>
          <cell r="C41" t="str">
            <v>Katherine Dzierzawski</v>
          </cell>
          <cell r="D41" t="str">
            <v>KATHERINE</v>
          </cell>
          <cell r="E41" t="str">
            <v>DZIERZAWSKI</v>
          </cell>
          <cell r="F41" t="str">
            <v>PCTECH</v>
          </cell>
          <cell r="G41" t="str">
            <v>PC Technician</v>
          </cell>
          <cell r="H41" t="str">
            <v>211</v>
          </cell>
          <cell r="I41" t="str">
            <v>PC Services</v>
          </cell>
          <cell r="J41" t="str">
            <v>Full Time - Permanent</v>
          </cell>
          <cell r="K41" t="str">
            <v>PCTECH</v>
          </cell>
          <cell r="L41" t="str">
            <v>PC Technician</v>
          </cell>
          <cell r="M41" t="str">
            <v>B</v>
          </cell>
          <cell r="N41" t="str">
            <v>W</v>
          </cell>
          <cell r="O41">
            <v>35</v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>
            <v>0.55000000000000004</v>
          </cell>
          <cell r="U41" t="str">
            <v>211</v>
          </cell>
          <cell r="V41" t="str">
            <v>101</v>
          </cell>
          <cell r="W41" t="str">
            <v>9099</v>
          </cell>
          <cell r="X41" t="str">
            <v>9099</v>
          </cell>
          <cell r="Y41" t="str">
            <v>9099</v>
          </cell>
          <cell r="Z41" t="str">
            <v>9099</v>
          </cell>
        </row>
        <row r="42">
          <cell r="B42" t="str">
            <v>10266</v>
          </cell>
          <cell r="C42" t="str">
            <v>Maria Garito</v>
          </cell>
          <cell r="D42" t="str">
            <v>MARIA</v>
          </cell>
          <cell r="E42" t="str">
            <v>GARITO</v>
          </cell>
          <cell r="F42" t="str">
            <v>WEBDEV</v>
          </cell>
          <cell r="G42" t="str">
            <v>Web Developer</v>
          </cell>
          <cell r="H42" t="str">
            <v>211</v>
          </cell>
          <cell r="I42" t="str">
            <v>PC Services</v>
          </cell>
          <cell r="J42" t="str">
            <v>Full Time - Permanent</v>
          </cell>
          <cell r="K42" t="str">
            <v>WEBDEV</v>
          </cell>
          <cell r="L42" t="str">
            <v>Web Developer</v>
          </cell>
          <cell r="M42" t="str">
            <v>N</v>
          </cell>
          <cell r="N42" t="str">
            <v>W</v>
          </cell>
          <cell r="O42">
            <v>35</v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>
            <v>0.55000000000000004</v>
          </cell>
          <cell r="U42" t="str">
            <v>211</v>
          </cell>
          <cell r="V42" t="str">
            <v>101</v>
          </cell>
          <cell r="W42" t="str">
            <v>9099</v>
          </cell>
          <cell r="X42" t="str">
            <v>9099</v>
          </cell>
          <cell r="Y42" t="str">
            <v>9099</v>
          </cell>
          <cell r="Z42" t="str">
            <v>9099</v>
          </cell>
        </row>
        <row r="43">
          <cell r="B43" t="str">
            <v>10830</v>
          </cell>
          <cell r="C43" t="str">
            <v>Claudio Palazzo</v>
          </cell>
          <cell r="D43" t="str">
            <v>CLAUDIO</v>
          </cell>
          <cell r="E43" t="str">
            <v>PALAZZO</v>
          </cell>
          <cell r="F43" t="str">
            <v>MTS</v>
          </cell>
          <cell r="G43" t="str">
            <v>Manager, Technical Services</v>
          </cell>
          <cell r="H43" t="str">
            <v>211</v>
          </cell>
          <cell r="I43" t="str">
            <v>PC Services</v>
          </cell>
          <cell r="J43" t="str">
            <v>Full Time - Permanent</v>
          </cell>
          <cell r="K43" t="str">
            <v>MTS</v>
          </cell>
          <cell r="L43" t="str">
            <v>Manager, Technical Services</v>
          </cell>
          <cell r="M43" t="str">
            <v>N</v>
          </cell>
          <cell r="N43" t="str">
            <v>P</v>
          </cell>
          <cell r="O43">
            <v>35</v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>
            <v>0.55000000000000004</v>
          </cell>
          <cell r="U43" t="str">
            <v>211</v>
          </cell>
          <cell r="V43" t="str">
            <v>101</v>
          </cell>
          <cell r="W43" t="str">
            <v>9099</v>
          </cell>
          <cell r="X43" t="str">
            <v>9099</v>
          </cell>
          <cell r="Y43" t="str">
            <v>9099</v>
          </cell>
          <cell r="Z43" t="str">
            <v>9099</v>
          </cell>
        </row>
        <row r="44">
          <cell r="B44" t="str">
            <v>10868</v>
          </cell>
          <cell r="C44" t="str">
            <v>Dan Cantwell</v>
          </cell>
          <cell r="D44" t="str">
            <v>Dan</v>
          </cell>
          <cell r="E44" t="str">
            <v>Cantwell</v>
          </cell>
          <cell r="F44" t="str">
            <v>NETADMIN</v>
          </cell>
          <cell r="G44" t="str">
            <v>Network Administrator</v>
          </cell>
          <cell r="H44" t="str">
            <v>211</v>
          </cell>
          <cell r="I44" t="str">
            <v>PC Services</v>
          </cell>
          <cell r="J44" t="str">
            <v>Full Time - Permanent</v>
          </cell>
          <cell r="K44" t="str">
            <v>NETADMIN</v>
          </cell>
          <cell r="L44" t="str">
            <v>Network Administrator</v>
          </cell>
          <cell r="M44" t="str">
            <v>N</v>
          </cell>
          <cell r="N44" t="str">
            <v>P</v>
          </cell>
          <cell r="O44">
            <v>35</v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>
            <v>0.55000000000000004</v>
          </cell>
          <cell r="U44" t="str">
            <v>211</v>
          </cell>
          <cell r="V44" t="str">
            <v>101</v>
          </cell>
          <cell r="W44" t="str">
            <v>9099</v>
          </cell>
          <cell r="X44" t="str">
            <v>9099</v>
          </cell>
          <cell r="Y44" t="str">
            <v>9099</v>
          </cell>
          <cell r="Z44" t="str">
            <v>9099</v>
          </cell>
        </row>
        <row r="45">
          <cell r="B45" t="str">
            <v>10862</v>
          </cell>
          <cell r="C45" t="str">
            <v>Indy Butany-Desouza</v>
          </cell>
          <cell r="D45" t="str">
            <v>Indy</v>
          </cell>
          <cell r="E45" t="str">
            <v>Butany-Desouza</v>
          </cell>
          <cell r="F45" t="str">
            <v>VPREG</v>
          </cell>
          <cell r="G45" t="str">
            <v>VP, Regulatory</v>
          </cell>
          <cell r="H45" t="str">
            <v>291</v>
          </cell>
          <cell r="I45" t="str">
            <v>Regulatory Services</v>
          </cell>
          <cell r="J45" t="str">
            <v>Full Time - Permanent</v>
          </cell>
          <cell r="K45" t="str">
            <v>VPREG</v>
          </cell>
          <cell r="L45" t="str">
            <v>VP, Regulatory</v>
          </cell>
          <cell r="M45" t="str">
            <v>N</v>
          </cell>
          <cell r="N45" t="str">
            <v>P</v>
          </cell>
          <cell r="O45">
            <v>35</v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>
            <v>0.55000000000000004</v>
          </cell>
          <cell r="U45" t="str">
            <v>201</v>
          </cell>
          <cell r="V45" t="str">
            <v>101</v>
          </cell>
          <cell r="W45" t="str">
            <v>5605</v>
          </cell>
          <cell r="X45" t="str">
            <v>5605</v>
          </cell>
          <cell r="Y45" t="str">
            <v>5605</v>
          </cell>
          <cell r="Z45" t="str">
            <v>5605</v>
          </cell>
        </row>
        <row r="46">
          <cell r="B46" t="str">
            <v>10880</v>
          </cell>
          <cell r="C46" t="str">
            <v>Grant Brooker</v>
          </cell>
          <cell r="D46" t="str">
            <v>GRANT</v>
          </cell>
          <cell r="E46" t="str">
            <v>BROOKER</v>
          </cell>
          <cell r="F46" t="str">
            <v>MREGC</v>
          </cell>
          <cell r="G46" t="str">
            <v>Manager, Regulatory Compliance</v>
          </cell>
          <cell r="H46" t="str">
            <v>291</v>
          </cell>
          <cell r="I46" t="str">
            <v>Regulatory Services</v>
          </cell>
          <cell r="J46" t="str">
            <v>Full Time - Permanent</v>
          </cell>
          <cell r="K46" t="str">
            <v>MREGC</v>
          </cell>
          <cell r="L46" t="str">
            <v>Manager, Regulatory Compliance</v>
          </cell>
          <cell r="M46" t="str">
            <v>N</v>
          </cell>
          <cell r="N46" t="str">
            <v>P</v>
          </cell>
          <cell r="O46">
            <v>35</v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>
            <v>0.55000000000000004</v>
          </cell>
          <cell r="U46" t="str">
            <v>201</v>
          </cell>
          <cell r="V46" t="str">
            <v>101</v>
          </cell>
          <cell r="W46" t="str">
            <v>5610</v>
          </cell>
          <cell r="X46" t="str">
            <v>5610</v>
          </cell>
          <cell r="Y46" t="str">
            <v>5610</v>
          </cell>
          <cell r="Z46" t="str">
            <v>5610</v>
          </cell>
        </row>
        <row r="47">
          <cell r="B47" t="str">
            <v>10881</v>
          </cell>
          <cell r="C47" t="str">
            <v>Richard Battista</v>
          </cell>
          <cell r="D47" t="str">
            <v>Richard</v>
          </cell>
          <cell r="E47" t="str">
            <v>Battista</v>
          </cell>
          <cell r="F47" t="str">
            <v>DRS</v>
          </cell>
          <cell r="G47" t="str">
            <v>Director, Regulatory Services</v>
          </cell>
          <cell r="H47" t="str">
            <v>291</v>
          </cell>
          <cell r="I47" t="str">
            <v>Regulatory Services</v>
          </cell>
          <cell r="J47" t="str">
            <v>Full Time - Permanent</v>
          </cell>
          <cell r="K47" t="str">
            <v>DRS</v>
          </cell>
          <cell r="L47" t="str">
            <v>Director, Regulatory Services</v>
          </cell>
          <cell r="M47" t="str">
            <v>N</v>
          </cell>
          <cell r="N47" t="str">
            <v>P</v>
          </cell>
          <cell r="O47">
            <v>35</v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>
            <v>0.55000000000000004</v>
          </cell>
          <cell r="U47" t="str">
            <v>201</v>
          </cell>
          <cell r="V47" t="str">
            <v>101</v>
          </cell>
          <cell r="W47" t="str">
            <v>5610</v>
          </cell>
          <cell r="X47" t="str">
            <v>5610</v>
          </cell>
          <cell r="Y47" t="str">
            <v>5610</v>
          </cell>
          <cell r="Z47" t="str">
            <v>5610</v>
          </cell>
        </row>
        <row r="48">
          <cell r="B48" t="str">
            <v>10007</v>
          </cell>
          <cell r="C48" t="str">
            <v>Sarah Hughes</v>
          </cell>
          <cell r="D48" t="str">
            <v>SARAH</v>
          </cell>
          <cell r="E48" t="str">
            <v>HUGHES</v>
          </cell>
          <cell r="F48" t="str">
            <v>VPFIN</v>
          </cell>
          <cell r="G48" t="str">
            <v>VP, Finance</v>
          </cell>
          <cell r="H48" t="str">
            <v>292</v>
          </cell>
          <cell r="I48" t="str">
            <v>Financial Services</v>
          </cell>
          <cell r="J48" t="str">
            <v>Full Time - Permanent</v>
          </cell>
          <cell r="K48" t="str">
            <v>VPFIN</v>
          </cell>
          <cell r="L48" t="str">
            <v>VP, Finance</v>
          </cell>
          <cell r="M48" t="str">
            <v>N</v>
          </cell>
          <cell r="N48" t="str">
            <v>P</v>
          </cell>
          <cell r="O48">
            <v>35</v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>
            <v>0.55000000000000004</v>
          </cell>
          <cell r="U48" t="str">
            <v>205</v>
          </cell>
          <cell r="V48" t="str">
            <v>101</v>
          </cell>
          <cell r="W48" t="str">
            <v>5610</v>
          </cell>
          <cell r="X48" t="str">
            <v>5610</v>
          </cell>
          <cell r="Y48">
            <v>5605</v>
          </cell>
          <cell r="Z48">
            <v>5605</v>
          </cell>
        </row>
        <row r="49">
          <cell r="B49" t="str">
            <v>10850</v>
          </cell>
          <cell r="C49" t="str">
            <v>Nathan Cernusca</v>
          </cell>
          <cell r="D49" t="str">
            <v>NATHAN</v>
          </cell>
          <cell r="E49" t="str">
            <v>CERNUSCA</v>
          </cell>
          <cell r="F49" t="str">
            <v>CSR</v>
          </cell>
          <cell r="G49" t="str">
            <v>Customer Service Representative</v>
          </cell>
          <cell r="H49" t="str">
            <v>300</v>
          </cell>
          <cell r="I49" t="str">
            <v>Customer Care - Customer Service</v>
          </cell>
          <cell r="J49" t="str">
            <v>Full Time - Permanent</v>
          </cell>
          <cell r="K49" t="str">
            <v>CSR</v>
          </cell>
          <cell r="L49" t="str">
            <v>Customer Service Representative</v>
          </cell>
          <cell r="M49" t="str">
            <v>B</v>
          </cell>
          <cell r="N49" t="str">
            <v>W</v>
          </cell>
          <cell r="O49">
            <v>35</v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>
            <v>0.55000000000000004</v>
          </cell>
          <cell r="U49" t="str">
            <v>303</v>
          </cell>
          <cell r="V49" t="str">
            <v>102</v>
          </cell>
          <cell r="W49" t="str">
            <v>9909</v>
          </cell>
          <cell r="X49" t="str">
            <v>9909</v>
          </cell>
          <cell r="Y49" t="str">
            <v>9909</v>
          </cell>
          <cell r="Z49" t="str">
            <v>9909</v>
          </cell>
        </row>
        <row r="50">
          <cell r="B50" t="str">
            <v>10016</v>
          </cell>
          <cell r="C50" t="str">
            <v>Cheryl Statti</v>
          </cell>
          <cell r="D50" t="str">
            <v>CHERYL</v>
          </cell>
          <cell r="E50" t="str">
            <v>STATTI</v>
          </cell>
          <cell r="F50" t="str">
            <v>SCSC</v>
          </cell>
          <cell r="G50" t="str">
            <v>Sr. Customer Serv. Clerk</v>
          </cell>
          <cell r="H50" t="str">
            <v>301</v>
          </cell>
          <cell r="I50" t="str">
            <v>Customer Care - Customer Service</v>
          </cell>
          <cell r="J50" t="str">
            <v>Full Time - Permanent</v>
          </cell>
          <cell r="K50" t="str">
            <v>SRCSC</v>
          </cell>
          <cell r="L50" t="str">
            <v>Sr. Customer Serv. Clerk</v>
          </cell>
          <cell r="M50" t="str">
            <v>B</v>
          </cell>
          <cell r="N50" t="str">
            <v>W</v>
          </cell>
          <cell r="O50">
            <v>35</v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>
            <v>0.55000000000000004</v>
          </cell>
          <cell r="U50" t="str">
            <v>303</v>
          </cell>
          <cell r="V50" t="str">
            <v>101</v>
          </cell>
          <cell r="W50" t="str">
            <v>9909</v>
          </cell>
          <cell r="X50" t="str">
            <v>9909</v>
          </cell>
          <cell r="Y50" t="str">
            <v>9909</v>
          </cell>
          <cell r="Z50" t="str">
            <v>9909</v>
          </cell>
        </row>
        <row r="51">
          <cell r="B51" t="str">
            <v>10073</v>
          </cell>
          <cell r="C51" t="str">
            <v>Kelley Fitzpatrick</v>
          </cell>
          <cell r="D51" t="str">
            <v>KELLEY</v>
          </cell>
          <cell r="E51" t="str">
            <v>FITZPATRICK</v>
          </cell>
          <cell r="F51" t="str">
            <v>GC11</v>
          </cell>
          <cell r="G51" t="str">
            <v>General Clerk</v>
          </cell>
          <cell r="H51" t="str">
            <v>301</v>
          </cell>
          <cell r="I51" t="str">
            <v>Customer Care - Customer Service</v>
          </cell>
          <cell r="J51" t="str">
            <v>Full Time - Permanent</v>
          </cell>
          <cell r="K51" t="str">
            <v>GCII</v>
          </cell>
          <cell r="L51" t="str">
            <v>General Clerk</v>
          </cell>
          <cell r="M51" t="str">
            <v>B</v>
          </cell>
          <cell r="N51" t="str">
            <v>W</v>
          </cell>
          <cell r="O51">
            <v>35</v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>
            <v>0.55000000000000004</v>
          </cell>
          <cell r="U51" t="str">
            <v>303</v>
          </cell>
          <cell r="V51" t="str">
            <v>101</v>
          </cell>
          <cell r="W51" t="str">
            <v>9909</v>
          </cell>
          <cell r="X51" t="str">
            <v>9909</v>
          </cell>
          <cell r="Y51" t="str">
            <v>9909</v>
          </cell>
          <cell r="Z51" t="str">
            <v>9909</v>
          </cell>
        </row>
        <row r="52">
          <cell r="B52" t="str">
            <v>10152</v>
          </cell>
          <cell r="C52" t="str">
            <v>Paul Hart</v>
          </cell>
          <cell r="D52" t="str">
            <v>PAUL</v>
          </cell>
          <cell r="E52" t="str">
            <v>HART</v>
          </cell>
          <cell r="F52" t="str">
            <v>SCOLL</v>
          </cell>
          <cell r="G52" t="str">
            <v>Supervisor, Collections</v>
          </cell>
          <cell r="H52" t="str">
            <v>301</v>
          </cell>
          <cell r="I52" t="str">
            <v>Customer Care - Credit and Collections</v>
          </cell>
          <cell r="J52" t="str">
            <v>Full Time - Permanent</v>
          </cell>
          <cell r="K52" t="str">
            <v>SCOLL</v>
          </cell>
          <cell r="L52" t="str">
            <v>Supervisor, Collections</v>
          </cell>
          <cell r="M52" t="str">
            <v>N</v>
          </cell>
          <cell r="N52" t="str">
            <v>P</v>
          </cell>
          <cell r="O52">
            <v>35</v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>
            <v>0.55000000000000004</v>
          </cell>
          <cell r="U52" t="str">
            <v>305</v>
          </cell>
          <cell r="V52" t="str">
            <v>101</v>
          </cell>
          <cell r="W52" t="str">
            <v>9909</v>
          </cell>
          <cell r="X52" t="str">
            <v>9909</v>
          </cell>
          <cell r="Y52" t="str">
            <v>9909</v>
          </cell>
          <cell r="Z52" t="str">
            <v>9909</v>
          </cell>
        </row>
        <row r="53">
          <cell r="B53" t="str">
            <v>10153</v>
          </cell>
          <cell r="C53" t="str">
            <v>Ann Lahaie</v>
          </cell>
          <cell r="D53" t="str">
            <v>ANN</v>
          </cell>
          <cell r="E53" t="str">
            <v>LAHAIE</v>
          </cell>
          <cell r="F53" t="str">
            <v>CROP</v>
          </cell>
          <cell r="G53" t="str">
            <v>Creditron Operator</v>
          </cell>
          <cell r="H53" t="str">
            <v>301</v>
          </cell>
          <cell r="I53" t="str">
            <v>Customer Care - Customer Service</v>
          </cell>
          <cell r="J53" t="str">
            <v>Full Time - Permanent</v>
          </cell>
          <cell r="K53" t="str">
            <v>CROP</v>
          </cell>
          <cell r="L53" t="str">
            <v>Creditron Operator</v>
          </cell>
          <cell r="M53" t="str">
            <v>B</v>
          </cell>
          <cell r="N53" t="str">
            <v>W</v>
          </cell>
          <cell r="O53">
            <v>35</v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>
            <v>0.55000000000000004</v>
          </cell>
          <cell r="U53" t="str">
            <v>303</v>
          </cell>
          <cell r="V53" t="str">
            <v>101</v>
          </cell>
          <cell r="W53" t="str">
            <v>9909</v>
          </cell>
          <cell r="X53" t="str">
            <v>9909</v>
          </cell>
          <cell r="Y53" t="str">
            <v>9909</v>
          </cell>
          <cell r="Z53" t="str">
            <v>9909</v>
          </cell>
        </row>
        <row r="54">
          <cell r="B54" t="str">
            <v>10177</v>
          </cell>
          <cell r="C54" t="str">
            <v>Pamela Fazzari</v>
          </cell>
          <cell r="D54" t="str">
            <v>PAMELA</v>
          </cell>
          <cell r="E54" t="str">
            <v>FAZZARI</v>
          </cell>
          <cell r="F54" t="str">
            <v>CLKTY</v>
          </cell>
          <cell r="G54" t="str">
            <v>Collections Clerk</v>
          </cell>
          <cell r="H54" t="str">
            <v>301</v>
          </cell>
          <cell r="I54" t="str">
            <v>Customer Care - Credit and Collections</v>
          </cell>
          <cell r="J54" t="str">
            <v>Full Time - Permanent</v>
          </cell>
          <cell r="K54" t="str">
            <v>CTY</v>
          </cell>
          <cell r="L54" t="str">
            <v>Collections Clerk</v>
          </cell>
          <cell r="M54" t="str">
            <v>B</v>
          </cell>
          <cell r="N54" t="str">
            <v>W</v>
          </cell>
          <cell r="O54">
            <v>35</v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>
            <v>0.55000000000000004</v>
          </cell>
          <cell r="U54" t="str">
            <v>305</v>
          </cell>
          <cell r="V54" t="str">
            <v>101</v>
          </cell>
          <cell r="W54" t="str">
            <v>9909</v>
          </cell>
          <cell r="X54" t="str">
            <v>9909</v>
          </cell>
          <cell r="Y54" t="str">
            <v>9909</v>
          </cell>
          <cell r="Z54" t="str">
            <v>9909</v>
          </cell>
        </row>
        <row r="55">
          <cell r="B55" t="str">
            <v>10195</v>
          </cell>
          <cell r="C55" t="str">
            <v>Kori-Lynn Sykes</v>
          </cell>
          <cell r="D55" t="str">
            <v>KORI-LYNN</v>
          </cell>
          <cell r="E55" t="str">
            <v>SYKES</v>
          </cell>
          <cell r="F55" t="str">
            <v>GC11</v>
          </cell>
          <cell r="G55" t="str">
            <v>General Clerk</v>
          </cell>
          <cell r="H55" t="str">
            <v>301</v>
          </cell>
          <cell r="I55" t="str">
            <v>Customer Care - Customer Service</v>
          </cell>
          <cell r="J55" t="str">
            <v>Full Time - Permanent</v>
          </cell>
          <cell r="K55" t="str">
            <v>GCII</v>
          </cell>
          <cell r="L55" t="str">
            <v>General Clerk</v>
          </cell>
          <cell r="M55" t="str">
            <v>B</v>
          </cell>
          <cell r="N55" t="str">
            <v>W</v>
          </cell>
          <cell r="O55">
            <v>35</v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>
            <v>0.55000000000000004</v>
          </cell>
          <cell r="U55" t="str">
            <v>303</v>
          </cell>
          <cell r="V55" t="str">
            <v>101</v>
          </cell>
          <cell r="W55" t="str">
            <v>9909</v>
          </cell>
          <cell r="X55" t="str">
            <v>9909</v>
          </cell>
          <cell r="Y55" t="str">
            <v>9909</v>
          </cell>
          <cell r="Z55" t="str">
            <v>9909</v>
          </cell>
        </row>
        <row r="56">
          <cell r="B56" t="str">
            <v>10197</v>
          </cell>
          <cell r="C56" t="str">
            <v>Jennifer Quinlan</v>
          </cell>
          <cell r="D56" t="str">
            <v>JENNIFER</v>
          </cell>
          <cell r="E56" t="str">
            <v>QUINLAN</v>
          </cell>
          <cell r="F56" t="str">
            <v>GC11</v>
          </cell>
          <cell r="G56" t="str">
            <v>General Clerk</v>
          </cell>
          <cell r="H56" t="str">
            <v>301</v>
          </cell>
          <cell r="I56" t="str">
            <v>Customer Care - Customer Service</v>
          </cell>
          <cell r="J56" t="str">
            <v>Full Time - Permanent</v>
          </cell>
          <cell r="K56" t="str">
            <v>GCII</v>
          </cell>
          <cell r="L56" t="str">
            <v>General Clerk</v>
          </cell>
          <cell r="M56" t="str">
            <v>B</v>
          </cell>
          <cell r="N56" t="str">
            <v>W</v>
          </cell>
          <cell r="O56">
            <v>35</v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>
            <v>0.55000000000000004</v>
          </cell>
          <cell r="U56" t="str">
            <v>303</v>
          </cell>
          <cell r="V56" t="str">
            <v>101</v>
          </cell>
          <cell r="W56" t="str">
            <v>9909</v>
          </cell>
          <cell r="X56" t="str">
            <v>9909</v>
          </cell>
          <cell r="Y56" t="str">
            <v>9909</v>
          </cell>
          <cell r="Z56" t="str">
            <v>9909</v>
          </cell>
        </row>
        <row r="57">
          <cell r="B57" t="str">
            <v>10205</v>
          </cell>
          <cell r="C57" t="str">
            <v>Norma Wilson</v>
          </cell>
          <cell r="D57" t="str">
            <v>NORMA</v>
          </cell>
          <cell r="E57" t="str">
            <v>WILSON</v>
          </cell>
          <cell r="F57" t="str">
            <v>HBC</v>
          </cell>
          <cell r="G57" t="str">
            <v>Head Billing Clerk</v>
          </cell>
          <cell r="H57" t="str">
            <v>301</v>
          </cell>
          <cell r="I57" t="str">
            <v>Customer Care - Credit and Collections</v>
          </cell>
          <cell r="J57" t="str">
            <v>Full Time - Permanent</v>
          </cell>
          <cell r="K57" t="str">
            <v>HBC</v>
          </cell>
          <cell r="L57" t="str">
            <v>Head Billing Clerk</v>
          </cell>
          <cell r="M57" t="str">
            <v>B</v>
          </cell>
          <cell r="N57" t="str">
            <v>W</v>
          </cell>
          <cell r="O57">
            <v>35</v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>
            <v>0.55000000000000004</v>
          </cell>
          <cell r="U57" t="str">
            <v>305</v>
          </cell>
          <cell r="V57" t="str">
            <v>101</v>
          </cell>
          <cell r="W57" t="str">
            <v>9909</v>
          </cell>
          <cell r="X57" t="str">
            <v>9909</v>
          </cell>
          <cell r="Y57" t="str">
            <v>9909</v>
          </cell>
          <cell r="Z57" t="str">
            <v>9909</v>
          </cell>
        </row>
        <row r="58">
          <cell r="B58" t="str">
            <v>10206</v>
          </cell>
          <cell r="C58" t="str">
            <v>Christie Stemmler</v>
          </cell>
          <cell r="D58" t="str">
            <v>CHRISTIE</v>
          </cell>
          <cell r="E58" t="str">
            <v>STEMMLER</v>
          </cell>
          <cell r="F58" t="str">
            <v>GC11</v>
          </cell>
          <cell r="G58" t="str">
            <v>General Clerk</v>
          </cell>
          <cell r="H58" t="str">
            <v>301</v>
          </cell>
          <cell r="I58" t="str">
            <v>Customer Care - Customer Service</v>
          </cell>
          <cell r="J58" t="str">
            <v>Full Time - Permanent</v>
          </cell>
          <cell r="K58" t="str">
            <v>GCII</v>
          </cell>
          <cell r="L58" t="str">
            <v>General Clerk</v>
          </cell>
          <cell r="M58" t="str">
            <v>B</v>
          </cell>
          <cell r="N58" t="str">
            <v>W</v>
          </cell>
          <cell r="O58">
            <v>35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>
            <v>0.55000000000000004</v>
          </cell>
          <cell r="U58" t="str">
            <v>303</v>
          </cell>
          <cell r="V58" t="str">
            <v>101</v>
          </cell>
          <cell r="W58" t="str">
            <v>9909</v>
          </cell>
          <cell r="X58" t="str">
            <v>9909</v>
          </cell>
          <cell r="Y58" t="str">
            <v>9909</v>
          </cell>
          <cell r="Z58" t="str">
            <v>9909</v>
          </cell>
        </row>
        <row r="59">
          <cell r="B59" t="str">
            <v>10209</v>
          </cell>
          <cell r="C59" t="str">
            <v>Debra Woodfine</v>
          </cell>
          <cell r="D59" t="str">
            <v>DEBRA</v>
          </cell>
          <cell r="E59" t="str">
            <v>WOODFINE</v>
          </cell>
          <cell r="F59" t="str">
            <v>PACLK</v>
          </cell>
          <cell r="G59" t="str">
            <v>Pre-authorized Clerk</v>
          </cell>
          <cell r="H59" t="str">
            <v>301</v>
          </cell>
          <cell r="I59" t="str">
            <v>Customer Care - Credit and Collections</v>
          </cell>
          <cell r="J59" t="str">
            <v>Full Time - Permanent</v>
          </cell>
          <cell r="K59" t="str">
            <v>PAUC</v>
          </cell>
          <cell r="L59" t="str">
            <v>Pre-authorized Clerk</v>
          </cell>
          <cell r="M59" t="str">
            <v>B</v>
          </cell>
          <cell r="N59" t="str">
            <v>W</v>
          </cell>
          <cell r="O59">
            <v>35</v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>
            <v>0.55000000000000004</v>
          </cell>
          <cell r="U59" t="str">
            <v>305</v>
          </cell>
          <cell r="V59" t="str">
            <v>101</v>
          </cell>
          <cell r="W59" t="str">
            <v>9909</v>
          </cell>
          <cell r="X59" t="str">
            <v>9909</v>
          </cell>
          <cell r="Y59" t="str">
            <v>9909</v>
          </cell>
          <cell r="Z59" t="str">
            <v>9909</v>
          </cell>
        </row>
        <row r="60">
          <cell r="B60" t="str">
            <v>10212</v>
          </cell>
          <cell r="C60" t="str">
            <v>Dawn Freeman</v>
          </cell>
          <cell r="D60" t="str">
            <v>DAWN</v>
          </cell>
          <cell r="E60" t="str">
            <v>FREEMAN</v>
          </cell>
          <cell r="F60" t="str">
            <v>STENO</v>
          </cell>
          <cell r="G60" t="str">
            <v>Customer Service Co-ordinator</v>
          </cell>
          <cell r="H60" t="str">
            <v>301</v>
          </cell>
          <cell r="I60" t="str">
            <v>Customer Care - Customer Service</v>
          </cell>
          <cell r="J60" t="str">
            <v>Full Time - Permanent</v>
          </cell>
          <cell r="K60" t="str">
            <v>STEN</v>
          </cell>
          <cell r="L60" t="str">
            <v>Customer Service Co-ordinator</v>
          </cell>
          <cell r="M60" t="str">
            <v>B</v>
          </cell>
          <cell r="N60" t="str">
            <v>W</v>
          </cell>
          <cell r="O60">
            <v>35</v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>
            <v>0.55000000000000004</v>
          </cell>
          <cell r="U60" t="str">
            <v>303</v>
          </cell>
          <cell r="V60" t="str">
            <v>101</v>
          </cell>
          <cell r="W60" t="str">
            <v>9909</v>
          </cell>
          <cell r="X60" t="str">
            <v>9909</v>
          </cell>
          <cell r="Y60" t="str">
            <v>9909</v>
          </cell>
          <cell r="Z60" t="str">
            <v>9909</v>
          </cell>
        </row>
        <row r="61">
          <cell r="B61" t="str">
            <v>10214</v>
          </cell>
          <cell r="C61" t="str">
            <v>Marilyn Conrad</v>
          </cell>
          <cell r="D61" t="str">
            <v>MARILYN</v>
          </cell>
          <cell r="E61" t="str">
            <v>CONRAD</v>
          </cell>
          <cell r="F61" t="str">
            <v>HBC</v>
          </cell>
          <cell r="G61" t="str">
            <v>Head Billing Clerk</v>
          </cell>
          <cell r="H61" t="str">
            <v>301</v>
          </cell>
          <cell r="I61" t="str">
            <v>Customer Care - Credit and Collections</v>
          </cell>
          <cell r="J61" t="str">
            <v>Full Time - Permanent</v>
          </cell>
          <cell r="K61" t="str">
            <v>HBC</v>
          </cell>
          <cell r="L61" t="str">
            <v>Head Billing Clerk</v>
          </cell>
          <cell r="M61" t="str">
            <v>B</v>
          </cell>
          <cell r="N61" t="str">
            <v>W</v>
          </cell>
          <cell r="O61">
            <v>35</v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>
            <v>0.55000000000000004</v>
          </cell>
          <cell r="U61" t="str">
            <v>305</v>
          </cell>
          <cell r="V61" t="str">
            <v>101</v>
          </cell>
          <cell r="W61" t="str">
            <v>9909</v>
          </cell>
          <cell r="X61" t="str">
            <v>9909</v>
          </cell>
          <cell r="Y61" t="str">
            <v>9909</v>
          </cell>
          <cell r="Z61" t="str">
            <v>9909</v>
          </cell>
        </row>
        <row r="62">
          <cell r="B62" t="str">
            <v>10216</v>
          </cell>
          <cell r="C62" t="str">
            <v>Nadette Drake</v>
          </cell>
          <cell r="D62" t="str">
            <v>NADETTE</v>
          </cell>
          <cell r="E62" t="str">
            <v>DRAKE</v>
          </cell>
          <cell r="F62" t="str">
            <v>CASH</v>
          </cell>
          <cell r="G62" t="str">
            <v>Cashier</v>
          </cell>
          <cell r="H62" t="str">
            <v>301</v>
          </cell>
          <cell r="I62" t="str">
            <v>Customer Care - Customer Service</v>
          </cell>
          <cell r="J62" t="str">
            <v>Full Time - Permanent</v>
          </cell>
          <cell r="K62" t="str">
            <v>CASH</v>
          </cell>
          <cell r="L62" t="str">
            <v>Cashier</v>
          </cell>
          <cell r="M62" t="str">
            <v>B</v>
          </cell>
          <cell r="N62" t="str">
            <v>W</v>
          </cell>
          <cell r="O62">
            <v>35</v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>
            <v>0.55000000000000004</v>
          </cell>
          <cell r="U62" t="str">
            <v>303</v>
          </cell>
          <cell r="V62" t="str">
            <v>101</v>
          </cell>
          <cell r="W62" t="str">
            <v>9909</v>
          </cell>
          <cell r="X62" t="str">
            <v>9909</v>
          </cell>
          <cell r="Y62" t="str">
            <v>9909</v>
          </cell>
          <cell r="Z62" t="str">
            <v>9909</v>
          </cell>
        </row>
        <row r="63">
          <cell r="B63" t="str">
            <v>10218</v>
          </cell>
          <cell r="C63" t="str">
            <v>Joanne Vandenberg</v>
          </cell>
          <cell r="D63" t="str">
            <v>JOANNE</v>
          </cell>
          <cell r="E63" t="str">
            <v>VANDENBERG</v>
          </cell>
          <cell r="F63" t="str">
            <v>SRCAS</v>
          </cell>
          <cell r="G63" t="str">
            <v>Senior Cashier</v>
          </cell>
          <cell r="H63" t="str">
            <v>301</v>
          </cell>
          <cell r="I63" t="str">
            <v>Customer Care - Customer Service</v>
          </cell>
          <cell r="J63" t="str">
            <v>Full Time - Permanent</v>
          </cell>
          <cell r="K63" t="str">
            <v>SCASH</v>
          </cell>
          <cell r="L63" t="str">
            <v>Senior Cashier</v>
          </cell>
          <cell r="M63" t="str">
            <v>B</v>
          </cell>
          <cell r="N63" t="str">
            <v>W</v>
          </cell>
          <cell r="O63">
            <v>35</v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>
            <v>0.55000000000000004</v>
          </cell>
          <cell r="U63" t="str">
            <v>303</v>
          </cell>
          <cell r="V63" t="str">
            <v>101</v>
          </cell>
          <cell r="W63" t="str">
            <v>9909</v>
          </cell>
          <cell r="X63" t="str">
            <v>9909</v>
          </cell>
          <cell r="Y63" t="str">
            <v>9909</v>
          </cell>
          <cell r="Z63" t="str">
            <v>9909</v>
          </cell>
        </row>
        <row r="64">
          <cell r="B64" t="str">
            <v>10220</v>
          </cell>
          <cell r="C64" t="str">
            <v>Monica Ashurst</v>
          </cell>
          <cell r="D64" t="str">
            <v>MONICA</v>
          </cell>
          <cell r="E64" t="str">
            <v>ASHURST</v>
          </cell>
          <cell r="F64" t="str">
            <v>CLKTY</v>
          </cell>
          <cell r="G64" t="str">
            <v>Collections Clerk</v>
          </cell>
          <cell r="H64" t="str">
            <v>301</v>
          </cell>
          <cell r="I64" t="str">
            <v>Customer Care - Credit and Collections</v>
          </cell>
          <cell r="J64" t="str">
            <v>Full Time - Permanent</v>
          </cell>
          <cell r="K64" t="str">
            <v>CTY</v>
          </cell>
          <cell r="L64" t="str">
            <v>Collections Clerk</v>
          </cell>
          <cell r="M64" t="str">
            <v>B</v>
          </cell>
          <cell r="N64" t="str">
            <v>W</v>
          </cell>
          <cell r="O64">
            <v>35</v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>
            <v>0.55000000000000004</v>
          </cell>
          <cell r="U64" t="str">
            <v>305</v>
          </cell>
          <cell r="V64" t="str">
            <v>101</v>
          </cell>
          <cell r="W64" t="str">
            <v>9909</v>
          </cell>
          <cell r="X64" t="str">
            <v>9909</v>
          </cell>
          <cell r="Y64" t="str">
            <v>9909</v>
          </cell>
          <cell r="Z64" t="str">
            <v>9909</v>
          </cell>
        </row>
        <row r="65">
          <cell r="B65" t="str">
            <v>10221</v>
          </cell>
          <cell r="C65" t="str">
            <v>Loretta Taylor</v>
          </cell>
          <cell r="D65" t="str">
            <v>LORETTA</v>
          </cell>
          <cell r="E65" t="str">
            <v>TAYLOR</v>
          </cell>
          <cell r="F65" t="str">
            <v>CLKTY</v>
          </cell>
          <cell r="G65" t="str">
            <v>Collections Clerk</v>
          </cell>
          <cell r="H65" t="str">
            <v>301</v>
          </cell>
          <cell r="I65" t="str">
            <v>Customer Care - Credit and Collections</v>
          </cell>
          <cell r="J65" t="str">
            <v>Full Time - Permanent</v>
          </cell>
          <cell r="K65" t="str">
            <v>CTY</v>
          </cell>
          <cell r="L65" t="str">
            <v>Collections Clerk</v>
          </cell>
          <cell r="M65" t="str">
            <v>B</v>
          </cell>
          <cell r="N65" t="str">
            <v>W</v>
          </cell>
          <cell r="O65">
            <v>35</v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>
            <v>0.55000000000000004</v>
          </cell>
          <cell r="U65" t="str">
            <v>305</v>
          </cell>
          <cell r="V65" t="str">
            <v>101</v>
          </cell>
          <cell r="W65" t="str">
            <v>9909</v>
          </cell>
          <cell r="X65" t="str">
            <v>9909</v>
          </cell>
          <cell r="Y65" t="str">
            <v>9909</v>
          </cell>
          <cell r="Z65" t="str">
            <v>9909</v>
          </cell>
        </row>
        <row r="66">
          <cell r="B66" t="str">
            <v>10233</v>
          </cell>
          <cell r="C66" t="str">
            <v>Diane Mancini</v>
          </cell>
          <cell r="D66" t="str">
            <v>DIANE</v>
          </cell>
          <cell r="E66" t="str">
            <v>MANCINI</v>
          </cell>
          <cell r="F66" t="str">
            <v>MISBIL</v>
          </cell>
          <cell r="G66" t="str">
            <v>Billing Clerk</v>
          </cell>
          <cell r="H66" t="str">
            <v>301</v>
          </cell>
          <cell r="I66" t="str">
            <v>Customer Care - Billing</v>
          </cell>
          <cell r="J66" t="str">
            <v>Full Time - Permanent</v>
          </cell>
          <cell r="K66" t="str">
            <v>MBILC</v>
          </cell>
          <cell r="L66" t="str">
            <v>Billing Clerk</v>
          </cell>
          <cell r="M66" t="str">
            <v>B</v>
          </cell>
          <cell r="N66" t="str">
            <v>W</v>
          </cell>
          <cell r="O66">
            <v>35</v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>
            <v>0.55000000000000004</v>
          </cell>
          <cell r="U66" t="str">
            <v>302</v>
          </cell>
          <cell r="V66" t="str">
            <v>101</v>
          </cell>
          <cell r="W66" t="str">
            <v>9909</v>
          </cell>
          <cell r="X66" t="str">
            <v>9909</v>
          </cell>
          <cell r="Y66" t="str">
            <v>9909</v>
          </cell>
          <cell r="Z66" t="str">
            <v>9909</v>
          </cell>
        </row>
        <row r="67">
          <cell r="B67" t="str">
            <v>10237</v>
          </cell>
          <cell r="C67" t="str">
            <v>Christine Meredith</v>
          </cell>
          <cell r="D67" t="str">
            <v>CHRISTINE</v>
          </cell>
          <cell r="E67" t="str">
            <v>MEREDITH</v>
          </cell>
          <cell r="F67" t="str">
            <v>CLKTY</v>
          </cell>
          <cell r="G67" t="str">
            <v>Collections Clerk</v>
          </cell>
          <cell r="H67" t="str">
            <v>301</v>
          </cell>
          <cell r="I67" t="str">
            <v>Customer Care - Credit and Collections</v>
          </cell>
          <cell r="J67" t="str">
            <v>Full Time - Permanent</v>
          </cell>
          <cell r="K67" t="str">
            <v>CTY</v>
          </cell>
          <cell r="L67" t="str">
            <v>Collections Clerk</v>
          </cell>
          <cell r="M67" t="str">
            <v>B</v>
          </cell>
          <cell r="N67" t="str">
            <v>W</v>
          </cell>
          <cell r="O67">
            <v>35</v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>
            <v>0.55000000000000004</v>
          </cell>
          <cell r="U67" t="str">
            <v>305</v>
          </cell>
          <cell r="V67" t="str">
            <v>101</v>
          </cell>
          <cell r="W67" t="str">
            <v>9909</v>
          </cell>
          <cell r="X67" t="str">
            <v>9909</v>
          </cell>
          <cell r="Y67" t="str">
            <v>9909</v>
          </cell>
          <cell r="Z67" t="str">
            <v>9909</v>
          </cell>
        </row>
        <row r="68">
          <cell r="B68" t="str">
            <v>10758</v>
          </cell>
          <cell r="C68" t="str">
            <v>Donna Potts</v>
          </cell>
          <cell r="D68" t="str">
            <v>DONNA</v>
          </cell>
          <cell r="E68" t="str">
            <v>POTTS</v>
          </cell>
          <cell r="F68" t="str">
            <v>CLKTY</v>
          </cell>
          <cell r="G68" t="str">
            <v>Collections Clerk</v>
          </cell>
          <cell r="H68" t="str">
            <v>301</v>
          </cell>
          <cell r="I68" t="str">
            <v>Customer Care - Credit and Collections</v>
          </cell>
          <cell r="J68" t="str">
            <v>Full Time - Permanent</v>
          </cell>
          <cell r="K68" t="str">
            <v>CTY</v>
          </cell>
          <cell r="L68" t="str">
            <v>Collections Clerk</v>
          </cell>
          <cell r="M68" t="str">
            <v>B</v>
          </cell>
          <cell r="N68" t="str">
            <v>W</v>
          </cell>
          <cell r="O68">
            <v>35</v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>
            <v>0.55000000000000004</v>
          </cell>
          <cell r="U68" t="str">
            <v>305</v>
          </cell>
          <cell r="V68" t="str">
            <v>101</v>
          </cell>
          <cell r="W68" t="str">
            <v>9909</v>
          </cell>
          <cell r="X68" t="str">
            <v>9909</v>
          </cell>
          <cell r="Y68" t="str">
            <v>9909</v>
          </cell>
          <cell r="Z68" t="str">
            <v>9909</v>
          </cell>
        </row>
        <row r="69">
          <cell r="B69" t="str">
            <v>10097</v>
          </cell>
          <cell r="C69" t="str">
            <v>Sherri Shweihat</v>
          </cell>
          <cell r="D69" t="str">
            <v>SHERRI</v>
          </cell>
          <cell r="E69" t="str">
            <v>SHWEIHAT</v>
          </cell>
          <cell r="F69" t="str">
            <v>MRC</v>
          </cell>
          <cell r="G69" t="str">
            <v>Mail Messenger</v>
          </cell>
          <cell r="H69" t="str">
            <v>302</v>
          </cell>
          <cell r="I69" t="str">
            <v>Customer Care - Billing</v>
          </cell>
          <cell r="J69" t="str">
            <v>Full Time - Permanent</v>
          </cell>
          <cell r="K69" t="str">
            <v>MM</v>
          </cell>
          <cell r="L69" t="str">
            <v>Mail Messenger</v>
          </cell>
          <cell r="M69" t="str">
            <v>B</v>
          </cell>
          <cell r="N69" t="str">
            <v>W</v>
          </cell>
          <cell r="O69">
            <v>35</v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>
            <v>0.55000000000000004</v>
          </cell>
          <cell r="U69" t="str">
            <v>302</v>
          </cell>
          <cell r="V69" t="str">
            <v>101</v>
          </cell>
          <cell r="W69" t="str">
            <v>9909</v>
          </cell>
          <cell r="X69" t="str">
            <v>9909</v>
          </cell>
          <cell r="Y69" t="str">
            <v>9909</v>
          </cell>
          <cell r="Z69" t="str">
            <v>9909</v>
          </cell>
        </row>
        <row r="70">
          <cell r="B70" t="str">
            <v>10165</v>
          </cell>
          <cell r="C70" t="str">
            <v>Roxanne Felicetti</v>
          </cell>
          <cell r="D70" t="str">
            <v>ROXANNE</v>
          </cell>
          <cell r="E70" t="str">
            <v>FELICETTI</v>
          </cell>
          <cell r="F70" t="str">
            <v>MISBIL</v>
          </cell>
          <cell r="G70" t="str">
            <v>Billing Clerk</v>
          </cell>
          <cell r="H70" t="str">
            <v>302</v>
          </cell>
          <cell r="I70" t="str">
            <v>Customer Care - Billing</v>
          </cell>
          <cell r="J70" t="str">
            <v>Full Time - Permanent</v>
          </cell>
          <cell r="K70" t="str">
            <v>MBILC</v>
          </cell>
          <cell r="L70" t="str">
            <v>Billing Clerk</v>
          </cell>
          <cell r="M70" t="str">
            <v>B</v>
          </cell>
          <cell r="N70" t="str">
            <v>W</v>
          </cell>
          <cell r="O70">
            <v>40</v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>
            <v>0.55000000000000004</v>
          </cell>
          <cell r="U70" t="str">
            <v>302</v>
          </cell>
          <cell r="V70" t="str">
            <v>101</v>
          </cell>
          <cell r="W70" t="str">
            <v>9909</v>
          </cell>
          <cell r="X70" t="str">
            <v>9909</v>
          </cell>
          <cell r="Y70" t="str">
            <v>9909</v>
          </cell>
          <cell r="Z70" t="str">
            <v>9909</v>
          </cell>
        </row>
        <row r="71">
          <cell r="B71" t="str">
            <v>10171</v>
          </cell>
          <cell r="C71" t="str">
            <v>Patricia Safko</v>
          </cell>
          <cell r="D71" t="str">
            <v>PATRICIA</v>
          </cell>
          <cell r="E71" t="str">
            <v>SAFKO</v>
          </cell>
          <cell r="F71" t="str">
            <v>MISBIL</v>
          </cell>
          <cell r="G71" t="str">
            <v xml:space="preserve"> Billing Clerk</v>
          </cell>
          <cell r="H71" t="str">
            <v>302</v>
          </cell>
          <cell r="I71" t="str">
            <v>Customer Care - Billing</v>
          </cell>
          <cell r="J71" t="str">
            <v>Full Time - Permanent</v>
          </cell>
          <cell r="K71" t="str">
            <v>MBILC</v>
          </cell>
          <cell r="L71" t="str">
            <v xml:space="preserve"> Billing Clerk</v>
          </cell>
          <cell r="M71" t="str">
            <v>B</v>
          </cell>
          <cell r="N71" t="str">
            <v>W</v>
          </cell>
          <cell r="O71">
            <v>35</v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>
            <v>0.55000000000000004</v>
          </cell>
          <cell r="U71" t="str">
            <v>302</v>
          </cell>
          <cell r="V71" t="str">
            <v>101</v>
          </cell>
          <cell r="W71" t="str">
            <v>9909</v>
          </cell>
          <cell r="X71" t="str">
            <v>9909</v>
          </cell>
          <cell r="Y71" t="str">
            <v>9909</v>
          </cell>
          <cell r="Z71" t="str">
            <v>9909</v>
          </cell>
        </row>
        <row r="72">
          <cell r="B72" t="str">
            <v>10178</v>
          </cell>
          <cell r="C72" t="str">
            <v>Amy Zaitz</v>
          </cell>
          <cell r="D72" t="str">
            <v>AMY</v>
          </cell>
          <cell r="E72" t="str">
            <v>ZAITZ</v>
          </cell>
          <cell r="F72" t="str">
            <v>MRC</v>
          </cell>
          <cell r="G72" t="str">
            <v>Mail Messenger</v>
          </cell>
          <cell r="H72" t="str">
            <v>302</v>
          </cell>
          <cell r="I72" t="str">
            <v>Customer Care - Billing</v>
          </cell>
          <cell r="J72" t="str">
            <v>Full Time - Permanent</v>
          </cell>
          <cell r="K72" t="str">
            <v>MM</v>
          </cell>
          <cell r="L72" t="str">
            <v>Mail Messenger</v>
          </cell>
          <cell r="M72" t="str">
            <v>B</v>
          </cell>
          <cell r="N72" t="str">
            <v>W</v>
          </cell>
          <cell r="O72">
            <v>35</v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>
            <v>0.55000000000000004</v>
          </cell>
          <cell r="U72" t="str">
            <v>302</v>
          </cell>
          <cell r="V72" t="str">
            <v>101</v>
          </cell>
          <cell r="W72" t="str">
            <v>9909</v>
          </cell>
          <cell r="X72" t="str">
            <v>9909</v>
          </cell>
          <cell r="Y72" t="str">
            <v>9909</v>
          </cell>
          <cell r="Z72" t="str">
            <v>9909</v>
          </cell>
        </row>
        <row r="73">
          <cell r="B73" t="str">
            <v>10179</v>
          </cell>
          <cell r="C73" t="str">
            <v>Jayne Macdonald</v>
          </cell>
          <cell r="D73" t="str">
            <v>JAYNE</v>
          </cell>
          <cell r="E73" t="str">
            <v>MACDONALD</v>
          </cell>
          <cell r="F73" t="str">
            <v>MISBIL</v>
          </cell>
          <cell r="G73" t="str">
            <v>Billing Clerk</v>
          </cell>
          <cell r="H73" t="str">
            <v>302</v>
          </cell>
          <cell r="I73" t="str">
            <v>Customer Care - Billing</v>
          </cell>
          <cell r="J73" t="str">
            <v>Full Time - Permanent</v>
          </cell>
          <cell r="K73" t="str">
            <v>MBILC</v>
          </cell>
          <cell r="L73" t="str">
            <v>Billing Clerk</v>
          </cell>
          <cell r="M73" t="str">
            <v>B</v>
          </cell>
          <cell r="N73" t="str">
            <v>W</v>
          </cell>
          <cell r="O73">
            <v>35</v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>
            <v>0.55000000000000004</v>
          </cell>
          <cell r="U73" t="str">
            <v>302</v>
          </cell>
          <cell r="V73" t="str">
            <v>101</v>
          </cell>
          <cell r="W73" t="str">
            <v>9909</v>
          </cell>
          <cell r="X73" t="str">
            <v>9909</v>
          </cell>
          <cell r="Y73" t="str">
            <v>9909</v>
          </cell>
          <cell r="Z73" t="str">
            <v>9909</v>
          </cell>
        </row>
        <row r="74">
          <cell r="B74" t="str">
            <v>10181</v>
          </cell>
          <cell r="C74" t="str">
            <v>Marianne Beare</v>
          </cell>
          <cell r="D74" t="str">
            <v>MARIANNE</v>
          </cell>
          <cell r="E74" t="str">
            <v>BEARE</v>
          </cell>
          <cell r="F74" t="str">
            <v>MISBIL</v>
          </cell>
          <cell r="G74" t="str">
            <v>Billing Clerk</v>
          </cell>
          <cell r="H74" t="str">
            <v>302</v>
          </cell>
          <cell r="I74" t="str">
            <v>Customer Care - Billing</v>
          </cell>
          <cell r="J74" t="str">
            <v>Full Time - Permanent</v>
          </cell>
          <cell r="K74" t="str">
            <v>MBILC</v>
          </cell>
          <cell r="L74" t="str">
            <v>Billing Clerk</v>
          </cell>
          <cell r="M74" t="str">
            <v>B</v>
          </cell>
          <cell r="N74" t="str">
            <v>W</v>
          </cell>
          <cell r="O74">
            <v>35</v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>
            <v>0.55000000000000004</v>
          </cell>
          <cell r="U74" t="str">
            <v>302</v>
          </cell>
          <cell r="V74" t="str">
            <v>101</v>
          </cell>
          <cell r="W74" t="str">
            <v>9909</v>
          </cell>
          <cell r="X74" t="str">
            <v>9909</v>
          </cell>
          <cell r="Y74" t="str">
            <v>9909</v>
          </cell>
          <cell r="Z74" t="str">
            <v>9909</v>
          </cell>
        </row>
        <row r="75">
          <cell r="B75" t="str">
            <v>10183</v>
          </cell>
          <cell r="C75" t="str">
            <v>Cesira Genuardi</v>
          </cell>
          <cell r="D75" t="str">
            <v>Cesira</v>
          </cell>
          <cell r="E75" t="str">
            <v>Genuardi</v>
          </cell>
          <cell r="F75" t="str">
            <v>MISBIL</v>
          </cell>
          <cell r="G75" t="str">
            <v>Billing Clerk</v>
          </cell>
          <cell r="H75" t="str">
            <v>302</v>
          </cell>
          <cell r="I75" t="str">
            <v>Customer Care - Billing</v>
          </cell>
          <cell r="J75" t="str">
            <v>Full Time - Permanent</v>
          </cell>
          <cell r="K75" t="str">
            <v>MBILC</v>
          </cell>
          <cell r="L75" t="str">
            <v>Billing Clerk</v>
          </cell>
          <cell r="M75" t="str">
            <v>B</v>
          </cell>
          <cell r="N75" t="str">
            <v>W</v>
          </cell>
          <cell r="O75">
            <v>35</v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>
            <v>0.55000000000000004</v>
          </cell>
          <cell r="U75" t="str">
            <v>302</v>
          </cell>
          <cell r="V75" t="str">
            <v>101</v>
          </cell>
          <cell r="W75" t="str">
            <v>9909</v>
          </cell>
          <cell r="X75" t="str">
            <v>9909</v>
          </cell>
          <cell r="Y75" t="str">
            <v>9909</v>
          </cell>
          <cell r="Z75" t="str">
            <v>9909</v>
          </cell>
        </row>
        <row r="76">
          <cell r="B76" t="str">
            <v>10185</v>
          </cell>
          <cell r="C76" t="str">
            <v>Maria Bozzo</v>
          </cell>
          <cell r="D76" t="str">
            <v>MARIA</v>
          </cell>
          <cell r="E76" t="str">
            <v>BOZZO</v>
          </cell>
          <cell r="F76" t="str">
            <v>KCLK</v>
          </cell>
          <cell r="G76" t="str">
            <v>Key Clerk</v>
          </cell>
          <cell r="H76" t="str">
            <v>302</v>
          </cell>
          <cell r="I76" t="str">
            <v>Customer Care - Billing</v>
          </cell>
          <cell r="J76" t="str">
            <v>Full Time - Permanent</v>
          </cell>
          <cell r="K76" t="str">
            <v>KYC</v>
          </cell>
          <cell r="L76" t="str">
            <v>Key Clerk</v>
          </cell>
          <cell r="M76" t="str">
            <v>B</v>
          </cell>
          <cell r="N76" t="str">
            <v>W</v>
          </cell>
          <cell r="O76">
            <v>35</v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>
            <v>0.55000000000000004</v>
          </cell>
          <cell r="U76" t="str">
            <v>302</v>
          </cell>
          <cell r="V76" t="str">
            <v>101</v>
          </cell>
          <cell r="W76" t="str">
            <v>9909</v>
          </cell>
          <cell r="X76" t="str">
            <v>9909</v>
          </cell>
          <cell r="Y76" t="str">
            <v>9909</v>
          </cell>
          <cell r="Z76" t="str">
            <v>9909</v>
          </cell>
        </row>
        <row r="77">
          <cell r="B77" t="str">
            <v>10188</v>
          </cell>
          <cell r="C77" t="str">
            <v>Dawn Manning</v>
          </cell>
          <cell r="D77" t="str">
            <v>DAWN</v>
          </cell>
          <cell r="E77" t="str">
            <v>MANNING</v>
          </cell>
          <cell r="F77" t="str">
            <v>MISBIL</v>
          </cell>
          <cell r="G77" t="str">
            <v xml:space="preserve"> Billing Clerk</v>
          </cell>
          <cell r="H77" t="str">
            <v>302</v>
          </cell>
          <cell r="I77" t="str">
            <v>Customer Care - Billing</v>
          </cell>
          <cell r="J77" t="str">
            <v>Full Time - Permanent</v>
          </cell>
          <cell r="K77" t="str">
            <v>MBILC</v>
          </cell>
          <cell r="L77" t="str">
            <v xml:space="preserve"> Billing Clerk</v>
          </cell>
          <cell r="M77" t="str">
            <v>B</v>
          </cell>
          <cell r="N77" t="str">
            <v>W</v>
          </cell>
          <cell r="O77">
            <v>35</v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>
            <v>0.55000000000000004</v>
          </cell>
          <cell r="U77" t="str">
            <v>302</v>
          </cell>
          <cell r="V77" t="str">
            <v>101</v>
          </cell>
          <cell r="W77" t="str">
            <v>9909</v>
          </cell>
          <cell r="X77" t="str">
            <v>9909</v>
          </cell>
          <cell r="Y77" t="str">
            <v>9909</v>
          </cell>
          <cell r="Z77" t="str">
            <v>9909</v>
          </cell>
        </row>
        <row r="78">
          <cell r="B78" t="str">
            <v>10190</v>
          </cell>
          <cell r="C78" t="str">
            <v>Sandra Bell</v>
          </cell>
          <cell r="D78" t="str">
            <v>SANDRA</v>
          </cell>
          <cell r="E78" t="str">
            <v>BELL</v>
          </cell>
          <cell r="F78" t="str">
            <v>MISBIL</v>
          </cell>
          <cell r="G78" t="str">
            <v xml:space="preserve"> Billing Clerk</v>
          </cell>
          <cell r="H78" t="str">
            <v>302</v>
          </cell>
          <cell r="I78" t="str">
            <v>Customer Care - Billing</v>
          </cell>
          <cell r="J78" t="str">
            <v>Full Time - Permanent</v>
          </cell>
          <cell r="K78" t="str">
            <v>MBILC</v>
          </cell>
          <cell r="L78" t="str">
            <v xml:space="preserve"> Billing Clerk</v>
          </cell>
          <cell r="M78" t="str">
            <v>B</v>
          </cell>
          <cell r="N78" t="str">
            <v>W</v>
          </cell>
          <cell r="O78">
            <v>35</v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>
            <v>0.55000000000000004</v>
          </cell>
          <cell r="U78" t="str">
            <v>302</v>
          </cell>
          <cell r="V78" t="str">
            <v>101</v>
          </cell>
          <cell r="W78" t="str">
            <v>9909</v>
          </cell>
          <cell r="X78" t="str">
            <v>9909</v>
          </cell>
          <cell r="Y78" t="str">
            <v>9909</v>
          </cell>
          <cell r="Z78" t="str">
            <v>9909</v>
          </cell>
        </row>
        <row r="79">
          <cell r="B79" t="str">
            <v>10217</v>
          </cell>
          <cell r="C79" t="str">
            <v>Susan Speziale</v>
          </cell>
          <cell r="D79" t="str">
            <v>SUSAN</v>
          </cell>
          <cell r="E79" t="str">
            <v>SPEZIALE</v>
          </cell>
          <cell r="F79" t="str">
            <v>MISBIL</v>
          </cell>
          <cell r="G79" t="str">
            <v xml:space="preserve"> Billing Clerk</v>
          </cell>
          <cell r="H79" t="str">
            <v>302</v>
          </cell>
          <cell r="I79" t="str">
            <v>Customer Care - Billing</v>
          </cell>
          <cell r="J79" t="str">
            <v>Full Time - Permanent</v>
          </cell>
          <cell r="K79" t="str">
            <v>MBILC</v>
          </cell>
          <cell r="L79" t="str">
            <v xml:space="preserve"> Billing Clerk</v>
          </cell>
          <cell r="M79" t="str">
            <v>B</v>
          </cell>
          <cell r="N79" t="str">
            <v>W</v>
          </cell>
          <cell r="O79">
            <v>35</v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>
            <v>0.55000000000000004</v>
          </cell>
          <cell r="U79" t="str">
            <v>302</v>
          </cell>
          <cell r="V79" t="str">
            <v>101</v>
          </cell>
          <cell r="W79" t="str">
            <v>9909</v>
          </cell>
          <cell r="X79" t="str">
            <v>9909</v>
          </cell>
          <cell r="Y79" t="str">
            <v>9909</v>
          </cell>
          <cell r="Z79" t="str">
            <v>9909</v>
          </cell>
        </row>
        <row r="80">
          <cell r="B80" t="str">
            <v>10219</v>
          </cell>
          <cell r="C80" t="str">
            <v>Catherine Livingstone</v>
          </cell>
          <cell r="D80" t="str">
            <v>CATHERINE</v>
          </cell>
          <cell r="E80" t="str">
            <v>LIVINGSTONE</v>
          </cell>
          <cell r="F80" t="str">
            <v>SBILL</v>
          </cell>
          <cell r="G80" t="str">
            <v>Supervisor, Billing</v>
          </cell>
          <cell r="H80" t="str">
            <v>302</v>
          </cell>
          <cell r="I80" t="str">
            <v>Customer Care - Billing</v>
          </cell>
          <cell r="J80" t="str">
            <v>Full Time - Permanent</v>
          </cell>
          <cell r="K80" t="str">
            <v>SBILL</v>
          </cell>
          <cell r="L80" t="str">
            <v>Supervisor, Billing</v>
          </cell>
          <cell r="M80" t="str">
            <v>N</v>
          </cell>
          <cell r="N80" t="str">
            <v>P</v>
          </cell>
          <cell r="O80">
            <v>35</v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>
            <v>0.55000000000000004</v>
          </cell>
          <cell r="U80" t="str">
            <v>302</v>
          </cell>
          <cell r="V80" t="str">
            <v>101</v>
          </cell>
          <cell r="W80" t="str">
            <v>9909</v>
          </cell>
          <cell r="X80" t="str">
            <v>9909</v>
          </cell>
          <cell r="Y80" t="str">
            <v>9909</v>
          </cell>
          <cell r="Z80" t="str">
            <v>9909</v>
          </cell>
        </row>
        <row r="81">
          <cell r="B81" t="str">
            <v>10226</v>
          </cell>
          <cell r="C81" t="str">
            <v>Karen Thorne</v>
          </cell>
          <cell r="D81" t="str">
            <v>KAREN</v>
          </cell>
          <cell r="E81" t="str">
            <v>THORNE</v>
          </cell>
          <cell r="F81" t="str">
            <v>MISBIL</v>
          </cell>
          <cell r="G81" t="str">
            <v>Billing Clerk</v>
          </cell>
          <cell r="H81" t="str">
            <v>302</v>
          </cell>
          <cell r="I81" t="str">
            <v>Customer Care - Billing</v>
          </cell>
          <cell r="J81" t="str">
            <v>Full Time - Permanent</v>
          </cell>
          <cell r="K81" t="str">
            <v>MBILC</v>
          </cell>
          <cell r="L81" t="str">
            <v>Billing Clerk</v>
          </cell>
          <cell r="M81" t="str">
            <v>B</v>
          </cell>
          <cell r="N81" t="str">
            <v>W</v>
          </cell>
          <cell r="O81">
            <v>35</v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>
            <v>0.55000000000000004</v>
          </cell>
          <cell r="U81" t="str">
            <v>302</v>
          </cell>
          <cell r="V81" t="str">
            <v>101</v>
          </cell>
          <cell r="W81" t="str">
            <v>9909</v>
          </cell>
          <cell r="X81" t="str">
            <v>9909</v>
          </cell>
          <cell r="Y81" t="str">
            <v>9909</v>
          </cell>
          <cell r="Z81" t="str">
            <v>9909</v>
          </cell>
        </row>
        <row r="82">
          <cell r="B82" t="str">
            <v>10023</v>
          </cell>
          <cell r="C82" t="str">
            <v>Carol Beauparlant</v>
          </cell>
          <cell r="D82" t="str">
            <v>CAROL</v>
          </cell>
          <cell r="E82" t="str">
            <v>BEAUPARLANT</v>
          </cell>
          <cell r="F82" t="str">
            <v>CSR</v>
          </cell>
          <cell r="G82" t="str">
            <v>Customer Service Representative</v>
          </cell>
          <cell r="H82" t="str">
            <v>303</v>
          </cell>
          <cell r="I82" t="str">
            <v>Customer Care - Customer Service</v>
          </cell>
          <cell r="J82" t="str">
            <v>Full Time - Permanent</v>
          </cell>
          <cell r="K82" t="str">
            <v>CSR</v>
          </cell>
          <cell r="L82" t="str">
            <v>Customer Service Representative</v>
          </cell>
          <cell r="M82" t="str">
            <v>B</v>
          </cell>
          <cell r="N82" t="str">
            <v>W</v>
          </cell>
          <cell r="O82">
            <v>36.25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>
            <v>0.55000000000000004</v>
          </cell>
          <cell r="U82" t="str">
            <v>303</v>
          </cell>
          <cell r="V82" t="str">
            <v>102</v>
          </cell>
          <cell r="W82" t="str">
            <v>9909</v>
          </cell>
          <cell r="X82" t="str">
            <v>9909</v>
          </cell>
          <cell r="Y82" t="str">
            <v>9909</v>
          </cell>
          <cell r="Z82" t="str">
            <v>9909</v>
          </cell>
        </row>
        <row r="83">
          <cell r="B83" t="str">
            <v>10048</v>
          </cell>
          <cell r="C83" t="str">
            <v>Patricia Price</v>
          </cell>
          <cell r="D83" t="str">
            <v>PATRICIA</v>
          </cell>
          <cell r="E83" t="str">
            <v>PRICE</v>
          </cell>
          <cell r="F83" t="str">
            <v>MV90</v>
          </cell>
          <cell r="G83" t="str">
            <v>MV90 Operator</v>
          </cell>
          <cell r="H83" t="str">
            <v>303</v>
          </cell>
          <cell r="I83" t="str">
            <v>MV90</v>
          </cell>
          <cell r="J83" t="str">
            <v>Full Time - Permanent</v>
          </cell>
          <cell r="K83" t="str">
            <v>MV90</v>
          </cell>
          <cell r="L83" t="str">
            <v>MV90 Operator</v>
          </cell>
          <cell r="M83" t="str">
            <v>B</v>
          </cell>
          <cell r="N83" t="str">
            <v>W</v>
          </cell>
          <cell r="O83">
            <v>35</v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>
            <v>0.55000000000000004</v>
          </cell>
          <cell r="U83" t="str">
            <v>315</v>
          </cell>
          <cell r="V83" t="str">
            <v>101</v>
          </cell>
          <cell r="W83" t="str">
            <v>5065</v>
          </cell>
          <cell r="X83" t="str">
            <v>5065</v>
          </cell>
          <cell r="Y83" t="str">
            <v>5065</v>
          </cell>
          <cell r="Z83" t="str">
            <v>5065</v>
          </cell>
        </row>
        <row r="84">
          <cell r="B84" t="str">
            <v>10052</v>
          </cell>
          <cell r="C84" t="str">
            <v>Celia Zanatta</v>
          </cell>
          <cell r="D84" t="str">
            <v>CELIA</v>
          </cell>
          <cell r="E84" t="str">
            <v>ZANATTA</v>
          </cell>
          <cell r="F84" t="str">
            <v>CSR</v>
          </cell>
          <cell r="G84" t="str">
            <v>Customer Service Representative</v>
          </cell>
          <cell r="H84" t="str">
            <v>303</v>
          </cell>
          <cell r="I84" t="str">
            <v>Customer Care - Customer Service</v>
          </cell>
          <cell r="J84" t="str">
            <v>Full Time - Permanent</v>
          </cell>
          <cell r="K84" t="str">
            <v>CSR</v>
          </cell>
          <cell r="L84" t="str">
            <v>Customer Service Representative</v>
          </cell>
          <cell r="M84" t="str">
            <v>B</v>
          </cell>
          <cell r="N84" t="str">
            <v>W</v>
          </cell>
          <cell r="O84">
            <v>36.25</v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>
            <v>0.55000000000000004</v>
          </cell>
          <cell r="U84" t="str">
            <v>303</v>
          </cell>
          <cell r="V84" t="str">
            <v>102</v>
          </cell>
          <cell r="W84" t="str">
            <v>9909</v>
          </cell>
          <cell r="X84" t="str">
            <v>9909</v>
          </cell>
          <cell r="Y84" t="str">
            <v>9909</v>
          </cell>
          <cell r="Z84" t="str">
            <v>9909</v>
          </cell>
        </row>
        <row r="85">
          <cell r="B85" t="str">
            <v>10123</v>
          </cell>
          <cell r="C85" t="str">
            <v>Jane Humphries</v>
          </cell>
          <cell r="D85" t="str">
            <v>JANE</v>
          </cell>
          <cell r="E85" t="str">
            <v>HUMPHRIES</v>
          </cell>
          <cell r="F85" t="str">
            <v>CSR</v>
          </cell>
          <cell r="G85" t="str">
            <v>Customer Service Representative</v>
          </cell>
          <cell r="H85" t="str">
            <v>303</v>
          </cell>
          <cell r="I85" t="str">
            <v>Customer Care - Customer Service</v>
          </cell>
          <cell r="J85" t="str">
            <v>Full Time - Permanent</v>
          </cell>
          <cell r="K85" t="str">
            <v>CSR</v>
          </cell>
          <cell r="L85" t="str">
            <v>Customer Service Representative</v>
          </cell>
          <cell r="M85" t="str">
            <v>B</v>
          </cell>
          <cell r="N85" t="str">
            <v>W</v>
          </cell>
          <cell r="O85">
            <v>36.25</v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>
            <v>0.55000000000000004</v>
          </cell>
          <cell r="U85" t="str">
            <v>303</v>
          </cell>
          <cell r="V85" t="str">
            <v>102</v>
          </cell>
          <cell r="W85" t="str">
            <v>9909</v>
          </cell>
          <cell r="X85" t="str">
            <v>9909</v>
          </cell>
          <cell r="Y85" t="str">
            <v>9909</v>
          </cell>
          <cell r="Z85" t="str">
            <v>9909</v>
          </cell>
        </row>
        <row r="86">
          <cell r="B86" t="str">
            <v>10139</v>
          </cell>
          <cell r="C86" t="str">
            <v>Kim Neufeld</v>
          </cell>
          <cell r="D86" t="str">
            <v>KIM</v>
          </cell>
          <cell r="E86" t="str">
            <v>NEUFELD</v>
          </cell>
          <cell r="F86" t="str">
            <v>CSR</v>
          </cell>
          <cell r="G86" t="str">
            <v>Customer Service Representative</v>
          </cell>
          <cell r="H86" t="str">
            <v>303</v>
          </cell>
          <cell r="I86" t="str">
            <v>Customer Care - Customer Service</v>
          </cell>
          <cell r="J86" t="str">
            <v>Full Time - Permanent</v>
          </cell>
          <cell r="K86" t="str">
            <v>CSR</v>
          </cell>
          <cell r="L86" t="str">
            <v>Customer Service Representative</v>
          </cell>
          <cell r="M86" t="str">
            <v>B</v>
          </cell>
          <cell r="N86" t="str">
            <v>W</v>
          </cell>
          <cell r="O86">
            <v>36.25</v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>
            <v>0.55000000000000004</v>
          </cell>
          <cell r="U86" t="str">
            <v>303</v>
          </cell>
          <cell r="V86" t="str">
            <v>102</v>
          </cell>
          <cell r="W86" t="str">
            <v>9909</v>
          </cell>
          <cell r="X86" t="str">
            <v>9909</v>
          </cell>
          <cell r="Y86" t="str">
            <v>9909</v>
          </cell>
          <cell r="Z86" t="str">
            <v>9909</v>
          </cell>
        </row>
        <row r="87">
          <cell r="B87" t="str">
            <v>10154</v>
          </cell>
          <cell r="C87" t="str">
            <v>John Stevenson</v>
          </cell>
          <cell r="D87" t="str">
            <v>JOHN</v>
          </cell>
          <cell r="E87" t="str">
            <v>STEVENSON</v>
          </cell>
          <cell r="F87" t="str">
            <v>SCUS1</v>
          </cell>
          <cell r="G87" t="str">
            <v>Supervisor, Customer Services</v>
          </cell>
          <cell r="H87" t="str">
            <v>303</v>
          </cell>
          <cell r="I87" t="str">
            <v>Customer Care - Customer Service</v>
          </cell>
          <cell r="J87" t="str">
            <v>Full Time - Permanent</v>
          </cell>
          <cell r="K87" t="str">
            <v>SCS</v>
          </cell>
          <cell r="L87" t="str">
            <v>Supervisor, Customer Services</v>
          </cell>
          <cell r="M87" t="str">
            <v>N</v>
          </cell>
          <cell r="N87" t="str">
            <v>P</v>
          </cell>
          <cell r="O87">
            <v>35</v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>
            <v>0.55000000000000004</v>
          </cell>
          <cell r="U87" t="str">
            <v>303</v>
          </cell>
          <cell r="V87" t="str">
            <v>101</v>
          </cell>
          <cell r="W87" t="str">
            <v>9909</v>
          </cell>
          <cell r="X87" t="str">
            <v>9909</v>
          </cell>
          <cell r="Y87" t="str">
            <v>9909</v>
          </cell>
          <cell r="Z87" t="str">
            <v>9909</v>
          </cell>
        </row>
        <row r="88">
          <cell r="B88" t="str">
            <v>10155</v>
          </cell>
          <cell r="C88" t="str">
            <v>Ella Rayner</v>
          </cell>
          <cell r="D88" t="str">
            <v>ELLA</v>
          </cell>
          <cell r="E88" t="str">
            <v>RAYNER</v>
          </cell>
          <cell r="F88" t="str">
            <v>CSR</v>
          </cell>
          <cell r="G88" t="str">
            <v>Customer Service Representative</v>
          </cell>
          <cell r="H88" t="str">
            <v>303</v>
          </cell>
          <cell r="I88" t="str">
            <v>Customer Care - Customer Service</v>
          </cell>
          <cell r="J88" t="str">
            <v>Full Time - Permanent</v>
          </cell>
          <cell r="K88" t="str">
            <v>CSR</v>
          </cell>
          <cell r="L88" t="str">
            <v>Customer Service Representative</v>
          </cell>
          <cell r="M88" t="str">
            <v>B</v>
          </cell>
          <cell r="N88" t="str">
            <v>W</v>
          </cell>
          <cell r="O88">
            <v>35</v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>
            <v>0.55000000000000004</v>
          </cell>
          <cell r="U88" t="str">
            <v>303</v>
          </cell>
          <cell r="V88" t="str">
            <v>102</v>
          </cell>
          <cell r="W88" t="str">
            <v>9909</v>
          </cell>
          <cell r="X88" t="str">
            <v>9909</v>
          </cell>
          <cell r="Y88" t="str">
            <v>9909</v>
          </cell>
          <cell r="Z88" t="str">
            <v>9909</v>
          </cell>
        </row>
        <row r="89">
          <cell r="B89" t="str">
            <v>10156</v>
          </cell>
          <cell r="C89" t="str">
            <v>Darlene Pearson</v>
          </cell>
          <cell r="D89" t="str">
            <v>DARLENE</v>
          </cell>
          <cell r="E89" t="str">
            <v>PEARSON</v>
          </cell>
          <cell r="F89" t="str">
            <v>CSR</v>
          </cell>
          <cell r="G89" t="str">
            <v>Customer Service Representative</v>
          </cell>
          <cell r="H89" t="str">
            <v>303</v>
          </cell>
          <cell r="I89" t="str">
            <v>Customer Care - Customer Service</v>
          </cell>
          <cell r="J89" t="str">
            <v>Full Time - Permanent</v>
          </cell>
          <cell r="K89" t="str">
            <v>CSR</v>
          </cell>
          <cell r="L89" t="str">
            <v>Customer Service Representative</v>
          </cell>
          <cell r="M89" t="str">
            <v>B</v>
          </cell>
          <cell r="N89" t="str">
            <v>W</v>
          </cell>
          <cell r="O89">
            <v>36.25</v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>
            <v>0.55000000000000004</v>
          </cell>
          <cell r="U89" t="str">
            <v>303</v>
          </cell>
          <cell r="V89" t="str">
            <v>102</v>
          </cell>
          <cell r="W89" t="str">
            <v>9909</v>
          </cell>
          <cell r="X89" t="str">
            <v>9909</v>
          </cell>
          <cell r="Y89" t="str">
            <v>9909</v>
          </cell>
          <cell r="Z89" t="str">
            <v>9909</v>
          </cell>
        </row>
        <row r="90">
          <cell r="B90" t="str">
            <v>10162</v>
          </cell>
          <cell r="C90" t="str">
            <v>Tej Karupen</v>
          </cell>
          <cell r="D90" t="str">
            <v>TEJ</v>
          </cell>
          <cell r="E90" t="str">
            <v>KARUPEN</v>
          </cell>
          <cell r="F90" t="str">
            <v>CSR</v>
          </cell>
          <cell r="G90" t="str">
            <v>Customer Service Representative</v>
          </cell>
          <cell r="H90" t="str">
            <v>303</v>
          </cell>
          <cell r="I90" t="str">
            <v>Customer Care - Customer Service</v>
          </cell>
          <cell r="J90" t="str">
            <v>Full Time - Permanent</v>
          </cell>
          <cell r="K90" t="str">
            <v>CSR</v>
          </cell>
          <cell r="L90" t="str">
            <v>Customer Service Representative</v>
          </cell>
          <cell r="M90" t="str">
            <v>B</v>
          </cell>
          <cell r="N90" t="str">
            <v>W</v>
          </cell>
          <cell r="O90">
            <v>35</v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>
            <v>0.55000000000000004</v>
          </cell>
          <cell r="U90" t="str">
            <v>303</v>
          </cell>
          <cell r="V90" t="str">
            <v>102</v>
          </cell>
          <cell r="W90" t="str">
            <v>9909</v>
          </cell>
          <cell r="X90" t="str">
            <v>9909</v>
          </cell>
          <cell r="Y90" t="str">
            <v>9909</v>
          </cell>
          <cell r="Z90" t="str">
            <v>9909</v>
          </cell>
        </row>
        <row r="91">
          <cell r="B91" t="str">
            <v>10173</v>
          </cell>
          <cell r="C91" t="str">
            <v>Kim Deabreu</v>
          </cell>
          <cell r="D91" t="str">
            <v>KIM</v>
          </cell>
          <cell r="E91" t="str">
            <v>DEABREU</v>
          </cell>
          <cell r="F91" t="str">
            <v>GC11</v>
          </cell>
          <cell r="G91" t="str">
            <v>Billing Clerk</v>
          </cell>
          <cell r="H91" t="str">
            <v>303</v>
          </cell>
          <cell r="I91" t="str">
            <v>Customer Care - Billing</v>
          </cell>
          <cell r="J91" t="str">
            <v>Full Time - Permanent</v>
          </cell>
          <cell r="K91" t="str">
            <v>GCII</v>
          </cell>
          <cell r="L91" t="str">
            <v>Billing Clerk</v>
          </cell>
          <cell r="M91" t="str">
            <v>B</v>
          </cell>
          <cell r="N91" t="str">
            <v>W</v>
          </cell>
          <cell r="O91">
            <v>35</v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>
            <v>0.55000000000000004</v>
          </cell>
          <cell r="U91" t="str">
            <v>302</v>
          </cell>
          <cell r="V91" t="str">
            <v>102</v>
          </cell>
          <cell r="W91" t="str">
            <v>9909</v>
          </cell>
          <cell r="X91" t="str">
            <v>9909</v>
          </cell>
          <cell r="Y91" t="str">
            <v>9909</v>
          </cell>
          <cell r="Z91" t="str">
            <v>9909</v>
          </cell>
        </row>
        <row r="92">
          <cell r="B92" t="str">
            <v>10189</v>
          </cell>
          <cell r="C92" t="str">
            <v>Ian Elsasser</v>
          </cell>
          <cell r="D92" t="str">
            <v>IAN</v>
          </cell>
          <cell r="E92" t="str">
            <v>ELSASSER</v>
          </cell>
          <cell r="F92" t="str">
            <v>CSR</v>
          </cell>
          <cell r="G92" t="str">
            <v>Customer Service Representative</v>
          </cell>
          <cell r="H92" t="str">
            <v>303</v>
          </cell>
          <cell r="I92" t="str">
            <v>Customer Care - Customer Service</v>
          </cell>
          <cell r="J92" t="str">
            <v>Full Time - Permanent</v>
          </cell>
          <cell r="K92" t="str">
            <v>CSR</v>
          </cell>
          <cell r="L92" t="str">
            <v>Customer Service Representative</v>
          </cell>
          <cell r="M92" t="str">
            <v>B</v>
          </cell>
          <cell r="N92" t="str">
            <v>W</v>
          </cell>
          <cell r="O92">
            <v>35</v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>
            <v>0.55000000000000004</v>
          </cell>
          <cell r="U92" t="str">
            <v>303</v>
          </cell>
          <cell r="V92" t="str">
            <v>102</v>
          </cell>
          <cell r="W92" t="str">
            <v>9909</v>
          </cell>
          <cell r="X92" t="str">
            <v>9909</v>
          </cell>
          <cell r="Y92" t="str">
            <v>9909</v>
          </cell>
          <cell r="Z92" t="str">
            <v>9909</v>
          </cell>
        </row>
        <row r="93">
          <cell r="B93" t="str">
            <v>10199</v>
          </cell>
          <cell r="C93" t="str">
            <v>Monica Doherty</v>
          </cell>
          <cell r="D93" t="str">
            <v>MONICA</v>
          </cell>
          <cell r="E93" t="str">
            <v>DOHERTY</v>
          </cell>
          <cell r="F93" t="str">
            <v>CSR</v>
          </cell>
          <cell r="G93" t="str">
            <v>Customer Service Representative</v>
          </cell>
          <cell r="H93" t="str">
            <v>303</v>
          </cell>
          <cell r="I93" t="str">
            <v>Customer Care - Customer Service</v>
          </cell>
          <cell r="J93" t="str">
            <v>Full Time - Permanent</v>
          </cell>
          <cell r="K93" t="str">
            <v>CSR</v>
          </cell>
          <cell r="L93" t="str">
            <v>Customer Service Representative</v>
          </cell>
          <cell r="M93" t="str">
            <v>B</v>
          </cell>
          <cell r="N93" t="str">
            <v>W</v>
          </cell>
          <cell r="O93">
            <v>36.25</v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>
            <v>0.55000000000000004</v>
          </cell>
          <cell r="U93" t="str">
            <v>303</v>
          </cell>
          <cell r="V93" t="str">
            <v>102</v>
          </cell>
          <cell r="W93" t="str">
            <v>9909</v>
          </cell>
          <cell r="X93" t="str">
            <v>9909</v>
          </cell>
          <cell r="Y93" t="str">
            <v>9909</v>
          </cell>
          <cell r="Z93" t="str">
            <v>9909</v>
          </cell>
        </row>
        <row r="94">
          <cell r="B94" t="str">
            <v>10210</v>
          </cell>
          <cell r="C94" t="str">
            <v>Catherine Szpytma</v>
          </cell>
          <cell r="D94" t="str">
            <v>CATHERINE</v>
          </cell>
          <cell r="E94" t="str">
            <v>SZPYTMA</v>
          </cell>
          <cell r="F94" t="str">
            <v>CSR</v>
          </cell>
          <cell r="G94" t="str">
            <v>Customer Service Representative</v>
          </cell>
          <cell r="H94" t="str">
            <v>303</v>
          </cell>
          <cell r="I94" t="str">
            <v>Customer Care - Customer Service</v>
          </cell>
          <cell r="J94" t="str">
            <v>Full Time - Permanent</v>
          </cell>
          <cell r="K94" t="str">
            <v>CSR</v>
          </cell>
          <cell r="L94" t="str">
            <v>Customer Service Representative</v>
          </cell>
          <cell r="M94" t="str">
            <v>B</v>
          </cell>
          <cell r="N94" t="str">
            <v>W</v>
          </cell>
          <cell r="O94">
            <v>35</v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>
            <v>0.55000000000000004</v>
          </cell>
          <cell r="U94" t="str">
            <v>303</v>
          </cell>
          <cell r="V94" t="str">
            <v>102</v>
          </cell>
          <cell r="W94" t="str">
            <v>9909</v>
          </cell>
          <cell r="X94" t="str">
            <v>9909</v>
          </cell>
          <cell r="Y94" t="str">
            <v>9909</v>
          </cell>
          <cell r="Z94" t="str">
            <v>9909</v>
          </cell>
        </row>
        <row r="95">
          <cell r="B95" t="str">
            <v>10222</v>
          </cell>
          <cell r="C95" t="str">
            <v>Sheila Whitney</v>
          </cell>
          <cell r="D95" t="str">
            <v>SHEILA</v>
          </cell>
          <cell r="E95" t="str">
            <v>WHITNEY</v>
          </cell>
          <cell r="F95" t="str">
            <v>CSR</v>
          </cell>
          <cell r="G95" t="str">
            <v>Customer Service Representative</v>
          </cell>
          <cell r="H95" t="str">
            <v>303</v>
          </cell>
          <cell r="I95" t="str">
            <v>Customer Care - Customer Service</v>
          </cell>
          <cell r="J95" t="str">
            <v>Full Time - Permanent</v>
          </cell>
          <cell r="K95" t="str">
            <v>CSR</v>
          </cell>
          <cell r="L95" t="str">
            <v>Customer Service Representative</v>
          </cell>
          <cell r="M95" t="str">
            <v>B</v>
          </cell>
          <cell r="N95" t="str">
            <v>W</v>
          </cell>
          <cell r="O95">
            <v>35</v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>
            <v>0.55000000000000004</v>
          </cell>
          <cell r="U95" t="str">
            <v>303</v>
          </cell>
          <cell r="V95" t="str">
            <v>102</v>
          </cell>
          <cell r="W95" t="str">
            <v>9909</v>
          </cell>
          <cell r="X95" t="str">
            <v>9909</v>
          </cell>
          <cell r="Y95" t="str">
            <v>9909</v>
          </cell>
          <cell r="Z95" t="str">
            <v>9909</v>
          </cell>
        </row>
        <row r="96">
          <cell r="B96" t="str">
            <v>10225</v>
          </cell>
          <cell r="C96" t="str">
            <v>Cathleen Guillemette</v>
          </cell>
          <cell r="D96" t="str">
            <v>CATHLEEN</v>
          </cell>
          <cell r="E96" t="str">
            <v>GUILLEMETTE</v>
          </cell>
          <cell r="F96" t="str">
            <v>CSR</v>
          </cell>
          <cell r="G96" t="str">
            <v>Call Centre Coordinator</v>
          </cell>
          <cell r="H96" t="str">
            <v>303</v>
          </cell>
          <cell r="I96" t="str">
            <v>Customer Care - Customer Service</v>
          </cell>
          <cell r="J96" t="str">
            <v>Full Time - Permanent</v>
          </cell>
          <cell r="K96" t="str">
            <v>CSR</v>
          </cell>
          <cell r="L96" t="str">
            <v>Call Centre Coordinator</v>
          </cell>
          <cell r="M96" t="str">
            <v>B</v>
          </cell>
          <cell r="N96" t="str">
            <v>W</v>
          </cell>
          <cell r="O96">
            <v>35</v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>
            <v>0.55000000000000004</v>
          </cell>
          <cell r="U96" t="str">
            <v>303</v>
          </cell>
          <cell r="V96" t="str">
            <v>102</v>
          </cell>
          <cell r="W96" t="str">
            <v>9909</v>
          </cell>
          <cell r="X96" t="str">
            <v>9909</v>
          </cell>
          <cell r="Y96" t="str">
            <v>9909</v>
          </cell>
          <cell r="Z96" t="str">
            <v>9909</v>
          </cell>
        </row>
        <row r="97">
          <cell r="B97" t="str">
            <v>10227</v>
          </cell>
          <cell r="C97" t="str">
            <v>Marni Penny</v>
          </cell>
          <cell r="D97" t="str">
            <v>MARNI</v>
          </cell>
          <cell r="E97" t="str">
            <v>PENNY</v>
          </cell>
          <cell r="F97" t="str">
            <v>MV90</v>
          </cell>
          <cell r="G97" t="str">
            <v>MV90 Operator</v>
          </cell>
          <cell r="H97" t="str">
            <v>303</v>
          </cell>
          <cell r="I97" t="str">
            <v>MV90</v>
          </cell>
          <cell r="J97" t="str">
            <v>Full Time - Permanent</v>
          </cell>
          <cell r="K97" t="str">
            <v>MV90</v>
          </cell>
          <cell r="L97" t="str">
            <v>MV90 Operator</v>
          </cell>
          <cell r="M97" t="str">
            <v>B</v>
          </cell>
          <cell r="N97" t="str">
            <v>W</v>
          </cell>
          <cell r="O97">
            <v>35</v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  <cell r="T97">
            <v>0.55000000000000004</v>
          </cell>
          <cell r="U97" t="str">
            <v>315</v>
          </cell>
          <cell r="V97" t="str">
            <v>101</v>
          </cell>
          <cell r="W97" t="str">
            <v>5065</v>
          </cell>
          <cell r="X97" t="str">
            <v>5065</v>
          </cell>
          <cell r="Y97" t="str">
            <v>5065</v>
          </cell>
          <cell r="Z97" t="str">
            <v>5065</v>
          </cell>
        </row>
        <row r="98">
          <cell r="B98" t="str">
            <v>10230</v>
          </cell>
          <cell r="C98" t="str">
            <v>Karen Hobbins</v>
          </cell>
          <cell r="D98" t="str">
            <v>KAREN</v>
          </cell>
          <cell r="E98" t="str">
            <v>HOBBINS</v>
          </cell>
          <cell r="F98" t="str">
            <v>CCCO</v>
          </cell>
          <cell r="G98" t="str">
            <v>AMI Operator</v>
          </cell>
          <cell r="H98" t="str">
            <v>303</v>
          </cell>
          <cell r="I98" t="str">
            <v>Advance Meter Inventory/Meter Data Management &amp; Repository</v>
          </cell>
          <cell r="J98" t="str">
            <v>Full Time - Permanent</v>
          </cell>
          <cell r="K98" t="str">
            <v>CCCO</v>
          </cell>
          <cell r="L98" t="str">
            <v>AMI Operator</v>
          </cell>
          <cell r="M98" t="str">
            <v>B</v>
          </cell>
          <cell r="N98" t="str">
            <v>W</v>
          </cell>
          <cell r="O98">
            <v>35</v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>
            <v>0.55000000000000004</v>
          </cell>
          <cell r="U98" t="str">
            <v>313</v>
          </cell>
          <cell r="V98" t="str">
            <v>102</v>
          </cell>
          <cell r="W98" t="str">
            <v>9909</v>
          </cell>
          <cell r="X98" t="str">
            <v>9909</v>
          </cell>
          <cell r="Y98">
            <v>5065</v>
          </cell>
          <cell r="Z98">
            <v>5065</v>
          </cell>
        </row>
        <row r="99">
          <cell r="B99" t="str">
            <v>10236</v>
          </cell>
          <cell r="C99" t="str">
            <v>Sokunthai Tob</v>
          </cell>
          <cell r="D99" t="str">
            <v>SOKUNTHAI</v>
          </cell>
          <cell r="E99" t="str">
            <v>TOB</v>
          </cell>
          <cell r="F99" t="str">
            <v>CSR</v>
          </cell>
          <cell r="G99" t="str">
            <v>Customer Service Representative</v>
          </cell>
          <cell r="H99" t="str">
            <v>303</v>
          </cell>
          <cell r="I99" t="str">
            <v>Customer Care - Customer Service</v>
          </cell>
          <cell r="J99" t="str">
            <v>Full Time - Permanent</v>
          </cell>
          <cell r="K99" t="str">
            <v>CSR</v>
          </cell>
          <cell r="L99" t="str">
            <v>Customer Service Representative</v>
          </cell>
          <cell r="M99" t="str">
            <v>B</v>
          </cell>
          <cell r="N99" t="str">
            <v>W</v>
          </cell>
          <cell r="O99">
            <v>35</v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>
            <v>0.55000000000000004</v>
          </cell>
          <cell r="U99" t="str">
            <v>303</v>
          </cell>
          <cell r="V99" t="str">
            <v>102</v>
          </cell>
          <cell r="W99" t="str">
            <v>9909</v>
          </cell>
          <cell r="X99" t="str">
            <v>9909</v>
          </cell>
          <cell r="Y99" t="str">
            <v>9909</v>
          </cell>
          <cell r="Z99" t="str">
            <v>9909</v>
          </cell>
        </row>
        <row r="100">
          <cell r="B100" t="str">
            <v>10239</v>
          </cell>
          <cell r="C100" t="str">
            <v>Alice Pardiac</v>
          </cell>
          <cell r="D100" t="str">
            <v>ALICE</v>
          </cell>
          <cell r="E100" t="str">
            <v>PARDIAC</v>
          </cell>
          <cell r="F100" t="str">
            <v>CSR</v>
          </cell>
          <cell r="G100" t="str">
            <v>Customer Service Representative</v>
          </cell>
          <cell r="H100" t="str">
            <v>303</v>
          </cell>
          <cell r="I100" t="str">
            <v>Customer Care - Customer Service</v>
          </cell>
          <cell r="J100" t="str">
            <v>Full Time - Permanent</v>
          </cell>
          <cell r="K100" t="str">
            <v>CSR</v>
          </cell>
          <cell r="L100" t="str">
            <v>Customer Service Representative</v>
          </cell>
          <cell r="M100" t="str">
            <v>B</v>
          </cell>
          <cell r="N100" t="str">
            <v>W</v>
          </cell>
          <cell r="O100">
            <v>35</v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>
            <v>0.55000000000000004</v>
          </cell>
          <cell r="U100" t="str">
            <v>303</v>
          </cell>
          <cell r="V100" t="str">
            <v>102</v>
          </cell>
          <cell r="W100" t="str">
            <v>9909</v>
          </cell>
          <cell r="X100" t="str">
            <v>9909</v>
          </cell>
          <cell r="Y100" t="str">
            <v>9909</v>
          </cell>
          <cell r="Z100" t="str">
            <v>9909</v>
          </cell>
        </row>
        <row r="101">
          <cell r="B101" t="str">
            <v>10240</v>
          </cell>
          <cell r="C101" t="str">
            <v>Pat Mcnulty</v>
          </cell>
          <cell r="D101" t="str">
            <v>PAT</v>
          </cell>
          <cell r="E101" t="str">
            <v>MCNULTY</v>
          </cell>
          <cell r="F101" t="str">
            <v>SCUS2</v>
          </cell>
          <cell r="G101" t="str">
            <v>Supervisor, Customer Services</v>
          </cell>
          <cell r="H101" t="str">
            <v>303</v>
          </cell>
          <cell r="I101" t="str">
            <v>Customer Care - Customer Service</v>
          </cell>
          <cell r="J101" t="str">
            <v>Full Time - Permanent</v>
          </cell>
          <cell r="K101" t="str">
            <v>SCS</v>
          </cell>
          <cell r="L101" t="str">
            <v>Supervisor, Customer Services</v>
          </cell>
          <cell r="M101" t="str">
            <v>N</v>
          </cell>
          <cell r="N101" t="str">
            <v>P</v>
          </cell>
          <cell r="O101">
            <v>35</v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>
            <v>0.55000000000000004</v>
          </cell>
          <cell r="U101" t="str">
            <v>303</v>
          </cell>
          <cell r="V101" t="str">
            <v>102</v>
          </cell>
          <cell r="W101" t="str">
            <v>9909</v>
          </cell>
          <cell r="X101" t="str">
            <v>9909</v>
          </cell>
          <cell r="Y101" t="str">
            <v>9909</v>
          </cell>
          <cell r="Z101" t="str">
            <v>9909</v>
          </cell>
        </row>
        <row r="102">
          <cell r="B102" t="str">
            <v>10250</v>
          </cell>
          <cell r="C102" t="str">
            <v>Tiffany Goupil</v>
          </cell>
          <cell r="D102" t="str">
            <v>TIFFANY</v>
          </cell>
          <cell r="E102" t="str">
            <v>GOUPIL</v>
          </cell>
          <cell r="F102" t="str">
            <v>CSR</v>
          </cell>
          <cell r="G102" t="str">
            <v>Customer Service Representative</v>
          </cell>
          <cell r="H102" t="str">
            <v>303</v>
          </cell>
          <cell r="I102" t="str">
            <v>Customer Care - Customer Service</v>
          </cell>
          <cell r="J102" t="str">
            <v>Full Time - Permanent</v>
          </cell>
          <cell r="K102" t="str">
            <v>CSR</v>
          </cell>
          <cell r="L102" t="str">
            <v>Customer Service Representative</v>
          </cell>
          <cell r="M102" t="str">
            <v>B</v>
          </cell>
          <cell r="N102" t="str">
            <v>W</v>
          </cell>
          <cell r="O102">
            <v>35</v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>
            <v>0.55000000000000004</v>
          </cell>
          <cell r="U102" t="str">
            <v>303</v>
          </cell>
          <cell r="V102" t="str">
            <v>102</v>
          </cell>
          <cell r="W102" t="str">
            <v>9909</v>
          </cell>
          <cell r="X102" t="str">
            <v>9909</v>
          </cell>
          <cell r="Y102" t="str">
            <v>9909</v>
          </cell>
          <cell r="Z102" t="str">
            <v>9909</v>
          </cell>
        </row>
        <row r="103">
          <cell r="B103" t="str">
            <v>10252</v>
          </cell>
          <cell r="C103" t="str">
            <v>Laurie Turnone</v>
          </cell>
          <cell r="D103" t="str">
            <v>LAURIE</v>
          </cell>
          <cell r="E103" t="str">
            <v>TURNONE</v>
          </cell>
          <cell r="F103" t="str">
            <v>CSR</v>
          </cell>
          <cell r="G103" t="str">
            <v>Customer Service Representative</v>
          </cell>
          <cell r="H103" t="str">
            <v>303</v>
          </cell>
          <cell r="I103" t="str">
            <v>Customer Care - Customer Service</v>
          </cell>
          <cell r="J103" t="str">
            <v>Full Time - Permanent</v>
          </cell>
          <cell r="K103" t="str">
            <v>CSR</v>
          </cell>
          <cell r="L103" t="str">
            <v>Customer Service Representative</v>
          </cell>
          <cell r="M103" t="str">
            <v>B</v>
          </cell>
          <cell r="N103" t="str">
            <v>W</v>
          </cell>
          <cell r="O103">
            <v>35</v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>
            <v>0.55000000000000004</v>
          </cell>
          <cell r="U103" t="str">
            <v>303</v>
          </cell>
          <cell r="V103" t="str">
            <v>102</v>
          </cell>
          <cell r="W103" t="str">
            <v>9909</v>
          </cell>
          <cell r="X103" t="str">
            <v>9909</v>
          </cell>
          <cell r="Y103" t="str">
            <v>9909</v>
          </cell>
          <cell r="Z103" t="str">
            <v>9909</v>
          </cell>
        </row>
        <row r="104">
          <cell r="B104" t="str">
            <v>10256</v>
          </cell>
          <cell r="C104" t="str">
            <v>Annette Mackie</v>
          </cell>
          <cell r="D104" t="str">
            <v>ANNETTE</v>
          </cell>
          <cell r="E104" t="str">
            <v>MACKIE</v>
          </cell>
          <cell r="F104" t="str">
            <v>GCI1</v>
          </cell>
          <cell r="G104" t="str">
            <v>Customer Service Representative</v>
          </cell>
          <cell r="H104" t="str">
            <v>303</v>
          </cell>
          <cell r="I104" t="str">
            <v>Customer Care - Customer Service</v>
          </cell>
          <cell r="J104" t="str">
            <v>Full Time - Permanent</v>
          </cell>
          <cell r="K104" t="str">
            <v>GCII</v>
          </cell>
          <cell r="L104" t="str">
            <v>Customer Service Representative</v>
          </cell>
          <cell r="M104" t="str">
            <v>B</v>
          </cell>
          <cell r="N104" t="str">
            <v>W</v>
          </cell>
          <cell r="O104">
            <v>35</v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>
            <v>0.55000000000000004</v>
          </cell>
          <cell r="U104" t="str">
            <v>303</v>
          </cell>
          <cell r="V104" t="str">
            <v>102</v>
          </cell>
          <cell r="W104" t="str">
            <v>9909</v>
          </cell>
          <cell r="X104" t="str">
            <v>9909</v>
          </cell>
          <cell r="Y104" t="str">
            <v>9909</v>
          </cell>
          <cell r="Z104" t="str">
            <v>9909</v>
          </cell>
        </row>
        <row r="105">
          <cell r="B105" t="str">
            <v>10480</v>
          </cell>
          <cell r="C105" t="str">
            <v>Jennifer Mcgee</v>
          </cell>
          <cell r="D105" t="str">
            <v>JENNIFER</v>
          </cell>
          <cell r="E105" t="str">
            <v>MCGEE</v>
          </cell>
          <cell r="F105" t="str">
            <v>GC12</v>
          </cell>
          <cell r="G105" t="str">
            <v>General Clerk</v>
          </cell>
          <cell r="H105" t="str">
            <v>303</v>
          </cell>
          <cell r="I105" t="str">
            <v>Customer Care - Customer Service</v>
          </cell>
          <cell r="J105" t="str">
            <v>Full Time - Permanent</v>
          </cell>
          <cell r="K105" t="str">
            <v>GCII</v>
          </cell>
          <cell r="L105" t="str">
            <v>General Clerk</v>
          </cell>
          <cell r="M105" t="str">
            <v>B</v>
          </cell>
          <cell r="N105" t="str">
            <v>W</v>
          </cell>
          <cell r="O105">
            <v>35</v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>
            <v>0.55000000000000004</v>
          </cell>
          <cell r="U105" t="str">
            <v>303</v>
          </cell>
          <cell r="V105" t="str">
            <v>102</v>
          </cell>
          <cell r="W105" t="str">
            <v>9909</v>
          </cell>
          <cell r="X105" t="str">
            <v>9909</v>
          </cell>
          <cell r="Y105" t="str">
            <v>9909</v>
          </cell>
          <cell r="Z105" t="str">
            <v>9909</v>
          </cell>
        </row>
        <row r="106">
          <cell r="B106" t="str">
            <v>10706</v>
          </cell>
          <cell r="C106" t="str">
            <v>Branka Stefanovic</v>
          </cell>
          <cell r="D106" t="str">
            <v>BRANKA</v>
          </cell>
          <cell r="E106" t="str">
            <v>STEFANOVIC</v>
          </cell>
          <cell r="F106" t="str">
            <v>CSR</v>
          </cell>
          <cell r="G106" t="str">
            <v>Customer Service Representative</v>
          </cell>
          <cell r="H106" t="str">
            <v>303</v>
          </cell>
          <cell r="I106" t="str">
            <v>Customer Care - Customer Service</v>
          </cell>
          <cell r="J106" t="str">
            <v>Full Time - Permanent</v>
          </cell>
          <cell r="K106" t="str">
            <v>CSR</v>
          </cell>
          <cell r="L106" t="str">
            <v>Customer Service Representative</v>
          </cell>
          <cell r="M106" t="str">
            <v>B</v>
          </cell>
          <cell r="N106" t="str">
            <v>W</v>
          </cell>
          <cell r="O106">
            <v>35</v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>
            <v>0.55000000000000004</v>
          </cell>
          <cell r="U106" t="str">
            <v>303</v>
          </cell>
          <cell r="V106" t="str">
            <v>101</v>
          </cell>
          <cell r="W106" t="str">
            <v>9909</v>
          </cell>
          <cell r="X106" t="str">
            <v>9909</v>
          </cell>
          <cell r="Y106" t="str">
            <v>9909</v>
          </cell>
          <cell r="Z106" t="str">
            <v>9909</v>
          </cell>
        </row>
        <row r="107">
          <cell r="B107" t="str">
            <v>10709</v>
          </cell>
          <cell r="C107" t="str">
            <v>Kathy Sharp</v>
          </cell>
          <cell r="D107" t="str">
            <v>KATHY</v>
          </cell>
          <cell r="E107" t="str">
            <v>SHARP</v>
          </cell>
          <cell r="F107" t="str">
            <v>CISAN</v>
          </cell>
          <cell r="G107" t="str">
            <v>CIS Analyst</v>
          </cell>
          <cell r="H107" t="str">
            <v>303</v>
          </cell>
          <cell r="I107" t="str">
            <v>Advance Meter Inventory/Meter Data Management &amp; Repository</v>
          </cell>
          <cell r="J107" t="str">
            <v>Full Time - Permanent</v>
          </cell>
          <cell r="K107" t="str">
            <v>CISAN</v>
          </cell>
          <cell r="L107" t="str">
            <v>CIS Analyst</v>
          </cell>
          <cell r="M107" t="str">
            <v>B</v>
          </cell>
          <cell r="N107" t="str">
            <v>W</v>
          </cell>
          <cell r="O107">
            <v>35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>
            <v>0.55000000000000004</v>
          </cell>
          <cell r="U107" t="str">
            <v>313</v>
          </cell>
          <cell r="V107" t="str">
            <v>101</v>
          </cell>
          <cell r="W107" t="str">
            <v>5065</v>
          </cell>
          <cell r="X107" t="str">
            <v>5065</v>
          </cell>
          <cell r="Y107" t="str">
            <v>5065</v>
          </cell>
          <cell r="Z107" t="str">
            <v>5065</v>
          </cell>
        </row>
        <row r="108">
          <cell r="B108" t="str">
            <v>10863</v>
          </cell>
          <cell r="C108" t="str">
            <v>Nicole Fillmore</v>
          </cell>
          <cell r="D108" t="str">
            <v>NICOLE</v>
          </cell>
          <cell r="E108" t="str">
            <v>FILLMORE</v>
          </cell>
          <cell r="F108" t="str">
            <v>CSR</v>
          </cell>
          <cell r="G108" t="str">
            <v>Customer Service Representative</v>
          </cell>
          <cell r="H108" t="str">
            <v>303</v>
          </cell>
          <cell r="I108" t="str">
            <v>Customer Care - Customer Service</v>
          </cell>
          <cell r="J108" t="str">
            <v>Full Time - Permanent</v>
          </cell>
          <cell r="K108" t="str">
            <v>CSR</v>
          </cell>
          <cell r="L108" t="str">
            <v>Customer Service Representative</v>
          </cell>
          <cell r="M108" t="str">
            <v>B</v>
          </cell>
          <cell r="N108" t="str">
            <v>W</v>
          </cell>
          <cell r="O108">
            <v>35</v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>
            <v>0.55000000000000004</v>
          </cell>
          <cell r="U108" t="str">
            <v>303</v>
          </cell>
          <cell r="V108" t="str">
            <v>102</v>
          </cell>
          <cell r="W108" t="str">
            <v>9909</v>
          </cell>
          <cell r="X108" t="str">
            <v>9909</v>
          </cell>
          <cell r="Y108" t="str">
            <v>9909</v>
          </cell>
          <cell r="Z108" t="str">
            <v>9909</v>
          </cell>
        </row>
        <row r="109">
          <cell r="B109" t="str">
            <v>10864</v>
          </cell>
          <cell r="C109" t="str">
            <v>Afreen Khan</v>
          </cell>
          <cell r="D109" t="str">
            <v>AFREEN</v>
          </cell>
          <cell r="E109" t="str">
            <v>KHAN</v>
          </cell>
          <cell r="F109" t="str">
            <v>CSR</v>
          </cell>
          <cell r="G109" t="str">
            <v>Customer Service Representative</v>
          </cell>
          <cell r="H109" t="str">
            <v>303</v>
          </cell>
          <cell r="I109" t="str">
            <v>Customer Care - Customer Service</v>
          </cell>
          <cell r="J109" t="str">
            <v>Full Time - Permanent</v>
          </cell>
          <cell r="K109" t="str">
            <v>CSR</v>
          </cell>
          <cell r="L109" t="str">
            <v>Customer Service Representative</v>
          </cell>
          <cell r="M109" t="str">
            <v>B</v>
          </cell>
          <cell r="N109" t="str">
            <v>W</v>
          </cell>
          <cell r="O109">
            <v>35</v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>
            <v>0.55000000000000004</v>
          </cell>
          <cell r="U109" t="str">
            <v>303</v>
          </cell>
          <cell r="V109" t="str">
            <v>102</v>
          </cell>
          <cell r="W109" t="str">
            <v>9909</v>
          </cell>
          <cell r="X109" t="str">
            <v>9909</v>
          </cell>
          <cell r="Y109" t="str">
            <v>9909</v>
          </cell>
          <cell r="Z109" t="str">
            <v>9909</v>
          </cell>
        </row>
        <row r="110">
          <cell r="B110" t="str">
            <v>10877</v>
          </cell>
          <cell r="C110" t="str">
            <v>Tara Wansel</v>
          </cell>
          <cell r="D110" t="str">
            <v>TARA</v>
          </cell>
          <cell r="E110" t="str">
            <v>WANSEL</v>
          </cell>
          <cell r="F110" t="str">
            <v>GCI1</v>
          </cell>
          <cell r="G110" t="str">
            <v>Customer Service Representative</v>
          </cell>
          <cell r="H110" t="str">
            <v>303</v>
          </cell>
          <cell r="I110" t="str">
            <v>Customer Care - Customer Service</v>
          </cell>
          <cell r="J110" t="str">
            <v>Full Time - Permanent</v>
          </cell>
          <cell r="K110" t="str">
            <v>GCII</v>
          </cell>
          <cell r="L110" t="str">
            <v>Customer Service Representative</v>
          </cell>
          <cell r="M110" t="str">
            <v>B</v>
          </cell>
          <cell r="N110" t="str">
            <v>W</v>
          </cell>
          <cell r="O110">
            <v>35</v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>
            <v>0.55000000000000004</v>
          </cell>
          <cell r="U110" t="str">
            <v>303</v>
          </cell>
          <cell r="V110" t="str">
            <v>102</v>
          </cell>
          <cell r="W110" t="str">
            <v>9909</v>
          </cell>
          <cell r="X110" t="str">
            <v>9909</v>
          </cell>
          <cell r="Y110" t="str">
            <v>9909</v>
          </cell>
          <cell r="Z110" t="str">
            <v>9909</v>
          </cell>
        </row>
        <row r="111">
          <cell r="B111" t="str">
            <v>10117</v>
          </cell>
          <cell r="C111" t="str">
            <v>Kenneth Holmes</v>
          </cell>
          <cell r="D111" t="str">
            <v>KENNETH</v>
          </cell>
          <cell r="E111" t="str">
            <v>HOLMES</v>
          </cell>
          <cell r="F111" t="str">
            <v>MP1MA</v>
          </cell>
          <cell r="G111" t="str">
            <v>Meterperson - 1st Class</v>
          </cell>
          <cell r="H111" t="str">
            <v>310</v>
          </cell>
          <cell r="I111" t="str">
            <v>Meter Assets and inside Service</v>
          </cell>
          <cell r="J111" t="str">
            <v>Full Time - Permanent</v>
          </cell>
          <cell r="K111" t="str">
            <v>MTR1</v>
          </cell>
          <cell r="L111" t="str">
            <v>Meterperson - 1st Class</v>
          </cell>
          <cell r="M111" t="str">
            <v>B</v>
          </cell>
          <cell r="N111" t="str">
            <v>W</v>
          </cell>
          <cell r="O111">
            <v>40</v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>
            <v>0.55000000000000004</v>
          </cell>
          <cell r="U111" t="str">
            <v>310</v>
          </cell>
          <cell r="V111" t="str">
            <v>101</v>
          </cell>
          <cell r="W111" t="str">
            <v>5065</v>
          </cell>
          <cell r="X111" t="str">
            <v>5065</v>
          </cell>
          <cell r="Y111" t="str">
            <v>5065</v>
          </cell>
          <cell r="Z111" t="str">
            <v>5065</v>
          </cell>
        </row>
        <row r="112">
          <cell r="B112" t="str">
            <v>10145</v>
          </cell>
          <cell r="C112" t="str">
            <v>Michael Richard</v>
          </cell>
          <cell r="D112" t="str">
            <v>MICHAEL</v>
          </cell>
          <cell r="E112" t="str">
            <v>RICHARD</v>
          </cell>
          <cell r="F112" t="str">
            <v>MP1MA</v>
          </cell>
          <cell r="G112" t="str">
            <v>Meterperson - 1st Class</v>
          </cell>
          <cell r="H112" t="str">
            <v>310</v>
          </cell>
          <cell r="I112" t="str">
            <v>Meter Assets and inside Service</v>
          </cell>
          <cell r="J112" t="str">
            <v>Full Time - Permanent</v>
          </cell>
          <cell r="K112" t="str">
            <v>MTR1</v>
          </cell>
          <cell r="L112" t="str">
            <v>Meterperson - 1st Class</v>
          </cell>
          <cell r="M112" t="str">
            <v>B</v>
          </cell>
          <cell r="N112" t="str">
            <v>W</v>
          </cell>
          <cell r="O112">
            <v>40</v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>
            <v>0.55000000000000004</v>
          </cell>
          <cell r="U112" t="str">
            <v>310</v>
          </cell>
          <cell r="V112" t="str">
            <v>101</v>
          </cell>
          <cell r="W112" t="str">
            <v>5065</v>
          </cell>
          <cell r="X112" t="str">
            <v>5065</v>
          </cell>
          <cell r="Y112" t="str">
            <v>5065</v>
          </cell>
          <cell r="Z112" t="str">
            <v>5065</v>
          </cell>
        </row>
        <row r="113">
          <cell r="B113" t="str">
            <v>10148</v>
          </cell>
          <cell r="C113" t="str">
            <v>Robert Henschel</v>
          </cell>
          <cell r="D113" t="str">
            <v>ROBERT</v>
          </cell>
          <cell r="E113" t="str">
            <v>HENSCHEL</v>
          </cell>
          <cell r="F113" t="str">
            <v>MMAIS</v>
          </cell>
          <cell r="G113" t="str">
            <v>Manager, Meter Assets and Inside Service</v>
          </cell>
          <cell r="H113" t="str">
            <v>310</v>
          </cell>
          <cell r="I113" t="str">
            <v>Meter Assets and inside Service</v>
          </cell>
          <cell r="J113" t="str">
            <v>Full Time - Permanent</v>
          </cell>
          <cell r="K113" t="str">
            <v>MMAIS</v>
          </cell>
          <cell r="L113" t="str">
            <v>Manager, Meter Assets and Inside Service</v>
          </cell>
          <cell r="M113" t="str">
            <v>N</v>
          </cell>
          <cell r="N113" t="str">
            <v>P</v>
          </cell>
          <cell r="O113">
            <v>40</v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>
            <v>0.55000000000000004</v>
          </cell>
          <cell r="U113" t="str">
            <v>310</v>
          </cell>
          <cell r="V113" t="str">
            <v>101</v>
          </cell>
          <cell r="W113" t="str">
            <v>5065</v>
          </cell>
          <cell r="X113" t="str">
            <v>5065</v>
          </cell>
          <cell r="Y113" t="str">
            <v>5065</v>
          </cell>
          <cell r="Z113" t="str">
            <v>5065</v>
          </cell>
        </row>
        <row r="114">
          <cell r="B114" t="str">
            <v>10198</v>
          </cell>
          <cell r="C114" t="str">
            <v>Dennis Franco</v>
          </cell>
          <cell r="D114" t="str">
            <v>DENNIS</v>
          </cell>
          <cell r="E114" t="str">
            <v>FRANCO</v>
          </cell>
          <cell r="F114" t="str">
            <v>RPS</v>
          </cell>
          <cell r="G114" t="str">
            <v>Specialist, Revenue Protections</v>
          </cell>
          <cell r="H114" t="str">
            <v>310</v>
          </cell>
          <cell r="I114" t="str">
            <v>Meter Assets and inside Service</v>
          </cell>
          <cell r="J114" t="str">
            <v>Full Time - Permanent</v>
          </cell>
          <cell r="K114" t="str">
            <v>RPS</v>
          </cell>
          <cell r="L114" t="str">
            <v>Specialist, Revenue Protections</v>
          </cell>
          <cell r="M114" t="str">
            <v>N</v>
          </cell>
          <cell r="N114" t="str">
            <v>P</v>
          </cell>
          <cell r="O114">
            <v>35</v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>
            <v>0.55000000000000004</v>
          </cell>
          <cell r="U114" t="str">
            <v>310</v>
          </cell>
          <cell r="V114" t="str">
            <v>101</v>
          </cell>
          <cell r="W114" t="str">
            <v>5065</v>
          </cell>
          <cell r="X114" t="str">
            <v>5065</v>
          </cell>
          <cell r="Y114" t="str">
            <v>5065</v>
          </cell>
          <cell r="Z114" t="str">
            <v>5065</v>
          </cell>
        </row>
        <row r="115">
          <cell r="B115" t="str">
            <v>10276</v>
          </cell>
          <cell r="C115" t="str">
            <v>David Oosterlinck</v>
          </cell>
          <cell r="D115" t="str">
            <v>DAVID</v>
          </cell>
          <cell r="E115" t="str">
            <v>OOSTERLINCK</v>
          </cell>
          <cell r="F115" t="str">
            <v>ENGTCC2</v>
          </cell>
          <cell r="G115" t="str">
            <v>Engineering Technician 2</v>
          </cell>
          <cell r="H115" t="str">
            <v>310</v>
          </cell>
          <cell r="I115" t="str">
            <v>Customer Connections</v>
          </cell>
          <cell r="J115" t="str">
            <v>Full Time - Permanent</v>
          </cell>
          <cell r="K115" t="str">
            <v>ETECH2</v>
          </cell>
          <cell r="L115" t="str">
            <v>Engineering Technician 2</v>
          </cell>
          <cell r="M115" t="str">
            <v>B</v>
          </cell>
          <cell r="N115" t="str">
            <v>W</v>
          </cell>
          <cell r="O115">
            <v>35</v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>
            <v>0.55000000000000004</v>
          </cell>
          <cell r="U115" t="str">
            <v>311</v>
          </cell>
          <cell r="V115" t="str">
            <v>101</v>
          </cell>
          <cell r="W115" t="str">
            <v>5065</v>
          </cell>
          <cell r="X115" t="str">
            <v>5065</v>
          </cell>
          <cell r="Y115" t="str">
            <v>5065</v>
          </cell>
          <cell r="Z115" t="str">
            <v>5065</v>
          </cell>
        </row>
        <row r="116">
          <cell r="B116" t="str">
            <v>10595</v>
          </cell>
          <cell r="C116" t="str">
            <v>Daniel Franciosa</v>
          </cell>
          <cell r="D116" t="str">
            <v>DANIEL</v>
          </cell>
          <cell r="E116" t="str">
            <v>FRANCIOSA</v>
          </cell>
          <cell r="F116" t="str">
            <v>MHELP</v>
          </cell>
          <cell r="G116" t="str">
            <v>Meter Helper</v>
          </cell>
          <cell r="H116" t="str">
            <v>310</v>
          </cell>
          <cell r="I116" t="str">
            <v>Meter Assets and inside Service</v>
          </cell>
          <cell r="J116" t="str">
            <v>Full Time - Permanent</v>
          </cell>
          <cell r="K116" t="str">
            <v>MH</v>
          </cell>
          <cell r="L116" t="str">
            <v>Meter Helper</v>
          </cell>
          <cell r="M116" t="str">
            <v>B</v>
          </cell>
          <cell r="N116" t="str">
            <v>W</v>
          </cell>
          <cell r="O116">
            <v>40</v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>
            <v>0.55000000000000004</v>
          </cell>
          <cell r="U116" t="str">
            <v>310</v>
          </cell>
          <cell r="V116" t="str">
            <v>101</v>
          </cell>
          <cell r="W116" t="str">
            <v>5065</v>
          </cell>
          <cell r="X116" t="str">
            <v>5065</v>
          </cell>
          <cell r="Y116" t="str">
            <v>5065</v>
          </cell>
          <cell r="Z116" t="str">
            <v>5065</v>
          </cell>
        </row>
        <row r="117">
          <cell r="B117" t="str">
            <v>10038</v>
          </cell>
          <cell r="C117" t="str">
            <v>Mark Lustrinelli</v>
          </cell>
          <cell r="D117" t="str">
            <v>Mark</v>
          </cell>
          <cell r="E117" t="str">
            <v>Lustrinelli</v>
          </cell>
          <cell r="F117" t="str">
            <v>ENGTCC1</v>
          </cell>
          <cell r="G117" t="str">
            <v>Engineering Technologist</v>
          </cell>
          <cell r="H117" t="str">
            <v>311</v>
          </cell>
          <cell r="I117" t="str">
            <v>Customer Connections</v>
          </cell>
          <cell r="J117" t="str">
            <v>Full Time - Permanent</v>
          </cell>
          <cell r="K117" t="str">
            <v>ETECHNO</v>
          </cell>
          <cell r="L117" t="str">
            <v>Engineering Technologist</v>
          </cell>
          <cell r="M117" t="str">
            <v>B</v>
          </cell>
          <cell r="N117" t="str">
            <v>W</v>
          </cell>
          <cell r="O117">
            <v>35</v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>
            <v>0.55000000000000004</v>
          </cell>
          <cell r="U117" t="str">
            <v>311</v>
          </cell>
          <cell r="V117" t="str">
            <v>101</v>
          </cell>
          <cell r="W117" t="str">
            <v>5065</v>
          </cell>
          <cell r="X117" t="str">
            <v>5065</v>
          </cell>
          <cell r="Y117" t="str">
            <v>5065</v>
          </cell>
          <cell r="Z117" t="str">
            <v>5065</v>
          </cell>
        </row>
        <row r="118">
          <cell r="B118" t="str">
            <v>10065</v>
          </cell>
          <cell r="C118" t="str">
            <v>Domenic Cosentino</v>
          </cell>
          <cell r="D118" t="str">
            <v>DOMENIC</v>
          </cell>
          <cell r="E118" t="str">
            <v>COSENTINO</v>
          </cell>
          <cell r="F118" t="str">
            <v>MPACC1</v>
          </cell>
          <cell r="G118" t="str">
            <v>Meterperson - 3rd Class</v>
          </cell>
          <cell r="H118" t="str">
            <v>311</v>
          </cell>
          <cell r="I118" t="str">
            <v>Customer Connections</v>
          </cell>
          <cell r="J118" t="str">
            <v>Full Time - Permanent</v>
          </cell>
          <cell r="K118" t="str">
            <v>MTR3</v>
          </cell>
          <cell r="L118" t="str">
            <v>Meterperson - 3rd Class</v>
          </cell>
          <cell r="M118" t="str">
            <v>B</v>
          </cell>
          <cell r="N118" t="str">
            <v>W</v>
          </cell>
          <cell r="O118">
            <v>40</v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>
            <v>0.55000000000000004</v>
          </cell>
          <cell r="U118" t="str">
            <v>311</v>
          </cell>
          <cell r="V118" t="str">
            <v>101</v>
          </cell>
          <cell r="W118" t="str">
            <v>5065</v>
          </cell>
          <cell r="X118" t="str">
            <v>5065</v>
          </cell>
          <cell r="Y118" t="str">
            <v>5065</v>
          </cell>
          <cell r="Z118" t="str">
            <v>5065</v>
          </cell>
        </row>
        <row r="119">
          <cell r="B119" t="str">
            <v>10088</v>
          </cell>
          <cell r="C119" t="str">
            <v>Norman Botts</v>
          </cell>
          <cell r="D119" t="str">
            <v>NORMAN</v>
          </cell>
          <cell r="E119" t="str">
            <v>BOTTS</v>
          </cell>
          <cell r="F119" t="str">
            <v>MPACC2</v>
          </cell>
          <cell r="G119" t="str">
            <v>Meterperson - 1st Class</v>
          </cell>
          <cell r="H119" t="str">
            <v>311</v>
          </cell>
          <cell r="I119" t="str">
            <v>Customer Connections</v>
          </cell>
          <cell r="J119" t="str">
            <v>Full Time - Permanent</v>
          </cell>
          <cell r="K119" t="str">
            <v>MTR1</v>
          </cell>
          <cell r="L119" t="str">
            <v>Meterperson - 1st Class</v>
          </cell>
          <cell r="M119" t="str">
            <v>B</v>
          </cell>
          <cell r="N119" t="str">
            <v>W</v>
          </cell>
          <cell r="O119">
            <v>40</v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>
            <v>0.55000000000000004</v>
          </cell>
          <cell r="U119" t="str">
            <v>311</v>
          </cell>
          <cell r="V119" t="str">
            <v>102</v>
          </cell>
          <cell r="W119" t="str">
            <v>5065</v>
          </cell>
          <cell r="X119" t="str">
            <v>5065</v>
          </cell>
          <cell r="Y119" t="str">
            <v>5065</v>
          </cell>
          <cell r="Z119" t="str">
            <v>5065</v>
          </cell>
        </row>
        <row r="120">
          <cell r="B120" t="str">
            <v>10118</v>
          </cell>
          <cell r="C120" t="str">
            <v>John Fournier</v>
          </cell>
          <cell r="D120" t="str">
            <v>JOHN</v>
          </cell>
          <cell r="E120" t="str">
            <v>FOURNIER</v>
          </cell>
          <cell r="F120" t="str">
            <v>MPLH</v>
          </cell>
          <cell r="G120" t="str">
            <v>Meterperson, Lead Hand</v>
          </cell>
          <cell r="H120" t="str">
            <v>311</v>
          </cell>
          <cell r="I120" t="str">
            <v>Customer Connections</v>
          </cell>
          <cell r="J120" t="str">
            <v>Full Time - Permanent</v>
          </cell>
          <cell r="K120" t="str">
            <v>MPLH</v>
          </cell>
          <cell r="L120" t="str">
            <v>Meterperson, Lead Hand</v>
          </cell>
          <cell r="M120" t="str">
            <v>B</v>
          </cell>
          <cell r="N120" t="str">
            <v>W</v>
          </cell>
          <cell r="O120">
            <v>40</v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>
            <v>0.55000000000000004</v>
          </cell>
          <cell r="U120" t="str">
            <v>311</v>
          </cell>
          <cell r="V120" t="str">
            <v>101</v>
          </cell>
          <cell r="W120" t="str">
            <v>5065</v>
          </cell>
          <cell r="X120" t="str">
            <v>5065</v>
          </cell>
          <cell r="Y120" t="str">
            <v>5065</v>
          </cell>
          <cell r="Z120" t="str">
            <v>5065</v>
          </cell>
        </row>
        <row r="121">
          <cell r="B121" t="str">
            <v>10128</v>
          </cell>
          <cell r="C121" t="str">
            <v>Ingus Robez</v>
          </cell>
          <cell r="D121" t="str">
            <v>INGUS</v>
          </cell>
          <cell r="E121" t="str">
            <v>ROBEZ</v>
          </cell>
          <cell r="F121" t="str">
            <v>MPACC2</v>
          </cell>
          <cell r="G121" t="str">
            <v>Meterperson - 1st Class</v>
          </cell>
          <cell r="H121" t="str">
            <v>311</v>
          </cell>
          <cell r="I121" t="str">
            <v>Customer Connections</v>
          </cell>
          <cell r="J121" t="str">
            <v>Full Time - Permanent</v>
          </cell>
          <cell r="K121" t="str">
            <v>MTR1</v>
          </cell>
          <cell r="L121" t="str">
            <v>Meterperson - 1st Class</v>
          </cell>
          <cell r="M121" t="str">
            <v>B</v>
          </cell>
          <cell r="N121" t="str">
            <v>W</v>
          </cell>
          <cell r="O121">
            <v>40</v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>
            <v>0.55000000000000004</v>
          </cell>
          <cell r="U121" t="str">
            <v>311</v>
          </cell>
          <cell r="V121" t="str">
            <v>101</v>
          </cell>
          <cell r="W121" t="str">
            <v>5065</v>
          </cell>
          <cell r="X121" t="str">
            <v>5065</v>
          </cell>
          <cell r="Y121" t="str">
            <v>5065</v>
          </cell>
          <cell r="Z121" t="str">
            <v>5065</v>
          </cell>
        </row>
        <row r="122">
          <cell r="B122" t="str">
            <v>10133</v>
          </cell>
          <cell r="C122" t="str">
            <v>Ian Morris</v>
          </cell>
          <cell r="D122" t="str">
            <v>IAN</v>
          </cell>
          <cell r="E122" t="str">
            <v>MORRIS</v>
          </cell>
          <cell r="F122" t="str">
            <v>ENGTCC2</v>
          </cell>
          <cell r="G122" t="str">
            <v>Engineering Technologist</v>
          </cell>
          <cell r="H122" t="str">
            <v>311</v>
          </cell>
          <cell r="I122" t="str">
            <v>Customer Connections</v>
          </cell>
          <cell r="J122" t="str">
            <v>Full Time - Permanent</v>
          </cell>
          <cell r="K122" t="str">
            <v>ETECHNO</v>
          </cell>
          <cell r="L122" t="str">
            <v>Engineering Technologist</v>
          </cell>
          <cell r="M122" t="str">
            <v>B</v>
          </cell>
          <cell r="N122" t="str">
            <v>W</v>
          </cell>
          <cell r="O122">
            <v>35</v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>
            <v>0.55000000000000004</v>
          </cell>
          <cell r="U122" t="str">
            <v>311</v>
          </cell>
          <cell r="V122" t="str">
            <v>102</v>
          </cell>
          <cell r="W122" t="str">
            <v>5065</v>
          </cell>
          <cell r="X122" t="str">
            <v>5065</v>
          </cell>
          <cell r="Y122" t="str">
            <v>5065</v>
          </cell>
          <cell r="Z122" t="str">
            <v>5065</v>
          </cell>
        </row>
        <row r="123">
          <cell r="B123" t="str">
            <v>10134</v>
          </cell>
          <cell r="C123" t="str">
            <v>Robert Bentley</v>
          </cell>
          <cell r="D123" t="str">
            <v>ROBERT</v>
          </cell>
          <cell r="E123" t="str">
            <v>BENTLEY</v>
          </cell>
          <cell r="F123" t="str">
            <v>MPACC1</v>
          </cell>
          <cell r="G123" t="str">
            <v>Meterperson - 1st Class</v>
          </cell>
          <cell r="H123" t="str">
            <v>311</v>
          </cell>
          <cell r="I123" t="str">
            <v>Customer Connections</v>
          </cell>
          <cell r="J123" t="str">
            <v>Full Time - Permanent</v>
          </cell>
          <cell r="K123" t="str">
            <v>MTR1</v>
          </cell>
          <cell r="L123" t="str">
            <v>Meterperson - 1st Class</v>
          </cell>
          <cell r="M123" t="str">
            <v>B</v>
          </cell>
          <cell r="N123" t="str">
            <v>W</v>
          </cell>
          <cell r="O123">
            <v>40</v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>
            <v>0.55000000000000004</v>
          </cell>
          <cell r="U123" t="str">
            <v>311</v>
          </cell>
          <cell r="V123" t="str">
            <v>101</v>
          </cell>
          <cell r="W123" t="str">
            <v>5065</v>
          </cell>
          <cell r="X123" t="str">
            <v>5065</v>
          </cell>
          <cell r="Y123" t="str">
            <v>5065</v>
          </cell>
          <cell r="Z123" t="str">
            <v>5065</v>
          </cell>
        </row>
        <row r="124">
          <cell r="B124" t="str">
            <v>10140</v>
          </cell>
          <cell r="C124" t="str">
            <v>Joe Wierda</v>
          </cell>
          <cell r="D124" t="str">
            <v>JOE</v>
          </cell>
          <cell r="E124" t="str">
            <v>WIERDA</v>
          </cell>
          <cell r="F124" t="str">
            <v>MPACC1</v>
          </cell>
          <cell r="G124" t="str">
            <v>Meterperson - 1st Class</v>
          </cell>
          <cell r="H124" t="str">
            <v>311</v>
          </cell>
          <cell r="I124" t="str">
            <v>Customer Connections</v>
          </cell>
          <cell r="J124" t="str">
            <v>Full Time - Permanent</v>
          </cell>
          <cell r="K124" t="str">
            <v>MTR1</v>
          </cell>
          <cell r="L124" t="str">
            <v>Meterperson - 1st Class</v>
          </cell>
          <cell r="M124" t="str">
            <v>B</v>
          </cell>
          <cell r="N124" t="str">
            <v>W</v>
          </cell>
          <cell r="O124">
            <v>40</v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>
            <v>0.55000000000000004</v>
          </cell>
          <cell r="U124" t="str">
            <v>311</v>
          </cell>
          <cell r="V124" t="str">
            <v>101</v>
          </cell>
          <cell r="W124" t="str">
            <v>5065</v>
          </cell>
          <cell r="X124" t="str">
            <v>5065</v>
          </cell>
          <cell r="Y124" t="str">
            <v>5065</v>
          </cell>
          <cell r="Z124" t="str">
            <v>5065</v>
          </cell>
        </row>
        <row r="125">
          <cell r="B125" t="str">
            <v>10141</v>
          </cell>
          <cell r="C125" t="str">
            <v>John Thornton</v>
          </cell>
          <cell r="D125" t="str">
            <v>JOHN</v>
          </cell>
          <cell r="E125" t="str">
            <v>THORNTON</v>
          </cell>
          <cell r="F125" t="str">
            <v>MPACC1</v>
          </cell>
          <cell r="G125" t="str">
            <v>Meterperson - 1st Class</v>
          </cell>
          <cell r="H125" t="str">
            <v>311</v>
          </cell>
          <cell r="I125" t="str">
            <v>Customer Connections</v>
          </cell>
          <cell r="J125" t="str">
            <v>Full Time - Permanent</v>
          </cell>
          <cell r="K125" t="str">
            <v>MTR1</v>
          </cell>
          <cell r="L125" t="str">
            <v>Meterperson - 1st Class</v>
          </cell>
          <cell r="M125" t="str">
            <v>B</v>
          </cell>
          <cell r="N125" t="str">
            <v>W</v>
          </cell>
          <cell r="O125">
            <v>40</v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>
            <v>0.55000000000000004</v>
          </cell>
          <cell r="U125" t="str">
            <v>311</v>
          </cell>
          <cell r="V125" t="str">
            <v>101</v>
          </cell>
          <cell r="W125" t="str">
            <v>5065</v>
          </cell>
          <cell r="X125" t="str">
            <v>5065</v>
          </cell>
          <cell r="Y125" t="str">
            <v>5065</v>
          </cell>
          <cell r="Z125" t="str">
            <v>5065</v>
          </cell>
        </row>
        <row r="126">
          <cell r="B126" t="str">
            <v>10143</v>
          </cell>
          <cell r="C126" t="str">
            <v>Peter Neumann</v>
          </cell>
          <cell r="D126" t="str">
            <v>PETER</v>
          </cell>
          <cell r="E126" t="str">
            <v>NEUMANN</v>
          </cell>
          <cell r="F126" t="str">
            <v>ENGTCC2</v>
          </cell>
          <cell r="G126" t="str">
            <v>Engineering Technologist</v>
          </cell>
          <cell r="H126" t="str">
            <v>311</v>
          </cell>
          <cell r="I126" t="str">
            <v>Customer Connections</v>
          </cell>
          <cell r="J126" t="str">
            <v>Full Time - Permanent</v>
          </cell>
          <cell r="K126" t="str">
            <v>ETECHNO</v>
          </cell>
          <cell r="L126" t="str">
            <v>Engineering Technologist</v>
          </cell>
          <cell r="M126" t="str">
            <v>B</v>
          </cell>
          <cell r="N126" t="str">
            <v>W</v>
          </cell>
          <cell r="O126">
            <v>35</v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>
            <v>0.55000000000000004</v>
          </cell>
          <cell r="U126" t="str">
            <v>311</v>
          </cell>
          <cell r="V126" t="str">
            <v>102</v>
          </cell>
          <cell r="W126" t="str">
            <v>5065</v>
          </cell>
          <cell r="X126" t="str">
            <v>5065</v>
          </cell>
          <cell r="Y126" t="str">
            <v>5065</v>
          </cell>
          <cell r="Z126" t="str">
            <v>5065</v>
          </cell>
        </row>
        <row r="127">
          <cell r="B127" t="str">
            <v>10144</v>
          </cell>
          <cell r="C127" t="str">
            <v>James Scott</v>
          </cell>
          <cell r="D127" t="str">
            <v>JAMES</v>
          </cell>
          <cell r="E127" t="str">
            <v>SCOTT</v>
          </cell>
          <cell r="F127" t="str">
            <v>MPACC1</v>
          </cell>
          <cell r="G127" t="str">
            <v>Meterperson - 1st Class</v>
          </cell>
          <cell r="H127" t="str">
            <v>311</v>
          </cell>
          <cell r="I127" t="str">
            <v>Customer Connections</v>
          </cell>
          <cell r="J127" t="str">
            <v>Full Time - Permanent</v>
          </cell>
          <cell r="K127" t="str">
            <v>MTR1</v>
          </cell>
          <cell r="L127" t="str">
            <v>Meterperson - 1st Class</v>
          </cell>
          <cell r="M127" t="str">
            <v>B</v>
          </cell>
          <cell r="N127" t="str">
            <v>W</v>
          </cell>
          <cell r="O127">
            <v>40</v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>
            <v>0.55000000000000004</v>
          </cell>
          <cell r="U127" t="str">
            <v>311</v>
          </cell>
          <cell r="V127" t="str">
            <v>101</v>
          </cell>
          <cell r="W127" t="str">
            <v>5065</v>
          </cell>
          <cell r="X127" t="str">
            <v>5065</v>
          </cell>
          <cell r="Y127" t="str">
            <v>5065</v>
          </cell>
          <cell r="Z127" t="str">
            <v>5065</v>
          </cell>
        </row>
        <row r="128">
          <cell r="B128" t="str">
            <v>10146</v>
          </cell>
          <cell r="C128" t="str">
            <v>Peter Lilley</v>
          </cell>
          <cell r="D128" t="str">
            <v>PETER</v>
          </cell>
          <cell r="E128" t="str">
            <v>LILLEY</v>
          </cell>
          <cell r="F128" t="str">
            <v>SCC1</v>
          </cell>
          <cell r="G128" t="str">
            <v>Supervisor, Customer Connections</v>
          </cell>
          <cell r="H128" t="str">
            <v>311</v>
          </cell>
          <cell r="I128" t="str">
            <v>Customer Connections</v>
          </cell>
          <cell r="J128" t="str">
            <v>Full Time - Permanent</v>
          </cell>
          <cell r="K128" t="str">
            <v>SCC</v>
          </cell>
          <cell r="L128" t="str">
            <v>Supervisor, Customer Connections</v>
          </cell>
          <cell r="M128" t="str">
            <v>N</v>
          </cell>
          <cell r="N128" t="str">
            <v>P</v>
          </cell>
          <cell r="O128">
            <v>40</v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>
            <v>0.55000000000000004</v>
          </cell>
          <cell r="U128" t="str">
            <v>311</v>
          </cell>
          <cell r="V128" t="str">
            <v>101</v>
          </cell>
          <cell r="W128" t="str">
            <v>5065</v>
          </cell>
          <cell r="X128" t="str">
            <v>5065</v>
          </cell>
          <cell r="Y128" t="str">
            <v>5065</v>
          </cell>
          <cell r="Z128" t="str">
            <v>5065</v>
          </cell>
        </row>
        <row r="129">
          <cell r="B129" t="str">
            <v>10149</v>
          </cell>
          <cell r="C129" t="str">
            <v>Daren Burke</v>
          </cell>
          <cell r="D129" t="str">
            <v>DAREN</v>
          </cell>
          <cell r="E129" t="str">
            <v>BURKE</v>
          </cell>
          <cell r="F129" t="str">
            <v>MPACC1</v>
          </cell>
          <cell r="G129" t="str">
            <v>Meterperson - 2nd Class</v>
          </cell>
          <cell r="H129" t="str">
            <v>311</v>
          </cell>
          <cell r="I129" t="str">
            <v>Customer Connections</v>
          </cell>
          <cell r="J129" t="str">
            <v>Full Time - Permanent</v>
          </cell>
          <cell r="K129" t="str">
            <v>MTR2</v>
          </cell>
          <cell r="L129" t="str">
            <v>Meterperson - 2nd Class</v>
          </cell>
          <cell r="M129" t="str">
            <v>B</v>
          </cell>
          <cell r="N129" t="str">
            <v>W</v>
          </cell>
          <cell r="O129">
            <v>40</v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>
            <v>0.55000000000000004</v>
          </cell>
          <cell r="U129" t="str">
            <v>311</v>
          </cell>
          <cell r="V129" t="str">
            <v>101</v>
          </cell>
          <cell r="W129" t="str">
            <v>5065</v>
          </cell>
          <cell r="X129" t="str">
            <v>5065</v>
          </cell>
          <cell r="Y129" t="str">
            <v>5065</v>
          </cell>
          <cell r="Z129" t="str">
            <v>5065</v>
          </cell>
        </row>
        <row r="130">
          <cell r="B130" t="str">
            <v>10150</v>
          </cell>
          <cell r="C130" t="str">
            <v>Louis Pacheco</v>
          </cell>
          <cell r="D130" t="str">
            <v>LOUIS</v>
          </cell>
          <cell r="E130" t="str">
            <v>PACHECO</v>
          </cell>
          <cell r="F130" t="str">
            <v>MPACC2</v>
          </cell>
          <cell r="G130" t="str">
            <v>Meterperson - 1st Class</v>
          </cell>
          <cell r="H130" t="str">
            <v>311</v>
          </cell>
          <cell r="I130" t="str">
            <v>Customer Connections</v>
          </cell>
          <cell r="J130" t="str">
            <v>Full Time - Permanent</v>
          </cell>
          <cell r="K130" t="str">
            <v>MTR1</v>
          </cell>
          <cell r="L130" t="str">
            <v>Meterperson - 1st Class</v>
          </cell>
          <cell r="M130" t="str">
            <v>B</v>
          </cell>
          <cell r="N130" t="str">
            <v>W</v>
          </cell>
          <cell r="O130">
            <v>40</v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>
            <v>0.55000000000000004</v>
          </cell>
          <cell r="U130" t="str">
            <v>311</v>
          </cell>
          <cell r="V130" t="str">
            <v>102</v>
          </cell>
          <cell r="W130" t="str">
            <v>5065</v>
          </cell>
          <cell r="X130" t="str">
            <v>5065</v>
          </cell>
          <cell r="Y130" t="str">
            <v>5065</v>
          </cell>
          <cell r="Z130" t="str">
            <v>5065</v>
          </cell>
        </row>
        <row r="131">
          <cell r="B131" t="str">
            <v>10168</v>
          </cell>
          <cell r="C131" t="str">
            <v>Jayne Hubatschek</v>
          </cell>
          <cell r="D131" t="str">
            <v>JAYNE</v>
          </cell>
          <cell r="E131" t="str">
            <v>HUBATSCHEK</v>
          </cell>
          <cell r="F131" t="str">
            <v>MSCSMA</v>
          </cell>
          <cell r="G131" t="str">
            <v>Meter Support Clerk</v>
          </cell>
          <cell r="H131" t="str">
            <v>311</v>
          </cell>
          <cell r="I131" t="str">
            <v>Customer Connections</v>
          </cell>
          <cell r="J131" t="str">
            <v>Full Time - Permanent</v>
          </cell>
          <cell r="K131" t="str">
            <v>MSC</v>
          </cell>
          <cell r="L131" t="str">
            <v>Meter Support Clerk</v>
          </cell>
          <cell r="M131" t="str">
            <v>B</v>
          </cell>
          <cell r="N131" t="str">
            <v>W</v>
          </cell>
          <cell r="O131">
            <v>35</v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>
            <v>0.55000000000000004</v>
          </cell>
          <cell r="U131" t="str">
            <v>311</v>
          </cell>
          <cell r="V131" t="str">
            <v>101</v>
          </cell>
          <cell r="W131" t="str">
            <v>5065</v>
          </cell>
          <cell r="X131" t="str">
            <v>5065</v>
          </cell>
          <cell r="Y131" t="str">
            <v>5065</v>
          </cell>
          <cell r="Z131" t="str">
            <v>5065</v>
          </cell>
        </row>
        <row r="132">
          <cell r="B132" t="str">
            <v>10176</v>
          </cell>
          <cell r="C132" t="str">
            <v>Lori Thornton</v>
          </cell>
          <cell r="D132" t="str">
            <v>LORI</v>
          </cell>
          <cell r="E132" t="str">
            <v>THORNTON</v>
          </cell>
          <cell r="F132" t="str">
            <v>MSCSM</v>
          </cell>
          <cell r="G132" t="str">
            <v>Meter Support Clerk</v>
          </cell>
          <cell r="H132" t="str">
            <v>311</v>
          </cell>
          <cell r="I132" t="str">
            <v>Customer Connections</v>
          </cell>
          <cell r="J132" t="str">
            <v>Full Time - Permanent</v>
          </cell>
          <cell r="K132" t="str">
            <v>MSC</v>
          </cell>
          <cell r="L132" t="str">
            <v>Meter Support Clerk</v>
          </cell>
          <cell r="M132" t="str">
            <v>B</v>
          </cell>
          <cell r="N132" t="str">
            <v>W</v>
          </cell>
          <cell r="O132">
            <v>35</v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>
            <v>0.55000000000000004</v>
          </cell>
          <cell r="U132" t="str">
            <v>311</v>
          </cell>
          <cell r="V132" t="str">
            <v>101</v>
          </cell>
          <cell r="W132" t="str">
            <v>5065</v>
          </cell>
          <cell r="X132" t="str">
            <v>5065</v>
          </cell>
          <cell r="Y132" t="str">
            <v>5065</v>
          </cell>
          <cell r="Z132" t="str">
            <v>5065</v>
          </cell>
        </row>
        <row r="133">
          <cell r="B133" t="str">
            <v>10186</v>
          </cell>
          <cell r="C133" t="str">
            <v>Anna Castaldi</v>
          </cell>
          <cell r="D133" t="str">
            <v>ANNA</v>
          </cell>
          <cell r="E133" t="str">
            <v>CASTALDI</v>
          </cell>
          <cell r="F133" t="str">
            <v>MSCSM</v>
          </cell>
          <cell r="G133" t="str">
            <v>Meter Support Clerk</v>
          </cell>
          <cell r="H133" t="str">
            <v>311</v>
          </cell>
          <cell r="I133" t="str">
            <v>Customer Connections</v>
          </cell>
          <cell r="J133" t="str">
            <v>Full Time - Permanent</v>
          </cell>
          <cell r="K133" t="str">
            <v>MSC</v>
          </cell>
          <cell r="L133" t="str">
            <v>Meter Support Clerk</v>
          </cell>
          <cell r="M133" t="str">
            <v>B</v>
          </cell>
          <cell r="N133" t="str">
            <v>W</v>
          </cell>
          <cell r="O133">
            <v>35</v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>
            <v>0.55000000000000004</v>
          </cell>
          <cell r="U133" t="str">
            <v>311</v>
          </cell>
          <cell r="V133" t="str">
            <v>101</v>
          </cell>
          <cell r="W133" t="str">
            <v>5065</v>
          </cell>
          <cell r="X133" t="str">
            <v>5065</v>
          </cell>
          <cell r="Y133" t="str">
            <v>5065</v>
          </cell>
          <cell r="Z133" t="str">
            <v>5065</v>
          </cell>
        </row>
        <row r="134">
          <cell r="B134" t="str">
            <v>10192</v>
          </cell>
          <cell r="C134" t="str">
            <v>David Woodcock</v>
          </cell>
          <cell r="D134" t="str">
            <v>DAVID</v>
          </cell>
          <cell r="E134" t="str">
            <v>WOODCOCK</v>
          </cell>
          <cell r="F134" t="str">
            <v>MPACC2</v>
          </cell>
          <cell r="G134" t="str">
            <v>Meterperson - 1st Class</v>
          </cell>
          <cell r="H134" t="str">
            <v>311</v>
          </cell>
          <cell r="I134" t="str">
            <v>Customer Connections</v>
          </cell>
          <cell r="J134" t="str">
            <v>Full Time - Permanent</v>
          </cell>
          <cell r="K134" t="str">
            <v>MTR1</v>
          </cell>
          <cell r="L134" t="str">
            <v>Meterperson - 1st Class</v>
          </cell>
          <cell r="M134" t="str">
            <v>B</v>
          </cell>
          <cell r="N134" t="str">
            <v>W</v>
          </cell>
          <cell r="O134">
            <v>40</v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>
            <v>0.55000000000000004</v>
          </cell>
          <cell r="U134" t="str">
            <v>311</v>
          </cell>
          <cell r="V134" t="str">
            <v>102</v>
          </cell>
          <cell r="W134" t="str">
            <v>5065</v>
          </cell>
          <cell r="X134" t="str">
            <v>5065</v>
          </cell>
          <cell r="Y134" t="str">
            <v>5065</v>
          </cell>
          <cell r="Z134" t="str">
            <v>5065</v>
          </cell>
        </row>
        <row r="135">
          <cell r="B135" t="str">
            <v>10193</v>
          </cell>
          <cell r="C135" t="str">
            <v>Kathy Borcic</v>
          </cell>
          <cell r="D135" t="str">
            <v>KATHY</v>
          </cell>
          <cell r="E135" t="str">
            <v>BORCIC</v>
          </cell>
          <cell r="F135" t="str">
            <v>MSCSM</v>
          </cell>
          <cell r="G135" t="str">
            <v>Meter Support Clerk</v>
          </cell>
          <cell r="H135" t="str">
            <v>311</v>
          </cell>
          <cell r="I135" t="str">
            <v>Customer Connections</v>
          </cell>
          <cell r="J135" t="str">
            <v>Full Time - Permanent</v>
          </cell>
          <cell r="K135" t="str">
            <v>MSC</v>
          </cell>
          <cell r="L135" t="str">
            <v>Meter Support Clerk</v>
          </cell>
          <cell r="M135" t="str">
            <v>B</v>
          </cell>
          <cell r="N135" t="str">
            <v>W</v>
          </cell>
          <cell r="O135">
            <v>35</v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>
            <v>0.55000000000000004</v>
          </cell>
          <cell r="U135" t="str">
            <v>311</v>
          </cell>
          <cell r="V135" t="str">
            <v>101</v>
          </cell>
          <cell r="W135" t="str">
            <v>5065</v>
          </cell>
          <cell r="X135" t="str">
            <v>5065</v>
          </cell>
          <cell r="Y135" t="str">
            <v>5065</v>
          </cell>
          <cell r="Z135" t="str">
            <v>5065</v>
          </cell>
        </row>
        <row r="136">
          <cell r="B136" t="str">
            <v>10203</v>
          </cell>
          <cell r="C136" t="str">
            <v>Greg Ballinger</v>
          </cell>
          <cell r="D136" t="str">
            <v>GREG</v>
          </cell>
          <cell r="E136" t="str">
            <v>BALLINGER</v>
          </cell>
          <cell r="F136" t="str">
            <v>SCC2</v>
          </cell>
          <cell r="G136" t="str">
            <v>Supervisor, Customer Connections</v>
          </cell>
          <cell r="H136" t="str">
            <v>311</v>
          </cell>
          <cell r="I136" t="str">
            <v>Customer Connections</v>
          </cell>
          <cell r="J136" t="str">
            <v>Full Time - Permanent</v>
          </cell>
          <cell r="K136" t="str">
            <v>SCC</v>
          </cell>
          <cell r="L136" t="str">
            <v>Supervisor, Customer Connections</v>
          </cell>
          <cell r="M136" t="str">
            <v>N</v>
          </cell>
          <cell r="N136" t="str">
            <v>P</v>
          </cell>
          <cell r="O136">
            <v>40</v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>
            <v>0.55000000000000004</v>
          </cell>
          <cell r="U136" t="str">
            <v>311</v>
          </cell>
          <cell r="V136" t="str">
            <v>102</v>
          </cell>
          <cell r="W136" t="str">
            <v>5065</v>
          </cell>
          <cell r="X136" t="str">
            <v>5065</v>
          </cell>
          <cell r="Y136" t="str">
            <v>5065</v>
          </cell>
          <cell r="Z136" t="str">
            <v>5065</v>
          </cell>
        </row>
        <row r="137">
          <cell r="B137" t="str">
            <v>10245</v>
          </cell>
          <cell r="C137" t="str">
            <v>Darlene Nelson</v>
          </cell>
          <cell r="D137" t="str">
            <v>DARLENE</v>
          </cell>
          <cell r="E137" t="str">
            <v>NELSON</v>
          </cell>
          <cell r="F137" t="str">
            <v>MSCCC</v>
          </cell>
          <cell r="G137" t="str">
            <v>Meter Support Clerk</v>
          </cell>
          <cell r="H137" t="str">
            <v>311</v>
          </cell>
          <cell r="I137" t="str">
            <v>Customer Connections</v>
          </cell>
          <cell r="J137" t="str">
            <v>Full Time - Permanent</v>
          </cell>
          <cell r="K137" t="str">
            <v>MSC</v>
          </cell>
          <cell r="L137" t="str">
            <v>Meter Support Clerk</v>
          </cell>
          <cell r="M137" t="str">
            <v>B</v>
          </cell>
          <cell r="N137" t="str">
            <v>W</v>
          </cell>
          <cell r="O137">
            <v>35</v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>
            <v>0.55000000000000004</v>
          </cell>
          <cell r="U137" t="str">
            <v>311</v>
          </cell>
          <cell r="V137" t="str">
            <v>102</v>
          </cell>
          <cell r="W137" t="str">
            <v>5065</v>
          </cell>
          <cell r="X137" t="str">
            <v>5065</v>
          </cell>
          <cell r="Y137" t="str">
            <v>5065</v>
          </cell>
          <cell r="Z137" t="str">
            <v>5065</v>
          </cell>
        </row>
        <row r="138">
          <cell r="B138" t="str">
            <v>10498</v>
          </cell>
          <cell r="C138" t="str">
            <v>Ketan Patel</v>
          </cell>
          <cell r="D138" t="str">
            <v>KETAN</v>
          </cell>
          <cell r="E138" t="str">
            <v>PATEL</v>
          </cell>
          <cell r="F138" t="str">
            <v>ENGTCC1</v>
          </cell>
          <cell r="G138" t="str">
            <v>Engineering Technician 2</v>
          </cell>
          <cell r="H138" t="str">
            <v>311</v>
          </cell>
          <cell r="I138" t="str">
            <v>Customer Connections</v>
          </cell>
          <cell r="J138" t="str">
            <v>Full Time - Permanent</v>
          </cell>
          <cell r="K138" t="str">
            <v>ETECH2</v>
          </cell>
          <cell r="L138" t="str">
            <v>Engineering Technician 2</v>
          </cell>
          <cell r="M138" t="str">
            <v>B</v>
          </cell>
          <cell r="N138" t="str">
            <v>W</v>
          </cell>
          <cell r="O138">
            <v>35</v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>
            <v>0.55000000000000004</v>
          </cell>
          <cell r="U138" t="str">
            <v>311</v>
          </cell>
          <cell r="V138" t="str">
            <v>101</v>
          </cell>
          <cell r="W138" t="str">
            <v>5065</v>
          </cell>
          <cell r="X138" t="str">
            <v>5065</v>
          </cell>
          <cell r="Y138" t="str">
            <v>5065</v>
          </cell>
          <cell r="Z138" t="str">
            <v>5065</v>
          </cell>
        </row>
        <row r="139">
          <cell r="B139" t="str">
            <v>10712</v>
          </cell>
          <cell r="C139" t="str">
            <v>Adolph Heersink</v>
          </cell>
          <cell r="D139" t="str">
            <v>ADOLPH</v>
          </cell>
          <cell r="E139" t="str">
            <v>HEERSINK</v>
          </cell>
          <cell r="F139" t="str">
            <v>MPACC1</v>
          </cell>
          <cell r="G139" t="str">
            <v>Meterperson - 1st Class</v>
          </cell>
          <cell r="H139" t="str">
            <v>311</v>
          </cell>
          <cell r="I139" t="str">
            <v>Customer Connections</v>
          </cell>
          <cell r="J139" t="str">
            <v>Full Time - Permanent</v>
          </cell>
          <cell r="K139" t="str">
            <v>MTR1</v>
          </cell>
          <cell r="L139" t="str">
            <v>Meterperson - 1st Class</v>
          </cell>
          <cell r="M139" t="str">
            <v>B</v>
          </cell>
          <cell r="N139" t="str">
            <v>W</v>
          </cell>
          <cell r="O139">
            <v>40</v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>
            <v>0.55000000000000004</v>
          </cell>
          <cell r="U139" t="str">
            <v>311</v>
          </cell>
          <cell r="V139" t="str">
            <v>101</v>
          </cell>
          <cell r="W139" t="str">
            <v>5065</v>
          </cell>
          <cell r="X139" t="str">
            <v>5065</v>
          </cell>
          <cell r="Y139" t="str">
            <v>5065</v>
          </cell>
          <cell r="Z139" t="str">
            <v>5065</v>
          </cell>
        </row>
        <row r="140">
          <cell r="B140" t="str">
            <v>10768</v>
          </cell>
          <cell r="C140" t="str">
            <v>Alan Vance</v>
          </cell>
          <cell r="D140" t="str">
            <v>ALAN</v>
          </cell>
          <cell r="E140" t="str">
            <v>VANCE</v>
          </cell>
          <cell r="F140" t="str">
            <v>MCC</v>
          </cell>
          <cell r="G140" t="str">
            <v>Manager, Customer Connections</v>
          </cell>
          <cell r="H140" t="str">
            <v>311</v>
          </cell>
          <cell r="I140" t="str">
            <v>Customer Connections</v>
          </cell>
          <cell r="J140" t="str">
            <v>Full Time - Permanent</v>
          </cell>
          <cell r="K140" t="str">
            <v>MCC</v>
          </cell>
          <cell r="L140" t="str">
            <v>Manager, Customer Connections</v>
          </cell>
          <cell r="M140" t="str">
            <v>N</v>
          </cell>
          <cell r="N140" t="str">
            <v>P</v>
          </cell>
          <cell r="O140">
            <v>40</v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>
            <v>0.55000000000000004</v>
          </cell>
          <cell r="U140" t="str">
            <v>311</v>
          </cell>
          <cell r="V140" t="str">
            <v>101</v>
          </cell>
          <cell r="W140" t="str">
            <v>5065</v>
          </cell>
          <cell r="X140" t="str">
            <v>5065</v>
          </cell>
          <cell r="Y140" t="str">
            <v>5065</v>
          </cell>
          <cell r="Z140" t="str">
            <v>5065</v>
          </cell>
        </row>
        <row r="141">
          <cell r="B141" t="str">
            <v>10774</v>
          </cell>
          <cell r="C141" t="str">
            <v>Michael Corlis</v>
          </cell>
          <cell r="D141" t="str">
            <v>MICHAEL</v>
          </cell>
          <cell r="E141" t="str">
            <v>CORLIS</v>
          </cell>
          <cell r="F141" t="str">
            <v>MPACC1</v>
          </cell>
          <cell r="G141" t="str">
            <v>Meterperson - 1st Class</v>
          </cell>
          <cell r="H141" t="str">
            <v>311</v>
          </cell>
          <cell r="I141" t="str">
            <v>Customer Connections</v>
          </cell>
          <cell r="J141" t="str">
            <v>Full Time - Permanent</v>
          </cell>
          <cell r="K141" t="str">
            <v>MTR1</v>
          </cell>
          <cell r="L141" t="str">
            <v>Meterperson - 1st Class</v>
          </cell>
          <cell r="M141" t="str">
            <v>B</v>
          </cell>
          <cell r="N141" t="str">
            <v>W</v>
          </cell>
          <cell r="O141">
            <v>40</v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>
            <v>0.55000000000000004</v>
          </cell>
          <cell r="U141" t="str">
            <v>311</v>
          </cell>
          <cell r="V141" t="str">
            <v>101</v>
          </cell>
          <cell r="W141" t="str">
            <v>5065</v>
          </cell>
          <cell r="X141" t="str">
            <v>5065</v>
          </cell>
          <cell r="Y141" t="str">
            <v>5065</v>
          </cell>
          <cell r="Z141" t="str">
            <v>5065</v>
          </cell>
        </row>
        <row r="142">
          <cell r="B142" t="str">
            <v>10777</v>
          </cell>
          <cell r="C142" t="str">
            <v>Phongsack Boualavong</v>
          </cell>
          <cell r="D142" t="str">
            <v>PHONGSACK</v>
          </cell>
          <cell r="E142" t="str">
            <v>BOUALAVONG</v>
          </cell>
          <cell r="F142" t="str">
            <v>MPACC1</v>
          </cell>
          <cell r="G142" t="str">
            <v>Meterperson - 1st Class</v>
          </cell>
          <cell r="H142" t="str">
            <v>311</v>
          </cell>
          <cell r="I142" t="str">
            <v>Customer Connections</v>
          </cell>
          <cell r="J142" t="str">
            <v>Full Time - Permanent</v>
          </cell>
          <cell r="K142" t="str">
            <v>MTR1</v>
          </cell>
          <cell r="L142" t="str">
            <v>Meterperson - 1st Class</v>
          </cell>
          <cell r="M142" t="str">
            <v>B</v>
          </cell>
          <cell r="N142" t="str">
            <v>W</v>
          </cell>
          <cell r="O142">
            <v>40</v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>
            <v>0.55000000000000004</v>
          </cell>
          <cell r="U142" t="str">
            <v>311</v>
          </cell>
          <cell r="V142" t="str">
            <v>101</v>
          </cell>
          <cell r="W142" t="str">
            <v>5065</v>
          </cell>
          <cell r="X142" t="str">
            <v>5065</v>
          </cell>
          <cell r="Y142" t="str">
            <v>5065</v>
          </cell>
          <cell r="Z142" t="str">
            <v>5065</v>
          </cell>
        </row>
        <row r="143">
          <cell r="B143" t="str">
            <v>10828</v>
          </cell>
          <cell r="C143" t="str">
            <v>Mike Descamps</v>
          </cell>
          <cell r="D143" t="str">
            <v>MIKE</v>
          </cell>
          <cell r="E143" t="str">
            <v>DESCAMPS</v>
          </cell>
          <cell r="F143" t="str">
            <v>AMP1CC1</v>
          </cell>
          <cell r="G143" t="str">
            <v>Meterperson - Apprentice</v>
          </cell>
          <cell r="H143" t="str">
            <v>311</v>
          </cell>
          <cell r="I143" t="str">
            <v>Customer Connections</v>
          </cell>
          <cell r="J143" t="str">
            <v>Full Time - Permanent</v>
          </cell>
          <cell r="K143" t="str">
            <v>MTRA</v>
          </cell>
          <cell r="L143" t="str">
            <v>Meterperson - Apprentice</v>
          </cell>
          <cell r="M143" t="str">
            <v>B</v>
          </cell>
          <cell r="N143" t="str">
            <v>W</v>
          </cell>
          <cell r="O143">
            <v>40</v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>
            <v>0.55000000000000004</v>
          </cell>
          <cell r="U143" t="str">
            <v>311</v>
          </cell>
          <cell r="V143" t="str">
            <v>101</v>
          </cell>
          <cell r="W143" t="str">
            <v>5065</v>
          </cell>
          <cell r="X143" t="str">
            <v>5065</v>
          </cell>
          <cell r="Y143" t="str">
            <v>5065</v>
          </cell>
          <cell r="Z143" t="str">
            <v>5065</v>
          </cell>
        </row>
        <row r="144">
          <cell r="B144" t="str">
            <v>10202</v>
          </cell>
          <cell r="C144" t="str">
            <v>Brent Murray</v>
          </cell>
          <cell r="D144" t="str">
            <v>BRENT</v>
          </cell>
          <cell r="E144" t="str">
            <v>MURRAY</v>
          </cell>
          <cell r="F144" t="str">
            <v>MM-T</v>
          </cell>
          <cell r="G144" t="str">
            <v>Manager, Meter Communications &amp; Technology</v>
          </cell>
          <cell r="H144" t="str">
            <v>313</v>
          </cell>
          <cell r="I144" t="str">
            <v>Advance Meter Inventory/Meter Data Management &amp; Repository</v>
          </cell>
          <cell r="J144" t="str">
            <v>Full Time - Permanent</v>
          </cell>
          <cell r="K144" t="str">
            <v>MMT&amp;C</v>
          </cell>
          <cell r="L144" t="str">
            <v>Manager, Meter Communications &amp; Technology</v>
          </cell>
          <cell r="M144" t="str">
            <v>N</v>
          </cell>
          <cell r="N144" t="str">
            <v>P</v>
          </cell>
          <cell r="O144">
            <v>35</v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>
            <v>0.55000000000000004</v>
          </cell>
          <cell r="U144" t="str">
            <v>313</v>
          </cell>
          <cell r="V144" t="str">
            <v>101</v>
          </cell>
          <cell r="W144" t="str">
            <v>9909</v>
          </cell>
          <cell r="X144" t="str">
            <v>9909</v>
          </cell>
          <cell r="Y144">
            <v>5065</v>
          </cell>
          <cell r="Z144">
            <v>5065</v>
          </cell>
        </row>
        <row r="145">
          <cell r="B145" t="str">
            <v>10101</v>
          </cell>
          <cell r="C145" t="str">
            <v>Sunil Becharbhai</v>
          </cell>
          <cell r="D145" t="str">
            <v>SUNIL</v>
          </cell>
          <cell r="E145" t="str">
            <v>BECHARBHAI</v>
          </cell>
          <cell r="F145" t="str">
            <v>MMARK</v>
          </cell>
          <cell r="G145" t="str">
            <v>Manager, Marketing</v>
          </cell>
          <cell r="H145" t="str">
            <v>330</v>
          </cell>
          <cell r="I145" t="str">
            <v>Conservation &amp; Demand Management</v>
          </cell>
          <cell r="J145" t="str">
            <v>Full Time - Permanent</v>
          </cell>
          <cell r="K145" t="str">
            <v>MMKTG</v>
          </cell>
          <cell r="L145" t="str">
            <v>Manager, Marketing</v>
          </cell>
          <cell r="M145" t="str">
            <v>N</v>
          </cell>
          <cell r="N145" t="str">
            <v>P</v>
          </cell>
          <cell r="O145">
            <v>35</v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>
            <v>0.55000000000000004</v>
          </cell>
          <cell r="U145" t="str">
            <v>330</v>
          </cell>
          <cell r="V145" t="str">
            <v>101</v>
          </cell>
          <cell r="W145" t="str">
            <v>5410</v>
          </cell>
          <cell r="X145" t="str">
            <v>5410</v>
          </cell>
          <cell r="Y145">
            <v>5415</v>
          </cell>
          <cell r="Z145">
            <v>5415</v>
          </cell>
        </row>
        <row r="146">
          <cell r="B146" t="str">
            <v>10215</v>
          </cell>
          <cell r="C146" t="str">
            <v>Dorothy Holme</v>
          </cell>
          <cell r="D146" t="str">
            <v>DOROTHY</v>
          </cell>
          <cell r="E146" t="str">
            <v>HOLME</v>
          </cell>
          <cell r="F146" t="str">
            <v>CONCLK</v>
          </cell>
          <cell r="G146" t="str">
            <v>Conservation Clerk</v>
          </cell>
          <cell r="H146" t="str">
            <v>330</v>
          </cell>
          <cell r="I146" t="str">
            <v>Conservation &amp; Demand Management</v>
          </cell>
          <cell r="J146" t="str">
            <v>Full Time - Permanent</v>
          </cell>
          <cell r="K146" t="str">
            <v>CONC</v>
          </cell>
          <cell r="L146" t="str">
            <v>Conservation Clerk</v>
          </cell>
          <cell r="M146" t="str">
            <v>B</v>
          </cell>
          <cell r="N146" t="str">
            <v>W</v>
          </cell>
          <cell r="O146">
            <v>35</v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>
            <v>0.55000000000000004</v>
          </cell>
          <cell r="U146" t="str">
            <v>330</v>
          </cell>
          <cell r="V146" t="str">
            <v>101</v>
          </cell>
          <cell r="W146" t="str">
            <v>5415</v>
          </cell>
          <cell r="X146" t="str">
            <v>5415</v>
          </cell>
          <cell r="Y146">
            <v>5415</v>
          </cell>
          <cell r="Z146">
            <v>5415</v>
          </cell>
        </row>
        <row r="147">
          <cell r="B147" t="str">
            <v>10244</v>
          </cell>
          <cell r="C147" t="str">
            <v>Brian Smith</v>
          </cell>
          <cell r="D147" t="str">
            <v>BRIAN</v>
          </cell>
          <cell r="E147" t="str">
            <v>SMITH</v>
          </cell>
          <cell r="F147" t="str">
            <v>CCO</v>
          </cell>
          <cell r="G147" t="str">
            <v>Chief Conservation Officer</v>
          </cell>
          <cell r="H147" t="str">
            <v>330</v>
          </cell>
          <cell r="I147" t="str">
            <v>Conservation &amp; Demand Management</v>
          </cell>
          <cell r="J147" t="str">
            <v>Full Time - Permanent</v>
          </cell>
          <cell r="K147" t="str">
            <v>CCO</v>
          </cell>
          <cell r="L147" t="str">
            <v>Chief Conservation Officer</v>
          </cell>
          <cell r="M147" t="str">
            <v>N</v>
          </cell>
          <cell r="N147" t="str">
            <v>P</v>
          </cell>
          <cell r="O147">
            <v>35</v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>
            <v>0.55000000000000004</v>
          </cell>
          <cell r="U147" t="str">
            <v>330</v>
          </cell>
          <cell r="V147" t="str">
            <v>101</v>
          </cell>
          <cell r="W147" t="str">
            <v>5415</v>
          </cell>
          <cell r="X147" t="str">
            <v>5415</v>
          </cell>
          <cell r="Y147">
            <v>5415</v>
          </cell>
          <cell r="Z147">
            <v>5415</v>
          </cell>
        </row>
        <row r="148">
          <cell r="B148" t="str">
            <v>10270</v>
          </cell>
          <cell r="C148" t="str">
            <v>Michael Thornhill</v>
          </cell>
          <cell r="D148" t="str">
            <v>MICHAEL</v>
          </cell>
          <cell r="E148" t="str">
            <v>THORNHILL</v>
          </cell>
          <cell r="F148" t="str">
            <v>SPCON</v>
          </cell>
          <cell r="G148" t="str">
            <v>Specialist, Conservation</v>
          </cell>
          <cell r="H148" t="str">
            <v>330</v>
          </cell>
          <cell r="I148" t="str">
            <v>Conservation &amp; Demand Management</v>
          </cell>
          <cell r="J148" t="str">
            <v>Contractor</v>
          </cell>
          <cell r="K148" t="str">
            <v>SPECON</v>
          </cell>
          <cell r="L148" t="str">
            <v>Specialist, Conservation</v>
          </cell>
          <cell r="M148" t="str">
            <v>N</v>
          </cell>
          <cell r="N148" t="str">
            <v>P</v>
          </cell>
          <cell r="O148">
            <v>40</v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>
            <v>0.55000000000000004</v>
          </cell>
          <cell r="U148" t="str">
            <v>330</v>
          </cell>
          <cell r="V148" t="str">
            <v>101</v>
          </cell>
          <cell r="W148" t="str">
            <v>5415</v>
          </cell>
          <cell r="X148" t="str">
            <v>5415</v>
          </cell>
          <cell r="Y148">
            <v>5415</v>
          </cell>
          <cell r="Z148">
            <v>5415</v>
          </cell>
        </row>
        <row r="149">
          <cell r="B149" t="str">
            <v>10792</v>
          </cell>
          <cell r="C149" t="str">
            <v>Brad Gallant</v>
          </cell>
          <cell r="D149" t="str">
            <v>Brad</v>
          </cell>
          <cell r="E149" t="str">
            <v>Gallant</v>
          </cell>
          <cell r="F149" t="str">
            <v>SPECKA</v>
          </cell>
          <cell r="G149" t="str">
            <v>Manager, Commercial Conservation and Demand Management</v>
          </cell>
          <cell r="H149" t="str">
            <v>330</v>
          </cell>
          <cell r="I149" t="str">
            <v>Conservation &amp; Demand Management</v>
          </cell>
          <cell r="J149" t="str">
            <v>Full Time - Permanent</v>
          </cell>
          <cell r="K149" t="str">
            <v>MCCDM</v>
          </cell>
          <cell r="L149" t="str">
            <v>Manager, Commercial Conservation and Demand Management</v>
          </cell>
          <cell r="M149" t="str">
            <v>N</v>
          </cell>
          <cell r="N149" t="str">
            <v>P</v>
          </cell>
          <cell r="O149">
            <v>35</v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>
            <v>0.55000000000000004</v>
          </cell>
          <cell r="U149" t="str">
            <v>330</v>
          </cell>
          <cell r="V149" t="str">
            <v>101</v>
          </cell>
          <cell r="W149" t="str">
            <v>5415</v>
          </cell>
          <cell r="X149" t="str">
            <v>5415</v>
          </cell>
          <cell r="Y149">
            <v>5415</v>
          </cell>
          <cell r="Z149">
            <v>5415</v>
          </cell>
        </row>
        <row r="150">
          <cell r="B150" t="str">
            <v>10891</v>
          </cell>
          <cell r="C150" t="str">
            <v>Cynthia Waters</v>
          </cell>
          <cell r="D150" t="str">
            <v>CYNTHIA</v>
          </cell>
          <cell r="E150" t="str">
            <v>WATERS</v>
          </cell>
          <cell r="F150" t="str">
            <v>CONCLK</v>
          </cell>
          <cell r="G150" t="str">
            <v>Conservation Clerk</v>
          </cell>
          <cell r="H150" t="str">
            <v>330</v>
          </cell>
          <cell r="I150" t="str">
            <v>Conservation &amp; Demand Management</v>
          </cell>
          <cell r="J150" t="str">
            <v>Full Time - Permanent</v>
          </cell>
          <cell r="K150" t="str">
            <v>CONC</v>
          </cell>
          <cell r="L150" t="str">
            <v>Conservation Clerk</v>
          </cell>
          <cell r="M150" t="str">
            <v>B</v>
          </cell>
          <cell r="N150" t="str">
            <v>W</v>
          </cell>
          <cell r="O150">
            <v>35</v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>
            <v>0.55000000000000004</v>
          </cell>
          <cell r="U150" t="str">
            <v>330</v>
          </cell>
          <cell r="V150" t="str">
            <v>101</v>
          </cell>
          <cell r="W150" t="str">
            <v>5415</v>
          </cell>
          <cell r="X150" t="str">
            <v>5415</v>
          </cell>
          <cell r="Y150">
            <v>5415</v>
          </cell>
          <cell r="Z150">
            <v>5415</v>
          </cell>
        </row>
        <row r="151">
          <cell r="B151" t="str">
            <v>10223</v>
          </cell>
          <cell r="C151" t="str">
            <v>Frank Fabiano</v>
          </cell>
          <cell r="D151" t="str">
            <v>FRANK</v>
          </cell>
          <cell r="E151" t="str">
            <v>FABIANO</v>
          </cell>
          <cell r="F151" t="str">
            <v>DCUS</v>
          </cell>
          <cell r="G151" t="str">
            <v>Director, Customer Services</v>
          </cell>
          <cell r="H151" t="str">
            <v>391</v>
          </cell>
          <cell r="I151" t="str">
            <v>Customer Care - Corporate</v>
          </cell>
          <cell r="J151" t="str">
            <v>Full Time - Permanent</v>
          </cell>
          <cell r="K151" t="str">
            <v>DCUS</v>
          </cell>
          <cell r="L151" t="str">
            <v>Director, Customer Services</v>
          </cell>
          <cell r="M151" t="str">
            <v>N</v>
          </cell>
          <cell r="N151" t="str">
            <v>P</v>
          </cell>
          <cell r="O151">
            <v>35</v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>
            <v>0.55000000000000004</v>
          </cell>
          <cell r="U151" t="str">
            <v>301</v>
          </cell>
          <cell r="V151" t="str">
            <v>101</v>
          </cell>
          <cell r="W151" t="str">
            <v>5065</v>
          </cell>
          <cell r="X151" t="str">
            <v>5065</v>
          </cell>
          <cell r="Y151">
            <v>9909</v>
          </cell>
          <cell r="Z151">
            <v>9909</v>
          </cell>
        </row>
        <row r="152">
          <cell r="B152" t="str">
            <v>10242</v>
          </cell>
          <cell r="C152" t="str">
            <v>Shelley Parker</v>
          </cell>
          <cell r="D152" t="str">
            <v>SHELLEY</v>
          </cell>
          <cell r="E152" t="str">
            <v>PARKER</v>
          </cell>
          <cell r="F152" t="str">
            <v>MCS</v>
          </cell>
          <cell r="G152" t="str">
            <v>Manager, Customer Services</v>
          </cell>
          <cell r="H152" t="str">
            <v>391</v>
          </cell>
          <cell r="I152" t="str">
            <v>Customer Care - Customer Service</v>
          </cell>
          <cell r="J152" t="str">
            <v>Full Time - Permanent</v>
          </cell>
          <cell r="K152" t="str">
            <v>MCS</v>
          </cell>
          <cell r="L152" t="str">
            <v>Manager, Customer Services</v>
          </cell>
          <cell r="M152" t="str">
            <v>N</v>
          </cell>
          <cell r="N152" t="str">
            <v>P</v>
          </cell>
          <cell r="O152">
            <v>35</v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>
            <v>0.55000000000000004</v>
          </cell>
          <cell r="U152" t="str">
            <v>303</v>
          </cell>
          <cell r="V152" t="str">
            <v>101</v>
          </cell>
          <cell r="W152" t="str">
            <v>9909</v>
          </cell>
          <cell r="X152" t="str">
            <v>9909</v>
          </cell>
          <cell r="Y152" t="str">
            <v>9909</v>
          </cell>
          <cell r="Z152" t="str">
            <v>9909</v>
          </cell>
        </row>
        <row r="153">
          <cell r="B153" t="str">
            <v>10826</v>
          </cell>
          <cell r="C153" t="str">
            <v>Jim Patterson</v>
          </cell>
          <cell r="D153" t="str">
            <v>JIM</v>
          </cell>
          <cell r="E153" t="str">
            <v>PATTERSON</v>
          </cell>
          <cell r="F153" t="str">
            <v>DCC</v>
          </cell>
          <cell r="G153" t="str">
            <v>Director, Customer Connections</v>
          </cell>
          <cell r="H153" t="str">
            <v>392</v>
          </cell>
          <cell r="I153" t="str">
            <v>Customer Connections - Management</v>
          </cell>
          <cell r="J153" t="str">
            <v>Full Time - Permanent</v>
          </cell>
          <cell r="K153" t="str">
            <v>DCC</v>
          </cell>
          <cell r="L153" t="str">
            <v>Director, Customer Connections</v>
          </cell>
          <cell r="M153" t="str">
            <v>N</v>
          </cell>
          <cell r="N153" t="str">
            <v>P</v>
          </cell>
          <cell r="O153">
            <v>35</v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>
            <v>0.55000000000000004</v>
          </cell>
          <cell r="U153" t="str">
            <v>392</v>
          </cell>
          <cell r="V153" t="str">
            <v>101</v>
          </cell>
          <cell r="W153" t="str">
            <v>5065</v>
          </cell>
          <cell r="X153" t="str">
            <v>5065</v>
          </cell>
          <cell r="Y153" t="str">
            <v>5065</v>
          </cell>
          <cell r="Z153" t="str">
            <v>5065</v>
          </cell>
        </row>
        <row r="154">
          <cell r="B154" t="str">
            <v>10499</v>
          </cell>
          <cell r="C154" t="str">
            <v>Brian Macdonald</v>
          </cell>
          <cell r="D154" t="str">
            <v>BRIAN</v>
          </cell>
          <cell r="E154" t="str">
            <v>MACDONALD</v>
          </cell>
          <cell r="F154" t="str">
            <v>FABA</v>
          </cell>
          <cell r="G154" t="str">
            <v>Financial Analyst, Business Dev.</v>
          </cell>
          <cell r="H154" t="str">
            <v>400</v>
          </cell>
          <cell r="I154" t="str">
            <v>Business Development - Executive</v>
          </cell>
          <cell r="J154" t="str">
            <v>Full Time - Permanent</v>
          </cell>
          <cell r="K154" t="str">
            <v>FABA</v>
          </cell>
          <cell r="L154" t="str">
            <v>Financial Analyst, Business Dev.</v>
          </cell>
          <cell r="M154" t="str">
            <v>N</v>
          </cell>
          <cell r="N154" t="str">
            <v>P</v>
          </cell>
          <cell r="O154">
            <v>35</v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>
            <v>0.7</v>
          </cell>
          <cell r="U154" t="str">
            <v>400</v>
          </cell>
          <cell r="V154" t="str">
            <v>101</v>
          </cell>
          <cell r="W154" t="str">
            <v>5610</v>
          </cell>
          <cell r="X154" t="str">
            <v>5610</v>
          </cell>
          <cell r="Y154" t="str">
            <v>5610</v>
          </cell>
          <cell r="Z154" t="str">
            <v>5610</v>
          </cell>
        </row>
        <row r="155">
          <cell r="B155" t="str">
            <v>10501</v>
          </cell>
          <cell r="C155" t="str">
            <v>Neil Freeman</v>
          </cell>
          <cell r="D155" t="str">
            <v>NEIL</v>
          </cell>
          <cell r="E155" t="str">
            <v>FREEMAN</v>
          </cell>
          <cell r="F155" t="str">
            <v>VPBD</v>
          </cell>
          <cell r="G155" t="str">
            <v>Vice President, Business Development</v>
          </cell>
          <cell r="H155" t="str">
            <v>400</v>
          </cell>
          <cell r="I155" t="str">
            <v>Business Development - Executive</v>
          </cell>
          <cell r="J155" t="str">
            <v>Full Time - Permanent</v>
          </cell>
          <cell r="K155" t="str">
            <v>VPBD</v>
          </cell>
          <cell r="L155" t="str">
            <v>Vice President, Business Development</v>
          </cell>
          <cell r="M155" t="str">
            <v>N</v>
          </cell>
          <cell r="N155" t="str">
            <v>P</v>
          </cell>
          <cell r="O155">
            <v>35</v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>
            <v>0.7</v>
          </cell>
          <cell r="U155" t="str">
            <v>400</v>
          </cell>
          <cell r="V155" t="str">
            <v>101</v>
          </cell>
          <cell r="W155" t="str">
            <v>5605</v>
          </cell>
          <cell r="X155" t="str">
            <v>5605</v>
          </cell>
          <cell r="Y155" t="str">
            <v>5605</v>
          </cell>
          <cell r="Z155" t="str">
            <v>5605</v>
          </cell>
        </row>
        <row r="156">
          <cell r="B156" t="str">
            <v>10521</v>
          </cell>
          <cell r="C156" t="str">
            <v>Brian Lennie</v>
          </cell>
          <cell r="D156" t="str">
            <v>BRIAN</v>
          </cell>
          <cell r="E156" t="str">
            <v>LENNIE</v>
          </cell>
          <cell r="F156" t="str">
            <v>POLAD</v>
          </cell>
          <cell r="G156" t="str">
            <v>Policy Advisor</v>
          </cell>
          <cell r="H156" t="str">
            <v>400</v>
          </cell>
          <cell r="I156" t="str">
            <v>Business Development - Executive</v>
          </cell>
          <cell r="J156" t="str">
            <v>Full Time - Permanent</v>
          </cell>
          <cell r="K156" t="str">
            <v>POLADV</v>
          </cell>
          <cell r="L156" t="str">
            <v>Policy Advisor</v>
          </cell>
          <cell r="M156" t="str">
            <v>N</v>
          </cell>
          <cell r="N156" t="str">
            <v>P</v>
          </cell>
          <cell r="O156">
            <v>35</v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>
            <v>0.7</v>
          </cell>
          <cell r="U156" t="str">
            <v>400</v>
          </cell>
          <cell r="V156" t="str">
            <v>101</v>
          </cell>
          <cell r="W156" t="str">
            <v>5610</v>
          </cell>
          <cell r="X156" t="str">
            <v>5610</v>
          </cell>
          <cell r="Y156" t="str">
            <v>5610</v>
          </cell>
          <cell r="Z156" t="str">
            <v>5610</v>
          </cell>
        </row>
        <row r="157">
          <cell r="B157" t="str">
            <v>10443</v>
          </cell>
          <cell r="C157" t="str">
            <v>Robert Lister</v>
          </cell>
          <cell r="D157" t="str">
            <v>ROBERT</v>
          </cell>
          <cell r="E157" t="str">
            <v>LISTER</v>
          </cell>
          <cell r="F157" t="str">
            <v>VPUO</v>
          </cell>
          <cell r="G157" t="str">
            <v>Vice President, Utility Operations</v>
          </cell>
          <cell r="H157" t="str">
            <v>500</v>
          </cell>
          <cell r="I157" t="str">
            <v>Utility Operations - Executive</v>
          </cell>
          <cell r="J157" t="str">
            <v>Full Time - Permanent</v>
          </cell>
          <cell r="K157" t="str">
            <v>VPUO</v>
          </cell>
          <cell r="L157" t="str">
            <v>Vice President, Utility Operations</v>
          </cell>
          <cell r="M157" t="str">
            <v>N</v>
          </cell>
          <cell r="N157" t="str">
            <v>P</v>
          </cell>
          <cell r="O157">
            <v>35</v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>
            <v>0.7</v>
          </cell>
          <cell r="U157" t="str">
            <v>500</v>
          </cell>
          <cell r="V157" t="str">
            <v>101</v>
          </cell>
          <cell r="W157" t="str">
            <v>5605</v>
          </cell>
          <cell r="X157" t="str">
            <v>5605</v>
          </cell>
          <cell r="Y157" t="str">
            <v>5605</v>
          </cell>
          <cell r="Z157" t="str">
            <v>5605</v>
          </cell>
        </row>
        <row r="158">
          <cell r="B158" t="str">
            <v>10047</v>
          </cell>
          <cell r="C158" t="str">
            <v>Hani Taki</v>
          </cell>
          <cell r="D158" t="str">
            <v>HANI</v>
          </cell>
          <cell r="E158" t="str">
            <v>TAKI</v>
          </cell>
          <cell r="F158" t="str">
            <v>EITCP</v>
          </cell>
          <cell r="G158" t="str">
            <v>Engineer in Training, Project Specialist</v>
          </cell>
          <cell r="H158" t="str">
            <v>501</v>
          </cell>
          <cell r="I158" t="str">
            <v>Network Assets</v>
          </cell>
          <cell r="J158" t="str">
            <v>Full Time - Permanent</v>
          </cell>
          <cell r="K158" t="str">
            <v>EIT</v>
          </cell>
          <cell r="L158" t="str">
            <v>Engineer in Training, Project Specialist</v>
          </cell>
          <cell r="M158" t="str">
            <v>N</v>
          </cell>
          <cell r="N158" t="str">
            <v>P</v>
          </cell>
          <cell r="O158">
            <v>35</v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>
            <v>0.55000000000000004</v>
          </cell>
          <cell r="U158" t="str">
            <v>521</v>
          </cell>
          <cell r="V158" t="str">
            <v>101</v>
          </cell>
          <cell r="W158" t="str">
            <v>9080</v>
          </cell>
          <cell r="X158" t="str">
            <v>9080</v>
          </cell>
          <cell r="Y158" t="str">
            <v>9080</v>
          </cell>
          <cell r="Z158" t="str">
            <v>9080</v>
          </cell>
        </row>
        <row r="159">
          <cell r="B159" t="str">
            <v>10054</v>
          </cell>
          <cell r="C159" t="str">
            <v>Mark Jakubowski</v>
          </cell>
          <cell r="D159" t="str">
            <v>MARK</v>
          </cell>
          <cell r="E159" t="str">
            <v>JAKUBOWSKI</v>
          </cell>
          <cell r="F159" t="str">
            <v>SENG1</v>
          </cell>
          <cell r="G159" t="str">
            <v>Supervisor, Engineering Design</v>
          </cell>
          <cell r="H159" t="str">
            <v>501</v>
          </cell>
          <cell r="I159" t="str">
            <v>Capital Projects</v>
          </cell>
          <cell r="J159" t="str">
            <v>Full Time - Permanent</v>
          </cell>
          <cell r="K159" t="str">
            <v>SENGD</v>
          </cell>
          <cell r="L159" t="str">
            <v>Supervisor, Engineering Design</v>
          </cell>
          <cell r="M159" t="str">
            <v>N</v>
          </cell>
          <cell r="N159" t="str">
            <v>P</v>
          </cell>
          <cell r="O159">
            <v>35</v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>
            <v>1.85</v>
          </cell>
          <cell r="U159" t="str">
            <v>501</v>
          </cell>
          <cell r="V159" t="str">
            <v>101</v>
          </cell>
          <cell r="W159" t="str">
            <v>9080</v>
          </cell>
          <cell r="X159" t="str">
            <v>9080</v>
          </cell>
          <cell r="Y159" t="str">
            <v>9080</v>
          </cell>
          <cell r="Z159" t="str">
            <v>9080</v>
          </cell>
        </row>
        <row r="160">
          <cell r="B160" t="str">
            <v>10055</v>
          </cell>
          <cell r="C160" t="str">
            <v>Paul Wardell</v>
          </cell>
          <cell r="D160" t="str">
            <v>PAUL</v>
          </cell>
          <cell r="E160" t="str">
            <v>WARDELL</v>
          </cell>
          <cell r="F160" t="str">
            <v>ENGTCP2</v>
          </cell>
          <cell r="G160" t="str">
            <v>Engineering Technologist</v>
          </cell>
          <cell r="H160" t="str">
            <v>501</v>
          </cell>
          <cell r="I160" t="str">
            <v>Capital Projects</v>
          </cell>
          <cell r="J160" t="str">
            <v>Full Time - Permanent</v>
          </cell>
          <cell r="K160" t="str">
            <v>ETECHNO</v>
          </cell>
          <cell r="L160" t="str">
            <v>Engineering Technologist</v>
          </cell>
          <cell r="M160" t="str">
            <v>B</v>
          </cell>
          <cell r="N160" t="str">
            <v>W</v>
          </cell>
          <cell r="O160">
            <v>35</v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>
            <v>1.85</v>
          </cell>
          <cell r="U160" t="str">
            <v>501</v>
          </cell>
          <cell r="V160" t="str">
            <v>101</v>
          </cell>
          <cell r="W160" t="str">
            <v>9080</v>
          </cell>
          <cell r="X160" t="str">
            <v>9080</v>
          </cell>
          <cell r="Y160" t="str">
            <v>9080</v>
          </cell>
          <cell r="Z160" t="str">
            <v>9080</v>
          </cell>
        </row>
        <row r="161">
          <cell r="B161" t="str">
            <v>10057</v>
          </cell>
          <cell r="C161" t="str">
            <v>Mark Morris</v>
          </cell>
          <cell r="D161" t="str">
            <v>Mark</v>
          </cell>
          <cell r="E161" t="str">
            <v>Morris</v>
          </cell>
          <cell r="F161" t="str">
            <v>ENGTCP2</v>
          </cell>
          <cell r="G161" t="str">
            <v>Engineering Technologist</v>
          </cell>
          <cell r="H161" t="str">
            <v>501</v>
          </cell>
          <cell r="I161" t="str">
            <v>Capital Projects</v>
          </cell>
          <cell r="J161" t="str">
            <v>Full Time - Permanent</v>
          </cell>
          <cell r="K161" t="str">
            <v>ETECHNO</v>
          </cell>
          <cell r="L161" t="str">
            <v>Engineering Technologist</v>
          </cell>
          <cell r="M161" t="str">
            <v>B</v>
          </cell>
          <cell r="N161" t="str">
            <v>W</v>
          </cell>
          <cell r="O161">
            <v>35</v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>
            <v>1.85</v>
          </cell>
          <cell r="U161" t="str">
            <v>501</v>
          </cell>
          <cell r="V161" t="str">
            <v>101</v>
          </cell>
          <cell r="W161" t="str">
            <v>9080</v>
          </cell>
          <cell r="X161" t="str">
            <v>9080</v>
          </cell>
          <cell r="Y161" t="str">
            <v>9080</v>
          </cell>
          <cell r="Z161" t="str">
            <v>9080</v>
          </cell>
        </row>
        <row r="162">
          <cell r="B162" t="str">
            <v>10058</v>
          </cell>
          <cell r="C162" t="str">
            <v>Charles Howell</v>
          </cell>
          <cell r="D162" t="str">
            <v>CHARLES</v>
          </cell>
          <cell r="E162" t="str">
            <v>HOWELL</v>
          </cell>
          <cell r="F162" t="str">
            <v>ENGTCP1</v>
          </cell>
          <cell r="G162" t="str">
            <v>Engineering Technologist</v>
          </cell>
          <cell r="H162" t="str">
            <v>501</v>
          </cell>
          <cell r="I162" t="str">
            <v>Capital Projects</v>
          </cell>
          <cell r="J162" t="str">
            <v>Full Time - Permanent</v>
          </cell>
          <cell r="K162" t="str">
            <v>ETECHNO</v>
          </cell>
          <cell r="L162" t="str">
            <v>Engineering Technologist</v>
          </cell>
          <cell r="M162" t="str">
            <v>B</v>
          </cell>
          <cell r="N162" t="str">
            <v>W</v>
          </cell>
          <cell r="O162">
            <v>35</v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>
            <v>1.85</v>
          </cell>
          <cell r="U162" t="str">
            <v>501</v>
          </cell>
          <cell r="V162" t="str">
            <v>101</v>
          </cell>
          <cell r="W162" t="str">
            <v>9080</v>
          </cell>
          <cell r="X162" t="str">
            <v>9080</v>
          </cell>
          <cell r="Y162" t="str">
            <v>9080</v>
          </cell>
          <cell r="Z162" t="str">
            <v>9080</v>
          </cell>
        </row>
        <row r="163">
          <cell r="B163" t="str">
            <v>10059</v>
          </cell>
          <cell r="C163" t="str">
            <v>Dean Anderson</v>
          </cell>
          <cell r="D163" t="str">
            <v>DEAN</v>
          </cell>
          <cell r="E163" t="str">
            <v>ANDERSON</v>
          </cell>
          <cell r="F163" t="str">
            <v>ENGTCP1</v>
          </cell>
          <cell r="G163" t="str">
            <v>Engineering Technologist</v>
          </cell>
          <cell r="H163" t="str">
            <v>501</v>
          </cell>
          <cell r="I163" t="str">
            <v>Capital Projects</v>
          </cell>
          <cell r="J163" t="str">
            <v>Full Time - Permanent</v>
          </cell>
          <cell r="K163" t="str">
            <v>ETECHNO</v>
          </cell>
          <cell r="L163" t="str">
            <v>Engineering Technologist</v>
          </cell>
          <cell r="M163" t="str">
            <v>B</v>
          </cell>
          <cell r="N163" t="str">
            <v>W</v>
          </cell>
          <cell r="O163">
            <v>35</v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>
            <v>1.85</v>
          </cell>
          <cell r="U163" t="str">
            <v>501</v>
          </cell>
          <cell r="V163" t="str">
            <v>101</v>
          </cell>
          <cell r="W163" t="str">
            <v>9080</v>
          </cell>
          <cell r="X163" t="str">
            <v>9080</v>
          </cell>
          <cell r="Y163" t="str">
            <v>9080</v>
          </cell>
          <cell r="Z163" t="str">
            <v>9080</v>
          </cell>
        </row>
        <row r="164">
          <cell r="B164" t="str">
            <v>10060</v>
          </cell>
          <cell r="C164" t="str">
            <v>Andrea Danieli</v>
          </cell>
          <cell r="D164" t="str">
            <v>ANDREA</v>
          </cell>
          <cell r="E164" t="str">
            <v>DANIELI</v>
          </cell>
          <cell r="F164" t="str">
            <v>ENGTCP2</v>
          </cell>
          <cell r="G164" t="str">
            <v>Engineering Technologist</v>
          </cell>
          <cell r="H164" t="str">
            <v>501</v>
          </cell>
          <cell r="I164" t="str">
            <v>Capital Projects</v>
          </cell>
          <cell r="J164" t="str">
            <v>Full Time - Permanent</v>
          </cell>
          <cell r="K164" t="str">
            <v>ETECHNO</v>
          </cell>
          <cell r="L164" t="str">
            <v>Engineering Technologist</v>
          </cell>
          <cell r="M164" t="str">
            <v>B</v>
          </cell>
          <cell r="N164" t="str">
            <v>W</v>
          </cell>
          <cell r="O164">
            <v>35</v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>
            <v>1.85</v>
          </cell>
          <cell r="U164" t="str">
            <v>501</v>
          </cell>
          <cell r="V164" t="str">
            <v>101</v>
          </cell>
          <cell r="W164" t="str">
            <v>9080</v>
          </cell>
          <cell r="X164" t="str">
            <v>9080</v>
          </cell>
          <cell r="Y164" t="str">
            <v>9080</v>
          </cell>
          <cell r="Z164" t="str">
            <v>9080</v>
          </cell>
        </row>
        <row r="165">
          <cell r="B165" t="str">
            <v>10067</v>
          </cell>
          <cell r="C165" t="str">
            <v>Michael Miller</v>
          </cell>
          <cell r="D165" t="str">
            <v>MICHAEL</v>
          </cell>
          <cell r="E165" t="str">
            <v>MILLER</v>
          </cell>
          <cell r="F165" t="str">
            <v>ENGTCP2</v>
          </cell>
          <cell r="G165" t="str">
            <v>Engineering Technologist</v>
          </cell>
          <cell r="H165" t="str">
            <v>501</v>
          </cell>
          <cell r="I165" t="str">
            <v>Capital Projects</v>
          </cell>
          <cell r="J165" t="str">
            <v>Full Time - Permanent</v>
          </cell>
          <cell r="K165" t="str">
            <v>ETECHNO</v>
          </cell>
          <cell r="L165" t="str">
            <v>Engineering Technologist</v>
          </cell>
          <cell r="M165" t="str">
            <v>B</v>
          </cell>
          <cell r="N165" t="str">
            <v>W</v>
          </cell>
          <cell r="O165">
            <v>35</v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>
            <v>1.85</v>
          </cell>
          <cell r="U165" t="str">
            <v>501</v>
          </cell>
          <cell r="V165" t="str">
            <v>101</v>
          </cell>
          <cell r="W165" t="str">
            <v>9080</v>
          </cell>
          <cell r="X165" t="str">
            <v>9080</v>
          </cell>
          <cell r="Y165" t="str">
            <v>9080</v>
          </cell>
          <cell r="Z165" t="str">
            <v>9080</v>
          </cell>
        </row>
        <row r="166">
          <cell r="B166" t="str">
            <v>10157</v>
          </cell>
          <cell r="C166" t="str">
            <v>Eric Rolfe</v>
          </cell>
          <cell r="D166" t="str">
            <v>ERIC</v>
          </cell>
          <cell r="E166" t="str">
            <v>ROLFE</v>
          </cell>
          <cell r="F166" t="str">
            <v>ENGTCP1</v>
          </cell>
          <cell r="G166" t="str">
            <v>Engineering Technologist</v>
          </cell>
          <cell r="H166" t="str">
            <v>501</v>
          </cell>
          <cell r="I166" t="str">
            <v>Capital Projects</v>
          </cell>
          <cell r="J166" t="str">
            <v>Full Time - Permanent</v>
          </cell>
          <cell r="K166" t="str">
            <v>ETECHNO</v>
          </cell>
          <cell r="L166" t="str">
            <v>Engineering Technologist</v>
          </cell>
          <cell r="M166" t="str">
            <v>B</v>
          </cell>
          <cell r="N166" t="str">
            <v>W</v>
          </cell>
          <cell r="O166">
            <v>35</v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>
            <v>1.85</v>
          </cell>
          <cell r="U166" t="str">
            <v>501</v>
          </cell>
          <cell r="V166" t="str">
            <v>101</v>
          </cell>
          <cell r="W166" t="str">
            <v>9080</v>
          </cell>
          <cell r="X166" t="str">
            <v>9080</v>
          </cell>
          <cell r="Y166" t="str">
            <v>9080</v>
          </cell>
          <cell r="Z166" t="str">
            <v>9080</v>
          </cell>
        </row>
        <row r="167">
          <cell r="B167" t="str">
            <v>10450</v>
          </cell>
          <cell r="C167" t="str">
            <v>Richard Bassindale</v>
          </cell>
          <cell r="D167" t="str">
            <v>RICHARD</v>
          </cell>
          <cell r="E167" t="str">
            <v>BASSINDALE</v>
          </cell>
          <cell r="F167" t="str">
            <v>EITN</v>
          </cell>
          <cell r="G167" t="str">
            <v>Engineer in Training</v>
          </cell>
          <cell r="H167" t="str">
            <v>501</v>
          </cell>
          <cell r="I167" t="str">
            <v>Network Assets</v>
          </cell>
          <cell r="J167" t="str">
            <v>Full Time - Permanent</v>
          </cell>
          <cell r="K167" t="str">
            <v>EIT</v>
          </cell>
          <cell r="L167" t="str">
            <v>Engineer in Training</v>
          </cell>
          <cell r="M167" t="str">
            <v>N</v>
          </cell>
          <cell r="N167" t="str">
            <v>P</v>
          </cell>
          <cell r="O167">
            <v>35</v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>
            <v>0.55000000000000004</v>
          </cell>
          <cell r="U167" t="str">
            <v>521</v>
          </cell>
          <cell r="V167" t="str">
            <v>101</v>
          </cell>
          <cell r="W167" t="str">
            <v>9080</v>
          </cell>
          <cell r="X167" t="str">
            <v>9080</v>
          </cell>
          <cell r="Y167" t="str">
            <v>9080</v>
          </cell>
          <cell r="Z167" t="str">
            <v>9080</v>
          </cell>
        </row>
        <row r="168">
          <cell r="B168" t="str">
            <v>10496</v>
          </cell>
          <cell r="C168" t="str">
            <v>Sheikh Nahyaan</v>
          </cell>
          <cell r="D168" t="str">
            <v>SHEIKH</v>
          </cell>
          <cell r="E168" t="str">
            <v>NAHYAAN</v>
          </cell>
          <cell r="F168" t="str">
            <v>SENG2</v>
          </cell>
          <cell r="G168" t="str">
            <v>Supervisor, Engineering Design</v>
          </cell>
          <cell r="H168" t="str">
            <v>501</v>
          </cell>
          <cell r="I168" t="str">
            <v>Capital Projects</v>
          </cell>
          <cell r="J168" t="str">
            <v>Full Time - Permanent</v>
          </cell>
          <cell r="K168" t="str">
            <v>SENGD</v>
          </cell>
          <cell r="L168" t="str">
            <v>Supervisor, Engineering Design</v>
          </cell>
          <cell r="M168" t="str">
            <v>N</v>
          </cell>
          <cell r="N168" t="str">
            <v>P</v>
          </cell>
          <cell r="O168">
            <v>35</v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>
            <v>1.85</v>
          </cell>
          <cell r="U168" t="str">
            <v>501</v>
          </cell>
          <cell r="V168" t="str">
            <v>101</v>
          </cell>
          <cell r="W168" t="str">
            <v>9080</v>
          </cell>
          <cell r="X168" t="str">
            <v>9080</v>
          </cell>
          <cell r="Y168" t="str">
            <v>9080</v>
          </cell>
          <cell r="Z168" t="str">
            <v>9080</v>
          </cell>
        </row>
        <row r="169">
          <cell r="B169" t="str">
            <v>10781</v>
          </cell>
          <cell r="C169" t="str">
            <v>Nick Destefano</v>
          </cell>
          <cell r="D169" t="str">
            <v>NICK</v>
          </cell>
          <cell r="E169" t="str">
            <v>DESTEFANO</v>
          </cell>
          <cell r="F169" t="str">
            <v>PSOI</v>
          </cell>
          <cell r="G169" t="str">
            <v>Project Specialist, Operational Improvement</v>
          </cell>
          <cell r="H169" t="str">
            <v>501</v>
          </cell>
          <cell r="I169" t="str">
            <v>Operational Improvement</v>
          </cell>
          <cell r="J169" t="str">
            <v>Full Time - Permanent</v>
          </cell>
          <cell r="K169" t="str">
            <v>PSOI</v>
          </cell>
          <cell r="L169" t="str">
            <v>Project Specialist, Operational Improvement</v>
          </cell>
          <cell r="M169" t="str">
            <v>N</v>
          </cell>
          <cell r="N169" t="str">
            <v>P</v>
          </cell>
          <cell r="O169">
            <v>35</v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>
            <v>0.55000000000000004</v>
          </cell>
          <cell r="U169" t="str">
            <v>524</v>
          </cell>
          <cell r="V169" t="str">
            <v>101</v>
          </cell>
          <cell r="W169" t="str">
            <v>5005</v>
          </cell>
          <cell r="X169" t="str">
            <v>5005</v>
          </cell>
          <cell r="Y169" t="str">
            <v>5005</v>
          </cell>
          <cell r="Z169" t="str">
            <v>5005</v>
          </cell>
        </row>
        <row r="170">
          <cell r="B170" t="str">
            <v>10818</v>
          </cell>
          <cell r="C170" t="str">
            <v>Daniel Roberge</v>
          </cell>
          <cell r="D170" t="str">
            <v>DANIEL</v>
          </cell>
          <cell r="E170" t="str">
            <v>ROBERGE</v>
          </cell>
          <cell r="F170" t="str">
            <v>MCP</v>
          </cell>
          <cell r="G170" t="str">
            <v>Manager, Capital Projects</v>
          </cell>
          <cell r="H170" t="str">
            <v>501</v>
          </cell>
          <cell r="I170" t="str">
            <v>Capital Projects</v>
          </cell>
          <cell r="J170" t="str">
            <v>Full Time - Permanent</v>
          </cell>
          <cell r="K170" t="str">
            <v>MCP</v>
          </cell>
          <cell r="L170" t="str">
            <v>Manager, Capital Projects</v>
          </cell>
          <cell r="M170" t="str">
            <v>N</v>
          </cell>
          <cell r="N170" t="str">
            <v>P</v>
          </cell>
          <cell r="O170">
            <v>35</v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>
            <v>1.85</v>
          </cell>
          <cell r="U170" t="str">
            <v>501</v>
          </cell>
          <cell r="V170" t="str">
            <v>101</v>
          </cell>
          <cell r="W170" t="str">
            <v>9080</v>
          </cell>
          <cell r="X170" t="str">
            <v>9080</v>
          </cell>
          <cell r="Y170" t="str">
            <v>9080</v>
          </cell>
          <cell r="Z170" t="str">
            <v>9080</v>
          </cell>
        </row>
        <row r="171">
          <cell r="B171" t="str">
            <v>10869</v>
          </cell>
          <cell r="C171" t="str">
            <v>Paige Webb</v>
          </cell>
          <cell r="D171" t="str">
            <v>PAIGE</v>
          </cell>
          <cell r="E171" t="str">
            <v>WEBB</v>
          </cell>
          <cell r="F171" t="str">
            <v>ENGTCP1</v>
          </cell>
          <cell r="G171" t="str">
            <v>Engineering Technician 2</v>
          </cell>
          <cell r="H171" t="str">
            <v>501</v>
          </cell>
          <cell r="I171" t="str">
            <v>Capital Projects</v>
          </cell>
          <cell r="J171" t="str">
            <v>Full Time - Permanent</v>
          </cell>
          <cell r="K171" t="str">
            <v>ETECH2</v>
          </cell>
          <cell r="L171" t="str">
            <v>Engineering Technician 2</v>
          </cell>
          <cell r="M171" t="str">
            <v>B</v>
          </cell>
          <cell r="N171" t="str">
            <v>W</v>
          </cell>
          <cell r="O171">
            <v>35</v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>
            <v>1.85</v>
          </cell>
          <cell r="U171" t="str">
            <v>501</v>
          </cell>
          <cell r="V171" t="str">
            <v>101</v>
          </cell>
          <cell r="W171" t="str">
            <v>9080</v>
          </cell>
          <cell r="X171" t="str">
            <v>9080</v>
          </cell>
          <cell r="Y171" t="str">
            <v>9080</v>
          </cell>
          <cell r="Z171" t="str">
            <v>9080</v>
          </cell>
        </row>
        <row r="172">
          <cell r="B172" t="str">
            <v>10870</v>
          </cell>
          <cell r="C172" t="str">
            <v>Scott Beaudrie</v>
          </cell>
          <cell r="D172" t="str">
            <v>Scott</v>
          </cell>
          <cell r="E172" t="str">
            <v>Beaudrie</v>
          </cell>
          <cell r="F172" t="str">
            <v>ENGTCP1</v>
          </cell>
          <cell r="G172" t="str">
            <v>Engineering Technician 2</v>
          </cell>
          <cell r="H172" t="str">
            <v>501</v>
          </cell>
          <cell r="I172" t="str">
            <v>Capital Projects</v>
          </cell>
          <cell r="J172" t="str">
            <v>Full Time - Permanent</v>
          </cell>
          <cell r="K172" t="str">
            <v>ETECH2</v>
          </cell>
          <cell r="L172" t="str">
            <v>Engineering Technician 2</v>
          </cell>
          <cell r="M172" t="str">
            <v>B</v>
          </cell>
          <cell r="N172" t="str">
            <v>W</v>
          </cell>
          <cell r="O172">
            <v>35</v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>
            <v>1.85</v>
          </cell>
          <cell r="U172" t="str">
            <v>501</v>
          </cell>
          <cell r="V172" t="str">
            <v>101</v>
          </cell>
          <cell r="W172" t="str">
            <v>9080</v>
          </cell>
          <cell r="X172" t="str">
            <v>9080</v>
          </cell>
          <cell r="Y172" t="str">
            <v>9080</v>
          </cell>
          <cell r="Z172" t="str">
            <v>9080</v>
          </cell>
        </row>
        <row r="173">
          <cell r="B173" t="str">
            <v>10089</v>
          </cell>
          <cell r="C173" t="str">
            <v>Doug Dewar</v>
          </cell>
          <cell r="D173" t="str">
            <v>DOUG</v>
          </cell>
          <cell r="E173" t="str">
            <v>DEWAR</v>
          </cell>
          <cell r="F173" t="str">
            <v>OGRO1</v>
          </cell>
          <cell r="G173" t="str">
            <v>Line Maintainer - 2nd Class</v>
          </cell>
          <cell r="H173" t="str">
            <v>502</v>
          </cell>
          <cell r="I173" t="str">
            <v>Overhead</v>
          </cell>
          <cell r="J173" t="str">
            <v>Full Time - Permanent</v>
          </cell>
          <cell r="K173" t="str">
            <v>LM2</v>
          </cell>
          <cell r="L173" t="str">
            <v>Line Maintainer - 2nd Class</v>
          </cell>
          <cell r="M173" t="str">
            <v>B</v>
          </cell>
          <cell r="N173" t="str">
            <v>W</v>
          </cell>
          <cell r="O173">
            <v>40</v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>
            <v>0.75</v>
          </cell>
          <cell r="U173" t="str">
            <v>502</v>
          </cell>
          <cell r="V173" t="str">
            <v>101</v>
          </cell>
          <cell r="W173" t="str">
            <v>5020</v>
          </cell>
          <cell r="X173" t="str">
            <v>5020</v>
          </cell>
          <cell r="Y173" t="str">
            <v>5020</v>
          </cell>
          <cell r="Z173">
            <v>9090</v>
          </cell>
        </row>
        <row r="174">
          <cell r="B174" t="str">
            <v>10164</v>
          </cell>
          <cell r="C174" t="str">
            <v>Arthur Thomas</v>
          </cell>
          <cell r="D174" t="str">
            <v>ARTHUR</v>
          </cell>
          <cell r="E174" t="str">
            <v>THOMAS</v>
          </cell>
          <cell r="F174" t="str">
            <v>OGRO1</v>
          </cell>
          <cell r="G174" t="str">
            <v>Troubleperson</v>
          </cell>
          <cell r="H174" t="str">
            <v>502</v>
          </cell>
          <cell r="I174" t="str">
            <v>Overhead</v>
          </cell>
          <cell r="J174" t="str">
            <v>Full Time - Permanent</v>
          </cell>
          <cell r="K174" t="str">
            <v>TRBL</v>
          </cell>
          <cell r="L174" t="str">
            <v>Troubleperson</v>
          </cell>
          <cell r="M174" t="str">
            <v>B</v>
          </cell>
          <cell r="N174" t="str">
            <v>W</v>
          </cell>
          <cell r="O174">
            <v>40</v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>
            <v>0.75</v>
          </cell>
          <cell r="U174" t="str">
            <v>502</v>
          </cell>
          <cell r="V174" t="str">
            <v>101</v>
          </cell>
          <cell r="W174" t="str">
            <v>5020</v>
          </cell>
          <cell r="X174" t="str">
            <v>5020</v>
          </cell>
          <cell r="Y174" t="str">
            <v>5020</v>
          </cell>
          <cell r="Z174">
            <v>9090</v>
          </cell>
        </row>
        <row r="175">
          <cell r="B175" t="str">
            <v>10172</v>
          </cell>
          <cell r="C175" t="str">
            <v>Karen Macdonald</v>
          </cell>
          <cell r="D175" t="str">
            <v>KAREN</v>
          </cell>
          <cell r="E175" t="str">
            <v>MACDONALD</v>
          </cell>
          <cell r="F175" t="str">
            <v>OGRO1</v>
          </cell>
          <cell r="G175" t="str">
            <v>Construction Clerk</v>
          </cell>
          <cell r="H175" t="str">
            <v>502</v>
          </cell>
          <cell r="I175" t="str">
            <v>Overhead</v>
          </cell>
          <cell r="J175" t="str">
            <v>Full Time - Permanent</v>
          </cell>
          <cell r="K175" t="str">
            <v>CCLK</v>
          </cell>
          <cell r="L175" t="str">
            <v>Construction Clerk</v>
          </cell>
          <cell r="M175" t="str">
            <v>B</v>
          </cell>
          <cell r="N175" t="str">
            <v>W</v>
          </cell>
          <cell r="O175">
            <v>40</v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>
            <v>0.75</v>
          </cell>
          <cell r="U175" t="str">
            <v>502</v>
          </cell>
          <cell r="V175" t="str">
            <v>101</v>
          </cell>
          <cell r="W175" t="str">
            <v>5020</v>
          </cell>
          <cell r="X175" t="str">
            <v>5020</v>
          </cell>
          <cell r="Y175" t="str">
            <v>5020</v>
          </cell>
          <cell r="Z175">
            <v>9090</v>
          </cell>
        </row>
        <row r="176">
          <cell r="B176" t="str">
            <v>10213</v>
          </cell>
          <cell r="C176" t="str">
            <v>Brian Webster</v>
          </cell>
          <cell r="D176" t="str">
            <v>BRIAN</v>
          </cell>
          <cell r="E176" t="str">
            <v>WEBSTER</v>
          </cell>
          <cell r="F176" t="str">
            <v>OGRO1</v>
          </cell>
          <cell r="G176" t="str">
            <v>Line Maintainer - Apprentice</v>
          </cell>
          <cell r="H176" t="str">
            <v>502</v>
          </cell>
          <cell r="I176" t="str">
            <v>Overhead</v>
          </cell>
          <cell r="J176" t="str">
            <v>Full Time - Permanent</v>
          </cell>
          <cell r="K176" t="str">
            <v>LMA</v>
          </cell>
          <cell r="L176" t="str">
            <v>Line Maintainer - Apprentice</v>
          </cell>
          <cell r="M176" t="str">
            <v>B</v>
          </cell>
          <cell r="N176" t="str">
            <v>W</v>
          </cell>
          <cell r="O176">
            <v>40</v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>
            <v>0.75</v>
          </cell>
          <cell r="U176" t="str">
            <v>502</v>
          </cell>
          <cell r="V176" t="str">
            <v>101</v>
          </cell>
          <cell r="W176" t="str">
            <v>5020</v>
          </cell>
          <cell r="X176" t="str">
            <v>5020</v>
          </cell>
          <cell r="Y176" t="str">
            <v>5020</v>
          </cell>
          <cell r="Z176">
            <v>9090</v>
          </cell>
        </row>
        <row r="177">
          <cell r="B177" t="str">
            <v>10302</v>
          </cell>
          <cell r="C177" t="str">
            <v>Ronald Stewart</v>
          </cell>
          <cell r="D177" t="str">
            <v>RONALD</v>
          </cell>
          <cell r="E177" t="str">
            <v>STEWART</v>
          </cell>
          <cell r="F177" t="str">
            <v>MLOH</v>
          </cell>
          <cell r="G177" t="str">
            <v>Manager, Lines</v>
          </cell>
          <cell r="H177" t="str">
            <v>502</v>
          </cell>
          <cell r="I177" t="str">
            <v>Overhead</v>
          </cell>
          <cell r="J177" t="str">
            <v>Full Time - Permanent</v>
          </cell>
          <cell r="K177" t="str">
            <v>MLIN</v>
          </cell>
          <cell r="L177" t="str">
            <v>Manager, Lines</v>
          </cell>
          <cell r="M177" t="str">
            <v>N</v>
          </cell>
          <cell r="N177" t="str">
            <v>P</v>
          </cell>
          <cell r="O177">
            <v>40</v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>
            <v>0.75</v>
          </cell>
          <cell r="U177" t="str">
            <v>502</v>
          </cell>
          <cell r="V177" t="str">
            <v>101</v>
          </cell>
          <cell r="W177" t="str">
            <v>5005</v>
          </cell>
          <cell r="X177" t="str">
            <v>5005</v>
          </cell>
          <cell r="Y177" t="str">
            <v>5005</v>
          </cell>
          <cell r="Z177" t="str">
            <v>5005</v>
          </cell>
        </row>
        <row r="178">
          <cell r="B178" t="str">
            <v>10305</v>
          </cell>
          <cell r="C178" t="str">
            <v>Stephen Shipton</v>
          </cell>
          <cell r="D178" t="str">
            <v>STEPHEN</v>
          </cell>
          <cell r="E178" t="str">
            <v>SHIPTON</v>
          </cell>
          <cell r="F178" t="str">
            <v>OGRO1</v>
          </cell>
          <cell r="G178" t="str">
            <v>Service Lineperson</v>
          </cell>
          <cell r="H178" t="str">
            <v>502</v>
          </cell>
          <cell r="I178" t="str">
            <v>Overhead</v>
          </cell>
          <cell r="J178" t="str">
            <v>Full Time - Permanent</v>
          </cell>
          <cell r="K178" t="str">
            <v>SLP</v>
          </cell>
          <cell r="L178" t="str">
            <v>Service Lineperson</v>
          </cell>
          <cell r="M178" t="str">
            <v>B</v>
          </cell>
          <cell r="N178" t="str">
            <v>W</v>
          </cell>
          <cell r="O178">
            <v>40</v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>
            <v>0.75</v>
          </cell>
          <cell r="U178" t="str">
            <v>502</v>
          </cell>
          <cell r="V178" t="str">
            <v>101</v>
          </cell>
          <cell r="W178" t="str">
            <v>5020</v>
          </cell>
          <cell r="X178" t="str">
            <v>5020</v>
          </cell>
          <cell r="Y178" t="str">
            <v>5020</v>
          </cell>
          <cell r="Z178">
            <v>9090</v>
          </cell>
        </row>
        <row r="179">
          <cell r="B179" t="str">
            <v>10317</v>
          </cell>
          <cell r="C179" t="str">
            <v>Barry Moore</v>
          </cell>
          <cell r="D179" t="str">
            <v>BARRY</v>
          </cell>
          <cell r="E179" t="str">
            <v>MOORE</v>
          </cell>
          <cell r="F179" t="str">
            <v>SLOH1</v>
          </cell>
          <cell r="G179" t="str">
            <v>Supervisor, Overhead</v>
          </cell>
          <cell r="H179" t="str">
            <v>502</v>
          </cell>
          <cell r="I179" t="str">
            <v>Overhead</v>
          </cell>
          <cell r="J179" t="str">
            <v>Full Time - Permanent</v>
          </cell>
          <cell r="K179" t="str">
            <v>SOH</v>
          </cell>
          <cell r="L179" t="str">
            <v>Supervisor, Overhead</v>
          </cell>
          <cell r="M179" t="str">
            <v>N</v>
          </cell>
          <cell r="N179" t="str">
            <v>W</v>
          </cell>
          <cell r="O179">
            <v>40</v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>
            <v>0.75</v>
          </cell>
          <cell r="U179" t="str">
            <v>502</v>
          </cell>
          <cell r="V179" t="str">
            <v>101</v>
          </cell>
          <cell r="W179" t="str">
            <v>5020</v>
          </cell>
          <cell r="X179" t="str">
            <v>5020</v>
          </cell>
          <cell r="Y179" t="str">
            <v>5020</v>
          </cell>
          <cell r="Z179">
            <v>9090</v>
          </cell>
        </row>
        <row r="180">
          <cell r="B180" t="str">
            <v>10318</v>
          </cell>
          <cell r="C180" t="str">
            <v>James Hill</v>
          </cell>
          <cell r="D180" t="str">
            <v>JAMES</v>
          </cell>
          <cell r="E180" t="str">
            <v>HILL</v>
          </cell>
          <cell r="F180" t="str">
            <v>OGRO1</v>
          </cell>
          <cell r="G180" t="str">
            <v>Line Maintainer - 2nd Class</v>
          </cell>
          <cell r="H180" t="str">
            <v>502</v>
          </cell>
          <cell r="I180" t="str">
            <v>Overhead</v>
          </cell>
          <cell r="J180" t="str">
            <v>Full Time - Permanent</v>
          </cell>
          <cell r="K180" t="str">
            <v>LM2</v>
          </cell>
          <cell r="L180" t="str">
            <v>Line Maintainer - 2nd Class</v>
          </cell>
          <cell r="M180" t="str">
            <v>B</v>
          </cell>
          <cell r="N180" t="str">
            <v>W</v>
          </cell>
          <cell r="O180">
            <v>40</v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>
            <v>0.75</v>
          </cell>
          <cell r="U180" t="str">
            <v>502</v>
          </cell>
          <cell r="V180" t="str">
            <v>101</v>
          </cell>
          <cell r="W180" t="str">
            <v>5020</v>
          </cell>
          <cell r="X180" t="str">
            <v>5020</v>
          </cell>
          <cell r="Y180" t="str">
            <v>5020</v>
          </cell>
          <cell r="Z180">
            <v>9090</v>
          </cell>
        </row>
        <row r="181">
          <cell r="B181" t="str">
            <v>10319</v>
          </cell>
          <cell r="C181" t="str">
            <v>Garry Wooster</v>
          </cell>
          <cell r="D181" t="str">
            <v>GARRY</v>
          </cell>
          <cell r="E181" t="str">
            <v>WOOSTER</v>
          </cell>
          <cell r="F181" t="str">
            <v>SLOH1</v>
          </cell>
          <cell r="G181" t="str">
            <v>Supervisor, Overhead</v>
          </cell>
          <cell r="H181" t="str">
            <v>502</v>
          </cell>
          <cell r="I181" t="str">
            <v>Overhead</v>
          </cell>
          <cell r="J181" t="str">
            <v>Full Time - Permanent</v>
          </cell>
          <cell r="K181" t="str">
            <v>SOH</v>
          </cell>
          <cell r="L181" t="str">
            <v>Supervisor, Overhead</v>
          </cell>
          <cell r="M181" t="str">
            <v>N</v>
          </cell>
          <cell r="N181" t="str">
            <v>W</v>
          </cell>
          <cell r="O181">
            <v>40</v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>
            <v>0.75</v>
          </cell>
          <cell r="U181" t="str">
            <v>502</v>
          </cell>
          <cell r="V181" t="str">
            <v>101</v>
          </cell>
          <cell r="W181" t="str">
            <v>5020</v>
          </cell>
          <cell r="X181" t="str">
            <v>5020</v>
          </cell>
          <cell r="Y181" t="str">
            <v>5020</v>
          </cell>
          <cell r="Z181">
            <v>9090</v>
          </cell>
        </row>
        <row r="182">
          <cell r="B182" t="str">
            <v>10336</v>
          </cell>
          <cell r="C182" t="str">
            <v>John Thompson</v>
          </cell>
          <cell r="D182" t="str">
            <v>JOHN</v>
          </cell>
          <cell r="E182" t="str">
            <v>THOMPSON</v>
          </cell>
          <cell r="F182" t="str">
            <v>OGRO1</v>
          </cell>
          <cell r="G182" t="str">
            <v>Troubleperson</v>
          </cell>
          <cell r="H182" t="str">
            <v>502</v>
          </cell>
          <cell r="I182" t="str">
            <v>Overhead</v>
          </cell>
          <cell r="J182" t="str">
            <v>Full Time - Permanent</v>
          </cell>
          <cell r="K182" t="str">
            <v>TRBL</v>
          </cell>
          <cell r="L182" t="str">
            <v>Troubleperson</v>
          </cell>
          <cell r="M182" t="str">
            <v>B</v>
          </cell>
          <cell r="N182" t="str">
            <v>W</v>
          </cell>
          <cell r="O182">
            <v>40</v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>
            <v>0.75</v>
          </cell>
          <cell r="U182" t="str">
            <v>502</v>
          </cell>
          <cell r="V182" t="str">
            <v>101</v>
          </cell>
          <cell r="W182" t="str">
            <v>5020</v>
          </cell>
          <cell r="X182" t="str">
            <v>5020</v>
          </cell>
          <cell r="Y182" t="str">
            <v>5020</v>
          </cell>
          <cell r="Z182">
            <v>9090</v>
          </cell>
        </row>
        <row r="183">
          <cell r="B183" t="str">
            <v>10337</v>
          </cell>
          <cell r="C183" t="str">
            <v>Jeffrey Galbraith</v>
          </cell>
          <cell r="D183" t="str">
            <v>JEFFREY</v>
          </cell>
          <cell r="E183" t="str">
            <v>GALBRAITH</v>
          </cell>
          <cell r="F183" t="str">
            <v>MCO</v>
          </cell>
          <cell r="G183" t="str">
            <v>Mobile Crane Operator</v>
          </cell>
          <cell r="H183" t="str">
            <v>502</v>
          </cell>
          <cell r="I183" t="str">
            <v>Underground</v>
          </cell>
          <cell r="J183" t="str">
            <v>Full Time - Permanent</v>
          </cell>
          <cell r="K183" t="str">
            <v>MCO</v>
          </cell>
          <cell r="L183" t="str">
            <v>Mobile Crane Operator</v>
          </cell>
          <cell r="M183" t="str">
            <v>B</v>
          </cell>
          <cell r="N183" t="str">
            <v>W</v>
          </cell>
          <cell r="O183">
            <v>40</v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>
            <v>0.75</v>
          </cell>
          <cell r="U183" t="str">
            <v>503</v>
          </cell>
          <cell r="V183" t="str">
            <v>101</v>
          </cell>
          <cell r="W183" t="str">
            <v>5040</v>
          </cell>
          <cell r="X183" t="str">
            <v>5040</v>
          </cell>
          <cell r="Y183" t="str">
            <v>5040</v>
          </cell>
          <cell r="Z183">
            <v>9090</v>
          </cell>
        </row>
        <row r="184">
          <cell r="B184" t="str">
            <v>10349</v>
          </cell>
          <cell r="C184" t="str">
            <v>John White</v>
          </cell>
          <cell r="D184" t="str">
            <v>JOHN</v>
          </cell>
          <cell r="E184" t="str">
            <v>WHITE</v>
          </cell>
          <cell r="F184" t="str">
            <v>OGRO1</v>
          </cell>
          <cell r="G184" t="str">
            <v>Troubleperson</v>
          </cell>
          <cell r="H184" t="str">
            <v>502</v>
          </cell>
          <cell r="I184" t="str">
            <v>Overhead</v>
          </cell>
          <cell r="J184" t="str">
            <v>Full Time - Permanent</v>
          </cell>
          <cell r="K184" t="str">
            <v>TRBL</v>
          </cell>
          <cell r="L184" t="str">
            <v>Troubleperson</v>
          </cell>
          <cell r="M184" t="str">
            <v>B</v>
          </cell>
          <cell r="N184" t="str">
            <v>W</v>
          </cell>
          <cell r="O184">
            <v>40</v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>
            <v>0.75</v>
          </cell>
          <cell r="U184" t="str">
            <v>502</v>
          </cell>
          <cell r="V184" t="str">
            <v>101</v>
          </cell>
          <cell r="W184" t="str">
            <v>5020</v>
          </cell>
          <cell r="X184" t="str">
            <v>5020</v>
          </cell>
          <cell r="Y184" t="str">
            <v>5020</v>
          </cell>
          <cell r="Z184">
            <v>9090</v>
          </cell>
        </row>
        <row r="185">
          <cell r="B185" t="str">
            <v>10354</v>
          </cell>
          <cell r="C185" t="str">
            <v>Jason Caucci</v>
          </cell>
          <cell r="D185" t="str">
            <v>JASON</v>
          </cell>
          <cell r="E185" t="str">
            <v>CAUCCI</v>
          </cell>
          <cell r="F185" t="str">
            <v>OGRO1</v>
          </cell>
          <cell r="G185" t="str">
            <v>Line Maintainer - 2nd Class</v>
          </cell>
          <cell r="H185" t="str">
            <v>502</v>
          </cell>
          <cell r="I185" t="str">
            <v>Overhead</v>
          </cell>
          <cell r="J185" t="str">
            <v>Full Time - Permanent</v>
          </cell>
          <cell r="K185" t="str">
            <v>LM2</v>
          </cell>
          <cell r="L185" t="str">
            <v>Line Maintainer - 2nd Class</v>
          </cell>
          <cell r="M185" t="str">
            <v>B</v>
          </cell>
          <cell r="N185" t="str">
            <v>W</v>
          </cell>
          <cell r="O185">
            <v>40</v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>
            <v>0.75</v>
          </cell>
          <cell r="U185" t="str">
            <v>502</v>
          </cell>
          <cell r="V185" t="str">
            <v>101</v>
          </cell>
          <cell r="W185" t="str">
            <v>5020</v>
          </cell>
          <cell r="X185" t="str">
            <v>5020</v>
          </cell>
          <cell r="Y185" t="str">
            <v>5020</v>
          </cell>
          <cell r="Z185">
            <v>9090</v>
          </cell>
        </row>
        <row r="186">
          <cell r="B186" t="str">
            <v>10355</v>
          </cell>
          <cell r="C186" t="str">
            <v>Robert Service</v>
          </cell>
          <cell r="D186" t="str">
            <v>ROBERT</v>
          </cell>
          <cell r="E186" t="str">
            <v>SERVICE</v>
          </cell>
          <cell r="F186" t="str">
            <v>OGRO1</v>
          </cell>
          <cell r="G186" t="str">
            <v>Troubleperson</v>
          </cell>
          <cell r="H186" t="str">
            <v>502</v>
          </cell>
          <cell r="I186" t="str">
            <v>Overhead</v>
          </cell>
          <cell r="J186" t="str">
            <v>Full Time - Permanent</v>
          </cell>
          <cell r="K186" t="str">
            <v>TRBL</v>
          </cell>
          <cell r="L186" t="str">
            <v>Troubleperson</v>
          </cell>
          <cell r="M186" t="str">
            <v>B</v>
          </cell>
          <cell r="N186" t="str">
            <v>W</v>
          </cell>
          <cell r="O186">
            <v>40</v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>
            <v>0.75</v>
          </cell>
          <cell r="U186" t="str">
            <v>502</v>
          </cell>
          <cell r="V186" t="str">
            <v>101</v>
          </cell>
          <cell r="W186" t="str">
            <v>5020</v>
          </cell>
          <cell r="X186" t="str">
            <v>5020</v>
          </cell>
          <cell r="Y186" t="str">
            <v>5020</v>
          </cell>
          <cell r="Z186">
            <v>9090</v>
          </cell>
        </row>
        <row r="187">
          <cell r="B187" t="str">
            <v>10358</v>
          </cell>
          <cell r="C187" t="str">
            <v>Bruce Payne</v>
          </cell>
          <cell r="D187" t="str">
            <v>BRUCE</v>
          </cell>
          <cell r="E187" t="str">
            <v>PAYNE</v>
          </cell>
          <cell r="F187" t="str">
            <v>OGRO1</v>
          </cell>
          <cell r="G187" t="str">
            <v>Troubleperson</v>
          </cell>
          <cell r="H187" t="str">
            <v>502</v>
          </cell>
          <cell r="I187" t="str">
            <v>Overhead</v>
          </cell>
          <cell r="J187" t="str">
            <v>Full Time - Permanent</v>
          </cell>
          <cell r="K187" t="str">
            <v>TRBL</v>
          </cell>
          <cell r="L187" t="str">
            <v>Troubleperson</v>
          </cell>
          <cell r="M187" t="str">
            <v>B</v>
          </cell>
          <cell r="N187" t="str">
            <v>W</v>
          </cell>
          <cell r="O187">
            <v>40</v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>
            <v>0.75</v>
          </cell>
          <cell r="U187" t="str">
            <v>502</v>
          </cell>
          <cell r="V187" t="str">
            <v>101</v>
          </cell>
          <cell r="W187" t="str">
            <v>5020</v>
          </cell>
          <cell r="X187" t="str">
            <v>5020</v>
          </cell>
          <cell r="Y187" t="str">
            <v>5020</v>
          </cell>
          <cell r="Z187">
            <v>9090</v>
          </cell>
        </row>
        <row r="188">
          <cell r="B188" t="str">
            <v>10360</v>
          </cell>
          <cell r="C188" t="str">
            <v>David Evans</v>
          </cell>
          <cell r="D188" t="str">
            <v>DAVID</v>
          </cell>
          <cell r="E188" t="str">
            <v>EVANS</v>
          </cell>
          <cell r="F188" t="str">
            <v>OGRO1</v>
          </cell>
          <cell r="G188" t="str">
            <v>Line Maintainer - 1st Class</v>
          </cell>
          <cell r="H188" t="str">
            <v>502</v>
          </cell>
          <cell r="I188" t="str">
            <v>Overhead</v>
          </cell>
          <cell r="J188" t="str">
            <v>Full Time - Permanent</v>
          </cell>
          <cell r="K188" t="str">
            <v>LM</v>
          </cell>
          <cell r="L188" t="str">
            <v>Line Maintainer - 1st Class</v>
          </cell>
          <cell r="M188" t="str">
            <v>B</v>
          </cell>
          <cell r="N188" t="str">
            <v>W</v>
          </cell>
          <cell r="O188">
            <v>40</v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>
            <v>0.75</v>
          </cell>
          <cell r="U188" t="str">
            <v>502</v>
          </cell>
          <cell r="V188" t="str">
            <v>101</v>
          </cell>
          <cell r="W188" t="str">
            <v>5020</v>
          </cell>
          <cell r="X188" t="str">
            <v>5020</v>
          </cell>
          <cell r="Y188" t="str">
            <v>5020</v>
          </cell>
          <cell r="Z188">
            <v>9090</v>
          </cell>
        </row>
        <row r="189">
          <cell r="B189" t="str">
            <v>10362</v>
          </cell>
          <cell r="C189" t="str">
            <v>James Johnson</v>
          </cell>
          <cell r="D189" t="str">
            <v>JAMES</v>
          </cell>
          <cell r="E189" t="str">
            <v>JOHNSON</v>
          </cell>
          <cell r="F189" t="str">
            <v>OGRO1</v>
          </cell>
          <cell r="G189" t="str">
            <v>Line Maintainer - 1st Class</v>
          </cell>
          <cell r="H189" t="str">
            <v>502</v>
          </cell>
          <cell r="I189" t="str">
            <v>Overhead</v>
          </cell>
          <cell r="J189" t="str">
            <v>Full Time - Permanent</v>
          </cell>
          <cell r="K189" t="str">
            <v>LM</v>
          </cell>
          <cell r="L189" t="str">
            <v>Line Maintainer - 1st Class</v>
          </cell>
          <cell r="M189" t="str">
            <v>B</v>
          </cell>
          <cell r="N189" t="str">
            <v>W</v>
          </cell>
          <cell r="O189">
            <v>40</v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>
            <v>0.75</v>
          </cell>
          <cell r="U189" t="str">
            <v>502</v>
          </cell>
          <cell r="V189" t="str">
            <v>101</v>
          </cell>
          <cell r="W189" t="str">
            <v>5020</v>
          </cell>
          <cell r="X189" t="str">
            <v>5020</v>
          </cell>
          <cell r="Y189" t="str">
            <v>5020</v>
          </cell>
          <cell r="Z189">
            <v>9090</v>
          </cell>
        </row>
        <row r="190">
          <cell r="B190" t="str">
            <v>10373</v>
          </cell>
          <cell r="C190" t="str">
            <v>Richard Mcbride</v>
          </cell>
          <cell r="D190" t="str">
            <v>RICHARD</v>
          </cell>
          <cell r="E190" t="str">
            <v>MCBRIDE</v>
          </cell>
          <cell r="F190" t="str">
            <v>OGRO1</v>
          </cell>
          <cell r="G190" t="str">
            <v>Troubleperson</v>
          </cell>
          <cell r="H190" t="str">
            <v>502</v>
          </cell>
          <cell r="I190" t="str">
            <v>Overhead</v>
          </cell>
          <cell r="J190" t="str">
            <v>Full Time - Permanent</v>
          </cell>
          <cell r="K190" t="str">
            <v>TRBL</v>
          </cell>
          <cell r="L190" t="str">
            <v>Troubleperson</v>
          </cell>
          <cell r="M190" t="str">
            <v>B</v>
          </cell>
          <cell r="N190" t="str">
            <v>W</v>
          </cell>
          <cell r="O190">
            <v>40</v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>
            <v>0.75</v>
          </cell>
          <cell r="U190" t="str">
            <v>502</v>
          </cell>
          <cell r="V190" t="str">
            <v>101</v>
          </cell>
          <cell r="W190" t="str">
            <v>5020</v>
          </cell>
          <cell r="X190" t="str">
            <v>5020</v>
          </cell>
          <cell r="Y190" t="str">
            <v>5020</v>
          </cell>
          <cell r="Z190">
            <v>9090</v>
          </cell>
        </row>
        <row r="191">
          <cell r="B191" t="str">
            <v>10374</v>
          </cell>
          <cell r="C191" t="str">
            <v>Richard Urech</v>
          </cell>
          <cell r="D191" t="str">
            <v>RICHARD</v>
          </cell>
          <cell r="E191" t="str">
            <v>URECH</v>
          </cell>
          <cell r="F191" t="str">
            <v>OGRO1</v>
          </cell>
          <cell r="G191" t="str">
            <v>Line Maintainer - 1st Class</v>
          </cell>
          <cell r="H191" t="str">
            <v>502</v>
          </cell>
          <cell r="I191" t="str">
            <v>Overhead</v>
          </cell>
          <cell r="J191" t="str">
            <v>Full Time - Permanent</v>
          </cell>
          <cell r="K191" t="str">
            <v>LM</v>
          </cell>
          <cell r="L191" t="str">
            <v>Line Maintainer - 1st Class</v>
          </cell>
          <cell r="M191" t="str">
            <v>B</v>
          </cell>
          <cell r="N191" t="str">
            <v>W</v>
          </cell>
          <cell r="O191">
            <v>40</v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>
            <v>0.75</v>
          </cell>
          <cell r="U191" t="str">
            <v>502</v>
          </cell>
          <cell r="V191" t="str">
            <v>101</v>
          </cell>
          <cell r="W191" t="str">
            <v>5020</v>
          </cell>
          <cell r="X191" t="str">
            <v>5020</v>
          </cell>
          <cell r="Y191" t="str">
            <v>5020</v>
          </cell>
          <cell r="Z191">
            <v>9090</v>
          </cell>
        </row>
        <row r="192">
          <cell r="B192" t="str">
            <v>10375</v>
          </cell>
          <cell r="C192" t="str">
            <v>Peter Gould</v>
          </cell>
          <cell r="D192" t="str">
            <v>PETER</v>
          </cell>
          <cell r="E192" t="str">
            <v>GOULD</v>
          </cell>
          <cell r="F192" t="str">
            <v>MCO</v>
          </cell>
          <cell r="G192" t="str">
            <v>Mobile Crane Operator</v>
          </cell>
          <cell r="H192" t="str">
            <v>502</v>
          </cell>
          <cell r="I192" t="str">
            <v>Underground</v>
          </cell>
          <cell r="J192" t="str">
            <v>Full Time - Permanent</v>
          </cell>
          <cell r="K192" t="str">
            <v>MCO</v>
          </cell>
          <cell r="L192" t="str">
            <v>Mobile Crane Operator</v>
          </cell>
          <cell r="M192" t="str">
            <v>B</v>
          </cell>
          <cell r="N192" t="str">
            <v>W</v>
          </cell>
          <cell r="O192">
            <v>40</v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>
            <v>0.75</v>
          </cell>
          <cell r="U192" t="str">
            <v>503</v>
          </cell>
          <cell r="V192" t="str">
            <v>101</v>
          </cell>
          <cell r="W192" t="str">
            <v>5040</v>
          </cell>
          <cell r="X192" t="str">
            <v>5040</v>
          </cell>
          <cell r="Y192" t="str">
            <v>5040</v>
          </cell>
          <cell r="Z192">
            <v>9090</v>
          </cell>
        </row>
        <row r="193">
          <cell r="B193" t="str">
            <v>10378</v>
          </cell>
          <cell r="C193" t="str">
            <v>Jeffrey Koeppe</v>
          </cell>
          <cell r="D193" t="str">
            <v>JEFFREY</v>
          </cell>
          <cell r="E193" t="str">
            <v>KOEPPE</v>
          </cell>
          <cell r="F193" t="str">
            <v>OGRO1</v>
          </cell>
          <cell r="G193" t="str">
            <v>Line Maintainer - 1st Class</v>
          </cell>
          <cell r="H193" t="str">
            <v>502</v>
          </cell>
          <cell r="I193" t="str">
            <v>Overhead</v>
          </cell>
          <cell r="J193" t="str">
            <v>Full Time - Permanent</v>
          </cell>
          <cell r="K193" t="str">
            <v>LM</v>
          </cell>
          <cell r="L193" t="str">
            <v>Line Maintainer - 1st Class</v>
          </cell>
          <cell r="M193" t="str">
            <v>B</v>
          </cell>
          <cell r="N193" t="str">
            <v>W</v>
          </cell>
          <cell r="O193">
            <v>40</v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>
            <v>0.75</v>
          </cell>
          <cell r="U193" t="str">
            <v>502</v>
          </cell>
          <cell r="V193" t="str">
            <v>101</v>
          </cell>
          <cell r="W193" t="str">
            <v>5020</v>
          </cell>
          <cell r="X193" t="str">
            <v>5020</v>
          </cell>
          <cell r="Y193" t="str">
            <v>5020</v>
          </cell>
          <cell r="Z193">
            <v>9090</v>
          </cell>
        </row>
        <row r="194">
          <cell r="B194" t="str">
            <v>10379</v>
          </cell>
          <cell r="C194" t="str">
            <v>Peter Vanderhout</v>
          </cell>
          <cell r="D194" t="str">
            <v>PETER</v>
          </cell>
          <cell r="E194" t="str">
            <v>VANDERHOUT</v>
          </cell>
          <cell r="F194" t="str">
            <v>OGRO1</v>
          </cell>
          <cell r="G194" t="str">
            <v>Line Maintainer - 1st Class</v>
          </cell>
          <cell r="H194" t="str">
            <v>502</v>
          </cell>
          <cell r="I194" t="str">
            <v>Overhead</v>
          </cell>
          <cell r="J194" t="str">
            <v>Full Time - Permanent</v>
          </cell>
          <cell r="K194" t="str">
            <v>LM</v>
          </cell>
          <cell r="L194" t="str">
            <v>Line Maintainer - 1st Class</v>
          </cell>
          <cell r="M194" t="str">
            <v>B</v>
          </cell>
          <cell r="N194" t="str">
            <v>W</v>
          </cell>
          <cell r="O194">
            <v>40</v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>
            <v>0.75</v>
          </cell>
          <cell r="U194" t="str">
            <v>502</v>
          </cell>
          <cell r="V194" t="str">
            <v>101</v>
          </cell>
          <cell r="W194" t="str">
            <v>5020</v>
          </cell>
          <cell r="X194" t="str">
            <v>5020</v>
          </cell>
          <cell r="Y194" t="str">
            <v>5020</v>
          </cell>
          <cell r="Z194">
            <v>9090</v>
          </cell>
        </row>
        <row r="195">
          <cell r="B195" t="str">
            <v>10380</v>
          </cell>
          <cell r="C195" t="str">
            <v>Robert Taylor</v>
          </cell>
          <cell r="D195" t="str">
            <v>ROBERT</v>
          </cell>
          <cell r="E195" t="str">
            <v>TAYLOR</v>
          </cell>
          <cell r="F195" t="str">
            <v>OGRO1</v>
          </cell>
          <cell r="G195" t="str">
            <v>Line Maintainer - 1st Class</v>
          </cell>
          <cell r="H195" t="str">
            <v>502</v>
          </cell>
          <cell r="I195" t="str">
            <v>Overhead</v>
          </cell>
          <cell r="J195" t="str">
            <v>Full Time - Permanent</v>
          </cell>
          <cell r="K195" t="str">
            <v>LM</v>
          </cell>
          <cell r="L195" t="str">
            <v>Line Maintainer - 1st Class</v>
          </cell>
          <cell r="M195" t="str">
            <v>B</v>
          </cell>
          <cell r="N195" t="str">
            <v>W</v>
          </cell>
          <cell r="O195">
            <v>40</v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>
            <v>0.75</v>
          </cell>
          <cell r="U195" t="str">
            <v>502</v>
          </cell>
          <cell r="V195" t="str">
            <v>101</v>
          </cell>
          <cell r="W195" t="str">
            <v>5020</v>
          </cell>
          <cell r="X195" t="str">
            <v>5020</v>
          </cell>
          <cell r="Y195" t="str">
            <v>5020</v>
          </cell>
          <cell r="Z195">
            <v>9090</v>
          </cell>
        </row>
        <row r="196">
          <cell r="B196" t="str">
            <v>10381</v>
          </cell>
          <cell r="C196" t="str">
            <v>Gary Macdonald</v>
          </cell>
          <cell r="D196" t="str">
            <v>GARY</v>
          </cell>
          <cell r="E196" t="str">
            <v>MACDONALD</v>
          </cell>
          <cell r="F196" t="str">
            <v>OGRO1</v>
          </cell>
          <cell r="G196" t="str">
            <v>Troubleperson</v>
          </cell>
          <cell r="H196" t="str">
            <v>502</v>
          </cell>
          <cell r="I196" t="str">
            <v>Overhead</v>
          </cell>
          <cell r="J196" t="str">
            <v>Full Time - Permanent</v>
          </cell>
          <cell r="K196" t="str">
            <v>TRBL</v>
          </cell>
          <cell r="L196" t="str">
            <v>Troubleperson</v>
          </cell>
          <cell r="M196" t="str">
            <v>B</v>
          </cell>
          <cell r="N196" t="str">
            <v>W</v>
          </cell>
          <cell r="O196">
            <v>40</v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>
            <v>0.75</v>
          </cell>
          <cell r="U196" t="str">
            <v>502</v>
          </cell>
          <cell r="V196" t="str">
            <v>101</v>
          </cell>
          <cell r="W196" t="str">
            <v>5020</v>
          </cell>
          <cell r="X196" t="str">
            <v>5020</v>
          </cell>
          <cell r="Y196" t="str">
            <v>5020</v>
          </cell>
          <cell r="Z196">
            <v>9090</v>
          </cell>
        </row>
        <row r="197">
          <cell r="B197" t="str">
            <v>10383</v>
          </cell>
          <cell r="C197" t="str">
            <v>Donald Bulthuis</v>
          </cell>
          <cell r="D197" t="str">
            <v>DONALD</v>
          </cell>
          <cell r="E197" t="str">
            <v>BULTHUIS</v>
          </cell>
          <cell r="F197" t="str">
            <v>OGRO1</v>
          </cell>
          <cell r="G197" t="str">
            <v>Lead Hand</v>
          </cell>
          <cell r="H197" t="str">
            <v>502</v>
          </cell>
          <cell r="I197" t="str">
            <v>Overhead</v>
          </cell>
          <cell r="J197" t="str">
            <v>Full Time - Permanent</v>
          </cell>
          <cell r="K197" t="str">
            <v>LH</v>
          </cell>
          <cell r="L197" t="str">
            <v>Lead Hand</v>
          </cell>
          <cell r="M197" t="str">
            <v>B</v>
          </cell>
          <cell r="N197" t="str">
            <v>W</v>
          </cell>
          <cell r="O197">
            <v>40</v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>
            <v>0.75</v>
          </cell>
          <cell r="U197" t="str">
            <v>502</v>
          </cell>
          <cell r="V197" t="str">
            <v>101</v>
          </cell>
          <cell r="W197" t="str">
            <v>5020</v>
          </cell>
          <cell r="X197" t="str">
            <v>5020</v>
          </cell>
          <cell r="Y197" t="str">
            <v>5020</v>
          </cell>
          <cell r="Z197">
            <v>9090</v>
          </cell>
        </row>
        <row r="198">
          <cell r="B198" t="str">
            <v>10384</v>
          </cell>
          <cell r="C198" t="str">
            <v>Rick Beedie</v>
          </cell>
          <cell r="D198" t="str">
            <v>RICK</v>
          </cell>
          <cell r="E198" t="str">
            <v>BEEDIE</v>
          </cell>
          <cell r="F198" t="str">
            <v>OGRO1</v>
          </cell>
          <cell r="G198" t="str">
            <v>Lead Hand</v>
          </cell>
          <cell r="H198" t="str">
            <v>502</v>
          </cell>
          <cell r="I198" t="str">
            <v>Overhead</v>
          </cell>
          <cell r="J198" t="str">
            <v>Full Time - Permanent</v>
          </cell>
          <cell r="K198" t="str">
            <v>LH</v>
          </cell>
          <cell r="L198" t="str">
            <v>Lead Hand</v>
          </cell>
          <cell r="M198" t="str">
            <v>B</v>
          </cell>
          <cell r="N198" t="str">
            <v>W</v>
          </cell>
          <cell r="O198">
            <v>40</v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>
            <v>0.75</v>
          </cell>
          <cell r="U198" t="str">
            <v>502</v>
          </cell>
          <cell r="V198" t="str">
            <v>101</v>
          </cell>
          <cell r="W198" t="str">
            <v>5020</v>
          </cell>
          <cell r="X198" t="str">
            <v>5020</v>
          </cell>
          <cell r="Y198" t="str">
            <v>5020</v>
          </cell>
          <cell r="Z198">
            <v>9090</v>
          </cell>
        </row>
        <row r="199">
          <cell r="B199" t="str">
            <v>10385</v>
          </cell>
          <cell r="C199" t="str">
            <v>Gerry Digiacinto</v>
          </cell>
          <cell r="D199" t="str">
            <v>GERRY</v>
          </cell>
          <cell r="E199" t="str">
            <v>DIGIACINTO</v>
          </cell>
          <cell r="F199" t="str">
            <v>OGRO1</v>
          </cell>
          <cell r="G199" t="str">
            <v>Lead Hand</v>
          </cell>
          <cell r="H199" t="str">
            <v>502</v>
          </cell>
          <cell r="I199" t="str">
            <v>Overhead</v>
          </cell>
          <cell r="J199" t="str">
            <v>Full Time - Permanent</v>
          </cell>
          <cell r="K199" t="str">
            <v>LH</v>
          </cell>
          <cell r="L199" t="str">
            <v>Lead Hand</v>
          </cell>
          <cell r="M199" t="str">
            <v>B</v>
          </cell>
          <cell r="N199" t="str">
            <v>W</v>
          </cell>
          <cell r="O199">
            <v>40</v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>
            <v>0.75</v>
          </cell>
          <cell r="U199" t="str">
            <v>502</v>
          </cell>
          <cell r="V199" t="str">
            <v>101</v>
          </cell>
          <cell r="W199" t="str">
            <v>5020</v>
          </cell>
          <cell r="X199" t="str">
            <v>5020</v>
          </cell>
          <cell r="Y199" t="str">
            <v>5020</v>
          </cell>
          <cell r="Z199">
            <v>9090</v>
          </cell>
        </row>
        <row r="200">
          <cell r="B200" t="str">
            <v>10386</v>
          </cell>
          <cell r="C200" t="str">
            <v>Scott Borer</v>
          </cell>
          <cell r="D200" t="str">
            <v>SCOTT</v>
          </cell>
          <cell r="E200" t="str">
            <v>BORER</v>
          </cell>
          <cell r="F200" t="str">
            <v>OGRO1</v>
          </cell>
          <cell r="G200" t="str">
            <v>Line Maintainer - 1st Class</v>
          </cell>
          <cell r="H200" t="str">
            <v>502</v>
          </cell>
          <cell r="I200" t="str">
            <v>Overhead</v>
          </cell>
          <cell r="J200" t="str">
            <v>Full Time - Permanent</v>
          </cell>
          <cell r="K200" t="str">
            <v>LM</v>
          </cell>
          <cell r="L200" t="str">
            <v>Line Maintainer - 1st Class</v>
          </cell>
          <cell r="M200" t="str">
            <v>B</v>
          </cell>
          <cell r="N200" t="str">
            <v>W</v>
          </cell>
          <cell r="O200">
            <v>40</v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>
            <v>0.75</v>
          </cell>
          <cell r="U200" t="str">
            <v>502</v>
          </cell>
          <cell r="V200" t="str">
            <v>101</v>
          </cell>
          <cell r="W200" t="str">
            <v>5020</v>
          </cell>
          <cell r="X200" t="str">
            <v>5020</v>
          </cell>
          <cell r="Y200" t="str">
            <v>5020</v>
          </cell>
          <cell r="Z200">
            <v>9090</v>
          </cell>
        </row>
        <row r="201">
          <cell r="B201" t="str">
            <v>10388</v>
          </cell>
          <cell r="C201" t="str">
            <v>Gary Chiarot</v>
          </cell>
          <cell r="D201" t="str">
            <v>GARY</v>
          </cell>
          <cell r="E201" t="str">
            <v>CHIAROT</v>
          </cell>
          <cell r="F201" t="str">
            <v>OGRO1</v>
          </cell>
          <cell r="G201" t="str">
            <v>Lead Hand</v>
          </cell>
          <cell r="H201" t="str">
            <v>502</v>
          </cell>
          <cell r="I201" t="str">
            <v>Overhead</v>
          </cell>
          <cell r="J201" t="str">
            <v>Full Time - Permanent</v>
          </cell>
          <cell r="K201" t="str">
            <v>LH</v>
          </cell>
          <cell r="L201" t="str">
            <v>Lead Hand</v>
          </cell>
          <cell r="M201" t="str">
            <v>B</v>
          </cell>
          <cell r="N201" t="str">
            <v>W</v>
          </cell>
          <cell r="O201">
            <v>40</v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>
            <v>0.75</v>
          </cell>
          <cell r="U201" t="str">
            <v>502</v>
          </cell>
          <cell r="V201" t="str">
            <v>101</v>
          </cell>
          <cell r="W201" t="str">
            <v>5020</v>
          </cell>
          <cell r="X201" t="str">
            <v>5020</v>
          </cell>
          <cell r="Y201" t="str">
            <v>5020</v>
          </cell>
          <cell r="Z201">
            <v>9090</v>
          </cell>
        </row>
        <row r="202">
          <cell r="B202" t="str">
            <v>10390</v>
          </cell>
          <cell r="C202" t="str">
            <v>Chris Wilkes</v>
          </cell>
          <cell r="D202" t="str">
            <v>CHRIS</v>
          </cell>
          <cell r="E202" t="str">
            <v>WILKES</v>
          </cell>
          <cell r="F202" t="str">
            <v>OGRO1</v>
          </cell>
          <cell r="G202" t="str">
            <v>Line Maintainer - 1st Class</v>
          </cell>
          <cell r="H202" t="str">
            <v>502</v>
          </cell>
          <cell r="I202" t="str">
            <v>Overhead</v>
          </cell>
          <cell r="J202" t="str">
            <v>Full Time - Permanent</v>
          </cell>
          <cell r="K202" t="str">
            <v>LM</v>
          </cell>
          <cell r="L202" t="str">
            <v>Line Maintainer - 1st Class</v>
          </cell>
          <cell r="M202" t="str">
            <v>B</v>
          </cell>
          <cell r="N202" t="str">
            <v>W</v>
          </cell>
          <cell r="O202">
            <v>40</v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>
            <v>0.75</v>
          </cell>
          <cell r="U202" t="str">
            <v>502</v>
          </cell>
          <cell r="V202" t="str">
            <v>101</v>
          </cell>
          <cell r="W202" t="str">
            <v>5020</v>
          </cell>
          <cell r="X202" t="str">
            <v>5020</v>
          </cell>
          <cell r="Y202" t="str">
            <v>5020</v>
          </cell>
          <cell r="Z202">
            <v>9090</v>
          </cell>
        </row>
        <row r="203">
          <cell r="B203" t="str">
            <v>10396</v>
          </cell>
          <cell r="C203" t="str">
            <v>Brian Robinson</v>
          </cell>
          <cell r="D203" t="str">
            <v>BRIAN</v>
          </cell>
          <cell r="E203" t="str">
            <v>ROBINSON</v>
          </cell>
          <cell r="F203" t="str">
            <v>OGRO1</v>
          </cell>
          <cell r="G203" t="str">
            <v>Lead Hand</v>
          </cell>
          <cell r="H203" t="str">
            <v>502</v>
          </cell>
          <cell r="I203" t="str">
            <v>Overhead</v>
          </cell>
          <cell r="J203" t="str">
            <v>Full Time - Permanent</v>
          </cell>
          <cell r="K203" t="str">
            <v>LH</v>
          </cell>
          <cell r="L203" t="str">
            <v>Lead Hand</v>
          </cell>
          <cell r="M203" t="str">
            <v>B</v>
          </cell>
          <cell r="N203" t="str">
            <v>W</v>
          </cell>
          <cell r="O203">
            <v>40</v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>
            <v>0.75</v>
          </cell>
          <cell r="U203" t="str">
            <v>502</v>
          </cell>
          <cell r="V203" t="str">
            <v>101</v>
          </cell>
          <cell r="W203" t="str">
            <v>5020</v>
          </cell>
          <cell r="X203" t="str">
            <v>5020</v>
          </cell>
          <cell r="Y203" t="str">
            <v>5020</v>
          </cell>
          <cell r="Z203">
            <v>9090</v>
          </cell>
        </row>
        <row r="204">
          <cell r="B204" t="str">
            <v>10397</v>
          </cell>
          <cell r="C204" t="str">
            <v>Steve Abramovich</v>
          </cell>
          <cell r="D204" t="str">
            <v>STEVE</v>
          </cell>
          <cell r="E204" t="str">
            <v>ABRAMOVICH</v>
          </cell>
          <cell r="F204" t="str">
            <v>OGRO1</v>
          </cell>
          <cell r="G204" t="str">
            <v>Line Maintainer - 1st Class</v>
          </cell>
          <cell r="H204" t="str">
            <v>502</v>
          </cell>
          <cell r="I204" t="str">
            <v>Overhead</v>
          </cell>
          <cell r="J204" t="str">
            <v>Full Time - Permanent</v>
          </cell>
          <cell r="K204" t="str">
            <v>LM</v>
          </cell>
          <cell r="L204" t="str">
            <v>Line Maintainer - 1st Class</v>
          </cell>
          <cell r="M204" t="str">
            <v>B</v>
          </cell>
          <cell r="N204" t="str">
            <v>W</v>
          </cell>
          <cell r="O204">
            <v>40</v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>
            <v>0.75</v>
          </cell>
          <cell r="U204" t="str">
            <v>502</v>
          </cell>
          <cell r="V204" t="str">
            <v>101</v>
          </cell>
          <cell r="W204" t="str">
            <v>5020</v>
          </cell>
          <cell r="X204" t="str">
            <v>5020</v>
          </cell>
          <cell r="Y204" t="str">
            <v>5020</v>
          </cell>
          <cell r="Z204">
            <v>9090</v>
          </cell>
        </row>
        <row r="205">
          <cell r="B205" t="str">
            <v>10398</v>
          </cell>
          <cell r="C205" t="str">
            <v>Scott Biggs</v>
          </cell>
          <cell r="D205" t="str">
            <v>SCOTT</v>
          </cell>
          <cell r="E205" t="str">
            <v>BIGGS</v>
          </cell>
          <cell r="F205" t="str">
            <v>OGRO1</v>
          </cell>
          <cell r="G205" t="str">
            <v>Line Maintainer - 1st Class</v>
          </cell>
          <cell r="H205" t="str">
            <v>502</v>
          </cell>
          <cell r="I205" t="str">
            <v>Overhead</v>
          </cell>
          <cell r="J205" t="str">
            <v>Full Time - Permanent</v>
          </cell>
          <cell r="K205" t="str">
            <v>LM</v>
          </cell>
          <cell r="L205" t="str">
            <v>Line Maintainer - 1st Class</v>
          </cell>
          <cell r="M205" t="str">
            <v>B</v>
          </cell>
          <cell r="N205" t="str">
            <v>W</v>
          </cell>
          <cell r="O205">
            <v>40</v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>
            <v>0.75</v>
          </cell>
          <cell r="U205" t="str">
            <v>502</v>
          </cell>
          <cell r="V205" t="str">
            <v>101</v>
          </cell>
          <cell r="W205" t="str">
            <v>5020</v>
          </cell>
          <cell r="X205" t="str">
            <v>5020</v>
          </cell>
          <cell r="Y205" t="str">
            <v>5020</v>
          </cell>
          <cell r="Z205">
            <v>9090</v>
          </cell>
        </row>
        <row r="206">
          <cell r="B206" t="str">
            <v>10399</v>
          </cell>
          <cell r="C206" t="str">
            <v>Manuel Quaini</v>
          </cell>
          <cell r="D206" t="str">
            <v>MANUEL</v>
          </cell>
          <cell r="E206" t="str">
            <v>QUAINI</v>
          </cell>
          <cell r="F206" t="str">
            <v>OGRO1</v>
          </cell>
          <cell r="G206" t="str">
            <v>Line Maintainer - 1st Class</v>
          </cell>
          <cell r="H206" t="str">
            <v>502</v>
          </cell>
          <cell r="I206" t="str">
            <v>Overhead</v>
          </cell>
          <cell r="J206" t="str">
            <v>Full Time - Permanent</v>
          </cell>
          <cell r="K206" t="str">
            <v>LM</v>
          </cell>
          <cell r="L206" t="str">
            <v>Line Maintainer - 1st Class</v>
          </cell>
          <cell r="M206" t="str">
            <v>B</v>
          </cell>
          <cell r="N206" t="str">
            <v>W</v>
          </cell>
          <cell r="O206">
            <v>40</v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>
            <v>0.75</v>
          </cell>
          <cell r="U206" t="str">
            <v>502</v>
          </cell>
          <cell r="V206" t="str">
            <v>101</v>
          </cell>
          <cell r="W206" t="str">
            <v>5020</v>
          </cell>
          <cell r="X206" t="str">
            <v>5020</v>
          </cell>
          <cell r="Y206" t="str">
            <v>5020</v>
          </cell>
          <cell r="Z206">
            <v>9090</v>
          </cell>
        </row>
        <row r="207">
          <cell r="B207" t="str">
            <v>10446</v>
          </cell>
          <cell r="C207" t="str">
            <v>Joseph Majerovich</v>
          </cell>
          <cell r="D207" t="str">
            <v>JOSEPH</v>
          </cell>
          <cell r="E207" t="str">
            <v>MAJEROVICH</v>
          </cell>
          <cell r="F207" t="str">
            <v>OGRO1</v>
          </cell>
          <cell r="G207" t="str">
            <v>Line Maintainer - 1st Class</v>
          </cell>
          <cell r="H207" t="str">
            <v>502</v>
          </cell>
          <cell r="I207" t="str">
            <v>Overhead</v>
          </cell>
          <cell r="J207" t="str">
            <v>Full Time - Permanent</v>
          </cell>
          <cell r="K207" t="str">
            <v>LM</v>
          </cell>
          <cell r="L207" t="str">
            <v>Line Maintainer - 1st Class</v>
          </cell>
          <cell r="M207" t="str">
            <v>B</v>
          </cell>
          <cell r="N207" t="str">
            <v>W</v>
          </cell>
          <cell r="O207">
            <v>40</v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>
            <v>0.75</v>
          </cell>
          <cell r="U207" t="str">
            <v>502</v>
          </cell>
          <cell r="V207" t="str">
            <v>101</v>
          </cell>
          <cell r="W207" t="str">
            <v>5020</v>
          </cell>
          <cell r="X207" t="str">
            <v>5020</v>
          </cell>
          <cell r="Y207" t="str">
            <v>5020</v>
          </cell>
          <cell r="Z207">
            <v>9090</v>
          </cell>
        </row>
        <row r="208">
          <cell r="B208" t="str">
            <v>10493</v>
          </cell>
          <cell r="C208" t="str">
            <v>Kevin Archer</v>
          </cell>
          <cell r="D208" t="str">
            <v>KEVIN</v>
          </cell>
          <cell r="E208" t="str">
            <v>ARCHER</v>
          </cell>
          <cell r="F208" t="str">
            <v>OGRO1</v>
          </cell>
          <cell r="G208" t="str">
            <v>Line Maintainer - Apprentice</v>
          </cell>
          <cell r="H208" t="str">
            <v>502</v>
          </cell>
          <cell r="I208" t="str">
            <v>Overhead</v>
          </cell>
          <cell r="J208" t="str">
            <v>Full Time - Permanent</v>
          </cell>
          <cell r="K208" t="str">
            <v>LMA</v>
          </cell>
          <cell r="L208" t="str">
            <v>Line Maintainer - Apprentice</v>
          </cell>
          <cell r="M208" t="str">
            <v>B</v>
          </cell>
          <cell r="N208" t="str">
            <v>W</v>
          </cell>
          <cell r="O208">
            <v>40</v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>
            <v>0.75</v>
          </cell>
          <cell r="U208" t="str">
            <v>502</v>
          </cell>
          <cell r="V208" t="str">
            <v>101</v>
          </cell>
          <cell r="W208" t="str">
            <v>5020</v>
          </cell>
          <cell r="X208" t="str">
            <v>5020</v>
          </cell>
          <cell r="Y208" t="str">
            <v>5020</v>
          </cell>
          <cell r="Z208">
            <v>9090</v>
          </cell>
        </row>
        <row r="209">
          <cell r="B209" t="str">
            <v>10541</v>
          </cell>
          <cell r="C209" t="str">
            <v>Don Nickerson</v>
          </cell>
          <cell r="D209" t="str">
            <v>DON</v>
          </cell>
          <cell r="E209" t="str">
            <v>NICKERSON</v>
          </cell>
          <cell r="F209" t="str">
            <v>OGRO1</v>
          </cell>
          <cell r="G209" t="str">
            <v>Line Maintainer - 1st Class</v>
          </cell>
          <cell r="H209" t="str">
            <v>502</v>
          </cell>
          <cell r="I209" t="str">
            <v>Overhead</v>
          </cell>
          <cell r="J209" t="str">
            <v>Full Time - Permanent</v>
          </cell>
          <cell r="K209" t="str">
            <v>LM</v>
          </cell>
          <cell r="L209" t="str">
            <v>Line Maintainer - 1st Class</v>
          </cell>
          <cell r="M209" t="str">
            <v>B</v>
          </cell>
          <cell r="N209" t="str">
            <v>W</v>
          </cell>
          <cell r="O209">
            <v>40</v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>
            <v>0.75</v>
          </cell>
          <cell r="U209" t="str">
            <v>502</v>
          </cell>
          <cell r="V209" t="str">
            <v>101</v>
          </cell>
          <cell r="W209" t="str">
            <v>5020</v>
          </cell>
          <cell r="X209" t="str">
            <v>5020</v>
          </cell>
          <cell r="Y209" t="str">
            <v>5020</v>
          </cell>
          <cell r="Z209">
            <v>9090</v>
          </cell>
        </row>
        <row r="210">
          <cell r="B210" t="str">
            <v>10562</v>
          </cell>
          <cell r="C210" t="str">
            <v>Douglas Mcclellan</v>
          </cell>
          <cell r="D210" t="str">
            <v>DOUGLAS</v>
          </cell>
          <cell r="E210" t="str">
            <v>MCCLELLAN</v>
          </cell>
          <cell r="F210" t="str">
            <v>MCO</v>
          </cell>
          <cell r="G210" t="str">
            <v>Mobile Crane Operator</v>
          </cell>
          <cell r="H210" t="str">
            <v>502</v>
          </cell>
          <cell r="I210" t="str">
            <v>Underground</v>
          </cell>
          <cell r="J210" t="str">
            <v>Full Time - Permanent</v>
          </cell>
          <cell r="K210" t="str">
            <v>MCO</v>
          </cell>
          <cell r="L210" t="str">
            <v>Mobile Crane Operator</v>
          </cell>
          <cell r="M210" t="str">
            <v>B</v>
          </cell>
          <cell r="N210" t="str">
            <v>W</v>
          </cell>
          <cell r="O210">
            <v>40</v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>
            <v>0.75</v>
          </cell>
          <cell r="U210" t="str">
            <v>503</v>
          </cell>
          <cell r="V210" t="str">
            <v>101</v>
          </cell>
          <cell r="W210" t="str">
            <v>5020</v>
          </cell>
          <cell r="X210" t="str">
            <v>5020</v>
          </cell>
          <cell r="Y210" t="str">
            <v>5020</v>
          </cell>
          <cell r="Z210">
            <v>9090</v>
          </cell>
        </row>
        <row r="211">
          <cell r="B211" t="str">
            <v>10613</v>
          </cell>
          <cell r="C211" t="str">
            <v>Philip Kwint</v>
          </cell>
          <cell r="D211" t="str">
            <v>PHILIP</v>
          </cell>
          <cell r="E211" t="str">
            <v>KWINT</v>
          </cell>
          <cell r="F211" t="str">
            <v>OGRO1</v>
          </cell>
          <cell r="G211" t="str">
            <v>Line Maintainer - 1st Class</v>
          </cell>
          <cell r="H211" t="str">
            <v>502</v>
          </cell>
          <cell r="I211" t="str">
            <v>Overhead</v>
          </cell>
          <cell r="J211" t="str">
            <v>Full Time - Permanent</v>
          </cell>
          <cell r="K211" t="str">
            <v>LM</v>
          </cell>
          <cell r="L211" t="str">
            <v>Line Maintainer - 1st Class</v>
          </cell>
          <cell r="M211" t="str">
            <v>B</v>
          </cell>
          <cell r="N211" t="str">
            <v>W</v>
          </cell>
          <cell r="O211">
            <v>40</v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>
            <v>0.75</v>
          </cell>
          <cell r="U211" t="str">
            <v>502</v>
          </cell>
          <cell r="V211" t="str">
            <v>101</v>
          </cell>
          <cell r="W211" t="str">
            <v>5020</v>
          </cell>
          <cell r="X211" t="str">
            <v>5020</v>
          </cell>
          <cell r="Y211" t="str">
            <v>5020</v>
          </cell>
          <cell r="Z211">
            <v>9090</v>
          </cell>
        </row>
        <row r="212">
          <cell r="B212" t="str">
            <v>10717</v>
          </cell>
          <cell r="C212" t="str">
            <v>Jeffrey Mcnab</v>
          </cell>
          <cell r="D212" t="str">
            <v>JEFFREY</v>
          </cell>
          <cell r="E212" t="str">
            <v>MCNAB</v>
          </cell>
          <cell r="F212" t="str">
            <v>OGRO1</v>
          </cell>
          <cell r="G212" t="str">
            <v>Line Maintainer - 1st Class</v>
          </cell>
          <cell r="H212" t="str">
            <v>502</v>
          </cell>
          <cell r="I212" t="str">
            <v>Overhead</v>
          </cell>
          <cell r="J212" t="str">
            <v>Full Time - Permanent</v>
          </cell>
          <cell r="K212" t="str">
            <v>LM</v>
          </cell>
          <cell r="L212" t="str">
            <v>Line Maintainer - 1st Class</v>
          </cell>
          <cell r="M212" t="str">
            <v>B</v>
          </cell>
          <cell r="N212" t="str">
            <v>W</v>
          </cell>
          <cell r="O212">
            <v>40</v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>
            <v>0.75</v>
          </cell>
          <cell r="U212" t="str">
            <v>502</v>
          </cell>
          <cell r="V212" t="str">
            <v>101</v>
          </cell>
          <cell r="W212" t="str">
            <v>5020</v>
          </cell>
          <cell r="X212" t="str">
            <v>5020</v>
          </cell>
          <cell r="Y212" t="str">
            <v>5020</v>
          </cell>
          <cell r="Z212">
            <v>9090</v>
          </cell>
        </row>
        <row r="213">
          <cell r="B213" t="str">
            <v>10718</v>
          </cell>
          <cell r="C213" t="str">
            <v>Joseph Popiel</v>
          </cell>
          <cell r="D213" t="str">
            <v>JOSEPH</v>
          </cell>
          <cell r="E213" t="str">
            <v>POPIEL</v>
          </cell>
          <cell r="F213" t="str">
            <v>SLOH1</v>
          </cell>
          <cell r="G213" t="str">
            <v>Supervisor, Overhead</v>
          </cell>
          <cell r="H213" t="str">
            <v>502</v>
          </cell>
          <cell r="I213" t="str">
            <v>Overhead</v>
          </cell>
          <cell r="J213" t="str">
            <v>Full Time - Permanent</v>
          </cell>
          <cell r="K213" t="str">
            <v>SOH</v>
          </cell>
          <cell r="L213" t="str">
            <v>Supervisor, Overhead</v>
          </cell>
          <cell r="M213" t="str">
            <v>N</v>
          </cell>
          <cell r="N213" t="str">
            <v>W</v>
          </cell>
          <cell r="O213">
            <v>40</v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>
            <v>0.75</v>
          </cell>
          <cell r="U213" t="str">
            <v>502</v>
          </cell>
          <cell r="V213" t="str">
            <v>101</v>
          </cell>
          <cell r="W213" t="str">
            <v>5020</v>
          </cell>
          <cell r="X213" t="str">
            <v>5020</v>
          </cell>
          <cell r="Y213" t="str">
            <v>5020</v>
          </cell>
          <cell r="Z213">
            <v>9090</v>
          </cell>
        </row>
        <row r="214">
          <cell r="B214" t="str">
            <v>10765</v>
          </cell>
          <cell r="C214" t="str">
            <v>David Kirk</v>
          </cell>
          <cell r="D214" t="str">
            <v>DAVID</v>
          </cell>
          <cell r="E214" t="str">
            <v>KIRK</v>
          </cell>
          <cell r="F214" t="str">
            <v>OGRO1</v>
          </cell>
          <cell r="G214" t="str">
            <v>Troubleperson</v>
          </cell>
          <cell r="H214" t="str">
            <v>502</v>
          </cell>
          <cell r="I214" t="str">
            <v>Overhead</v>
          </cell>
          <cell r="J214" t="str">
            <v>Full Time - Permanent</v>
          </cell>
          <cell r="K214" t="str">
            <v>TRBL</v>
          </cell>
          <cell r="L214" t="str">
            <v>Troubleperson</v>
          </cell>
          <cell r="M214" t="str">
            <v>B</v>
          </cell>
          <cell r="N214" t="str">
            <v>W</v>
          </cell>
          <cell r="O214">
            <v>40</v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>
            <v>0.75</v>
          </cell>
          <cell r="U214" t="str">
            <v>502</v>
          </cell>
          <cell r="V214" t="str">
            <v>101</v>
          </cell>
          <cell r="W214" t="str">
            <v>5020</v>
          </cell>
          <cell r="X214" t="str">
            <v>5020</v>
          </cell>
          <cell r="Y214" t="str">
            <v>5020</v>
          </cell>
          <cell r="Z214">
            <v>9090</v>
          </cell>
        </row>
        <row r="215">
          <cell r="B215" t="str">
            <v>10769</v>
          </cell>
          <cell r="C215" t="str">
            <v>Andrew Turney</v>
          </cell>
          <cell r="D215" t="str">
            <v>ANDREW</v>
          </cell>
          <cell r="E215" t="str">
            <v>TURNEY</v>
          </cell>
          <cell r="F215" t="str">
            <v>SLOH1</v>
          </cell>
          <cell r="G215" t="str">
            <v>Supervisor, Overhead</v>
          </cell>
          <cell r="H215" t="str">
            <v>502</v>
          </cell>
          <cell r="I215" t="str">
            <v>Overhead</v>
          </cell>
          <cell r="J215" t="str">
            <v>Full Time - Permanent</v>
          </cell>
          <cell r="K215" t="str">
            <v>SOH</v>
          </cell>
          <cell r="L215" t="str">
            <v>Supervisor, Overhead</v>
          </cell>
          <cell r="M215" t="str">
            <v>N</v>
          </cell>
          <cell r="N215" t="str">
            <v>W</v>
          </cell>
          <cell r="O215">
            <v>40</v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>
            <v>0.75</v>
          </cell>
          <cell r="U215" t="str">
            <v>502</v>
          </cell>
          <cell r="V215" t="str">
            <v>101</v>
          </cell>
          <cell r="W215" t="str">
            <v>5020</v>
          </cell>
          <cell r="X215" t="str">
            <v>5020</v>
          </cell>
          <cell r="Y215" t="str">
            <v>5020</v>
          </cell>
          <cell r="Z215">
            <v>9090</v>
          </cell>
        </row>
        <row r="216">
          <cell r="B216" t="str">
            <v>10771</v>
          </cell>
          <cell r="C216" t="str">
            <v>Dave Riddell</v>
          </cell>
          <cell r="D216" t="str">
            <v>DAVE</v>
          </cell>
          <cell r="E216" t="str">
            <v>RIDDELL</v>
          </cell>
          <cell r="F216" t="str">
            <v>OGRO1</v>
          </cell>
          <cell r="G216" t="str">
            <v>Line Maintainer - 1st Class</v>
          </cell>
          <cell r="H216" t="str">
            <v>502</v>
          </cell>
          <cell r="I216" t="str">
            <v>Overhead</v>
          </cell>
          <cell r="J216" t="str">
            <v>Full Time - Permanent</v>
          </cell>
          <cell r="K216" t="str">
            <v>LM</v>
          </cell>
          <cell r="L216" t="str">
            <v>Line Maintainer - 1st Class</v>
          </cell>
          <cell r="M216" t="str">
            <v>B</v>
          </cell>
          <cell r="N216" t="str">
            <v>W</v>
          </cell>
          <cell r="O216">
            <v>40</v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>
            <v>0.75</v>
          </cell>
          <cell r="U216" t="str">
            <v>502</v>
          </cell>
          <cell r="V216" t="str">
            <v>101</v>
          </cell>
          <cell r="W216" t="str">
            <v>5020</v>
          </cell>
          <cell r="X216" t="str">
            <v>5020</v>
          </cell>
          <cell r="Y216" t="str">
            <v>5020</v>
          </cell>
          <cell r="Z216">
            <v>9090</v>
          </cell>
        </row>
        <row r="217">
          <cell r="B217" t="str">
            <v>10772</v>
          </cell>
          <cell r="C217" t="str">
            <v>Richard Hall</v>
          </cell>
          <cell r="D217" t="str">
            <v>RICHARD</v>
          </cell>
          <cell r="E217" t="str">
            <v>HALL</v>
          </cell>
          <cell r="F217" t="str">
            <v>OGRO1</v>
          </cell>
          <cell r="G217" t="str">
            <v>Lead Hand</v>
          </cell>
          <cell r="H217" t="str">
            <v>502</v>
          </cell>
          <cell r="I217" t="str">
            <v>Overhead</v>
          </cell>
          <cell r="J217" t="str">
            <v>Full Time - Permanent</v>
          </cell>
          <cell r="K217" t="str">
            <v>LH</v>
          </cell>
          <cell r="L217" t="str">
            <v>Lead Hand</v>
          </cell>
          <cell r="M217" t="str">
            <v>B</v>
          </cell>
          <cell r="N217" t="str">
            <v>W</v>
          </cell>
          <cell r="O217">
            <v>40</v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>
            <v>0.75</v>
          </cell>
          <cell r="U217" t="str">
            <v>502</v>
          </cell>
          <cell r="V217" t="str">
            <v>101</v>
          </cell>
          <cell r="W217" t="str">
            <v>5020</v>
          </cell>
          <cell r="X217" t="str">
            <v>5020</v>
          </cell>
          <cell r="Y217" t="str">
            <v>5020</v>
          </cell>
          <cell r="Z217">
            <v>9090</v>
          </cell>
        </row>
        <row r="218">
          <cell r="B218" t="str">
            <v>10773</v>
          </cell>
          <cell r="C218" t="str">
            <v>Brian Ross</v>
          </cell>
          <cell r="D218" t="str">
            <v>BRIAN</v>
          </cell>
          <cell r="E218" t="str">
            <v>ROSS</v>
          </cell>
          <cell r="F218" t="str">
            <v>OGRO1</v>
          </cell>
          <cell r="G218" t="str">
            <v>Line Maintainer - 1st Class</v>
          </cell>
          <cell r="H218" t="str">
            <v>502</v>
          </cell>
          <cell r="I218" t="str">
            <v>Overhead</v>
          </cell>
          <cell r="J218" t="str">
            <v>Full Time - Permanent</v>
          </cell>
          <cell r="K218" t="str">
            <v>LM</v>
          </cell>
          <cell r="L218" t="str">
            <v>Line Maintainer - 1st Class</v>
          </cell>
          <cell r="M218" t="str">
            <v>B</v>
          </cell>
          <cell r="N218" t="str">
            <v>W</v>
          </cell>
          <cell r="O218">
            <v>40</v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>
            <v>0.75</v>
          </cell>
          <cell r="U218" t="str">
            <v>502</v>
          </cell>
          <cell r="V218" t="str">
            <v>101</v>
          </cell>
          <cell r="W218" t="str">
            <v>5020</v>
          </cell>
          <cell r="X218" t="str">
            <v>5020</v>
          </cell>
          <cell r="Y218" t="str">
            <v>5020</v>
          </cell>
          <cell r="Z218">
            <v>9090</v>
          </cell>
        </row>
        <row r="219">
          <cell r="B219" t="str">
            <v>10775</v>
          </cell>
          <cell r="C219" t="str">
            <v>John Robertson</v>
          </cell>
          <cell r="D219" t="str">
            <v>JOHN</v>
          </cell>
          <cell r="E219" t="str">
            <v>ROBERTSON</v>
          </cell>
          <cell r="F219" t="str">
            <v>OGRO1</v>
          </cell>
          <cell r="G219" t="str">
            <v>Line Maintainer - 1st Class</v>
          </cell>
          <cell r="H219" t="str">
            <v>502</v>
          </cell>
          <cell r="I219" t="str">
            <v>Overhead</v>
          </cell>
          <cell r="J219" t="str">
            <v>Full Time - Permanent</v>
          </cell>
          <cell r="K219" t="str">
            <v>LM</v>
          </cell>
          <cell r="L219" t="str">
            <v>Line Maintainer - 1st Class</v>
          </cell>
          <cell r="M219" t="str">
            <v>B</v>
          </cell>
          <cell r="N219" t="str">
            <v>W</v>
          </cell>
          <cell r="O219">
            <v>40</v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>
            <v>0.75</v>
          </cell>
          <cell r="U219" t="str">
            <v>502</v>
          </cell>
          <cell r="V219" t="str">
            <v>101</v>
          </cell>
          <cell r="W219" t="str">
            <v>5020</v>
          </cell>
          <cell r="X219" t="str">
            <v>5020</v>
          </cell>
          <cell r="Y219" t="str">
            <v>5020</v>
          </cell>
          <cell r="Z219">
            <v>9090</v>
          </cell>
        </row>
        <row r="220">
          <cell r="B220" t="str">
            <v>10779</v>
          </cell>
          <cell r="C220" t="str">
            <v>Taylor Arkinson</v>
          </cell>
          <cell r="D220" t="str">
            <v>TAYLOR</v>
          </cell>
          <cell r="E220" t="str">
            <v>ARKINSON</v>
          </cell>
          <cell r="F220" t="str">
            <v>OGRO1</v>
          </cell>
          <cell r="G220" t="str">
            <v>Lineman Plant Inspections</v>
          </cell>
          <cell r="H220" t="str">
            <v>502</v>
          </cell>
          <cell r="I220" t="str">
            <v>Overhead</v>
          </cell>
          <cell r="J220" t="str">
            <v>Full Time - Permanent</v>
          </cell>
          <cell r="K220" t="str">
            <v>LPI</v>
          </cell>
          <cell r="L220" t="str">
            <v>Lineman Plant Inspections</v>
          </cell>
          <cell r="M220" t="str">
            <v>B</v>
          </cell>
          <cell r="N220" t="str">
            <v>W</v>
          </cell>
          <cell r="O220">
            <v>40</v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>
            <v>0.75</v>
          </cell>
          <cell r="U220" t="str">
            <v>502</v>
          </cell>
          <cell r="V220" t="str">
            <v>102</v>
          </cell>
          <cell r="W220" t="str">
            <v>5020</v>
          </cell>
          <cell r="X220" t="str">
            <v>5020</v>
          </cell>
          <cell r="Y220" t="str">
            <v>5020</v>
          </cell>
          <cell r="Z220">
            <v>9090</v>
          </cell>
        </row>
        <row r="221">
          <cell r="B221" t="str">
            <v>10883</v>
          </cell>
          <cell r="C221" t="str">
            <v>Derek Gudgeon</v>
          </cell>
          <cell r="D221" t="str">
            <v>DEREK</v>
          </cell>
          <cell r="E221" t="str">
            <v>GUDGEON</v>
          </cell>
          <cell r="F221" t="str">
            <v>OGRO1</v>
          </cell>
          <cell r="G221" t="str">
            <v>Line Maintainer - Apprentice</v>
          </cell>
          <cell r="H221" t="str">
            <v>502</v>
          </cell>
          <cell r="I221" t="str">
            <v>Overhead</v>
          </cell>
          <cell r="J221" t="str">
            <v>Full Time - Permanent</v>
          </cell>
          <cell r="K221" t="str">
            <v>LMA</v>
          </cell>
          <cell r="L221" t="str">
            <v>Line Maintainer - Apprentice</v>
          </cell>
          <cell r="M221" t="str">
            <v>B</v>
          </cell>
          <cell r="N221" t="str">
            <v>W</v>
          </cell>
          <cell r="O221">
            <v>40</v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>
            <v>0.75</v>
          </cell>
          <cell r="U221" t="str">
            <v>502</v>
          </cell>
          <cell r="V221" t="str">
            <v>101</v>
          </cell>
          <cell r="W221" t="str">
            <v>5020</v>
          </cell>
          <cell r="X221" t="str">
            <v>5020</v>
          </cell>
          <cell r="Y221" t="str">
            <v>5020</v>
          </cell>
          <cell r="Z221">
            <v>9090</v>
          </cell>
        </row>
        <row r="222">
          <cell r="B222" t="str">
            <v>10884</v>
          </cell>
          <cell r="C222" t="str">
            <v>Evan Cowell</v>
          </cell>
          <cell r="D222" t="str">
            <v>EVAN</v>
          </cell>
          <cell r="E222" t="str">
            <v>COWELL</v>
          </cell>
          <cell r="F222" t="str">
            <v>OGRO4</v>
          </cell>
          <cell r="G222" t="str">
            <v>Line Maintainer - Apprentice</v>
          </cell>
          <cell r="H222" t="str">
            <v>502</v>
          </cell>
          <cell r="I222" t="str">
            <v>Overhead</v>
          </cell>
          <cell r="J222" t="str">
            <v>Full Time - Permanent</v>
          </cell>
          <cell r="K222" t="str">
            <v>LMA</v>
          </cell>
          <cell r="L222" t="str">
            <v>Line Maintainer - Apprentice</v>
          </cell>
          <cell r="M222" t="str">
            <v>B</v>
          </cell>
          <cell r="N222" t="str">
            <v>W</v>
          </cell>
          <cell r="O222">
            <v>40</v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>
            <v>0.75</v>
          </cell>
          <cell r="U222" t="str">
            <v>502</v>
          </cell>
          <cell r="V222" t="str">
            <v>102</v>
          </cell>
          <cell r="W222" t="str">
            <v>5020</v>
          </cell>
          <cell r="X222" t="str">
            <v>5020</v>
          </cell>
          <cell r="Y222" t="str">
            <v>5020</v>
          </cell>
          <cell r="Z222">
            <v>9090</v>
          </cell>
        </row>
        <row r="223">
          <cell r="B223" t="str">
            <v>10885</v>
          </cell>
          <cell r="C223" t="str">
            <v>Corey Hand</v>
          </cell>
          <cell r="D223" t="str">
            <v>COREY</v>
          </cell>
          <cell r="E223" t="str">
            <v>HAND</v>
          </cell>
          <cell r="F223" t="str">
            <v>OGRO1</v>
          </cell>
          <cell r="G223" t="str">
            <v>Line Maintainer - Apprentice</v>
          </cell>
          <cell r="H223" t="str">
            <v>502</v>
          </cell>
          <cell r="I223" t="str">
            <v>Overhead</v>
          </cell>
          <cell r="J223" t="str">
            <v>Full Time - Permanent</v>
          </cell>
          <cell r="K223" t="str">
            <v>LMA</v>
          </cell>
          <cell r="L223" t="str">
            <v>Line Maintainer - Apprentice</v>
          </cell>
          <cell r="M223" t="str">
            <v>B</v>
          </cell>
          <cell r="N223" t="str">
            <v>W</v>
          </cell>
          <cell r="O223">
            <v>40</v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>
            <v>0.75</v>
          </cell>
          <cell r="U223" t="str">
            <v>502</v>
          </cell>
          <cell r="V223" t="str">
            <v>101</v>
          </cell>
          <cell r="W223" t="str">
            <v>5020</v>
          </cell>
          <cell r="X223" t="str">
            <v>5020</v>
          </cell>
          <cell r="Y223" t="str">
            <v>5020</v>
          </cell>
          <cell r="Z223">
            <v>9090</v>
          </cell>
        </row>
        <row r="224">
          <cell r="B224" t="str">
            <v>10886</v>
          </cell>
          <cell r="C224" t="str">
            <v>Trevor Ambrosini</v>
          </cell>
          <cell r="D224" t="str">
            <v>TREVOR</v>
          </cell>
          <cell r="E224" t="str">
            <v>AMBROSINI</v>
          </cell>
          <cell r="F224" t="str">
            <v>OGRO1</v>
          </cell>
          <cell r="G224" t="str">
            <v>Line Maintainer - Apprentice</v>
          </cell>
          <cell r="H224" t="str">
            <v>502</v>
          </cell>
          <cell r="I224" t="str">
            <v>Overhead</v>
          </cell>
          <cell r="J224" t="str">
            <v>Full Time - Permanent</v>
          </cell>
          <cell r="K224" t="str">
            <v>LMA</v>
          </cell>
          <cell r="L224" t="str">
            <v>Line Maintainer - Apprentice</v>
          </cell>
          <cell r="M224" t="str">
            <v>B</v>
          </cell>
          <cell r="N224" t="str">
            <v>W</v>
          </cell>
          <cell r="O224">
            <v>40</v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>
            <v>0.75</v>
          </cell>
          <cell r="U224" t="str">
            <v>502</v>
          </cell>
          <cell r="V224" t="str">
            <v>101</v>
          </cell>
          <cell r="W224" t="str">
            <v>5020</v>
          </cell>
          <cell r="X224" t="str">
            <v>5020</v>
          </cell>
          <cell r="Y224" t="str">
            <v>5020</v>
          </cell>
          <cell r="Z224">
            <v>9090</v>
          </cell>
        </row>
        <row r="225">
          <cell r="B225" t="str">
            <v>10887</v>
          </cell>
          <cell r="C225" t="str">
            <v>Tyler Anderson</v>
          </cell>
          <cell r="D225" t="str">
            <v>TYLER</v>
          </cell>
          <cell r="E225" t="str">
            <v>ANDERSON</v>
          </cell>
          <cell r="F225" t="str">
            <v>OGRO1</v>
          </cell>
          <cell r="G225" t="str">
            <v>Line Maintainer - Apprentice</v>
          </cell>
          <cell r="H225" t="str">
            <v>502</v>
          </cell>
          <cell r="I225" t="str">
            <v>Overhead</v>
          </cell>
          <cell r="J225" t="str">
            <v>Full Time - Permanent</v>
          </cell>
          <cell r="K225" t="str">
            <v>LMA</v>
          </cell>
          <cell r="L225" t="str">
            <v>Line Maintainer - Apprentice</v>
          </cell>
          <cell r="M225" t="str">
            <v>B</v>
          </cell>
          <cell r="N225" t="str">
            <v>W</v>
          </cell>
          <cell r="O225">
            <v>40</v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>
            <v>0.75</v>
          </cell>
          <cell r="U225" t="str">
            <v>502</v>
          </cell>
          <cell r="V225" t="str">
            <v>101</v>
          </cell>
          <cell r="W225" t="str">
            <v>5020</v>
          </cell>
          <cell r="X225" t="str">
            <v>5020</v>
          </cell>
          <cell r="Y225" t="str">
            <v>5020</v>
          </cell>
          <cell r="Z225">
            <v>9090</v>
          </cell>
        </row>
        <row r="226">
          <cell r="B226" t="str">
            <v>10888</v>
          </cell>
          <cell r="C226" t="str">
            <v>Brett Miles</v>
          </cell>
          <cell r="D226" t="str">
            <v>BRETT</v>
          </cell>
          <cell r="E226" t="str">
            <v>MILES</v>
          </cell>
          <cell r="F226" t="str">
            <v>OGRO4</v>
          </cell>
          <cell r="G226" t="str">
            <v>Line Maintainer - Apprentice</v>
          </cell>
          <cell r="H226" t="str">
            <v>502</v>
          </cell>
          <cell r="I226" t="str">
            <v>Overhead</v>
          </cell>
          <cell r="J226" t="str">
            <v>Full Time - Permanent</v>
          </cell>
          <cell r="K226" t="str">
            <v>LMA</v>
          </cell>
          <cell r="L226" t="str">
            <v>Line Maintainer - Apprentice</v>
          </cell>
          <cell r="M226" t="str">
            <v>B</v>
          </cell>
          <cell r="N226" t="str">
            <v>W</v>
          </cell>
          <cell r="O226">
            <v>40</v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>
            <v>0.75</v>
          </cell>
          <cell r="U226" t="str">
            <v>502</v>
          </cell>
          <cell r="V226" t="str">
            <v>102</v>
          </cell>
          <cell r="W226" t="str">
            <v>5020</v>
          </cell>
          <cell r="X226" t="str">
            <v>5020</v>
          </cell>
          <cell r="Y226" t="str">
            <v>5020</v>
          </cell>
          <cell r="Z226">
            <v>9090</v>
          </cell>
        </row>
        <row r="227">
          <cell r="B227" t="str">
            <v>10889</v>
          </cell>
          <cell r="C227" t="str">
            <v>Jeffrey Skidmore</v>
          </cell>
          <cell r="D227" t="str">
            <v>JEFFREY</v>
          </cell>
          <cell r="E227" t="str">
            <v>SKIDMORE</v>
          </cell>
          <cell r="F227" t="str">
            <v>OGRO1</v>
          </cell>
          <cell r="G227" t="str">
            <v>Line Maintainer - Apprentice</v>
          </cell>
          <cell r="H227" t="str">
            <v>502</v>
          </cell>
          <cell r="I227" t="str">
            <v>Overhead</v>
          </cell>
          <cell r="J227" t="str">
            <v>Full Time - Permanent</v>
          </cell>
          <cell r="K227" t="str">
            <v>LMA</v>
          </cell>
          <cell r="L227" t="str">
            <v>Line Maintainer - Apprentice</v>
          </cell>
          <cell r="M227" t="str">
            <v>B</v>
          </cell>
          <cell r="N227" t="str">
            <v>W</v>
          </cell>
          <cell r="O227">
            <v>40</v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>
            <v>0.75</v>
          </cell>
          <cell r="U227" t="str">
            <v>502</v>
          </cell>
          <cell r="V227" t="str">
            <v>101</v>
          </cell>
          <cell r="W227" t="str">
            <v>5020</v>
          </cell>
          <cell r="X227" t="str">
            <v>5020</v>
          </cell>
          <cell r="Y227" t="str">
            <v>5020</v>
          </cell>
          <cell r="Z227">
            <v>9090</v>
          </cell>
        </row>
        <row r="228">
          <cell r="B228" t="str">
            <v>10890</v>
          </cell>
          <cell r="C228" t="str">
            <v>Kevin Gregoire</v>
          </cell>
          <cell r="D228" t="str">
            <v>KEVIN</v>
          </cell>
          <cell r="E228" t="str">
            <v>GREGOIRE</v>
          </cell>
          <cell r="F228" t="str">
            <v>OGRO4</v>
          </cell>
          <cell r="G228" t="str">
            <v>Line Maintainer - Apprentice</v>
          </cell>
          <cell r="H228" t="str">
            <v>502</v>
          </cell>
          <cell r="I228" t="str">
            <v>Overhead</v>
          </cell>
          <cell r="J228" t="str">
            <v>Full Time - Permanent</v>
          </cell>
          <cell r="K228" t="str">
            <v>LMA</v>
          </cell>
          <cell r="L228" t="str">
            <v>Line Maintainer - Apprentice</v>
          </cell>
          <cell r="M228" t="str">
            <v>B</v>
          </cell>
          <cell r="N228" t="str">
            <v>W</v>
          </cell>
          <cell r="O228">
            <v>40</v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>
            <v>0.75</v>
          </cell>
          <cell r="U228" t="str">
            <v>502</v>
          </cell>
          <cell r="V228" t="str">
            <v>102</v>
          </cell>
          <cell r="W228" t="str">
            <v>5020</v>
          </cell>
          <cell r="X228" t="str">
            <v>5020</v>
          </cell>
          <cell r="Y228" t="str">
            <v>5020</v>
          </cell>
          <cell r="Z228">
            <v>9090</v>
          </cell>
        </row>
        <row r="229">
          <cell r="B229" t="str">
            <v>10184</v>
          </cell>
          <cell r="C229" t="str">
            <v>Kelly Spencer</v>
          </cell>
          <cell r="D229" t="str">
            <v>KELLY</v>
          </cell>
          <cell r="E229" t="str">
            <v>SPENCER</v>
          </cell>
          <cell r="F229" t="str">
            <v>UGCLK</v>
          </cell>
          <cell r="G229" t="str">
            <v>Construction Clerk</v>
          </cell>
          <cell r="H229" t="str">
            <v>503</v>
          </cell>
          <cell r="I229" t="str">
            <v>Underground</v>
          </cell>
          <cell r="J229" t="str">
            <v>Full Time - Permanent</v>
          </cell>
          <cell r="K229" t="str">
            <v>CCLK</v>
          </cell>
          <cell r="L229" t="str">
            <v>Construction Clerk</v>
          </cell>
          <cell r="M229" t="str">
            <v>B</v>
          </cell>
          <cell r="N229" t="str">
            <v>W</v>
          </cell>
          <cell r="O229">
            <v>40</v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>
            <v>0.75</v>
          </cell>
          <cell r="U229" t="str">
            <v>503</v>
          </cell>
          <cell r="V229" t="str">
            <v>101</v>
          </cell>
          <cell r="W229" t="str">
            <v>5040</v>
          </cell>
          <cell r="X229" t="str">
            <v>5040</v>
          </cell>
          <cell r="Y229" t="str">
            <v>5040</v>
          </cell>
          <cell r="Z229">
            <v>9090</v>
          </cell>
        </row>
        <row r="230">
          <cell r="B230" t="str">
            <v>10356</v>
          </cell>
          <cell r="C230" t="str">
            <v>Mike Denomme</v>
          </cell>
          <cell r="D230" t="str">
            <v>MIKE</v>
          </cell>
          <cell r="E230" t="str">
            <v>DENOMME</v>
          </cell>
          <cell r="F230" t="str">
            <v>UGRO2</v>
          </cell>
          <cell r="G230" t="str">
            <v>Cable Splicer - 2nd Class</v>
          </cell>
          <cell r="H230" t="str">
            <v>503</v>
          </cell>
          <cell r="I230" t="str">
            <v>Underground</v>
          </cell>
          <cell r="J230" t="str">
            <v>Full Time - Permanent</v>
          </cell>
          <cell r="K230" t="str">
            <v>CS2</v>
          </cell>
          <cell r="L230" t="str">
            <v>Cable Splicer - 2nd Class</v>
          </cell>
          <cell r="M230" t="str">
            <v>B</v>
          </cell>
          <cell r="N230" t="str">
            <v>W</v>
          </cell>
          <cell r="O230">
            <v>40</v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>
            <v>0.75</v>
          </cell>
          <cell r="U230" t="str">
            <v>503</v>
          </cell>
          <cell r="V230" t="str">
            <v>101</v>
          </cell>
          <cell r="W230" t="str">
            <v>5040</v>
          </cell>
          <cell r="X230" t="str">
            <v>5040</v>
          </cell>
          <cell r="Y230" t="str">
            <v>5040</v>
          </cell>
          <cell r="Z230">
            <v>9090</v>
          </cell>
        </row>
        <row r="231">
          <cell r="B231" t="str">
            <v>10361</v>
          </cell>
          <cell r="C231" t="str">
            <v>Kevin Robins</v>
          </cell>
          <cell r="D231" t="str">
            <v>KEVIN</v>
          </cell>
          <cell r="E231" t="str">
            <v>ROBINS</v>
          </cell>
          <cell r="F231" t="str">
            <v>SOC</v>
          </cell>
          <cell r="G231" t="str">
            <v>Supervisor, Outside Contractor</v>
          </cell>
          <cell r="H231" t="str">
            <v>503</v>
          </cell>
          <cell r="I231" t="str">
            <v>Contractor Management</v>
          </cell>
          <cell r="J231" t="str">
            <v>Full Time - Permanent</v>
          </cell>
          <cell r="K231" t="str">
            <v>SOC</v>
          </cell>
          <cell r="L231" t="str">
            <v>Supervisor, Outside Contractor</v>
          </cell>
          <cell r="M231" t="str">
            <v>N</v>
          </cell>
          <cell r="N231" t="str">
            <v>W</v>
          </cell>
          <cell r="O231">
            <v>40</v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>
            <v>0.55000000000000004</v>
          </cell>
          <cell r="U231" t="str">
            <v>504</v>
          </cell>
          <cell r="V231" t="str">
            <v>101</v>
          </cell>
          <cell r="W231" t="str">
            <v>5105</v>
          </cell>
          <cell r="X231" t="str">
            <v>5105</v>
          </cell>
          <cell r="Y231" t="str">
            <v>5105</v>
          </cell>
          <cell r="Z231" t="str">
            <v>5105</v>
          </cell>
        </row>
        <row r="232">
          <cell r="B232" t="str">
            <v>10441</v>
          </cell>
          <cell r="C232" t="str">
            <v>Brad Douglas</v>
          </cell>
          <cell r="D232" t="str">
            <v>BRAD</v>
          </cell>
          <cell r="E232" t="str">
            <v>DOUGLAS</v>
          </cell>
          <cell r="F232" t="str">
            <v>UDCG</v>
          </cell>
          <cell r="G232" t="str">
            <v>Labourer</v>
          </cell>
          <cell r="H232" t="str">
            <v>503</v>
          </cell>
          <cell r="I232" t="str">
            <v>Underground</v>
          </cell>
          <cell r="J232" t="str">
            <v>Full Time - Permanent</v>
          </cell>
          <cell r="K232" t="str">
            <v>LAB</v>
          </cell>
          <cell r="L232" t="str">
            <v>Labourer</v>
          </cell>
          <cell r="M232" t="str">
            <v>B</v>
          </cell>
          <cell r="N232" t="str">
            <v>W</v>
          </cell>
          <cell r="O232">
            <v>40</v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>
            <v>0.75</v>
          </cell>
          <cell r="U232" t="str">
            <v>503</v>
          </cell>
          <cell r="V232" t="str">
            <v>101</v>
          </cell>
          <cell r="W232" t="str">
            <v>5040</v>
          </cell>
          <cell r="X232" t="str">
            <v>5040</v>
          </cell>
          <cell r="Y232" t="str">
            <v>5040</v>
          </cell>
          <cell r="Z232">
            <v>9090</v>
          </cell>
        </row>
        <row r="233">
          <cell r="B233" t="str">
            <v>10490</v>
          </cell>
          <cell r="C233" t="str">
            <v>Steven Robson</v>
          </cell>
          <cell r="D233" t="str">
            <v>STEVEN</v>
          </cell>
          <cell r="E233" t="str">
            <v>ROBSON</v>
          </cell>
          <cell r="F233" t="str">
            <v>OGRO1</v>
          </cell>
          <cell r="G233" t="str">
            <v>Line Maintainer - Apprentice</v>
          </cell>
          <cell r="H233" t="str">
            <v>503</v>
          </cell>
          <cell r="I233" t="str">
            <v>Overhead</v>
          </cell>
          <cell r="J233" t="str">
            <v>Full Time - Permanent</v>
          </cell>
          <cell r="K233" t="str">
            <v>LMA</v>
          </cell>
          <cell r="L233" t="str">
            <v>Line Maintainer - Apprentice</v>
          </cell>
          <cell r="M233" t="str">
            <v>B</v>
          </cell>
          <cell r="N233" t="str">
            <v>W</v>
          </cell>
          <cell r="O233">
            <v>40</v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>
            <v>0.75</v>
          </cell>
          <cell r="U233" t="str">
            <v>502</v>
          </cell>
          <cell r="V233" t="str">
            <v>101</v>
          </cell>
          <cell r="W233" t="str">
            <v>5020</v>
          </cell>
          <cell r="X233" t="str">
            <v>5020</v>
          </cell>
          <cell r="Y233" t="str">
            <v>5020</v>
          </cell>
          <cell r="Z233">
            <v>9090</v>
          </cell>
        </row>
        <row r="234">
          <cell r="B234" t="str">
            <v>10492</v>
          </cell>
          <cell r="C234" t="str">
            <v>Walter Haveman</v>
          </cell>
          <cell r="D234" t="str">
            <v>WALTER</v>
          </cell>
          <cell r="E234" t="str">
            <v>HAVEMAN</v>
          </cell>
          <cell r="F234" t="str">
            <v>UDCG</v>
          </cell>
          <cell r="G234" t="str">
            <v>Labourer</v>
          </cell>
          <cell r="H234" t="str">
            <v>503</v>
          </cell>
          <cell r="I234" t="str">
            <v>Underground</v>
          </cell>
          <cell r="J234" t="str">
            <v>Full Time - Permanent</v>
          </cell>
          <cell r="K234" t="str">
            <v>LAB</v>
          </cell>
          <cell r="L234" t="str">
            <v>Labourer</v>
          </cell>
          <cell r="M234" t="str">
            <v>B</v>
          </cell>
          <cell r="N234" t="str">
            <v>W</v>
          </cell>
          <cell r="O234">
            <v>40</v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>
            <v>0.75</v>
          </cell>
          <cell r="U234" t="str">
            <v>503</v>
          </cell>
          <cell r="V234" t="str">
            <v>101</v>
          </cell>
          <cell r="W234" t="str">
            <v>5040</v>
          </cell>
          <cell r="X234" t="str">
            <v>5040</v>
          </cell>
          <cell r="Y234" t="str">
            <v>5040</v>
          </cell>
          <cell r="Z234">
            <v>9090</v>
          </cell>
        </row>
        <row r="235">
          <cell r="B235" t="str">
            <v>10530</v>
          </cell>
          <cell r="C235" t="str">
            <v>Daniel Skidmore</v>
          </cell>
          <cell r="D235" t="str">
            <v>DANIEL</v>
          </cell>
          <cell r="E235" t="str">
            <v>SKIDMORE</v>
          </cell>
          <cell r="F235" t="str">
            <v>MLUG</v>
          </cell>
          <cell r="G235" t="str">
            <v>Manager, Lines</v>
          </cell>
          <cell r="H235" t="str">
            <v>503</v>
          </cell>
          <cell r="I235" t="str">
            <v>Underground</v>
          </cell>
          <cell r="J235" t="str">
            <v>Full Time - Permanent</v>
          </cell>
          <cell r="K235" t="str">
            <v>MLIN</v>
          </cell>
          <cell r="L235" t="str">
            <v>Manager, Lines</v>
          </cell>
          <cell r="M235" t="str">
            <v>N</v>
          </cell>
          <cell r="N235" t="str">
            <v>P</v>
          </cell>
          <cell r="O235">
            <v>40</v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>
            <v>0.75</v>
          </cell>
          <cell r="U235" t="str">
            <v>503</v>
          </cell>
          <cell r="V235" t="str">
            <v>101</v>
          </cell>
          <cell r="W235" t="str">
            <v>5105</v>
          </cell>
          <cell r="X235" t="str">
            <v>5105</v>
          </cell>
          <cell r="Y235" t="str">
            <v>5105</v>
          </cell>
          <cell r="Z235" t="str">
            <v>5105</v>
          </cell>
        </row>
        <row r="236">
          <cell r="B236" t="str">
            <v>10531</v>
          </cell>
          <cell r="C236" t="str">
            <v>Timothy Callaghan</v>
          </cell>
          <cell r="D236" t="str">
            <v>TIMOTHY</v>
          </cell>
          <cell r="E236" t="str">
            <v>CALLAGHAN</v>
          </cell>
          <cell r="F236" t="str">
            <v>SLUG2</v>
          </cell>
          <cell r="G236" t="str">
            <v>Supervisor, Underground</v>
          </cell>
          <cell r="H236" t="str">
            <v>503</v>
          </cell>
          <cell r="I236" t="str">
            <v>Underground</v>
          </cell>
          <cell r="J236" t="str">
            <v>Full Time - Permanent</v>
          </cell>
          <cell r="K236" t="str">
            <v>SUG</v>
          </cell>
          <cell r="L236" t="str">
            <v>Supervisor, Underground</v>
          </cell>
          <cell r="M236" t="str">
            <v>N</v>
          </cell>
          <cell r="N236" t="str">
            <v>W</v>
          </cell>
          <cell r="O236">
            <v>40</v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>
            <v>0.75</v>
          </cell>
          <cell r="U236" t="str">
            <v>503</v>
          </cell>
          <cell r="V236" t="str">
            <v>101</v>
          </cell>
          <cell r="W236" t="str">
            <v>5040</v>
          </cell>
          <cell r="X236" t="str">
            <v>5040</v>
          </cell>
          <cell r="Y236" t="str">
            <v>5040</v>
          </cell>
          <cell r="Z236">
            <v>9090</v>
          </cell>
        </row>
        <row r="237">
          <cell r="B237" t="str">
            <v>10532</v>
          </cell>
          <cell r="C237" t="str">
            <v>Dennis Berberick</v>
          </cell>
          <cell r="D237" t="str">
            <v>DENNIS</v>
          </cell>
          <cell r="E237" t="str">
            <v>BERBERICK</v>
          </cell>
          <cell r="F237" t="str">
            <v>SLUG1</v>
          </cell>
          <cell r="G237" t="str">
            <v>Supervisor, Underground</v>
          </cell>
          <cell r="H237" t="str">
            <v>503</v>
          </cell>
          <cell r="I237" t="str">
            <v>Underground</v>
          </cell>
          <cell r="J237" t="str">
            <v>Full Time - Permanent</v>
          </cell>
          <cell r="K237" t="str">
            <v>SUG</v>
          </cell>
          <cell r="L237" t="str">
            <v>Supervisor, Underground</v>
          </cell>
          <cell r="M237" t="str">
            <v>N</v>
          </cell>
          <cell r="N237" t="str">
            <v>W</v>
          </cell>
          <cell r="O237">
            <v>40</v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>
            <v>0.75</v>
          </cell>
          <cell r="U237" t="str">
            <v>503</v>
          </cell>
          <cell r="V237" t="str">
            <v>101</v>
          </cell>
          <cell r="W237" t="str">
            <v>5040</v>
          </cell>
          <cell r="X237" t="str">
            <v>5040</v>
          </cell>
          <cell r="Y237" t="str">
            <v>5040</v>
          </cell>
          <cell r="Z237">
            <v>9090</v>
          </cell>
        </row>
        <row r="238">
          <cell r="B238" t="str">
            <v>10534</v>
          </cell>
          <cell r="C238" t="str">
            <v>Jason Thompson</v>
          </cell>
          <cell r="D238" t="str">
            <v>JASON</v>
          </cell>
          <cell r="E238" t="str">
            <v>THOMPSON</v>
          </cell>
          <cell r="F238" t="str">
            <v>UDCG</v>
          </cell>
          <cell r="G238" t="str">
            <v>Cable Splicer - Apprentice</v>
          </cell>
          <cell r="H238" t="str">
            <v>503</v>
          </cell>
          <cell r="I238" t="str">
            <v>Underground</v>
          </cell>
          <cell r="J238" t="str">
            <v>Full Time - Permanent</v>
          </cell>
          <cell r="K238" t="str">
            <v>LAB</v>
          </cell>
          <cell r="L238" t="str">
            <v>Cable Splicer - Apprentice</v>
          </cell>
          <cell r="M238" t="str">
            <v>B</v>
          </cell>
          <cell r="N238" t="str">
            <v>W</v>
          </cell>
          <cell r="O238">
            <v>40</v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>
            <v>0.75</v>
          </cell>
          <cell r="U238" t="str">
            <v>503</v>
          </cell>
          <cell r="V238" t="str">
            <v>101</v>
          </cell>
          <cell r="W238" t="str">
            <v>5040</v>
          </cell>
          <cell r="X238" t="str">
            <v>5040</v>
          </cell>
          <cell r="Y238" t="str">
            <v>5040</v>
          </cell>
          <cell r="Z238">
            <v>9090</v>
          </cell>
        </row>
        <row r="239">
          <cell r="B239" t="str">
            <v>10542</v>
          </cell>
          <cell r="C239" t="str">
            <v>Randy Webb</v>
          </cell>
          <cell r="D239" t="str">
            <v>RANDY</v>
          </cell>
          <cell r="E239" t="str">
            <v>WEBB</v>
          </cell>
          <cell r="F239" t="str">
            <v>UDCG</v>
          </cell>
          <cell r="G239" t="str">
            <v>Truck Driver 3rd Class</v>
          </cell>
          <cell r="H239" t="str">
            <v>503</v>
          </cell>
          <cell r="I239" t="str">
            <v>Underground</v>
          </cell>
          <cell r="J239" t="str">
            <v>Full Time - Permanent</v>
          </cell>
          <cell r="K239" t="str">
            <v>LAB</v>
          </cell>
          <cell r="L239" t="str">
            <v>Truck Driver 3rd Class</v>
          </cell>
          <cell r="M239" t="str">
            <v>B</v>
          </cell>
          <cell r="N239" t="str">
            <v>W</v>
          </cell>
          <cell r="O239">
            <v>40</v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>
            <v>0.75</v>
          </cell>
          <cell r="U239" t="str">
            <v>503</v>
          </cell>
          <cell r="V239" t="str">
            <v>101</v>
          </cell>
          <cell r="W239" t="str">
            <v>5040</v>
          </cell>
          <cell r="X239" t="str">
            <v>5040</v>
          </cell>
          <cell r="Y239" t="str">
            <v>5040</v>
          </cell>
          <cell r="Z239">
            <v>9090</v>
          </cell>
        </row>
        <row r="240">
          <cell r="B240" t="str">
            <v>10552</v>
          </cell>
          <cell r="C240" t="str">
            <v>Matthew Kent</v>
          </cell>
          <cell r="D240" t="str">
            <v>MATTHEW</v>
          </cell>
          <cell r="E240" t="str">
            <v>KENT</v>
          </cell>
          <cell r="F240" t="str">
            <v>UGRO1</v>
          </cell>
          <cell r="G240" t="str">
            <v>Cable Splicer - 2nd Class</v>
          </cell>
          <cell r="H240" t="str">
            <v>503</v>
          </cell>
          <cell r="I240" t="str">
            <v>Underground</v>
          </cell>
          <cell r="J240" t="str">
            <v>Full Time - Permanent</v>
          </cell>
          <cell r="K240" t="str">
            <v>CS2</v>
          </cell>
          <cell r="L240" t="str">
            <v>Cable Splicer - 2nd Class</v>
          </cell>
          <cell r="M240" t="str">
            <v>B</v>
          </cell>
          <cell r="N240" t="str">
            <v>W</v>
          </cell>
          <cell r="O240">
            <v>40</v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>
            <v>0.75</v>
          </cell>
          <cell r="U240" t="str">
            <v>503</v>
          </cell>
          <cell r="V240" t="str">
            <v>101</v>
          </cell>
          <cell r="W240" t="str">
            <v>5040</v>
          </cell>
          <cell r="X240" t="str">
            <v>5040</v>
          </cell>
          <cell r="Y240" t="str">
            <v>5040</v>
          </cell>
          <cell r="Z240">
            <v>9090</v>
          </cell>
        </row>
        <row r="241">
          <cell r="B241" t="str">
            <v>10565</v>
          </cell>
          <cell r="C241" t="str">
            <v>John Avdeeff</v>
          </cell>
          <cell r="D241" t="str">
            <v>JOHN</v>
          </cell>
          <cell r="E241" t="str">
            <v>AVDEEFF</v>
          </cell>
          <cell r="F241" t="str">
            <v>UDCG</v>
          </cell>
          <cell r="G241" t="str">
            <v>Underground Duct Crew Lead Hand</v>
          </cell>
          <cell r="H241" t="str">
            <v>503</v>
          </cell>
          <cell r="I241" t="str">
            <v>Underground</v>
          </cell>
          <cell r="J241" t="str">
            <v>Full Time - Permanent</v>
          </cell>
          <cell r="K241" t="str">
            <v>DCLH</v>
          </cell>
          <cell r="L241" t="str">
            <v>Underground Duct Crew Lead Hand</v>
          </cell>
          <cell r="M241" t="str">
            <v>B</v>
          </cell>
          <cell r="N241" t="str">
            <v>W</v>
          </cell>
          <cell r="O241">
            <v>40</v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>
            <v>0.75</v>
          </cell>
          <cell r="U241" t="str">
            <v>503</v>
          </cell>
          <cell r="V241" t="str">
            <v>101</v>
          </cell>
          <cell r="W241" t="str">
            <v>5040</v>
          </cell>
          <cell r="X241" t="str">
            <v>5040</v>
          </cell>
          <cell r="Y241" t="str">
            <v>5040</v>
          </cell>
          <cell r="Z241">
            <v>9090</v>
          </cell>
        </row>
        <row r="242">
          <cell r="B242" t="str">
            <v>10566</v>
          </cell>
          <cell r="C242" t="str">
            <v>Mark Malstrom</v>
          </cell>
          <cell r="D242" t="str">
            <v>MARK</v>
          </cell>
          <cell r="E242" t="str">
            <v>MALSTROM</v>
          </cell>
          <cell r="F242" t="str">
            <v>UGRO2</v>
          </cell>
          <cell r="G242" t="str">
            <v>UG Cable Splicer Lead hand</v>
          </cell>
          <cell r="H242" t="str">
            <v>503</v>
          </cell>
          <cell r="I242" t="str">
            <v>Underground</v>
          </cell>
          <cell r="J242" t="str">
            <v>Full Time - Permanent</v>
          </cell>
          <cell r="K242" t="str">
            <v>CSLH</v>
          </cell>
          <cell r="L242" t="str">
            <v>UG Cable Splicer Lead hand</v>
          </cell>
          <cell r="M242" t="str">
            <v>B</v>
          </cell>
          <cell r="N242" t="str">
            <v>W</v>
          </cell>
          <cell r="O242">
            <v>40</v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>
            <v>0.75</v>
          </cell>
          <cell r="U242" t="str">
            <v>503</v>
          </cell>
          <cell r="V242" t="str">
            <v>101</v>
          </cell>
          <cell r="W242" t="str">
            <v>5040</v>
          </cell>
          <cell r="X242" t="str">
            <v>5040</v>
          </cell>
          <cell r="Y242" t="str">
            <v>5040</v>
          </cell>
          <cell r="Z242">
            <v>9090</v>
          </cell>
        </row>
        <row r="243">
          <cell r="B243" t="str">
            <v>10567</v>
          </cell>
          <cell r="C243" t="str">
            <v>Bruce Mcnea</v>
          </cell>
          <cell r="D243" t="str">
            <v>BRUCE</v>
          </cell>
          <cell r="E243" t="str">
            <v>MCNEA</v>
          </cell>
          <cell r="F243" t="str">
            <v>UGRO1</v>
          </cell>
          <cell r="G243" t="str">
            <v>U.G. Cable Splicer Lead hand</v>
          </cell>
          <cell r="H243" t="str">
            <v>503</v>
          </cell>
          <cell r="I243" t="str">
            <v>Underground</v>
          </cell>
          <cell r="J243" t="str">
            <v>Full Time - Permanent</v>
          </cell>
          <cell r="K243" t="str">
            <v>CSLH</v>
          </cell>
          <cell r="L243" t="str">
            <v>U.G. Cable Splicer Lead hand</v>
          </cell>
          <cell r="M243" t="str">
            <v>B</v>
          </cell>
          <cell r="N243" t="str">
            <v>W</v>
          </cell>
          <cell r="O243">
            <v>40</v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>
            <v>0.75</v>
          </cell>
          <cell r="U243" t="str">
            <v>503</v>
          </cell>
          <cell r="V243" t="str">
            <v>101</v>
          </cell>
          <cell r="W243" t="str">
            <v>5040</v>
          </cell>
          <cell r="X243" t="str">
            <v>5040</v>
          </cell>
          <cell r="Y243" t="str">
            <v>5040</v>
          </cell>
          <cell r="Z243">
            <v>9090</v>
          </cell>
        </row>
        <row r="244">
          <cell r="B244" t="str">
            <v>10573</v>
          </cell>
          <cell r="C244" t="str">
            <v>Andrew Mehlenbacher</v>
          </cell>
          <cell r="D244" t="str">
            <v>ANDREW</v>
          </cell>
          <cell r="E244" t="str">
            <v>MEHLENBACHER</v>
          </cell>
          <cell r="F244" t="str">
            <v>SLPC</v>
          </cell>
          <cell r="G244" t="str">
            <v>Supervisor, Lines</v>
          </cell>
          <cell r="H244" t="str">
            <v>503</v>
          </cell>
          <cell r="I244" t="str">
            <v>Underground</v>
          </cell>
          <cell r="J244" t="str">
            <v>Full Time - Permanent</v>
          </cell>
          <cell r="K244" t="str">
            <v>SLIN</v>
          </cell>
          <cell r="L244" t="str">
            <v>Supervisor, Lines</v>
          </cell>
          <cell r="M244" t="str">
            <v>N</v>
          </cell>
          <cell r="N244" t="str">
            <v>W</v>
          </cell>
          <cell r="O244">
            <v>40</v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>
            <v>0.75</v>
          </cell>
          <cell r="U244" t="str">
            <v>503</v>
          </cell>
          <cell r="V244" t="str">
            <v>101</v>
          </cell>
          <cell r="W244" t="str">
            <v>5040</v>
          </cell>
          <cell r="X244" t="str">
            <v>5040</v>
          </cell>
          <cell r="Y244" t="str">
            <v>5040</v>
          </cell>
          <cell r="Z244">
            <v>9090</v>
          </cell>
        </row>
        <row r="245">
          <cell r="B245" t="str">
            <v>10579</v>
          </cell>
          <cell r="C245" t="str">
            <v>Trevor Hewitson</v>
          </cell>
          <cell r="D245" t="str">
            <v>TREVOR</v>
          </cell>
          <cell r="E245" t="str">
            <v>HEWITSON</v>
          </cell>
          <cell r="F245" t="str">
            <v>UGRO1</v>
          </cell>
          <cell r="G245" t="str">
            <v>UG Cable Splicer Lead hand</v>
          </cell>
          <cell r="H245" t="str">
            <v>503</v>
          </cell>
          <cell r="I245" t="str">
            <v>Underground</v>
          </cell>
          <cell r="J245" t="str">
            <v>Full Time - Permanent</v>
          </cell>
          <cell r="K245" t="str">
            <v>CSLH</v>
          </cell>
          <cell r="L245" t="str">
            <v>UG Cable Splicer Lead hand</v>
          </cell>
          <cell r="M245" t="str">
            <v>B</v>
          </cell>
          <cell r="N245" t="str">
            <v>W</v>
          </cell>
          <cell r="O245">
            <v>40</v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>
            <v>0.75</v>
          </cell>
          <cell r="U245" t="str">
            <v>503</v>
          </cell>
          <cell r="V245" t="str">
            <v>101</v>
          </cell>
          <cell r="W245" t="str">
            <v>5040</v>
          </cell>
          <cell r="X245" t="str">
            <v>5040</v>
          </cell>
          <cell r="Y245" t="str">
            <v>5040</v>
          </cell>
          <cell r="Z245">
            <v>9090</v>
          </cell>
        </row>
        <row r="246">
          <cell r="B246" t="str">
            <v>10582</v>
          </cell>
          <cell r="C246" t="str">
            <v>Dean Loro</v>
          </cell>
          <cell r="D246" t="str">
            <v>DEAN</v>
          </cell>
          <cell r="E246" t="str">
            <v>LORO</v>
          </cell>
          <cell r="F246" t="str">
            <v>MCO</v>
          </cell>
          <cell r="G246" t="str">
            <v>Mobile Crane Operator</v>
          </cell>
          <cell r="H246" t="str">
            <v>503</v>
          </cell>
          <cell r="I246" t="str">
            <v>Underground</v>
          </cell>
          <cell r="J246" t="str">
            <v>Full Time - Permanent</v>
          </cell>
          <cell r="K246" t="str">
            <v>MCO</v>
          </cell>
          <cell r="L246" t="str">
            <v>Mobile Crane Operator</v>
          </cell>
          <cell r="M246" t="str">
            <v>B</v>
          </cell>
          <cell r="N246" t="str">
            <v>W</v>
          </cell>
          <cell r="O246">
            <v>40</v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>
            <v>0.75</v>
          </cell>
          <cell r="U246" t="str">
            <v>503</v>
          </cell>
          <cell r="V246" t="str">
            <v>101</v>
          </cell>
          <cell r="W246" t="str">
            <v>5040</v>
          </cell>
          <cell r="X246" t="str">
            <v>5040</v>
          </cell>
          <cell r="Y246" t="str">
            <v>5040</v>
          </cell>
          <cell r="Z246">
            <v>9090</v>
          </cell>
        </row>
        <row r="247">
          <cell r="B247" t="str">
            <v>10583</v>
          </cell>
          <cell r="C247" t="str">
            <v>Donald Despond</v>
          </cell>
          <cell r="D247" t="str">
            <v>DONALD</v>
          </cell>
          <cell r="E247" t="str">
            <v>DESPOND</v>
          </cell>
          <cell r="F247" t="str">
            <v>UGRO2</v>
          </cell>
          <cell r="G247" t="str">
            <v>UG Cable Splicer Lead hand</v>
          </cell>
          <cell r="H247" t="str">
            <v>503</v>
          </cell>
          <cell r="I247" t="str">
            <v>Underground</v>
          </cell>
          <cell r="J247" t="str">
            <v>Full Time - Permanent</v>
          </cell>
          <cell r="K247" t="str">
            <v>CSLH</v>
          </cell>
          <cell r="L247" t="str">
            <v>UG Cable Splicer Lead hand</v>
          </cell>
          <cell r="M247" t="str">
            <v>B</v>
          </cell>
          <cell r="N247" t="str">
            <v>W</v>
          </cell>
          <cell r="O247">
            <v>40</v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>
            <v>0.75</v>
          </cell>
          <cell r="U247" t="str">
            <v>503</v>
          </cell>
          <cell r="V247" t="str">
            <v>101</v>
          </cell>
          <cell r="W247" t="str">
            <v>5040</v>
          </cell>
          <cell r="X247" t="str">
            <v>5040</v>
          </cell>
          <cell r="Y247" t="str">
            <v>5040</v>
          </cell>
          <cell r="Z247">
            <v>9090</v>
          </cell>
        </row>
        <row r="248">
          <cell r="B248" t="str">
            <v>10587</v>
          </cell>
          <cell r="C248" t="str">
            <v>Brian Henley</v>
          </cell>
          <cell r="D248" t="str">
            <v>BRIAN</v>
          </cell>
          <cell r="E248" t="str">
            <v>HENLEY</v>
          </cell>
          <cell r="F248" t="str">
            <v>UGRO2</v>
          </cell>
          <cell r="G248" t="str">
            <v>Lead Hand</v>
          </cell>
          <cell r="H248" t="str">
            <v>503</v>
          </cell>
          <cell r="I248" t="str">
            <v>Underground</v>
          </cell>
          <cell r="J248" t="str">
            <v>Full Time - Permanent</v>
          </cell>
          <cell r="K248" t="str">
            <v>CS1</v>
          </cell>
          <cell r="L248" t="str">
            <v>Lead Hand</v>
          </cell>
          <cell r="M248" t="str">
            <v>B</v>
          </cell>
          <cell r="N248" t="str">
            <v>W</v>
          </cell>
          <cell r="O248">
            <v>40</v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>
            <v>0.75</v>
          </cell>
          <cell r="U248" t="str">
            <v>503</v>
          </cell>
          <cell r="V248" t="str">
            <v>101</v>
          </cell>
          <cell r="W248" t="str">
            <v>5040</v>
          </cell>
          <cell r="X248" t="str">
            <v>5040</v>
          </cell>
          <cell r="Y248" t="str">
            <v>5040</v>
          </cell>
          <cell r="Z248">
            <v>9090</v>
          </cell>
        </row>
        <row r="249">
          <cell r="B249" t="str">
            <v>10588</v>
          </cell>
          <cell r="C249" t="str">
            <v>Paul Kiefer</v>
          </cell>
          <cell r="D249" t="str">
            <v>PAUL</v>
          </cell>
          <cell r="E249" t="str">
            <v>KIEFER</v>
          </cell>
          <cell r="F249" t="str">
            <v>UDCG</v>
          </cell>
          <cell r="G249" t="str">
            <v>Underground Duct Crew Lead Hand</v>
          </cell>
          <cell r="H249" t="str">
            <v>503</v>
          </cell>
          <cell r="I249" t="str">
            <v>Underground</v>
          </cell>
          <cell r="J249" t="str">
            <v>Full Time - Permanent</v>
          </cell>
          <cell r="K249" t="str">
            <v>DCLH</v>
          </cell>
          <cell r="L249" t="str">
            <v>Underground Duct Crew Lead Hand</v>
          </cell>
          <cell r="M249" t="str">
            <v>B</v>
          </cell>
          <cell r="N249" t="str">
            <v>W</v>
          </cell>
          <cell r="O249">
            <v>40</v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>
            <v>0.75</v>
          </cell>
          <cell r="U249" t="str">
            <v>503</v>
          </cell>
          <cell r="V249" t="str">
            <v>101</v>
          </cell>
          <cell r="W249" t="str">
            <v>5040</v>
          </cell>
          <cell r="X249" t="str">
            <v>5040</v>
          </cell>
          <cell r="Y249" t="str">
            <v>5040</v>
          </cell>
          <cell r="Z249">
            <v>9090</v>
          </cell>
        </row>
        <row r="250">
          <cell r="B250" t="str">
            <v>10590</v>
          </cell>
          <cell r="C250" t="str">
            <v>Roy Owen</v>
          </cell>
          <cell r="D250" t="str">
            <v>ROY</v>
          </cell>
          <cell r="E250" t="str">
            <v>OWEN</v>
          </cell>
          <cell r="F250" t="str">
            <v>UGRO2</v>
          </cell>
          <cell r="G250" t="str">
            <v>UG Cable Splicer Lead hand</v>
          </cell>
          <cell r="H250" t="str">
            <v>503</v>
          </cell>
          <cell r="I250" t="str">
            <v>Underground</v>
          </cell>
          <cell r="J250" t="str">
            <v>Full Time - Permanent</v>
          </cell>
          <cell r="K250" t="str">
            <v>CSLH</v>
          </cell>
          <cell r="L250" t="str">
            <v>UG Cable Splicer Lead hand</v>
          </cell>
          <cell r="M250" t="str">
            <v>B</v>
          </cell>
          <cell r="N250" t="str">
            <v>W</v>
          </cell>
          <cell r="O250">
            <v>40</v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>
            <v>0.75</v>
          </cell>
          <cell r="U250" t="str">
            <v>503</v>
          </cell>
          <cell r="V250" t="str">
            <v>101</v>
          </cell>
          <cell r="W250" t="str">
            <v>5040</v>
          </cell>
          <cell r="X250" t="str">
            <v>5040</v>
          </cell>
          <cell r="Y250" t="str">
            <v>5040</v>
          </cell>
          <cell r="Z250">
            <v>9090</v>
          </cell>
        </row>
        <row r="251">
          <cell r="B251" t="str">
            <v>10591</v>
          </cell>
          <cell r="C251" t="str">
            <v>Harry Narine</v>
          </cell>
          <cell r="D251" t="str">
            <v>HARRY</v>
          </cell>
          <cell r="E251" t="str">
            <v>NARINE</v>
          </cell>
          <cell r="F251" t="str">
            <v>UGRO2</v>
          </cell>
          <cell r="G251" t="str">
            <v>Cable Splicer - 1st Class</v>
          </cell>
          <cell r="H251" t="str">
            <v>503</v>
          </cell>
          <cell r="I251" t="str">
            <v>Underground</v>
          </cell>
          <cell r="J251" t="str">
            <v>Full Time - Permanent</v>
          </cell>
          <cell r="K251" t="str">
            <v>CS1</v>
          </cell>
          <cell r="L251" t="str">
            <v>Cable Splicer - 1st Class</v>
          </cell>
          <cell r="M251" t="str">
            <v>B</v>
          </cell>
          <cell r="N251" t="str">
            <v>W</v>
          </cell>
          <cell r="O251">
            <v>40</v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>
            <v>0.75</v>
          </cell>
          <cell r="U251" t="str">
            <v>503</v>
          </cell>
          <cell r="V251" t="str">
            <v>101</v>
          </cell>
          <cell r="W251" t="str">
            <v>5040</v>
          </cell>
          <cell r="X251" t="str">
            <v>5040</v>
          </cell>
          <cell r="Y251" t="str">
            <v>5040</v>
          </cell>
          <cell r="Z251">
            <v>9090</v>
          </cell>
        </row>
        <row r="252">
          <cell r="B252" t="str">
            <v>10592</v>
          </cell>
          <cell r="C252" t="str">
            <v>Riccardo Zottarelli</v>
          </cell>
          <cell r="D252" t="str">
            <v>RICCARDO</v>
          </cell>
          <cell r="E252" t="str">
            <v>ZOTTARELLI</v>
          </cell>
          <cell r="F252" t="str">
            <v>UDCG</v>
          </cell>
          <cell r="G252" t="str">
            <v>Labourer</v>
          </cell>
          <cell r="H252" t="str">
            <v>503</v>
          </cell>
          <cell r="I252" t="str">
            <v>Underground</v>
          </cell>
          <cell r="J252" t="str">
            <v>Full Time - Permanent</v>
          </cell>
          <cell r="K252" t="str">
            <v>LAB</v>
          </cell>
          <cell r="L252" t="str">
            <v>Labourer</v>
          </cell>
          <cell r="M252" t="str">
            <v>B</v>
          </cell>
          <cell r="N252" t="str">
            <v>W</v>
          </cell>
          <cell r="O252">
            <v>40</v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>
            <v>0.75</v>
          </cell>
          <cell r="U252" t="str">
            <v>503</v>
          </cell>
          <cell r="V252" t="str">
            <v>101</v>
          </cell>
          <cell r="W252" t="str">
            <v>5040</v>
          </cell>
          <cell r="X252" t="str">
            <v>5040</v>
          </cell>
          <cell r="Y252" t="str">
            <v>5040</v>
          </cell>
          <cell r="Z252">
            <v>9090</v>
          </cell>
        </row>
        <row r="253">
          <cell r="B253" t="str">
            <v>10593</v>
          </cell>
          <cell r="C253" t="str">
            <v>Brian Bota</v>
          </cell>
          <cell r="D253" t="str">
            <v>BRIAN</v>
          </cell>
          <cell r="E253" t="str">
            <v>BOTA</v>
          </cell>
          <cell r="F253" t="str">
            <v>MCO</v>
          </cell>
          <cell r="G253" t="str">
            <v>Mobile Crane Operator</v>
          </cell>
          <cell r="H253" t="str">
            <v>503</v>
          </cell>
          <cell r="I253" t="str">
            <v>Underground</v>
          </cell>
          <cell r="J253" t="str">
            <v>Full Time - Permanent</v>
          </cell>
          <cell r="K253" t="str">
            <v>MCO</v>
          </cell>
          <cell r="L253" t="str">
            <v>Mobile Crane Operator</v>
          </cell>
          <cell r="M253" t="str">
            <v>B</v>
          </cell>
          <cell r="N253" t="str">
            <v>W</v>
          </cell>
          <cell r="O253">
            <v>40</v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>
            <v>0.75</v>
          </cell>
          <cell r="U253" t="str">
            <v>503</v>
          </cell>
          <cell r="V253" t="str">
            <v>101</v>
          </cell>
          <cell r="W253" t="str">
            <v>5040</v>
          </cell>
          <cell r="X253" t="str">
            <v>5040</v>
          </cell>
          <cell r="Y253" t="str">
            <v>5040</v>
          </cell>
          <cell r="Z253">
            <v>9090</v>
          </cell>
        </row>
        <row r="254">
          <cell r="B254" t="str">
            <v>10594</v>
          </cell>
          <cell r="C254" t="str">
            <v>Jim Stinson</v>
          </cell>
          <cell r="D254" t="str">
            <v>JIM</v>
          </cell>
          <cell r="E254" t="str">
            <v>STINSON</v>
          </cell>
          <cell r="F254" t="str">
            <v>SLDC</v>
          </cell>
          <cell r="G254" t="str">
            <v>Supervisor, Underground</v>
          </cell>
          <cell r="H254" t="str">
            <v>503</v>
          </cell>
          <cell r="I254" t="str">
            <v>Underground</v>
          </cell>
          <cell r="J254" t="str">
            <v>Full Time - Permanent</v>
          </cell>
          <cell r="K254" t="str">
            <v>SUG</v>
          </cell>
          <cell r="L254" t="str">
            <v>Supervisor, Underground</v>
          </cell>
          <cell r="M254" t="str">
            <v>N</v>
          </cell>
          <cell r="N254" t="str">
            <v>W</v>
          </cell>
          <cell r="O254">
            <v>40</v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>
            <v>0.75</v>
          </cell>
          <cell r="U254" t="str">
            <v>503</v>
          </cell>
          <cell r="V254" t="str">
            <v>101</v>
          </cell>
          <cell r="W254" t="str">
            <v>5040</v>
          </cell>
          <cell r="X254" t="str">
            <v>5040</v>
          </cell>
          <cell r="Y254" t="str">
            <v>5040</v>
          </cell>
          <cell r="Z254">
            <v>9090</v>
          </cell>
        </row>
        <row r="255">
          <cell r="B255" t="str">
            <v>10597</v>
          </cell>
          <cell r="C255" t="str">
            <v>James Arnel</v>
          </cell>
          <cell r="D255" t="str">
            <v>JAMES</v>
          </cell>
          <cell r="E255" t="str">
            <v>ARNEL</v>
          </cell>
          <cell r="F255" t="str">
            <v>UPC</v>
          </cell>
          <cell r="G255" t="str">
            <v>Utility Vac Truck 1st Class "A"</v>
          </cell>
          <cell r="H255" t="str">
            <v>503</v>
          </cell>
          <cell r="I255" t="str">
            <v>Underground</v>
          </cell>
          <cell r="J255" t="str">
            <v>Full Time - Permanent</v>
          </cell>
          <cell r="K255" t="str">
            <v>UVT1A</v>
          </cell>
          <cell r="L255" t="str">
            <v>Utility Vac Truck 1st Class "A"</v>
          </cell>
          <cell r="M255" t="str">
            <v>B</v>
          </cell>
          <cell r="N255" t="str">
            <v>W</v>
          </cell>
          <cell r="O255">
            <v>40</v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>
            <v>0.75</v>
          </cell>
          <cell r="U255" t="str">
            <v>503</v>
          </cell>
          <cell r="V255" t="str">
            <v>101</v>
          </cell>
          <cell r="W255" t="str">
            <v>5040</v>
          </cell>
          <cell r="X255" t="str">
            <v>5040</v>
          </cell>
          <cell r="Y255" t="str">
            <v>5040</v>
          </cell>
          <cell r="Z255">
            <v>9090</v>
          </cell>
        </row>
        <row r="256">
          <cell r="B256" t="str">
            <v>10598</v>
          </cell>
          <cell r="C256" t="str">
            <v>Lloyd Degrow</v>
          </cell>
          <cell r="D256" t="str">
            <v>LLOYD</v>
          </cell>
          <cell r="E256" t="str">
            <v>DEGROW</v>
          </cell>
          <cell r="F256" t="str">
            <v>UGRO1</v>
          </cell>
          <cell r="G256" t="str">
            <v>Cable Splicer - 1st Class</v>
          </cell>
          <cell r="H256" t="str">
            <v>503</v>
          </cell>
          <cell r="I256" t="str">
            <v>Underground</v>
          </cell>
          <cell r="J256" t="str">
            <v>Full Time - Permanent</v>
          </cell>
          <cell r="K256" t="str">
            <v>CS1</v>
          </cell>
          <cell r="L256" t="str">
            <v>Cable Splicer - 1st Class</v>
          </cell>
          <cell r="M256" t="str">
            <v>B</v>
          </cell>
          <cell r="N256" t="str">
            <v>W</v>
          </cell>
          <cell r="O256">
            <v>40</v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>
            <v>0.75</v>
          </cell>
          <cell r="U256" t="str">
            <v>503</v>
          </cell>
          <cell r="V256" t="str">
            <v>101</v>
          </cell>
          <cell r="W256" t="str">
            <v>5040</v>
          </cell>
          <cell r="X256" t="str">
            <v>5040</v>
          </cell>
          <cell r="Y256" t="str">
            <v>5040</v>
          </cell>
          <cell r="Z256">
            <v>9090</v>
          </cell>
        </row>
        <row r="257">
          <cell r="B257" t="str">
            <v>10599</v>
          </cell>
          <cell r="C257" t="str">
            <v>Tony Ierace</v>
          </cell>
          <cell r="D257" t="str">
            <v>TONY</v>
          </cell>
          <cell r="E257" t="str">
            <v>IERACE</v>
          </cell>
          <cell r="F257" t="str">
            <v>UGRO1</v>
          </cell>
          <cell r="G257" t="str">
            <v>Cable Splicer - 1st Class</v>
          </cell>
          <cell r="H257" t="str">
            <v>503</v>
          </cell>
          <cell r="I257" t="str">
            <v>Underground</v>
          </cell>
          <cell r="J257" t="str">
            <v>Full Time - Permanent</v>
          </cell>
          <cell r="K257" t="str">
            <v>CS1</v>
          </cell>
          <cell r="L257" t="str">
            <v>Cable Splicer - 1st Class</v>
          </cell>
          <cell r="M257" t="str">
            <v>B</v>
          </cell>
          <cell r="N257" t="str">
            <v>W</v>
          </cell>
          <cell r="O257">
            <v>40</v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>
            <v>0.75</v>
          </cell>
          <cell r="U257" t="str">
            <v>503</v>
          </cell>
          <cell r="V257" t="str">
            <v>101</v>
          </cell>
          <cell r="W257" t="str">
            <v>5040</v>
          </cell>
          <cell r="X257" t="str">
            <v>5040</v>
          </cell>
          <cell r="Y257" t="str">
            <v>5040</v>
          </cell>
          <cell r="Z257">
            <v>9090</v>
          </cell>
        </row>
        <row r="258">
          <cell r="B258" t="str">
            <v>10600</v>
          </cell>
          <cell r="C258" t="str">
            <v>Dave Robinson</v>
          </cell>
          <cell r="D258" t="str">
            <v>DAVE</v>
          </cell>
          <cell r="E258" t="str">
            <v>ROBINSON</v>
          </cell>
          <cell r="F258" t="str">
            <v>UGRO1</v>
          </cell>
          <cell r="G258" t="str">
            <v>Cable Splicer - Apprentice</v>
          </cell>
          <cell r="H258" t="str">
            <v>503</v>
          </cell>
          <cell r="I258" t="str">
            <v>Underground</v>
          </cell>
          <cell r="J258" t="str">
            <v>Full Time - Permanent</v>
          </cell>
          <cell r="K258" t="str">
            <v>CSA</v>
          </cell>
          <cell r="L258" t="str">
            <v>Cable Splicer - Apprentice</v>
          </cell>
          <cell r="M258" t="str">
            <v>B</v>
          </cell>
          <cell r="N258" t="str">
            <v>W</v>
          </cell>
          <cell r="O258">
            <v>40</v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>
            <v>0.75</v>
          </cell>
          <cell r="U258" t="str">
            <v>503</v>
          </cell>
          <cell r="V258" t="str">
            <v>101</v>
          </cell>
          <cell r="W258" t="str">
            <v>5040</v>
          </cell>
          <cell r="X258" t="str">
            <v>5040</v>
          </cell>
          <cell r="Y258" t="str">
            <v>5040</v>
          </cell>
          <cell r="Z258">
            <v>9090</v>
          </cell>
        </row>
        <row r="259">
          <cell r="B259" t="str">
            <v>10610</v>
          </cell>
          <cell r="C259" t="str">
            <v>James Hussack</v>
          </cell>
          <cell r="D259" t="str">
            <v>JAMES</v>
          </cell>
          <cell r="E259" t="str">
            <v>HUSSACK</v>
          </cell>
          <cell r="F259" t="str">
            <v>UDCG</v>
          </cell>
          <cell r="G259" t="str">
            <v>Labourer</v>
          </cell>
          <cell r="H259" t="str">
            <v>503</v>
          </cell>
          <cell r="I259" t="str">
            <v>Underground</v>
          </cell>
          <cell r="J259" t="str">
            <v>Full Time - Permanent</v>
          </cell>
          <cell r="K259" t="str">
            <v>LAB</v>
          </cell>
          <cell r="L259" t="str">
            <v>Labourer</v>
          </cell>
          <cell r="M259" t="str">
            <v>B</v>
          </cell>
          <cell r="N259" t="str">
            <v>W</v>
          </cell>
          <cell r="O259">
            <v>40</v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>
            <v>0.75</v>
          </cell>
          <cell r="U259" t="str">
            <v>503</v>
          </cell>
          <cell r="V259" t="str">
            <v>101</v>
          </cell>
          <cell r="W259" t="str">
            <v>5040</v>
          </cell>
          <cell r="X259" t="str">
            <v>5040</v>
          </cell>
          <cell r="Y259" t="str">
            <v>5040</v>
          </cell>
          <cell r="Z259">
            <v>9090</v>
          </cell>
        </row>
        <row r="260">
          <cell r="B260" t="str">
            <v>10820</v>
          </cell>
          <cell r="C260" t="str">
            <v>Gregg Hutchinson</v>
          </cell>
          <cell r="D260" t="str">
            <v>GREGG</v>
          </cell>
          <cell r="E260" t="str">
            <v>HUTCHINSON</v>
          </cell>
          <cell r="F260" t="str">
            <v>CONIN</v>
          </cell>
          <cell r="G260" t="str">
            <v>Contractor Inspector</v>
          </cell>
          <cell r="H260" t="str">
            <v>503</v>
          </cell>
          <cell r="I260" t="str">
            <v>Contractor Management</v>
          </cell>
          <cell r="J260" t="str">
            <v>Full Time - Permanent</v>
          </cell>
          <cell r="K260" t="str">
            <v>CONINS</v>
          </cell>
          <cell r="L260" t="str">
            <v>Contractor Inspector</v>
          </cell>
          <cell r="M260" t="str">
            <v>B</v>
          </cell>
          <cell r="N260" t="str">
            <v>W</v>
          </cell>
          <cell r="O260">
            <v>40</v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>
            <v>0.55000000000000004</v>
          </cell>
          <cell r="U260" t="str">
            <v>504</v>
          </cell>
          <cell r="V260" t="str">
            <v>101</v>
          </cell>
          <cell r="W260" t="str">
            <v>5105</v>
          </cell>
          <cell r="X260" t="str">
            <v>5105</v>
          </cell>
          <cell r="Y260" t="str">
            <v>5105</v>
          </cell>
          <cell r="Z260" t="str">
            <v>5105</v>
          </cell>
        </row>
        <row r="261">
          <cell r="B261" t="str">
            <v>10894</v>
          </cell>
          <cell r="C261" t="str">
            <v>Aaron Hannah</v>
          </cell>
          <cell r="D261" t="str">
            <v/>
          </cell>
          <cell r="E261" t="str">
            <v/>
          </cell>
          <cell r="F261" t="str">
            <v/>
          </cell>
          <cell r="G261" t="str">
            <v>Labourer</v>
          </cell>
          <cell r="H261" t="str">
            <v>503</v>
          </cell>
          <cell r="I261" t="str">
            <v>Underground</v>
          </cell>
          <cell r="J261" t="str">
            <v>Full Time - Permanent</v>
          </cell>
          <cell r="K261" t="str">
            <v/>
          </cell>
          <cell r="L261" t="str">
            <v>Labourer</v>
          </cell>
          <cell r="M261" t="str">
            <v>B</v>
          </cell>
          <cell r="N261" t="str">
            <v>W</v>
          </cell>
          <cell r="O261">
            <v>40</v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>
            <v>0.75</v>
          </cell>
          <cell r="U261" t="str">
            <v>503</v>
          </cell>
          <cell r="V261" t="str">
            <v>101</v>
          </cell>
          <cell r="W261" t="str">
            <v>5040</v>
          </cell>
          <cell r="X261" t="str">
            <v>5040</v>
          </cell>
          <cell r="Y261" t="str">
            <v>5040</v>
          </cell>
          <cell r="Z261">
            <v>9090</v>
          </cell>
        </row>
        <row r="262">
          <cell r="B262" t="str">
            <v>10895</v>
          </cell>
          <cell r="C262" t="str">
            <v>Jordan Beck</v>
          </cell>
          <cell r="D262" t="str">
            <v/>
          </cell>
          <cell r="E262" t="str">
            <v/>
          </cell>
          <cell r="F262" t="str">
            <v/>
          </cell>
          <cell r="G262" t="str">
            <v>Labourer</v>
          </cell>
          <cell r="H262" t="str">
            <v>503</v>
          </cell>
          <cell r="I262" t="str">
            <v>Underground</v>
          </cell>
          <cell r="J262" t="str">
            <v>Full Time - Permanent</v>
          </cell>
          <cell r="K262" t="str">
            <v/>
          </cell>
          <cell r="L262" t="str">
            <v>Labourer</v>
          </cell>
          <cell r="M262" t="str">
            <v>B</v>
          </cell>
          <cell r="N262" t="str">
            <v>W</v>
          </cell>
          <cell r="O262">
            <v>40</v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>
            <v>0.75</v>
          </cell>
          <cell r="U262" t="str">
            <v>503</v>
          </cell>
          <cell r="V262" t="str">
            <v>101</v>
          </cell>
          <cell r="W262" t="str">
            <v>5040</v>
          </cell>
          <cell r="X262" t="str">
            <v>5040</v>
          </cell>
          <cell r="Y262" t="str">
            <v>5040</v>
          </cell>
          <cell r="Z262">
            <v>9090</v>
          </cell>
        </row>
        <row r="263">
          <cell r="B263" t="str">
            <v>10896</v>
          </cell>
          <cell r="C263" t="str">
            <v>Chris Doulious</v>
          </cell>
          <cell r="D263" t="str">
            <v/>
          </cell>
          <cell r="E263" t="str">
            <v/>
          </cell>
          <cell r="F263" t="str">
            <v/>
          </cell>
          <cell r="G263" t="str">
            <v>Labourer</v>
          </cell>
          <cell r="H263" t="str">
            <v>503</v>
          </cell>
          <cell r="I263" t="str">
            <v>Underground</v>
          </cell>
          <cell r="J263" t="str">
            <v>Full Time - Permanent</v>
          </cell>
          <cell r="K263" t="str">
            <v/>
          </cell>
          <cell r="L263" t="str">
            <v>Labourer</v>
          </cell>
          <cell r="M263" t="str">
            <v>B</v>
          </cell>
          <cell r="N263" t="str">
            <v>W</v>
          </cell>
          <cell r="O263">
            <v>40</v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>
            <v>0.75</v>
          </cell>
          <cell r="U263" t="str">
            <v>503</v>
          </cell>
          <cell r="V263" t="str">
            <v>101</v>
          </cell>
          <cell r="W263" t="str">
            <v>5040</v>
          </cell>
          <cell r="X263" t="str">
            <v>5040</v>
          </cell>
          <cell r="Y263" t="str">
            <v>5040</v>
          </cell>
          <cell r="Z263">
            <v>9090</v>
          </cell>
        </row>
        <row r="264">
          <cell r="B264" t="str">
            <v>10897</v>
          </cell>
          <cell r="C264" t="str">
            <v>Kevin Buzzell</v>
          </cell>
          <cell r="D264" t="str">
            <v/>
          </cell>
          <cell r="E264" t="str">
            <v/>
          </cell>
          <cell r="F264" t="str">
            <v/>
          </cell>
          <cell r="G264" t="str">
            <v>Mobile Crane Operator</v>
          </cell>
          <cell r="H264" t="str">
            <v>503</v>
          </cell>
          <cell r="I264" t="str">
            <v>Underground</v>
          </cell>
          <cell r="J264" t="str">
            <v>Full Time - Permanent</v>
          </cell>
          <cell r="K264" t="str">
            <v/>
          </cell>
          <cell r="L264" t="str">
            <v>Mobile Crane Operator</v>
          </cell>
          <cell r="M264" t="str">
            <v>B</v>
          </cell>
          <cell r="N264" t="str">
            <v>W</v>
          </cell>
          <cell r="O264">
            <v>40</v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>
            <v>0.75</v>
          </cell>
          <cell r="U264" t="str">
            <v>503</v>
          </cell>
          <cell r="V264" t="str">
            <v>101</v>
          </cell>
          <cell r="W264" t="str">
            <v>5040</v>
          </cell>
          <cell r="X264" t="str">
            <v>5040</v>
          </cell>
          <cell r="Y264" t="str">
            <v>5040</v>
          </cell>
          <cell r="Z264">
            <v>9090</v>
          </cell>
        </row>
        <row r="265">
          <cell r="B265" t="str">
            <v>10854</v>
          </cell>
          <cell r="C265" t="str">
            <v>Florin Mihai</v>
          </cell>
          <cell r="D265" t="str">
            <v>FLORIN</v>
          </cell>
          <cell r="E265" t="str">
            <v>MIHAI</v>
          </cell>
          <cell r="F265" t="str">
            <v>ENGDIST</v>
          </cell>
          <cell r="G265" t="str">
            <v>Distribution Engineer</v>
          </cell>
          <cell r="H265" t="str">
            <v>521</v>
          </cell>
          <cell r="I265" t="str">
            <v>Network Assets</v>
          </cell>
          <cell r="J265" t="str">
            <v>Full Time - Permanent</v>
          </cell>
          <cell r="K265" t="str">
            <v>ENGDIST</v>
          </cell>
          <cell r="L265" t="str">
            <v>Distribution Engineer</v>
          </cell>
          <cell r="M265" t="str">
            <v>N</v>
          </cell>
          <cell r="N265" t="str">
            <v>P</v>
          </cell>
          <cell r="O265">
            <v>35</v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>
            <v>0.55000000000000004</v>
          </cell>
          <cell r="U265" t="str">
            <v>521</v>
          </cell>
          <cell r="V265" t="str">
            <v>101</v>
          </cell>
          <cell r="W265" t="str">
            <v>9080</v>
          </cell>
          <cell r="X265" t="str">
            <v>9080</v>
          </cell>
          <cell r="Y265" t="str">
            <v>9080</v>
          </cell>
          <cell r="Z265" t="str">
            <v>9080</v>
          </cell>
        </row>
        <row r="266">
          <cell r="B266" t="str">
            <v>10858</v>
          </cell>
          <cell r="C266" t="str">
            <v>Matthew Strecker</v>
          </cell>
          <cell r="D266" t="str">
            <v>MATTHEW</v>
          </cell>
          <cell r="E266" t="str">
            <v>STRECKER</v>
          </cell>
          <cell r="F266" t="str">
            <v>ENGINT</v>
          </cell>
          <cell r="G266" t="str">
            <v>Engineering Intern</v>
          </cell>
          <cell r="H266" t="str">
            <v>521</v>
          </cell>
          <cell r="I266" t="str">
            <v>Network Assets</v>
          </cell>
          <cell r="J266" t="str">
            <v>Full Time - Permanent</v>
          </cell>
          <cell r="K266" t="str">
            <v>ENGINT</v>
          </cell>
          <cell r="L266" t="str">
            <v>Engineering Intern</v>
          </cell>
          <cell r="M266" t="str">
            <v>N</v>
          </cell>
          <cell r="N266" t="str">
            <v>P</v>
          </cell>
          <cell r="O266">
            <v>35</v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>
            <v>0.55000000000000004</v>
          </cell>
          <cell r="U266" t="str">
            <v>521</v>
          </cell>
          <cell r="V266" t="str">
            <v>101</v>
          </cell>
          <cell r="W266" t="str">
            <v>5020</v>
          </cell>
          <cell r="X266" t="str">
            <v>5020</v>
          </cell>
          <cell r="Y266">
            <v>9080</v>
          </cell>
          <cell r="Z266">
            <v>9080</v>
          </cell>
        </row>
        <row r="267">
          <cell r="B267" t="str">
            <v>10879</v>
          </cell>
          <cell r="C267" t="str">
            <v>David Haddock</v>
          </cell>
          <cell r="D267" t="str">
            <v>David</v>
          </cell>
          <cell r="E267" t="str">
            <v>Haddock</v>
          </cell>
          <cell r="F267" t="str">
            <v>MNET</v>
          </cell>
          <cell r="G267" t="str">
            <v>Manager, Network</v>
          </cell>
          <cell r="H267" t="str">
            <v>521</v>
          </cell>
          <cell r="I267" t="str">
            <v>Network Assets</v>
          </cell>
          <cell r="J267" t="str">
            <v>Full Time - Permanent</v>
          </cell>
          <cell r="K267" t="str">
            <v>MN</v>
          </cell>
          <cell r="L267" t="str">
            <v>Manager, Network</v>
          </cell>
          <cell r="M267" t="str">
            <v>N</v>
          </cell>
          <cell r="N267" t="str">
            <v>P</v>
          </cell>
          <cell r="O267">
            <v>35</v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>
            <v>0.55000000000000004</v>
          </cell>
          <cell r="U267" t="str">
            <v>521</v>
          </cell>
          <cell r="V267" t="str">
            <v>101</v>
          </cell>
          <cell r="W267" t="str">
            <v>9080</v>
          </cell>
          <cell r="X267" t="str">
            <v>9080</v>
          </cell>
          <cell r="Y267" t="str">
            <v>9080</v>
          </cell>
          <cell r="Z267" t="str">
            <v>9080</v>
          </cell>
        </row>
        <row r="268">
          <cell r="B268" t="str">
            <v>10026</v>
          </cell>
          <cell r="C268" t="str">
            <v>Jennifer Kennedy</v>
          </cell>
          <cell r="D268" t="str">
            <v>JENNIFER</v>
          </cell>
          <cell r="E268" t="str">
            <v>KENNEDY</v>
          </cell>
          <cell r="F268" t="str">
            <v>CO REC</v>
          </cell>
          <cell r="G268" t="str">
            <v>Engineering Records Coordinator</v>
          </cell>
          <cell r="H268" t="str">
            <v>522</v>
          </cell>
          <cell r="I268" t="str">
            <v>Network Records</v>
          </cell>
          <cell r="J268" t="str">
            <v>Full Time - Permanent</v>
          </cell>
          <cell r="K268" t="str">
            <v>ERECO</v>
          </cell>
          <cell r="L268" t="str">
            <v>Engineering Records Coordinator</v>
          </cell>
          <cell r="M268" t="str">
            <v>B</v>
          </cell>
          <cell r="N268" t="str">
            <v>W</v>
          </cell>
          <cell r="O268">
            <v>35</v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>
            <v>1</v>
          </cell>
          <cell r="U268" t="str">
            <v>522</v>
          </cell>
          <cell r="V268" t="str">
            <v>101</v>
          </cell>
          <cell r="W268" t="str">
            <v>9080</v>
          </cell>
          <cell r="X268" t="str">
            <v>9080</v>
          </cell>
          <cell r="Y268" t="str">
            <v>9080</v>
          </cell>
          <cell r="Z268" t="str">
            <v>9080</v>
          </cell>
        </row>
        <row r="269">
          <cell r="B269" t="str">
            <v>10056</v>
          </cell>
          <cell r="C269" t="str">
            <v>Lynn Gaylard</v>
          </cell>
          <cell r="D269" t="str">
            <v>Lynn</v>
          </cell>
          <cell r="E269" t="str">
            <v>Gaylard</v>
          </cell>
          <cell r="F269" t="str">
            <v>CO REC</v>
          </cell>
          <cell r="G269" t="str">
            <v>Engineering Records Coordinator</v>
          </cell>
          <cell r="H269" t="str">
            <v>522</v>
          </cell>
          <cell r="I269" t="str">
            <v>Network Records</v>
          </cell>
          <cell r="J269" t="str">
            <v>Full Time - Permanent</v>
          </cell>
          <cell r="K269" t="str">
            <v>ERECO</v>
          </cell>
          <cell r="L269" t="str">
            <v>Engineering Records Coordinator</v>
          </cell>
          <cell r="M269" t="str">
            <v>B</v>
          </cell>
          <cell r="N269" t="str">
            <v>W</v>
          </cell>
          <cell r="O269">
            <v>35</v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>
            <v>1</v>
          </cell>
          <cell r="U269" t="str">
            <v>522</v>
          </cell>
          <cell r="V269" t="str">
            <v>101</v>
          </cell>
          <cell r="W269" t="str">
            <v>9080</v>
          </cell>
          <cell r="X269" t="str">
            <v>9080</v>
          </cell>
          <cell r="Y269" t="str">
            <v>9080</v>
          </cell>
          <cell r="Z269" t="str">
            <v>9080</v>
          </cell>
        </row>
        <row r="270">
          <cell r="B270" t="str">
            <v>10106</v>
          </cell>
          <cell r="C270" t="str">
            <v>Todd Daigle</v>
          </cell>
          <cell r="D270" t="str">
            <v>TODD</v>
          </cell>
          <cell r="E270" t="str">
            <v>DAIGLE</v>
          </cell>
          <cell r="F270" t="str">
            <v>AM/FM</v>
          </cell>
          <cell r="G270" t="str">
            <v>AM/FM Technician</v>
          </cell>
          <cell r="H270" t="str">
            <v>522</v>
          </cell>
          <cell r="I270" t="str">
            <v>Network Records</v>
          </cell>
          <cell r="J270" t="str">
            <v>Full Time - Permanent</v>
          </cell>
          <cell r="K270" t="str">
            <v>AMFM</v>
          </cell>
          <cell r="L270" t="str">
            <v>AM/FM Technician</v>
          </cell>
          <cell r="M270" t="str">
            <v>B</v>
          </cell>
          <cell r="N270" t="str">
            <v>W</v>
          </cell>
          <cell r="O270">
            <v>35</v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>
            <v>1</v>
          </cell>
          <cell r="U270" t="str">
            <v>522</v>
          </cell>
          <cell r="V270" t="str">
            <v>101</v>
          </cell>
          <cell r="W270" t="str">
            <v>9080</v>
          </cell>
          <cell r="X270" t="str">
            <v>9080</v>
          </cell>
          <cell r="Y270" t="str">
            <v>9080</v>
          </cell>
          <cell r="Z270" t="str">
            <v>9080</v>
          </cell>
        </row>
        <row r="271">
          <cell r="B271" t="str">
            <v>10170</v>
          </cell>
          <cell r="C271" t="str">
            <v>Jason Mcbride</v>
          </cell>
          <cell r="D271" t="str">
            <v>JASON</v>
          </cell>
          <cell r="E271" t="str">
            <v>MCBRIDE</v>
          </cell>
          <cell r="F271" t="str">
            <v>DRAFTS</v>
          </cell>
          <cell r="G271" t="str">
            <v>Engineering Draftsperson</v>
          </cell>
          <cell r="H271" t="str">
            <v>522</v>
          </cell>
          <cell r="I271" t="str">
            <v>Network Records</v>
          </cell>
          <cell r="J271" t="str">
            <v>Full Time - Permanent</v>
          </cell>
          <cell r="K271" t="str">
            <v>EDFT</v>
          </cell>
          <cell r="L271" t="str">
            <v>Engineering Draftsperson</v>
          </cell>
          <cell r="M271" t="str">
            <v>B</v>
          </cell>
          <cell r="N271" t="str">
            <v>W</v>
          </cell>
          <cell r="O271">
            <v>35</v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>
            <v>1</v>
          </cell>
          <cell r="U271" t="str">
            <v>522</v>
          </cell>
          <cell r="V271" t="str">
            <v>101</v>
          </cell>
          <cell r="W271" t="str">
            <v>9080</v>
          </cell>
          <cell r="X271" t="str">
            <v>9080</v>
          </cell>
          <cell r="Y271" t="str">
            <v>9080</v>
          </cell>
          <cell r="Z271" t="str">
            <v>9080</v>
          </cell>
        </row>
        <row r="272">
          <cell r="B272" t="str">
            <v>10182</v>
          </cell>
          <cell r="C272" t="str">
            <v>Linda Delibato</v>
          </cell>
          <cell r="D272" t="str">
            <v>LINDA</v>
          </cell>
          <cell r="E272" t="str">
            <v>DELIBATO</v>
          </cell>
          <cell r="F272" t="str">
            <v>CLERKNR</v>
          </cell>
          <cell r="G272" t="str">
            <v>Engineering Records Clerk</v>
          </cell>
          <cell r="H272" t="str">
            <v>522</v>
          </cell>
          <cell r="I272" t="str">
            <v>Network Records</v>
          </cell>
          <cell r="J272" t="str">
            <v>Full Time - Permanent</v>
          </cell>
          <cell r="K272" t="str">
            <v>EREC</v>
          </cell>
          <cell r="L272" t="str">
            <v>Engineering Records Clerk</v>
          </cell>
          <cell r="M272" t="str">
            <v>B</v>
          </cell>
          <cell r="N272" t="str">
            <v>W</v>
          </cell>
          <cell r="O272">
            <v>35</v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>
            <v>1</v>
          </cell>
          <cell r="U272" t="str">
            <v>522</v>
          </cell>
          <cell r="V272" t="str">
            <v>101</v>
          </cell>
          <cell r="W272" t="str">
            <v>9080</v>
          </cell>
          <cell r="X272" t="str">
            <v>9080</v>
          </cell>
          <cell r="Y272" t="str">
            <v>9080</v>
          </cell>
          <cell r="Z272" t="str">
            <v>9080</v>
          </cell>
        </row>
        <row r="273">
          <cell r="B273" t="str">
            <v>10260</v>
          </cell>
          <cell r="C273" t="str">
            <v>Bruce Thachuk</v>
          </cell>
          <cell r="D273" t="str">
            <v>BRUCE</v>
          </cell>
          <cell r="E273" t="str">
            <v>THACHUK</v>
          </cell>
          <cell r="F273" t="str">
            <v>SNR</v>
          </cell>
          <cell r="G273" t="str">
            <v>Supervisor, Engineering Records</v>
          </cell>
          <cell r="H273" t="str">
            <v>522</v>
          </cell>
          <cell r="I273" t="str">
            <v>Network Records</v>
          </cell>
          <cell r="J273" t="str">
            <v>Full Time - Permanent</v>
          </cell>
          <cell r="K273" t="str">
            <v>SENGR</v>
          </cell>
          <cell r="L273" t="str">
            <v>Supervisor, Engineering Records</v>
          </cell>
          <cell r="M273" t="str">
            <v>N</v>
          </cell>
          <cell r="N273" t="str">
            <v>P</v>
          </cell>
          <cell r="O273">
            <v>35</v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>
            <v>1</v>
          </cell>
          <cell r="U273" t="str">
            <v>522</v>
          </cell>
          <cell r="V273" t="str">
            <v>101</v>
          </cell>
          <cell r="W273" t="str">
            <v>5005</v>
          </cell>
          <cell r="X273" t="str">
            <v>5005</v>
          </cell>
          <cell r="Y273">
            <v>9080</v>
          </cell>
          <cell r="Z273">
            <v>9080</v>
          </cell>
        </row>
        <row r="274">
          <cell r="B274" t="str">
            <v>10271</v>
          </cell>
          <cell r="C274" t="str">
            <v>Serghei Timotin</v>
          </cell>
          <cell r="D274" t="str">
            <v>SERGHEI</v>
          </cell>
          <cell r="E274" t="str">
            <v>TIMOTIN</v>
          </cell>
          <cell r="F274" t="str">
            <v>AM/FM</v>
          </cell>
          <cell r="G274" t="str">
            <v>AM/FM Technician</v>
          </cell>
          <cell r="H274" t="str">
            <v>522</v>
          </cell>
          <cell r="I274" t="str">
            <v>Network Records</v>
          </cell>
          <cell r="J274" t="str">
            <v>Full Time - Permanent</v>
          </cell>
          <cell r="K274" t="str">
            <v>AMFM</v>
          </cell>
          <cell r="L274" t="str">
            <v>AM/FM Technician</v>
          </cell>
          <cell r="M274" t="str">
            <v>B</v>
          </cell>
          <cell r="N274" t="str">
            <v>W</v>
          </cell>
          <cell r="O274">
            <v>35</v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>
            <v>1</v>
          </cell>
          <cell r="U274" t="str">
            <v>522</v>
          </cell>
          <cell r="V274" t="str">
            <v>101</v>
          </cell>
          <cell r="W274" t="str">
            <v>9080</v>
          </cell>
          <cell r="X274" t="str">
            <v>9080</v>
          </cell>
          <cell r="Y274" t="str">
            <v>9080</v>
          </cell>
          <cell r="Z274" t="str">
            <v>9080</v>
          </cell>
        </row>
        <row r="275">
          <cell r="B275" t="str">
            <v>10475</v>
          </cell>
          <cell r="C275" t="str">
            <v>Melissa Barron</v>
          </cell>
          <cell r="D275" t="str">
            <v>Melissa</v>
          </cell>
          <cell r="E275" t="str">
            <v>Barron</v>
          </cell>
          <cell r="F275" t="str">
            <v>DRAFTS</v>
          </cell>
          <cell r="G275" t="str">
            <v>Engineering Draftsperson</v>
          </cell>
          <cell r="H275" t="str">
            <v>522</v>
          </cell>
          <cell r="I275" t="str">
            <v>Network Records</v>
          </cell>
          <cell r="J275" t="str">
            <v>Full Time - Permanent</v>
          </cell>
          <cell r="K275" t="str">
            <v>EDFT</v>
          </cell>
          <cell r="L275" t="str">
            <v>Engineering Draftsperson</v>
          </cell>
          <cell r="M275" t="str">
            <v>B</v>
          </cell>
          <cell r="N275" t="str">
            <v>W</v>
          </cell>
          <cell r="O275">
            <v>35</v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>
            <v>1</v>
          </cell>
          <cell r="U275" t="str">
            <v>522</v>
          </cell>
          <cell r="V275" t="str">
            <v>101</v>
          </cell>
          <cell r="W275" t="str">
            <v>9080</v>
          </cell>
          <cell r="X275" t="str">
            <v>9080</v>
          </cell>
          <cell r="Y275" t="str">
            <v>9080</v>
          </cell>
          <cell r="Z275" t="str">
            <v>9080</v>
          </cell>
        </row>
        <row r="276">
          <cell r="B276" t="str">
            <v>10767</v>
          </cell>
          <cell r="C276" t="str">
            <v>Roman Kata</v>
          </cell>
          <cell r="D276" t="str">
            <v>ROMAN</v>
          </cell>
          <cell r="E276" t="str">
            <v>KATA</v>
          </cell>
          <cell r="F276" t="str">
            <v>DRAFTS</v>
          </cell>
          <cell r="G276" t="str">
            <v>Engineering Draftsperson</v>
          </cell>
          <cell r="H276" t="str">
            <v>522</v>
          </cell>
          <cell r="I276" t="str">
            <v>Network Records</v>
          </cell>
          <cell r="J276" t="str">
            <v>Full Time - Permanent</v>
          </cell>
          <cell r="K276" t="str">
            <v>EDFT</v>
          </cell>
          <cell r="L276" t="str">
            <v>Engineering Draftsperson</v>
          </cell>
          <cell r="M276" t="str">
            <v>B</v>
          </cell>
          <cell r="N276" t="str">
            <v>W</v>
          </cell>
          <cell r="O276">
            <v>35</v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>
            <v>1</v>
          </cell>
          <cell r="U276" t="str">
            <v>522</v>
          </cell>
          <cell r="V276" t="str">
            <v>101</v>
          </cell>
          <cell r="W276" t="str">
            <v>9080</v>
          </cell>
          <cell r="X276" t="str">
            <v>9080</v>
          </cell>
          <cell r="Y276" t="str">
            <v>9080</v>
          </cell>
          <cell r="Z276" t="str">
            <v>9080</v>
          </cell>
        </row>
        <row r="277">
          <cell r="B277" t="str">
            <v>10064</v>
          </cell>
          <cell r="C277" t="str">
            <v>Carmine Calabrese</v>
          </cell>
          <cell r="D277" t="str">
            <v>CARMINE</v>
          </cell>
          <cell r="E277" t="str">
            <v>CALABRESE</v>
          </cell>
          <cell r="F277" t="str">
            <v>MNO</v>
          </cell>
          <cell r="G277" t="str">
            <v>Manager, Network Operating</v>
          </cell>
          <cell r="H277" t="str">
            <v>523</v>
          </cell>
          <cell r="I277" t="str">
            <v>Network Operating</v>
          </cell>
          <cell r="J277" t="str">
            <v>Full Time - Permanent</v>
          </cell>
          <cell r="K277" t="str">
            <v>MNO</v>
          </cell>
          <cell r="L277" t="str">
            <v>Manager, Network Operating</v>
          </cell>
          <cell r="M277" t="str">
            <v>N</v>
          </cell>
          <cell r="N277" t="str">
            <v>P</v>
          </cell>
          <cell r="O277">
            <v>35</v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>
            <v>0.55000000000000004</v>
          </cell>
          <cell r="U277" t="str">
            <v>523</v>
          </cell>
          <cell r="V277" t="str">
            <v>101</v>
          </cell>
          <cell r="W277" t="str">
            <v>5005</v>
          </cell>
          <cell r="X277" t="str">
            <v>5005</v>
          </cell>
          <cell r="Y277" t="str">
            <v>5005</v>
          </cell>
          <cell r="Z277" t="str">
            <v>5005</v>
          </cell>
        </row>
        <row r="278">
          <cell r="B278" t="str">
            <v>10066</v>
          </cell>
          <cell r="C278" t="str">
            <v>Daniel Suarez-Baczek</v>
          </cell>
          <cell r="D278" t="str">
            <v>DANIEL</v>
          </cell>
          <cell r="E278" t="str">
            <v>SUAREZ-BACZEK</v>
          </cell>
          <cell r="F278" t="str">
            <v>OPERAT</v>
          </cell>
          <cell r="G278" t="str">
            <v>Op-1</v>
          </cell>
          <cell r="H278" t="str">
            <v>523</v>
          </cell>
          <cell r="I278" t="str">
            <v>Network Operating</v>
          </cell>
          <cell r="J278" t="str">
            <v>Full Time - Permanent</v>
          </cell>
          <cell r="K278" t="str">
            <v>OP1</v>
          </cell>
          <cell r="L278" t="str">
            <v>Op-1</v>
          </cell>
          <cell r="M278" t="str">
            <v>B</v>
          </cell>
          <cell r="N278" t="str">
            <v>W</v>
          </cell>
          <cell r="O278">
            <v>40</v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>
            <v>0.55000000000000004</v>
          </cell>
          <cell r="U278" t="str">
            <v>523</v>
          </cell>
          <cell r="V278" t="str">
            <v>101</v>
          </cell>
          <cell r="W278" t="str">
            <v>5010</v>
          </cell>
          <cell r="X278" t="str">
            <v>5010</v>
          </cell>
          <cell r="Y278" t="str">
            <v>5010</v>
          </cell>
          <cell r="Z278" t="str">
            <v>5010</v>
          </cell>
        </row>
        <row r="279">
          <cell r="B279" t="str">
            <v>10068</v>
          </cell>
          <cell r="C279" t="str">
            <v>Stephen Larwood</v>
          </cell>
          <cell r="D279" t="str">
            <v>STEPHEN</v>
          </cell>
          <cell r="E279" t="str">
            <v>LARWOOD</v>
          </cell>
          <cell r="F279" t="str">
            <v>OPERAT</v>
          </cell>
          <cell r="G279" t="str">
            <v>Operating Team Leader</v>
          </cell>
          <cell r="H279" t="str">
            <v>523</v>
          </cell>
          <cell r="I279" t="str">
            <v>Network Operating</v>
          </cell>
          <cell r="J279" t="str">
            <v>Full Time - Permanent</v>
          </cell>
          <cell r="K279" t="str">
            <v>OPTL</v>
          </cell>
          <cell r="L279" t="str">
            <v>Operating Team Leader</v>
          </cell>
          <cell r="M279" t="str">
            <v>B</v>
          </cell>
          <cell r="N279" t="str">
            <v>W</v>
          </cell>
          <cell r="O279">
            <v>40</v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>
            <v>0.55000000000000004</v>
          </cell>
          <cell r="U279" t="str">
            <v>523</v>
          </cell>
          <cell r="V279" t="str">
            <v>101</v>
          </cell>
          <cell r="W279" t="str">
            <v>5010</v>
          </cell>
          <cell r="X279" t="str">
            <v>5010</v>
          </cell>
          <cell r="Y279" t="str">
            <v>5010</v>
          </cell>
          <cell r="Z279" t="str">
            <v>5010</v>
          </cell>
        </row>
        <row r="280">
          <cell r="B280" t="str">
            <v>10069</v>
          </cell>
          <cell r="C280" t="str">
            <v>Graham Lee</v>
          </cell>
          <cell r="D280" t="str">
            <v>GRAHAM</v>
          </cell>
          <cell r="E280" t="str">
            <v>LEE</v>
          </cell>
          <cell r="F280" t="str">
            <v>OPERAT</v>
          </cell>
          <cell r="G280" t="str">
            <v>Operating Team Leader</v>
          </cell>
          <cell r="H280" t="str">
            <v>523</v>
          </cell>
          <cell r="I280" t="str">
            <v>Network Operating</v>
          </cell>
          <cell r="J280" t="str">
            <v>Full Time - Permanent</v>
          </cell>
          <cell r="K280" t="str">
            <v>OPTL</v>
          </cell>
          <cell r="L280" t="str">
            <v>Operating Team Leader</v>
          </cell>
          <cell r="M280" t="str">
            <v>B</v>
          </cell>
          <cell r="N280" t="str">
            <v>W</v>
          </cell>
          <cell r="O280">
            <v>40</v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>
            <v>0.55000000000000004</v>
          </cell>
          <cell r="U280" t="str">
            <v>523</v>
          </cell>
          <cell r="V280" t="str">
            <v>101</v>
          </cell>
          <cell r="W280" t="str">
            <v>5010</v>
          </cell>
          <cell r="X280" t="str">
            <v>5010</v>
          </cell>
          <cell r="Y280" t="str">
            <v>5010</v>
          </cell>
          <cell r="Z280" t="str">
            <v>5010</v>
          </cell>
        </row>
        <row r="281">
          <cell r="B281" t="str">
            <v>10071</v>
          </cell>
          <cell r="C281" t="str">
            <v>Jerald Cometto</v>
          </cell>
          <cell r="D281" t="str">
            <v>JERALD</v>
          </cell>
          <cell r="E281" t="str">
            <v>COMETTO</v>
          </cell>
          <cell r="F281" t="str">
            <v>OPERAT</v>
          </cell>
          <cell r="G281" t="str">
            <v>Operating Team Leader</v>
          </cell>
          <cell r="H281" t="str">
            <v>523</v>
          </cell>
          <cell r="I281" t="str">
            <v>Network Operating</v>
          </cell>
          <cell r="J281" t="str">
            <v>Full Time - Permanent</v>
          </cell>
          <cell r="K281" t="str">
            <v>OPTL</v>
          </cell>
          <cell r="L281" t="str">
            <v>Operating Team Leader</v>
          </cell>
          <cell r="M281" t="str">
            <v>B</v>
          </cell>
          <cell r="N281" t="str">
            <v>W</v>
          </cell>
          <cell r="O281">
            <v>40</v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>
            <v>0.55000000000000004</v>
          </cell>
          <cell r="U281" t="str">
            <v>523</v>
          </cell>
          <cell r="V281" t="str">
            <v>101</v>
          </cell>
          <cell r="W281" t="str">
            <v>5010</v>
          </cell>
          <cell r="X281" t="str">
            <v>5010</v>
          </cell>
          <cell r="Y281" t="str">
            <v>5010</v>
          </cell>
          <cell r="Z281" t="str">
            <v>5010</v>
          </cell>
        </row>
        <row r="282">
          <cell r="B282" t="str">
            <v>10072</v>
          </cell>
          <cell r="C282" t="str">
            <v>Michael Williamson</v>
          </cell>
          <cell r="D282" t="str">
            <v>MICHAEL</v>
          </cell>
          <cell r="E282" t="str">
            <v>WILLIAMSON</v>
          </cell>
          <cell r="F282" t="str">
            <v>OPERAT</v>
          </cell>
          <cell r="G282" t="str">
            <v>Op-1</v>
          </cell>
          <cell r="H282" t="str">
            <v>523</v>
          </cell>
          <cell r="I282" t="str">
            <v>Network Operating</v>
          </cell>
          <cell r="J282" t="str">
            <v>Full Time - Permanent</v>
          </cell>
          <cell r="K282" t="str">
            <v>OP1</v>
          </cell>
          <cell r="L282" t="str">
            <v>Op-1</v>
          </cell>
          <cell r="M282" t="str">
            <v>B</v>
          </cell>
          <cell r="N282" t="str">
            <v>W</v>
          </cell>
          <cell r="O282">
            <v>40</v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>
            <v>0.55000000000000004</v>
          </cell>
          <cell r="U282" t="str">
            <v>523</v>
          </cell>
          <cell r="V282" t="str">
            <v>101</v>
          </cell>
          <cell r="W282" t="str">
            <v>5010</v>
          </cell>
          <cell r="X282" t="str">
            <v>5010</v>
          </cell>
          <cell r="Y282" t="str">
            <v>5010</v>
          </cell>
          <cell r="Z282" t="str">
            <v>5010</v>
          </cell>
        </row>
        <row r="283">
          <cell r="B283" t="str">
            <v>10074</v>
          </cell>
          <cell r="C283" t="str">
            <v>Christopher Gardner</v>
          </cell>
          <cell r="D283" t="str">
            <v>CHRISTOPHER</v>
          </cell>
          <cell r="E283" t="str">
            <v>GARDNER</v>
          </cell>
          <cell r="F283" t="str">
            <v>OPERAT</v>
          </cell>
          <cell r="G283" t="str">
            <v>Day Shift Operator</v>
          </cell>
          <cell r="H283" t="str">
            <v>523</v>
          </cell>
          <cell r="I283" t="str">
            <v>Network Operating</v>
          </cell>
          <cell r="J283" t="str">
            <v>Full Time - Permanent</v>
          </cell>
          <cell r="K283" t="str">
            <v>DSO</v>
          </cell>
          <cell r="L283" t="str">
            <v>Day Shift Operator</v>
          </cell>
          <cell r="M283" t="str">
            <v>B</v>
          </cell>
          <cell r="N283" t="str">
            <v>W</v>
          </cell>
          <cell r="O283">
            <v>40</v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>
            <v>0.55000000000000004</v>
          </cell>
          <cell r="U283" t="str">
            <v>523</v>
          </cell>
          <cell r="V283" t="str">
            <v>101</v>
          </cell>
          <cell r="W283" t="str">
            <v>5010</v>
          </cell>
          <cell r="X283" t="str">
            <v>5010</v>
          </cell>
          <cell r="Y283" t="str">
            <v>5010</v>
          </cell>
          <cell r="Z283" t="str">
            <v>5010</v>
          </cell>
        </row>
        <row r="284">
          <cell r="B284" t="str">
            <v>10075</v>
          </cell>
          <cell r="C284" t="str">
            <v>Michael Thomson</v>
          </cell>
          <cell r="D284" t="str">
            <v>MICHAEL</v>
          </cell>
          <cell r="E284" t="str">
            <v>THOMSON</v>
          </cell>
          <cell r="F284" t="str">
            <v>OPERAT</v>
          </cell>
          <cell r="G284" t="str">
            <v>Operating Team Leader</v>
          </cell>
          <cell r="H284" t="str">
            <v>523</v>
          </cell>
          <cell r="I284" t="str">
            <v>Network Operating</v>
          </cell>
          <cell r="J284" t="str">
            <v>Full Time - Permanent</v>
          </cell>
          <cell r="K284" t="str">
            <v>OPTL</v>
          </cell>
          <cell r="L284" t="str">
            <v>Operating Team Leader</v>
          </cell>
          <cell r="M284" t="str">
            <v>B</v>
          </cell>
          <cell r="N284" t="str">
            <v>W</v>
          </cell>
          <cell r="O284">
            <v>40</v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>
            <v>0.55000000000000004</v>
          </cell>
          <cell r="U284" t="str">
            <v>523</v>
          </cell>
          <cell r="V284" t="str">
            <v>101</v>
          </cell>
          <cell r="W284" t="str">
            <v>5010</v>
          </cell>
          <cell r="X284" t="str">
            <v>5010</v>
          </cell>
          <cell r="Y284" t="str">
            <v>5010</v>
          </cell>
          <cell r="Z284" t="str">
            <v>5010</v>
          </cell>
        </row>
        <row r="285">
          <cell r="B285" t="str">
            <v>10078</v>
          </cell>
          <cell r="C285" t="str">
            <v>Marcel Laroche</v>
          </cell>
          <cell r="D285" t="str">
            <v>MARCEL</v>
          </cell>
          <cell r="E285" t="str">
            <v>LAROCHE</v>
          </cell>
          <cell r="F285" t="str">
            <v>OPERAT</v>
          </cell>
          <cell r="G285" t="str">
            <v>Op-1</v>
          </cell>
          <cell r="H285" t="str">
            <v>523</v>
          </cell>
          <cell r="I285" t="str">
            <v>Network Operating</v>
          </cell>
          <cell r="J285" t="str">
            <v>Full Time - Permanent</v>
          </cell>
          <cell r="K285" t="str">
            <v>OP1</v>
          </cell>
          <cell r="L285" t="str">
            <v>Op-1</v>
          </cell>
          <cell r="M285" t="str">
            <v>B</v>
          </cell>
          <cell r="N285" t="str">
            <v>W</v>
          </cell>
          <cell r="O285">
            <v>40</v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>
            <v>0.55000000000000004</v>
          </cell>
          <cell r="U285" t="str">
            <v>523</v>
          </cell>
          <cell r="V285" t="str">
            <v>101</v>
          </cell>
          <cell r="W285" t="str">
            <v>5010</v>
          </cell>
          <cell r="X285" t="str">
            <v>5010</v>
          </cell>
          <cell r="Y285" t="str">
            <v>5010</v>
          </cell>
          <cell r="Z285" t="str">
            <v>5010</v>
          </cell>
        </row>
        <row r="286">
          <cell r="B286" t="str">
            <v>10079</v>
          </cell>
          <cell r="C286" t="str">
            <v>Bradley Whitwell</v>
          </cell>
          <cell r="D286" t="str">
            <v>BRADLEY</v>
          </cell>
          <cell r="E286" t="str">
            <v>WHITWELL</v>
          </cell>
          <cell r="F286" t="str">
            <v>OPERAT</v>
          </cell>
          <cell r="G286" t="str">
            <v>Op-1</v>
          </cell>
          <cell r="H286" t="str">
            <v>523</v>
          </cell>
          <cell r="I286" t="str">
            <v>Network Operating</v>
          </cell>
          <cell r="J286" t="str">
            <v>Full Time - Permanent</v>
          </cell>
          <cell r="K286" t="str">
            <v>OP1</v>
          </cell>
          <cell r="L286" t="str">
            <v>Op-1</v>
          </cell>
          <cell r="M286" t="str">
            <v>B</v>
          </cell>
          <cell r="N286" t="str">
            <v>W</v>
          </cell>
          <cell r="O286">
            <v>40</v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>
            <v>0.55000000000000004</v>
          </cell>
          <cell r="U286" t="str">
            <v>523</v>
          </cell>
          <cell r="V286" t="str">
            <v>101</v>
          </cell>
          <cell r="W286" t="str">
            <v>5010</v>
          </cell>
          <cell r="X286" t="str">
            <v>5010</v>
          </cell>
          <cell r="Y286" t="str">
            <v>5010</v>
          </cell>
          <cell r="Z286" t="str">
            <v>5010</v>
          </cell>
        </row>
        <row r="287">
          <cell r="B287" t="str">
            <v>10080</v>
          </cell>
          <cell r="C287" t="str">
            <v>Robert Ebbers</v>
          </cell>
          <cell r="D287" t="str">
            <v>ROBERT</v>
          </cell>
          <cell r="E287" t="str">
            <v>EBBERS</v>
          </cell>
          <cell r="F287" t="str">
            <v>OPERAT</v>
          </cell>
          <cell r="G287" t="str">
            <v>Op-1</v>
          </cell>
          <cell r="H287" t="str">
            <v>523</v>
          </cell>
          <cell r="I287" t="str">
            <v>Network Operating</v>
          </cell>
          <cell r="J287" t="str">
            <v>Full Time - Permanent</v>
          </cell>
          <cell r="K287" t="str">
            <v>OP1</v>
          </cell>
          <cell r="L287" t="str">
            <v>Op-1</v>
          </cell>
          <cell r="M287" t="str">
            <v>B</v>
          </cell>
          <cell r="N287" t="str">
            <v>W</v>
          </cell>
          <cell r="O287">
            <v>40</v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>
            <v>0.55000000000000004</v>
          </cell>
          <cell r="U287" t="str">
            <v>523</v>
          </cell>
          <cell r="V287" t="str">
            <v>101</v>
          </cell>
          <cell r="W287" t="str">
            <v>5010</v>
          </cell>
          <cell r="X287" t="str">
            <v>5010</v>
          </cell>
          <cell r="Y287" t="str">
            <v>5010</v>
          </cell>
          <cell r="Z287" t="str">
            <v>5010</v>
          </cell>
        </row>
        <row r="288">
          <cell r="B288" t="str">
            <v>10081</v>
          </cell>
          <cell r="C288" t="str">
            <v>Gregory Clarke</v>
          </cell>
          <cell r="D288" t="str">
            <v>GREGORY</v>
          </cell>
          <cell r="E288" t="str">
            <v>CLARKE</v>
          </cell>
          <cell r="F288" t="str">
            <v>OPERAT</v>
          </cell>
          <cell r="G288" t="str">
            <v>Op-1</v>
          </cell>
          <cell r="H288" t="str">
            <v>523</v>
          </cell>
          <cell r="I288" t="str">
            <v>Network Operating</v>
          </cell>
          <cell r="J288" t="str">
            <v>Full Time - Permanent</v>
          </cell>
          <cell r="K288" t="str">
            <v>OP1</v>
          </cell>
          <cell r="L288" t="str">
            <v>Op-1</v>
          </cell>
          <cell r="M288" t="str">
            <v>B</v>
          </cell>
          <cell r="N288" t="str">
            <v>W</v>
          </cell>
          <cell r="O288">
            <v>40</v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>
            <v>0.55000000000000004</v>
          </cell>
          <cell r="U288" t="str">
            <v>523</v>
          </cell>
          <cell r="V288" t="str">
            <v>101</v>
          </cell>
          <cell r="W288" t="str">
            <v>5010</v>
          </cell>
          <cell r="X288" t="str">
            <v>5010</v>
          </cell>
          <cell r="Y288" t="str">
            <v>5010</v>
          </cell>
          <cell r="Z288" t="str">
            <v>5010</v>
          </cell>
        </row>
        <row r="289">
          <cell r="B289" t="str">
            <v>10082</v>
          </cell>
          <cell r="C289" t="str">
            <v>John Brenyo</v>
          </cell>
          <cell r="D289" t="str">
            <v>JOHN</v>
          </cell>
          <cell r="E289" t="str">
            <v>BRENYO</v>
          </cell>
          <cell r="F289" t="str">
            <v>OPERAT</v>
          </cell>
          <cell r="G289" t="str">
            <v>Op-1</v>
          </cell>
          <cell r="H289" t="str">
            <v>523</v>
          </cell>
          <cell r="I289" t="str">
            <v>Network Operating</v>
          </cell>
          <cell r="J289" t="str">
            <v>Full Time - Permanent</v>
          </cell>
          <cell r="K289" t="str">
            <v>OP1</v>
          </cell>
          <cell r="L289" t="str">
            <v>Op-1</v>
          </cell>
          <cell r="M289" t="str">
            <v>B</v>
          </cell>
          <cell r="N289" t="str">
            <v>W</v>
          </cell>
          <cell r="O289">
            <v>40</v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>
            <v>0.55000000000000004</v>
          </cell>
          <cell r="U289" t="str">
            <v>523</v>
          </cell>
          <cell r="V289" t="str">
            <v>101</v>
          </cell>
          <cell r="W289" t="str">
            <v>5010</v>
          </cell>
          <cell r="X289" t="str">
            <v>5010</v>
          </cell>
          <cell r="Y289" t="str">
            <v>5010</v>
          </cell>
          <cell r="Z289" t="str">
            <v>5010</v>
          </cell>
        </row>
        <row r="290">
          <cell r="B290" t="str">
            <v>10084</v>
          </cell>
          <cell r="C290" t="str">
            <v>Claudio Angelone</v>
          </cell>
          <cell r="D290" t="str">
            <v>CLAUDIO</v>
          </cell>
          <cell r="E290" t="str">
            <v>ANGELONE</v>
          </cell>
          <cell r="F290" t="str">
            <v>OPERAT</v>
          </cell>
          <cell r="G290" t="str">
            <v>Op-1</v>
          </cell>
          <cell r="H290" t="str">
            <v>523</v>
          </cell>
          <cell r="I290" t="str">
            <v>Network Operating</v>
          </cell>
          <cell r="J290" t="str">
            <v>Full Time - Permanent</v>
          </cell>
          <cell r="K290" t="str">
            <v>OP1</v>
          </cell>
          <cell r="L290" t="str">
            <v>Op-1</v>
          </cell>
          <cell r="M290" t="str">
            <v>B</v>
          </cell>
          <cell r="N290" t="str">
            <v>W</v>
          </cell>
          <cell r="O290">
            <v>40</v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>
            <v>0.55000000000000004</v>
          </cell>
          <cell r="U290" t="str">
            <v>523</v>
          </cell>
          <cell r="V290" t="str">
            <v>101</v>
          </cell>
          <cell r="W290" t="str">
            <v>5010</v>
          </cell>
          <cell r="X290" t="str">
            <v>5010</v>
          </cell>
          <cell r="Y290" t="str">
            <v>5010</v>
          </cell>
          <cell r="Z290" t="str">
            <v>5010</v>
          </cell>
        </row>
        <row r="291">
          <cell r="B291" t="str">
            <v>10086</v>
          </cell>
          <cell r="C291" t="str">
            <v>Fiezal Ahad</v>
          </cell>
          <cell r="D291" t="str">
            <v>FIEZAL</v>
          </cell>
          <cell r="E291" t="str">
            <v>AHAD</v>
          </cell>
          <cell r="F291" t="str">
            <v>OPERAT</v>
          </cell>
          <cell r="G291" t="str">
            <v>Op-1</v>
          </cell>
          <cell r="H291" t="str">
            <v>523</v>
          </cell>
          <cell r="I291" t="str">
            <v>Network Operating</v>
          </cell>
          <cell r="J291" t="str">
            <v>Full Time - Permanent</v>
          </cell>
          <cell r="K291" t="str">
            <v>OP1</v>
          </cell>
          <cell r="L291" t="str">
            <v>Op-1</v>
          </cell>
          <cell r="M291" t="str">
            <v>B</v>
          </cell>
          <cell r="N291" t="str">
            <v>W</v>
          </cell>
          <cell r="O291">
            <v>40</v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>
            <v>0.55000000000000004</v>
          </cell>
          <cell r="U291" t="str">
            <v>523</v>
          </cell>
          <cell r="V291" t="str">
            <v>101</v>
          </cell>
          <cell r="W291" t="str">
            <v>5010</v>
          </cell>
          <cell r="X291" t="str">
            <v>5010</v>
          </cell>
          <cell r="Y291" t="str">
            <v>5010</v>
          </cell>
          <cell r="Z291" t="str">
            <v>5010</v>
          </cell>
        </row>
        <row r="292">
          <cell r="B292" t="str">
            <v>10087</v>
          </cell>
          <cell r="C292" t="str">
            <v>Ian Cowe</v>
          </cell>
          <cell r="D292" t="str">
            <v>IAN</v>
          </cell>
          <cell r="E292" t="str">
            <v>COWE</v>
          </cell>
          <cell r="F292" t="str">
            <v>OPERAT</v>
          </cell>
          <cell r="G292" t="str">
            <v>Op-1</v>
          </cell>
          <cell r="H292" t="str">
            <v>523</v>
          </cell>
          <cell r="I292" t="str">
            <v>Network Operating</v>
          </cell>
          <cell r="J292" t="str">
            <v>Full Time - Permanent</v>
          </cell>
          <cell r="K292" t="str">
            <v>OP1</v>
          </cell>
          <cell r="L292" t="str">
            <v>Op-1</v>
          </cell>
          <cell r="M292" t="str">
            <v>B</v>
          </cell>
          <cell r="N292" t="str">
            <v>W</v>
          </cell>
          <cell r="O292">
            <v>40</v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>
            <v>0.55000000000000004</v>
          </cell>
          <cell r="U292" t="str">
            <v>523</v>
          </cell>
          <cell r="V292" t="str">
            <v>101</v>
          </cell>
          <cell r="W292" t="str">
            <v>5010</v>
          </cell>
          <cell r="X292" t="str">
            <v>5010</v>
          </cell>
          <cell r="Y292" t="str">
            <v>5010</v>
          </cell>
          <cell r="Z292" t="str">
            <v>5010</v>
          </cell>
        </row>
        <row r="293">
          <cell r="B293" t="str">
            <v>10113</v>
          </cell>
          <cell r="C293" t="str">
            <v>Peter Dupuis</v>
          </cell>
          <cell r="D293" t="str">
            <v>PETER</v>
          </cell>
          <cell r="E293" t="str">
            <v>DUPUIS</v>
          </cell>
          <cell r="F293" t="str">
            <v>OPERAT</v>
          </cell>
          <cell r="G293" t="str">
            <v>Op-1</v>
          </cell>
          <cell r="H293" t="str">
            <v>523</v>
          </cell>
          <cell r="I293" t="str">
            <v>Network Operating</v>
          </cell>
          <cell r="J293" t="str">
            <v>Full Time - Permanent</v>
          </cell>
          <cell r="K293" t="str">
            <v>OP1</v>
          </cell>
          <cell r="L293" t="str">
            <v>Op-1</v>
          </cell>
          <cell r="M293" t="str">
            <v>B</v>
          </cell>
          <cell r="N293" t="str">
            <v>W</v>
          </cell>
          <cell r="O293">
            <v>40</v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>
            <v>0.55000000000000004</v>
          </cell>
          <cell r="U293" t="str">
            <v>523</v>
          </cell>
          <cell r="V293" t="str">
            <v>102</v>
          </cell>
          <cell r="W293" t="str">
            <v>5010</v>
          </cell>
          <cell r="X293" t="str">
            <v>5010</v>
          </cell>
          <cell r="Y293" t="str">
            <v>5010</v>
          </cell>
          <cell r="Z293" t="str">
            <v>5010</v>
          </cell>
        </row>
        <row r="294">
          <cell r="B294" t="str">
            <v>10819</v>
          </cell>
          <cell r="C294" t="str">
            <v>Zoran Dabic</v>
          </cell>
          <cell r="D294" t="str">
            <v>Zoran</v>
          </cell>
          <cell r="E294" t="str">
            <v>Dabic</v>
          </cell>
          <cell r="F294" t="str">
            <v>MOI</v>
          </cell>
          <cell r="G294" t="str">
            <v>Manager, Operational Improvement</v>
          </cell>
          <cell r="H294" t="str">
            <v>524</v>
          </cell>
          <cell r="I294" t="str">
            <v>Operational Improvement</v>
          </cell>
          <cell r="J294" t="str">
            <v>Full Time - Permanent</v>
          </cell>
          <cell r="K294" t="str">
            <v>MOI</v>
          </cell>
          <cell r="L294" t="str">
            <v>Manager, Operational Improvement</v>
          </cell>
          <cell r="M294" t="str">
            <v>N</v>
          </cell>
          <cell r="N294" t="str">
            <v>P</v>
          </cell>
          <cell r="O294">
            <v>35</v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>
            <v>0.55000000000000004</v>
          </cell>
          <cell r="U294" t="str">
            <v>524</v>
          </cell>
          <cell r="V294" t="str">
            <v>101</v>
          </cell>
          <cell r="W294" t="str">
            <v>5005</v>
          </cell>
          <cell r="X294" t="str">
            <v>5005</v>
          </cell>
          <cell r="Y294" t="str">
            <v>5005</v>
          </cell>
          <cell r="Z294" t="str">
            <v>5005</v>
          </cell>
        </row>
        <row r="295">
          <cell r="B295" t="str">
            <v>10520</v>
          </cell>
          <cell r="C295" t="str">
            <v>Mauro Carbone</v>
          </cell>
          <cell r="D295" t="str">
            <v>MAURO</v>
          </cell>
          <cell r="E295" t="str">
            <v>CARBONE</v>
          </cell>
          <cell r="F295" t="str">
            <v>SUBMA</v>
          </cell>
          <cell r="G295" t="str">
            <v>Substation Maintainer 1st Class</v>
          </cell>
          <cell r="H295" t="str">
            <v>525</v>
          </cell>
          <cell r="I295" t="str">
            <v>Substations</v>
          </cell>
          <cell r="J295" t="str">
            <v>Full Time - Permanent</v>
          </cell>
          <cell r="K295" t="str">
            <v>SM1</v>
          </cell>
          <cell r="L295" t="str">
            <v>Substation Maintainer 1st Class</v>
          </cell>
          <cell r="M295" t="str">
            <v>B</v>
          </cell>
          <cell r="N295" t="str">
            <v>W</v>
          </cell>
          <cell r="O295">
            <v>40</v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>
            <v>0.75</v>
          </cell>
          <cell r="U295" t="str">
            <v>525</v>
          </cell>
          <cell r="V295" t="str">
            <v>101</v>
          </cell>
          <cell r="W295" t="str">
            <v>5016</v>
          </cell>
          <cell r="X295" t="str">
            <v>5016</v>
          </cell>
          <cell r="Y295" t="str">
            <v>5016</v>
          </cell>
          <cell r="Z295">
            <v>9090</v>
          </cell>
        </row>
        <row r="296">
          <cell r="B296" t="str">
            <v>10576</v>
          </cell>
          <cell r="C296" t="str">
            <v>Terry Ryan</v>
          </cell>
          <cell r="D296" t="str">
            <v>TERRY</v>
          </cell>
          <cell r="E296" t="str">
            <v>RYAN</v>
          </cell>
          <cell r="F296" t="str">
            <v>SUBMA</v>
          </cell>
          <cell r="G296" t="str">
            <v>Lead Hand Substations</v>
          </cell>
          <cell r="H296" t="str">
            <v>525</v>
          </cell>
          <cell r="I296" t="str">
            <v>Substations</v>
          </cell>
          <cell r="J296" t="str">
            <v>Full Time - Permanent</v>
          </cell>
          <cell r="K296" t="str">
            <v>LHSUB</v>
          </cell>
          <cell r="L296" t="str">
            <v>Lead Hand Substations</v>
          </cell>
          <cell r="M296" t="str">
            <v>B</v>
          </cell>
          <cell r="N296" t="str">
            <v>W</v>
          </cell>
          <cell r="O296">
            <v>40</v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>
            <v>0.75</v>
          </cell>
          <cell r="U296" t="str">
            <v>525</v>
          </cell>
          <cell r="V296" t="str">
            <v>101</v>
          </cell>
          <cell r="W296" t="str">
            <v>5005</v>
          </cell>
          <cell r="X296" t="str">
            <v>5005</v>
          </cell>
          <cell r="Y296" t="str">
            <v>5005</v>
          </cell>
          <cell r="Z296" t="str">
            <v>5005</v>
          </cell>
        </row>
        <row r="297">
          <cell r="B297" t="str">
            <v>10611</v>
          </cell>
          <cell r="C297" t="str">
            <v>Peter Marson</v>
          </cell>
          <cell r="D297" t="str">
            <v>PETER</v>
          </cell>
          <cell r="E297" t="str">
            <v>MARSON</v>
          </cell>
          <cell r="F297" t="str">
            <v>SUBMA</v>
          </cell>
          <cell r="G297" t="str">
            <v>Substation Maintainer 1st Class</v>
          </cell>
          <cell r="H297" t="str">
            <v>525</v>
          </cell>
          <cell r="I297" t="str">
            <v>Substations</v>
          </cell>
          <cell r="J297" t="str">
            <v>Full Time - Permanent</v>
          </cell>
          <cell r="K297" t="str">
            <v>SM1</v>
          </cell>
          <cell r="L297" t="str">
            <v>Substation Maintainer 1st Class</v>
          </cell>
          <cell r="M297" t="str">
            <v>B</v>
          </cell>
          <cell r="N297" t="str">
            <v>W</v>
          </cell>
          <cell r="O297">
            <v>40</v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>
            <v>0.75</v>
          </cell>
          <cell r="U297" t="str">
            <v>525</v>
          </cell>
          <cell r="V297" t="str">
            <v>101</v>
          </cell>
          <cell r="W297" t="str">
            <v>5016</v>
          </cell>
          <cell r="X297" t="str">
            <v>5016</v>
          </cell>
          <cell r="Y297" t="str">
            <v>5016</v>
          </cell>
          <cell r="Z297">
            <v>9090</v>
          </cell>
        </row>
        <row r="298">
          <cell r="B298" t="str">
            <v>10776</v>
          </cell>
          <cell r="C298" t="str">
            <v>Robert Hand</v>
          </cell>
          <cell r="D298" t="str">
            <v>ROBERT</v>
          </cell>
          <cell r="E298" t="str">
            <v>HAND</v>
          </cell>
          <cell r="F298" t="str">
            <v>SUBMA</v>
          </cell>
          <cell r="G298" t="str">
            <v>Substation Maintainer 1st Class</v>
          </cell>
          <cell r="H298" t="str">
            <v>525</v>
          </cell>
          <cell r="I298" t="str">
            <v>Substations</v>
          </cell>
          <cell r="J298" t="str">
            <v>Full Time - Permanent</v>
          </cell>
          <cell r="K298" t="str">
            <v>SM1</v>
          </cell>
          <cell r="L298" t="str">
            <v>Substation Maintainer 1st Class</v>
          </cell>
          <cell r="M298" t="str">
            <v>B</v>
          </cell>
          <cell r="N298" t="str">
            <v>W</v>
          </cell>
          <cell r="O298">
            <v>40</v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>
            <v>0.75</v>
          </cell>
          <cell r="U298" t="str">
            <v>525</v>
          </cell>
          <cell r="V298" t="str">
            <v>101</v>
          </cell>
          <cell r="W298" t="str">
            <v>5016</v>
          </cell>
          <cell r="X298" t="str">
            <v>5016</v>
          </cell>
          <cell r="Y298" t="str">
            <v>5016</v>
          </cell>
          <cell r="Z298">
            <v>9090</v>
          </cell>
        </row>
        <row r="299">
          <cell r="B299" t="str">
            <v>10267</v>
          </cell>
          <cell r="C299" t="str">
            <v>Tim Mathews</v>
          </cell>
          <cell r="D299" t="str">
            <v>TIM</v>
          </cell>
          <cell r="E299" t="str">
            <v>MATHEWS</v>
          </cell>
          <cell r="F299" t="str">
            <v>MPRO</v>
          </cell>
          <cell r="G299" t="str">
            <v>Manager, Procurement</v>
          </cell>
          <cell r="H299" t="str">
            <v>543</v>
          </cell>
          <cell r="I299" t="str">
            <v>Procurement</v>
          </cell>
          <cell r="J299" t="str">
            <v>Full Time - Permanent</v>
          </cell>
          <cell r="K299" t="str">
            <v>MPRC</v>
          </cell>
          <cell r="L299" t="str">
            <v>Manager, Procurement</v>
          </cell>
          <cell r="M299" t="str">
            <v>N</v>
          </cell>
          <cell r="N299" t="str">
            <v>P</v>
          </cell>
          <cell r="O299">
            <v>35</v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>
            <v>0.55000000000000004</v>
          </cell>
          <cell r="U299" t="str">
            <v>543</v>
          </cell>
          <cell r="V299" t="str">
            <v>101</v>
          </cell>
          <cell r="W299" t="str">
            <v>9041</v>
          </cell>
          <cell r="X299" t="str">
            <v>9041</v>
          </cell>
          <cell r="Y299" t="str">
            <v>9041</v>
          </cell>
          <cell r="Z299" t="str">
            <v>9041</v>
          </cell>
        </row>
        <row r="300">
          <cell r="B300" t="str">
            <v>10451</v>
          </cell>
          <cell r="C300" t="str">
            <v>Karen Arnold</v>
          </cell>
          <cell r="D300" t="str">
            <v>Karen</v>
          </cell>
          <cell r="E300" t="str">
            <v>Arnold</v>
          </cell>
          <cell r="F300" t="str">
            <v>SPCM</v>
          </cell>
          <cell r="G300" t="str">
            <v>Specialist, Commodity Management</v>
          </cell>
          <cell r="H300" t="str">
            <v>543</v>
          </cell>
          <cell r="I300" t="str">
            <v>Procurement</v>
          </cell>
          <cell r="J300" t="str">
            <v>Full Time - Permanent</v>
          </cell>
          <cell r="K300" t="str">
            <v>SPECM</v>
          </cell>
          <cell r="L300" t="str">
            <v>Specialist, Commodity Management</v>
          </cell>
          <cell r="M300" t="str">
            <v>N</v>
          </cell>
          <cell r="N300" t="str">
            <v>P</v>
          </cell>
          <cell r="O300">
            <v>35</v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>
            <v>0.55000000000000004</v>
          </cell>
          <cell r="U300" t="str">
            <v>543</v>
          </cell>
          <cell r="V300" t="str">
            <v>101</v>
          </cell>
          <cell r="W300" t="str">
            <v>9041</v>
          </cell>
          <cell r="X300" t="str">
            <v>9041</v>
          </cell>
          <cell r="Y300" t="str">
            <v>9041</v>
          </cell>
          <cell r="Z300" t="str">
            <v>9041</v>
          </cell>
        </row>
        <row r="301">
          <cell r="B301" t="str">
            <v>10859</v>
          </cell>
          <cell r="C301" t="str">
            <v>Rajesh Yata</v>
          </cell>
          <cell r="D301" t="str">
            <v>RAJESH</v>
          </cell>
          <cell r="E301" t="str">
            <v>YATA</v>
          </cell>
          <cell r="F301" t="str">
            <v>SPMPEX</v>
          </cell>
          <cell r="G301" t="str">
            <v>Specialist, Material Planner and Expediter</v>
          </cell>
          <cell r="H301" t="str">
            <v>543</v>
          </cell>
          <cell r="I301" t="str">
            <v>Logistics</v>
          </cell>
          <cell r="J301" t="str">
            <v>Full Time - Permanent</v>
          </cell>
          <cell r="K301" t="str">
            <v>SPMPEX</v>
          </cell>
          <cell r="L301" t="str">
            <v>Specialist, Material Planner and Expediter</v>
          </cell>
          <cell r="M301" t="str">
            <v>N</v>
          </cell>
          <cell r="N301" t="str">
            <v>P</v>
          </cell>
          <cell r="O301">
            <v>35</v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>
            <v>0.55000000000000004</v>
          </cell>
          <cell r="U301" t="str">
            <v>545</v>
          </cell>
          <cell r="V301" t="str">
            <v>101</v>
          </cell>
          <cell r="W301" t="str">
            <v>9041</v>
          </cell>
          <cell r="X301" t="str">
            <v>9041</v>
          </cell>
          <cell r="Y301">
            <v>9040</v>
          </cell>
          <cell r="Z301">
            <v>9040</v>
          </cell>
        </row>
        <row r="302">
          <cell r="B302" t="str">
            <v>10091</v>
          </cell>
          <cell r="C302" t="str">
            <v>Rita Morris</v>
          </cell>
          <cell r="D302" t="str">
            <v>RITA</v>
          </cell>
          <cell r="E302" t="str">
            <v>MORRIS</v>
          </cell>
          <cell r="F302" t="str">
            <v>FLECO</v>
          </cell>
          <cell r="G302" t="str">
            <v>Fleet Coordinator</v>
          </cell>
          <cell r="H302" t="str">
            <v>544</v>
          </cell>
          <cell r="I302" t="str">
            <v>Fleet</v>
          </cell>
          <cell r="J302" t="str">
            <v>Full Time - Permanent</v>
          </cell>
          <cell r="K302" t="str">
            <v>FLTCO</v>
          </cell>
          <cell r="L302" t="str">
            <v>Fleet Coordinator</v>
          </cell>
          <cell r="M302" t="str">
            <v>B</v>
          </cell>
          <cell r="N302" t="str">
            <v>W</v>
          </cell>
          <cell r="O302">
            <v>40</v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>
            <v>0.55000000000000004</v>
          </cell>
          <cell r="U302" t="str">
            <v>544</v>
          </cell>
          <cell r="V302" t="str">
            <v>101</v>
          </cell>
          <cell r="W302" t="str">
            <v>9073</v>
          </cell>
          <cell r="X302" t="str">
            <v>9073</v>
          </cell>
          <cell r="Y302" t="str">
            <v>9073</v>
          </cell>
          <cell r="Z302" t="str">
            <v>9073</v>
          </cell>
        </row>
        <row r="303">
          <cell r="B303" t="str">
            <v>10092</v>
          </cell>
          <cell r="C303" t="str">
            <v>Brad Maccormack</v>
          </cell>
          <cell r="D303" t="str">
            <v>BRAD</v>
          </cell>
          <cell r="E303" t="str">
            <v>MACCORMACK</v>
          </cell>
          <cell r="F303" t="str">
            <v>MEC</v>
          </cell>
          <cell r="G303" t="str">
            <v>Mechanic</v>
          </cell>
          <cell r="H303" t="str">
            <v>544</v>
          </cell>
          <cell r="I303" t="str">
            <v>Fleet</v>
          </cell>
          <cell r="J303" t="str">
            <v>Full Time - Permanent</v>
          </cell>
          <cell r="K303" t="str">
            <v>MEC</v>
          </cell>
          <cell r="L303" t="str">
            <v>Mechanic</v>
          </cell>
          <cell r="M303" t="str">
            <v>B</v>
          </cell>
          <cell r="N303" t="str">
            <v>W</v>
          </cell>
          <cell r="O303">
            <v>40</v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>
            <v>0.55000000000000004</v>
          </cell>
          <cell r="U303" t="str">
            <v>544</v>
          </cell>
          <cell r="V303" t="str">
            <v>101</v>
          </cell>
          <cell r="W303" t="str">
            <v>9073</v>
          </cell>
          <cell r="X303" t="str">
            <v>9073</v>
          </cell>
          <cell r="Y303" t="str">
            <v>9073</v>
          </cell>
          <cell r="Z303" t="str">
            <v>9073</v>
          </cell>
        </row>
        <row r="304">
          <cell r="B304" t="str">
            <v>10095</v>
          </cell>
          <cell r="C304" t="str">
            <v>David Askin</v>
          </cell>
          <cell r="D304" t="str">
            <v>DAVID</v>
          </cell>
          <cell r="E304" t="str">
            <v>ASKIN</v>
          </cell>
          <cell r="F304" t="str">
            <v>LHM</v>
          </cell>
          <cell r="G304" t="str">
            <v>Lead Hand Mechanic</v>
          </cell>
          <cell r="H304" t="str">
            <v>544</v>
          </cell>
          <cell r="I304" t="str">
            <v>Fleet</v>
          </cell>
          <cell r="J304" t="str">
            <v>Full Time - Permanent</v>
          </cell>
          <cell r="K304" t="str">
            <v>LHMEC</v>
          </cell>
          <cell r="L304" t="str">
            <v>Lead Hand Mechanic</v>
          </cell>
          <cell r="M304" t="str">
            <v>B</v>
          </cell>
          <cell r="N304" t="str">
            <v>W</v>
          </cell>
          <cell r="O304">
            <v>40</v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>
            <v>0.55000000000000004</v>
          </cell>
          <cell r="U304" t="str">
            <v>544</v>
          </cell>
          <cell r="V304" t="str">
            <v>101</v>
          </cell>
          <cell r="W304" t="str">
            <v>9073</v>
          </cell>
          <cell r="X304" t="str">
            <v>9073</v>
          </cell>
          <cell r="Y304" t="str">
            <v>9073</v>
          </cell>
          <cell r="Z304" t="str">
            <v>9073</v>
          </cell>
        </row>
        <row r="305">
          <cell r="B305" t="str">
            <v>10096</v>
          </cell>
          <cell r="C305" t="str">
            <v>Rob Crossman</v>
          </cell>
          <cell r="D305" t="str">
            <v>ROB</v>
          </cell>
          <cell r="E305" t="str">
            <v>CROSSMAN</v>
          </cell>
          <cell r="F305" t="str">
            <v>MEC</v>
          </cell>
          <cell r="G305" t="str">
            <v>Mechanic</v>
          </cell>
          <cell r="H305" t="str">
            <v>544</v>
          </cell>
          <cell r="I305" t="str">
            <v>Fleet</v>
          </cell>
          <cell r="J305" t="str">
            <v>Full Time - Permanent</v>
          </cell>
          <cell r="K305" t="str">
            <v>MEC</v>
          </cell>
          <cell r="L305" t="str">
            <v>Mechanic</v>
          </cell>
          <cell r="M305" t="str">
            <v>B</v>
          </cell>
          <cell r="N305" t="str">
            <v>W</v>
          </cell>
          <cell r="O305">
            <v>40</v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>
            <v>0.55000000000000004</v>
          </cell>
          <cell r="U305" t="str">
            <v>544</v>
          </cell>
          <cell r="V305" t="str">
            <v>101</v>
          </cell>
          <cell r="W305" t="str">
            <v>9073</v>
          </cell>
          <cell r="X305" t="str">
            <v>9073</v>
          </cell>
          <cell r="Y305" t="str">
            <v>9073</v>
          </cell>
          <cell r="Z305" t="str">
            <v>9073</v>
          </cell>
        </row>
        <row r="306">
          <cell r="B306" t="str">
            <v>10105</v>
          </cell>
          <cell r="C306" t="str">
            <v>Mardy Crandell</v>
          </cell>
          <cell r="D306" t="str">
            <v>MARDY</v>
          </cell>
          <cell r="E306" t="str">
            <v>CRANDELL</v>
          </cell>
          <cell r="F306" t="str">
            <v>LHM</v>
          </cell>
          <cell r="G306" t="str">
            <v>Lead Hand Mechanic</v>
          </cell>
          <cell r="H306" t="str">
            <v>544</v>
          </cell>
          <cell r="I306" t="str">
            <v>Fleet</v>
          </cell>
          <cell r="J306" t="str">
            <v>Full Time - Permanent</v>
          </cell>
          <cell r="K306" t="str">
            <v>LHMEC</v>
          </cell>
          <cell r="L306" t="str">
            <v>Lead Hand Mechanic</v>
          </cell>
          <cell r="M306" t="str">
            <v>B</v>
          </cell>
          <cell r="N306" t="str">
            <v>W</v>
          </cell>
          <cell r="O306">
            <v>40</v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>
            <v>0.55000000000000004</v>
          </cell>
          <cell r="U306" t="str">
            <v>544</v>
          </cell>
          <cell r="V306" t="str">
            <v>102</v>
          </cell>
          <cell r="W306" t="str">
            <v>9073</v>
          </cell>
          <cell r="X306" t="str">
            <v>9073</v>
          </cell>
          <cell r="Y306" t="str">
            <v>9073</v>
          </cell>
          <cell r="Z306" t="str">
            <v>9073</v>
          </cell>
        </row>
        <row r="307">
          <cell r="B307" t="str">
            <v>10180</v>
          </cell>
          <cell r="C307" t="str">
            <v>Theresa Jones</v>
          </cell>
          <cell r="D307" t="str">
            <v>THERESA</v>
          </cell>
          <cell r="E307" t="str">
            <v>JONES</v>
          </cell>
          <cell r="F307" t="str">
            <v>STOREK</v>
          </cell>
          <cell r="G307" t="str">
            <v>Storekeeper 2nd Class</v>
          </cell>
          <cell r="H307" t="str">
            <v>544</v>
          </cell>
          <cell r="I307" t="str">
            <v>Logistics</v>
          </cell>
          <cell r="J307" t="str">
            <v>Full Time - Permanent</v>
          </cell>
          <cell r="K307" t="str">
            <v>SK2</v>
          </cell>
          <cell r="L307" t="str">
            <v>Storekeeper 2nd Class</v>
          </cell>
          <cell r="M307" t="str">
            <v>B</v>
          </cell>
          <cell r="N307" t="str">
            <v>W</v>
          </cell>
          <cell r="O307">
            <v>40</v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>
            <v>0.55000000000000004</v>
          </cell>
          <cell r="U307" t="str">
            <v>545</v>
          </cell>
          <cell r="V307" t="str">
            <v>101</v>
          </cell>
          <cell r="W307" t="str">
            <v>9073</v>
          </cell>
          <cell r="X307" t="str">
            <v>9073</v>
          </cell>
          <cell r="Y307">
            <v>9040</v>
          </cell>
          <cell r="Z307">
            <v>9040</v>
          </cell>
        </row>
        <row r="308">
          <cell r="B308" t="str">
            <v>10229</v>
          </cell>
          <cell r="C308" t="str">
            <v>Frances Doyle</v>
          </cell>
          <cell r="D308" t="str">
            <v>FRANCES</v>
          </cell>
          <cell r="E308" t="str">
            <v>DOYLE</v>
          </cell>
          <cell r="F308" t="str">
            <v>FLECLE</v>
          </cell>
          <cell r="G308" t="str">
            <v>Fleet Clerk</v>
          </cell>
          <cell r="H308" t="str">
            <v>544</v>
          </cell>
          <cell r="I308" t="str">
            <v>Fleet</v>
          </cell>
          <cell r="J308" t="str">
            <v>Full Time - Permanent</v>
          </cell>
          <cell r="K308" t="str">
            <v>FLTC</v>
          </cell>
          <cell r="L308" t="str">
            <v>Fleet Clerk</v>
          </cell>
          <cell r="M308" t="str">
            <v>B</v>
          </cell>
          <cell r="N308" t="str">
            <v>W</v>
          </cell>
          <cell r="O308">
            <v>40</v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>
            <v>0.55000000000000004</v>
          </cell>
          <cell r="U308" t="str">
            <v>544</v>
          </cell>
          <cell r="V308" t="str">
            <v>101</v>
          </cell>
          <cell r="W308" t="str">
            <v>9073</v>
          </cell>
          <cell r="X308" t="str">
            <v>9073</v>
          </cell>
          <cell r="Y308" t="str">
            <v>9073</v>
          </cell>
          <cell r="Z308" t="str">
            <v>9073</v>
          </cell>
        </row>
        <row r="309">
          <cell r="B309" t="str">
            <v>10234</v>
          </cell>
          <cell r="C309" t="str">
            <v>Kevin Townsend</v>
          </cell>
          <cell r="D309" t="str">
            <v>KEVIN</v>
          </cell>
          <cell r="E309" t="str">
            <v>TOWNSEND</v>
          </cell>
          <cell r="F309" t="str">
            <v>MEC</v>
          </cell>
          <cell r="G309" t="str">
            <v>Mechanic</v>
          </cell>
          <cell r="H309" t="str">
            <v>544</v>
          </cell>
          <cell r="I309" t="str">
            <v>Fleet</v>
          </cell>
          <cell r="J309" t="str">
            <v>Full Time - Permanent</v>
          </cell>
          <cell r="K309" t="str">
            <v>MEC</v>
          </cell>
          <cell r="L309" t="str">
            <v>Mechanic</v>
          </cell>
          <cell r="M309" t="str">
            <v>B</v>
          </cell>
          <cell r="N309" t="str">
            <v>W</v>
          </cell>
          <cell r="O309">
            <v>40</v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>
            <v>0.55000000000000004</v>
          </cell>
          <cell r="U309" t="str">
            <v>544</v>
          </cell>
          <cell r="V309" t="str">
            <v>101</v>
          </cell>
          <cell r="W309" t="str">
            <v>9073</v>
          </cell>
          <cell r="X309" t="str">
            <v>9073</v>
          </cell>
          <cell r="Y309" t="str">
            <v>9073</v>
          </cell>
          <cell r="Z309" t="str">
            <v>9073</v>
          </cell>
        </row>
        <row r="310">
          <cell r="B310" t="str">
            <v>10791</v>
          </cell>
          <cell r="C310" t="str">
            <v>Joseph Botas</v>
          </cell>
          <cell r="D310" t="str">
            <v>JOSEPH</v>
          </cell>
          <cell r="E310" t="str">
            <v>BOTAS</v>
          </cell>
          <cell r="F310" t="str">
            <v>MFLE</v>
          </cell>
          <cell r="G310" t="str">
            <v>Manager, Fleet</v>
          </cell>
          <cell r="H310" t="str">
            <v>544</v>
          </cell>
          <cell r="I310" t="str">
            <v>Fleet</v>
          </cell>
          <cell r="J310" t="str">
            <v>Full Time - Permanent</v>
          </cell>
          <cell r="K310" t="str">
            <v>MFLT</v>
          </cell>
          <cell r="L310" t="str">
            <v>Manager, Fleet</v>
          </cell>
          <cell r="M310" t="str">
            <v>N</v>
          </cell>
          <cell r="N310" t="str">
            <v>P</v>
          </cell>
          <cell r="O310">
            <v>40</v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>
            <v>0.55000000000000004</v>
          </cell>
          <cell r="U310" t="str">
            <v>544</v>
          </cell>
          <cell r="V310" t="str">
            <v>101</v>
          </cell>
          <cell r="W310" t="str">
            <v>9073</v>
          </cell>
          <cell r="X310" t="str">
            <v>9073</v>
          </cell>
          <cell r="Y310" t="str">
            <v>9073</v>
          </cell>
          <cell r="Z310" t="str">
            <v>9073</v>
          </cell>
        </row>
        <row r="311">
          <cell r="B311" t="str">
            <v>10046</v>
          </cell>
          <cell r="C311" t="str">
            <v>Judy Taylor</v>
          </cell>
          <cell r="D311" t="str">
            <v>JUDY</v>
          </cell>
          <cell r="E311" t="str">
            <v>TAYLOR</v>
          </cell>
          <cell r="F311" t="str">
            <v>STOREK</v>
          </cell>
          <cell r="G311" t="str">
            <v>Storekeeper 2nd Class</v>
          </cell>
          <cell r="H311" t="str">
            <v>545</v>
          </cell>
          <cell r="I311" t="str">
            <v>Logistics</v>
          </cell>
          <cell r="J311" t="str">
            <v>Full Time - Permanent</v>
          </cell>
          <cell r="K311" t="str">
            <v>SK2</v>
          </cell>
          <cell r="L311" t="str">
            <v>Storekeeper 2nd Class</v>
          </cell>
          <cell r="M311" t="str">
            <v>B</v>
          </cell>
          <cell r="N311" t="str">
            <v>W</v>
          </cell>
          <cell r="O311">
            <v>40</v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>
            <v>0.55000000000000004</v>
          </cell>
          <cell r="U311" t="str">
            <v>545</v>
          </cell>
          <cell r="V311" t="str">
            <v>101</v>
          </cell>
          <cell r="W311" t="str">
            <v>9040</v>
          </cell>
          <cell r="X311" t="str">
            <v>9040</v>
          </cell>
          <cell r="Y311" t="str">
            <v>9040</v>
          </cell>
          <cell r="Z311" t="str">
            <v>9040</v>
          </cell>
        </row>
        <row r="312">
          <cell r="B312" t="str">
            <v>10158</v>
          </cell>
          <cell r="C312" t="str">
            <v>Michael Russell</v>
          </cell>
          <cell r="D312" t="str">
            <v>MICHAEL</v>
          </cell>
          <cell r="E312" t="str">
            <v>RUSSELL</v>
          </cell>
          <cell r="F312" t="str">
            <v>STOREK</v>
          </cell>
          <cell r="G312" t="str">
            <v>Storekeeper</v>
          </cell>
          <cell r="H312" t="str">
            <v>545</v>
          </cell>
          <cell r="I312" t="str">
            <v>Logistics</v>
          </cell>
          <cell r="J312" t="str">
            <v>Full Time - Permanent</v>
          </cell>
          <cell r="K312" t="str">
            <v>ASK</v>
          </cell>
          <cell r="L312" t="str">
            <v>Storekeeper</v>
          </cell>
          <cell r="M312" t="str">
            <v>B</v>
          </cell>
          <cell r="N312" t="str">
            <v>W</v>
          </cell>
          <cell r="O312">
            <v>40</v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>
            <v>0.55000000000000004</v>
          </cell>
          <cell r="U312" t="str">
            <v>545</v>
          </cell>
          <cell r="V312" t="str">
            <v>102</v>
          </cell>
          <cell r="W312" t="str">
            <v>9040</v>
          </cell>
          <cell r="X312" t="str">
            <v>9040</v>
          </cell>
          <cell r="Y312" t="str">
            <v>9040</v>
          </cell>
          <cell r="Z312" t="str">
            <v>9040</v>
          </cell>
        </row>
        <row r="313">
          <cell r="B313" t="str">
            <v>10167</v>
          </cell>
          <cell r="C313" t="str">
            <v>Brian Warren</v>
          </cell>
          <cell r="D313" t="str">
            <v>BRIAN</v>
          </cell>
          <cell r="E313" t="str">
            <v>WARREN</v>
          </cell>
          <cell r="F313" t="str">
            <v>STOREK</v>
          </cell>
          <cell r="G313" t="str">
            <v>Storekeeper 1st Class</v>
          </cell>
          <cell r="H313" t="str">
            <v>545</v>
          </cell>
          <cell r="I313" t="str">
            <v>Logistics</v>
          </cell>
          <cell r="J313" t="str">
            <v>Full Time - Permanent</v>
          </cell>
          <cell r="K313" t="str">
            <v>SK1</v>
          </cell>
          <cell r="L313" t="str">
            <v>Storekeeper 1st Class</v>
          </cell>
          <cell r="M313" t="str">
            <v>B</v>
          </cell>
          <cell r="N313" t="str">
            <v>W</v>
          </cell>
          <cell r="O313">
            <v>40</v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>
            <v>0.55000000000000004</v>
          </cell>
          <cell r="U313" t="str">
            <v>545</v>
          </cell>
          <cell r="V313" t="str">
            <v>102</v>
          </cell>
          <cell r="W313" t="str">
            <v>9040</v>
          </cell>
          <cell r="X313" t="str">
            <v>9040</v>
          </cell>
          <cell r="Y313" t="str">
            <v>9040</v>
          </cell>
          <cell r="Z313" t="str">
            <v>9040</v>
          </cell>
        </row>
        <row r="314">
          <cell r="B314" t="str">
            <v>10169</v>
          </cell>
          <cell r="C314" t="str">
            <v>Bruce Barr</v>
          </cell>
          <cell r="D314" t="str">
            <v>BRUCE</v>
          </cell>
          <cell r="E314" t="str">
            <v>BARR</v>
          </cell>
          <cell r="F314" t="str">
            <v>STOREK</v>
          </cell>
          <cell r="G314" t="str">
            <v>Storekeeper - 1st 6 mos</v>
          </cell>
          <cell r="H314" t="str">
            <v>545</v>
          </cell>
          <cell r="I314" t="str">
            <v>Logistics</v>
          </cell>
          <cell r="J314" t="str">
            <v>Full Time - Permanent</v>
          </cell>
          <cell r="K314" t="str">
            <v>SKA</v>
          </cell>
          <cell r="L314" t="str">
            <v>Storekeeper - 1st 6 mos</v>
          </cell>
          <cell r="M314" t="str">
            <v>B</v>
          </cell>
          <cell r="N314" t="str">
            <v>W</v>
          </cell>
          <cell r="O314">
            <v>40</v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>
            <v>0.55000000000000004</v>
          </cell>
          <cell r="U314" t="str">
            <v>545</v>
          </cell>
          <cell r="V314" t="str">
            <v>101</v>
          </cell>
          <cell r="W314" t="str">
            <v>9040</v>
          </cell>
          <cell r="X314" t="str">
            <v>9040</v>
          </cell>
          <cell r="Y314" t="str">
            <v>9040</v>
          </cell>
          <cell r="Z314" t="str">
            <v>9040</v>
          </cell>
        </row>
        <row r="315">
          <cell r="B315" t="str">
            <v>10191</v>
          </cell>
          <cell r="C315" t="str">
            <v>Michael Luton</v>
          </cell>
          <cell r="D315" t="str">
            <v>MICHAEL</v>
          </cell>
          <cell r="E315" t="str">
            <v>LUTON</v>
          </cell>
          <cell r="F315" t="str">
            <v>STOREK</v>
          </cell>
          <cell r="G315" t="str">
            <v>Storekeeper 2nd 6 mos</v>
          </cell>
          <cell r="H315" t="str">
            <v>545</v>
          </cell>
          <cell r="I315" t="str">
            <v>Logistics</v>
          </cell>
          <cell r="J315" t="str">
            <v>Full Time - Permanent</v>
          </cell>
          <cell r="K315" t="str">
            <v>STK2</v>
          </cell>
          <cell r="L315" t="str">
            <v>Storekeeper 2nd 6 mos</v>
          </cell>
          <cell r="M315" t="str">
            <v>B</v>
          </cell>
          <cell r="N315" t="str">
            <v>W</v>
          </cell>
          <cell r="O315">
            <v>40</v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>
            <v>0.55000000000000004</v>
          </cell>
          <cell r="U315" t="str">
            <v>545</v>
          </cell>
          <cell r="V315" t="str">
            <v>101</v>
          </cell>
          <cell r="W315" t="str">
            <v>9040</v>
          </cell>
          <cell r="X315" t="str">
            <v>9040</v>
          </cell>
          <cell r="Y315" t="str">
            <v>9040</v>
          </cell>
          <cell r="Z315" t="str">
            <v>9040</v>
          </cell>
        </row>
        <row r="316">
          <cell r="B316" t="str">
            <v>10207</v>
          </cell>
          <cell r="C316" t="str">
            <v>Deborah Simpson</v>
          </cell>
          <cell r="D316" t="str">
            <v>DEBORAH</v>
          </cell>
          <cell r="E316" t="str">
            <v>SIMPSON</v>
          </cell>
          <cell r="F316" t="str">
            <v>INVCLK</v>
          </cell>
          <cell r="G316" t="str">
            <v>Inventory Control Clerk</v>
          </cell>
          <cell r="H316" t="str">
            <v>545</v>
          </cell>
          <cell r="I316" t="str">
            <v>Logistics</v>
          </cell>
          <cell r="J316" t="str">
            <v>Full Time - Permanent</v>
          </cell>
          <cell r="K316" t="str">
            <v>ICC</v>
          </cell>
          <cell r="L316" t="str">
            <v>Inventory Control Clerk</v>
          </cell>
          <cell r="M316" t="str">
            <v>B</v>
          </cell>
          <cell r="N316" t="str">
            <v>W</v>
          </cell>
          <cell r="O316">
            <v>40</v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>
            <v>0.55000000000000004</v>
          </cell>
          <cell r="U316" t="str">
            <v>545</v>
          </cell>
          <cell r="V316" t="str">
            <v>101</v>
          </cell>
          <cell r="W316" t="str">
            <v>9040</v>
          </cell>
          <cell r="X316" t="str">
            <v>9040</v>
          </cell>
          <cell r="Y316" t="str">
            <v>9040</v>
          </cell>
          <cell r="Z316" t="str">
            <v>9040</v>
          </cell>
        </row>
        <row r="317">
          <cell r="B317" t="str">
            <v>10253</v>
          </cell>
          <cell r="C317" t="str">
            <v>Jennifer Hall</v>
          </cell>
          <cell r="D317" t="str">
            <v>JENNIFER</v>
          </cell>
          <cell r="E317" t="str">
            <v>HALL</v>
          </cell>
          <cell r="F317" t="str">
            <v>OGRO4</v>
          </cell>
          <cell r="G317" t="str">
            <v>Line Maintainer - Apprentice</v>
          </cell>
          <cell r="H317" t="str">
            <v>545</v>
          </cell>
          <cell r="I317" t="str">
            <v>Overhead</v>
          </cell>
          <cell r="J317" t="str">
            <v>Full Time - Permanent</v>
          </cell>
          <cell r="K317" t="str">
            <v>LMA</v>
          </cell>
          <cell r="L317" t="str">
            <v>Line Maintainer - Apprentice</v>
          </cell>
          <cell r="M317" t="str">
            <v>B</v>
          </cell>
          <cell r="N317" t="str">
            <v>W</v>
          </cell>
          <cell r="O317">
            <v>35</v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>
            <v>0.75</v>
          </cell>
          <cell r="U317" t="str">
            <v>502</v>
          </cell>
          <cell r="V317" t="str">
            <v>102</v>
          </cell>
          <cell r="W317" t="str">
            <v>5020</v>
          </cell>
          <cell r="X317" t="str">
            <v>5020</v>
          </cell>
          <cell r="Y317" t="str">
            <v>5020</v>
          </cell>
          <cell r="Z317" t="str">
            <v>5020</v>
          </cell>
        </row>
        <row r="318">
          <cell r="B318" t="str">
            <v>10445</v>
          </cell>
          <cell r="C318" t="str">
            <v>John Ogilvie</v>
          </cell>
          <cell r="D318" t="str">
            <v>JOHN</v>
          </cell>
          <cell r="E318" t="str">
            <v>OGILVIE</v>
          </cell>
          <cell r="F318" t="str">
            <v>STOREK</v>
          </cell>
          <cell r="G318" t="str">
            <v>Storekeeper</v>
          </cell>
          <cell r="H318" t="str">
            <v>545</v>
          </cell>
          <cell r="I318" t="str">
            <v>Logistics</v>
          </cell>
          <cell r="J318" t="str">
            <v>Full Time - Permanent</v>
          </cell>
          <cell r="K318" t="str">
            <v>ASK</v>
          </cell>
          <cell r="L318" t="str">
            <v>Storekeeper</v>
          </cell>
          <cell r="M318" t="str">
            <v>B</v>
          </cell>
          <cell r="N318" t="str">
            <v>W</v>
          </cell>
          <cell r="O318">
            <v>40</v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>
            <v>0.55000000000000004</v>
          </cell>
          <cell r="U318" t="str">
            <v>545</v>
          </cell>
          <cell r="V318" t="str">
            <v>101</v>
          </cell>
          <cell r="W318" t="str">
            <v>9040</v>
          </cell>
          <cell r="X318" t="str">
            <v>9040</v>
          </cell>
          <cell r="Y318" t="str">
            <v>9040</v>
          </cell>
          <cell r="Z318" t="str">
            <v>9040</v>
          </cell>
        </row>
        <row r="319">
          <cell r="B319" t="str">
            <v>10448</v>
          </cell>
          <cell r="C319" t="str">
            <v>Marina Bulthuis</v>
          </cell>
          <cell r="D319" t="str">
            <v>MARINA</v>
          </cell>
          <cell r="E319" t="str">
            <v>BULTHUIS</v>
          </cell>
          <cell r="F319" t="str">
            <v>SWH</v>
          </cell>
          <cell r="G319" t="str">
            <v>Supervisor, Warehousing</v>
          </cell>
          <cell r="H319" t="str">
            <v>545</v>
          </cell>
          <cell r="I319" t="str">
            <v>Logistics</v>
          </cell>
          <cell r="J319" t="str">
            <v>Full Time - Permanent</v>
          </cell>
          <cell r="K319" t="str">
            <v>SWA</v>
          </cell>
          <cell r="L319" t="str">
            <v>Supervisor, Warehousing</v>
          </cell>
          <cell r="M319" t="str">
            <v>N</v>
          </cell>
          <cell r="N319" t="str">
            <v>P</v>
          </cell>
          <cell r="O319">
            <v>40</v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>
            <v>0.55000000000000004</v>
          </cell>
          <cell r="U319" t="str">
            <v>545</v>
          </cell>
          <cell r="V319" t="str">
            <v>101</v>
          </cell>
          <cell r="W319" t="str">
            <v>9040</v>
          </cell>
          <cell r="X319" t="str">
            <v>9040</v>
          </cell>
          <cell r="Y319" t="str">
            <v>9040</v>
          </cell>
          <cell r="Z319" t="str">
            <v>9040</v>
          </cell>
        </row>
        <row r="320">
          <cell r="B320" t="str">
            <v>10589</v>
          </cell>
          <cell r="C320" t="str">
            <v>Jeffery Lamarr</v>
          </cell>
          <cell r="D320" t="str">
            <v>JEFFERY</v>
          </cell>
          <cell r="E320" t="str">
            <v>LAMARR</v>
          </cell>
          <cell r="F320" t="str">
            <v>STOREK</v>
          </cell>
          <cell r="G320" t="str">
            <v>Storekeeper 2nd Class</v>
          </cell>
          <cell r="H320" t="str">
            <v>545</v>
          </cell>
          <cell r="I320" t="str">
            <v>Logistics</v>
          </cell>
          <cell r="J320" t="str">
            <v>Full Time - Permanent</v>
          </cell>
          <cell r="K320" t="str">
            <v>SK2</v>
          </cell>
          <cell r="L320" t="str">
            <v>Storekeeper 2nd Class</v>
          </cell>
          <cell r="M320" t="str">
            <v>B</v>
          </cell>
          <cell r="N320" t="str">
            <v>W</v>
          </cell>
          <cell r="O320">
            <v>40</v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>
            <v>0.55000000000000004</v>
          </cell>
          <cell r="U320" t="str">
            <v>545</v>
          </cell>
          <cell r="V320" t="str">
            <v>101</v>
          </cell>
          <cell r="W320" t="str">
            <v>9040</v>
          </cell>
          <cell r="X320" t="str">
            <v>9040</v>
          </cell>
          <cell r="Y320" t="str">
            <v>9040</v>
          </cell>
          <cell r="Z320" t="str">
            <v>9040</v>
          </cell>
        </row>
        <row r="321">
          <cell r="B321" t="str">
            <v>10596</v>
          </cell>
          <cell r="C321" t="str">
            <v>Michael Lewis</v>
          </cell>
          <cell r="D321" t="str">
            <v>MICHAEL</v>
          </cell>
          <cell r="E321" t="str">
            <v>LEWIS</v>
          </cell>
          <cell r="F321" t="str">
            <v>TRANSF</v>
          </cell>
          <cell r="G321" t="str">
            <v>Transformer Maintainer - 1st Class</v>
          </cell>
          <cell r="H321" t="str">
            <v>545</v>
          </cell>
          <cell r="I321" t="str">
            <v>Logistics</v>
          </cell>
          <cell r="J321" t="str">
            <v>Full Time - Permanent</v>
          </cell>
          <cell r="K321" t="str">
            <v>TM1</v>
          </cell>
          <cell r="L321" t="str">
            <v>Transformer Maintainer - 1st Class</v>
          </cell>
          <cell r="M321" t="str">
            <v>B</v>
          </cell>
          <cell r="N321" t="str">
            <v>W</v>
          </cell>
          <cell r="O321">
            <v>40</v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>
            <v>0.55000000000000004</v>
          </cell>
          <cell r="U321" t="str">
            <v>545</v>
          </cell>
          <cell r="V321" t="str">
            <v>101</v>
          </cell>
          <cell r="W321" t="str">
            <v>9040</v>
          </cell>
          <cell r="X321" t="str">
            <v>9040</v>
          </cell>
          <cell r="Y321" t="str">
            <v>9040</v>
          </cell>
          <cell r="Z321" t="str">
            <v>9040</v>
          </cell>
        </row>
        <row r="322">
          <cell r="B322" t="str">
            <v>10507</v>
          </cell>
          <cell r="C322" t="str">
            <v>Steve Strugar</v>
          </cell>
          <cell r="D322" t="str">
            <v>STEVE</v>
          </cell>
          <cell r="E322" t="str">
            <v>STRUGAR</v>
          </cell>
          <cell r="F322" t="str">
            <v>DC-MS</v>
          </cell>
          <cell r="G322" t="str">
            <v>Director, Const. &amp; Mtce. Services</v>
          </cell>
          <cell r="H322" t="str">
            <v>591</v>
          </cell>
          <cell r="I322" t="str">
            <v>Construction and Maintenance Services</v>
          </cell>
          <cell r="J322" t="str">
            <v>Full Time - Permanent</v>
          </cell>
          <cell r="K322" t="str">
            <v>DC&amp;MS</v>
          </cell>
          <cell r="L322" t="str">
            <v>Director, Const. &amp; Mtce. Services</v>
          </cell>
          <cell r="M322" t="str">
            <v>N</v>
          </cell>
          <cell r="N322" t="str">
            <v>P</v>
          </cell>
          <cell r="O322">
            <v>35</v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>
            <v>0.55000000000000004</v>
          </cell>
          <cell r="U322" t="str">
            <v>591</v>
          </cell>
          <cell r="V322" t="str">
            <v>101</v>
          </cell>
          <cell r="W322" t="str">
            <v>5005</v>
          </cell>
          <cell r="X322" t="str">
            <v>5005</v>
          </cell>
          <cell r="Y322" t="str">
            <v>5005</v>
          </cell>
          <cell r="Z322" t="str">
            <v>5005</v>
          </cell>
        </row>
        <row r="323">
          <cell r="B323" t="str">
            <v>10763</v>
          </cell>
          <cell r="C323" t="str">
            <v>Kathy Lerette</v>
          </cell>
          <cell r="D323" t="str">
            <v>KATHY</v>
          </cell>
          <cell r="E323" t="str">
            <v>LERETTE</v>
          </cell>
          <cell r="F323" t="str">
            <v>DE-OP</v>
          </cell>
          <cell r="G323" t="str">
            <v>Director, Eng. Operating &amp; Operational Improvement</v>
          </cell>
          <cell r="H323" t="str">
            <v>592</v>
          </cell>
          <cell r="I323" t="str">
            <v>Engineering Operations &amp; Operational Improvement</v>
          </cell>
          <cell r="J323" t="str">
            <v>Full Time - Permanent</v>
          </cell>
          <cell r="K323" t="str">
            <v>DE-OP</v>
          </cell>
          <cell r="L323" t="str">
            <v>Director, Eng. Operating &amp; Operational Improvement</v>
          </cell>
          <cell r="M323" t="str">
            <v>N</v>
          </cell>
          <cell r="N323" t="str">
            <v>P</v>
          </cell>
          <cell r="O323">
            <v>35</v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>
            <v>0.55000000000000004</v>
          </cell>
          <cell r="U323" t="str">
            <v>592</v>
          </cell>
          <cell r="V323" t="str">
            <v>101</v>
          </cell>
          <cell r="W323" t="str">
            <v>5005</v>
          </cell>
          <cell r="X323" t="str">
            <v>5005</v>
          </cell>
          <cell r="Y323" t="str">
            <v>5005</v>
          </cell>
          <cell r="Z323" t="str">
            <v>5005</v>
          </cell>
        </row>
        <row r="324">
          <cell r="B324" t="str">
            <v>10063</v>
          </cell>
          <cell r="C324" t="str">
            <v>Janice Johnston</v>
          </cell>
          <cell r="D324" t="str">
            <v>JANICE</v>
          </cell>
          <cell r="E324" t="str">
            <v>JOHNSTON</v>
          </cell>
          <cell r="F324" t="str">
            <v>SPPMD</v>
          </cell>
          <cell r="G324" t="str">
            <v>Specialist, Process and Master Data</v>
          </cell>
          <cell r="H324" t="str">
            <v>593</v>
          </cell>
          <cell r="I324" t="str">
            <v>Supply Chain</v>
          </cell>
          <cell r="J324" t="str">
            <v>Full Time - Permanent</v>
          </cell>
          <cell r="K324" t="str">
            <v>SPEPMD</v>
          </cell>
          <cell r="L324" t="str">
            <v>Specialist, Process and Master Data</v>
          </cell>
          <cell r="M324" t="str">
            <v>N</v>
          </cell>
          <cell r="N324" t="str">
            <v>P</v>
          </cell>
          <cell r="O324">
            <v>35</v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>
            <v>0.55000000000000004</v>
          </cell>
          <cell r="U324" t="str">
            <v>593</v>
          </cell>
          <cell r="V324" t="str">
            <v>101</v>
          </cell>
          <cell r="W324" t="str">
            <v>5615</v>
          </cell>
          <cell r="X324" t="str">
            <v>5615</v>
          </cell>
          <cell r="Y324" t="str">
            <v>5615</v>
          </cell>
          <cell r="Z324" t="str">
            <v>5615</v>
          </cell>
        </row>
        <row r="325">
          <cell r="B325" t="str">
            <v>10126</v>
          </cell>
          <cell r="C325" t="str">
            <v>Joseph Almeida</v>
          </cell>
          <cell r="D325" t="str">
            <v>JOSEPH</v>
          </cell>
          <cell r="E325" t="str">
            <v>ALMEIDA</v>
          </cell>
          <cell r="F325" t="str">
            <v>DSC</v>
          </cell>
          <cell r="G325" t="str">
            <v>Director, Supply Chain Management</v>
          </cell>
          <cell r="H325" t="str">
            <v>593</v>
          </cell>
          <cell r="I325" t="str">
            <v>Supply Chain</v>
          </cell>
          <cell r="J325" t="str">
            <v>Full Time - Permanent</v>
          </cell>
          <cell r="K325" t="str">
            <v>DSCM</v>
          </cell>
          <cell r="L325" t="str">
            <v>Director, Supply Chain Management</v>
          </cell>
          <cell r="M325" t="str">
            <v>N</v>
          </cell>
          <cell r="N325" t="str">
            <v>P</v>
          </cell>
          <cell r="O325">
            <v>35</v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>
            <v>0.55000000000000004</v>
          </cell>
          <cell r="U325" t="str">
            <v>593</v>
          </cell>
          <cell r="V325" t="str">
            <v>101</v>
          </cell>
          <cell r="W325" t="str">
            <v>5610</v>
          </cell>
          <cell r="X325" t="str">
            <v>5610</v>
          </cell>
          <cell r="Y325" t="str">
            <v>5610</v>
          </cell>
          <cell r="Z325" t="str">
            <v>5610</v>
          </cell>
        </row>
        <row r="326">
          <cell r="B326" t="str">
            <v>10444</v>
          </cell>
          <cell r="C326" t="str">
            <v>John Lusted</v>
          </cell>
          <cell r="D326" t="str">
            <v>JOHN</v>
          </cell>
          <cell r="E326" t="str">
            <v>LUSTED</v>
          </cell>
          <cell r="F326" t="str">
            <v>SPPRO</v>
          </cell>
          <cell r="G326" t="str">
            <v>Specialist, Projects</v>
          </cell>
          <cell r="H326" t="str">
            <v>593</v>
          </cell>
          <cell r="I326" t="str">
            <v>Procurement</v>
          </cell>
          <cell r="J326" t="str">
            <v>Full Time - Permanent</v>
          </cell>
          <cell r="K326" t="str">
            <v>SPEPRO</v>
          </cell>
          <cell r="L326" t="str">
            <v>Specialist, Projects</v>
          </cell>
          <cell r="M326" t="str">
            <v>N</v>
          </cell>
          <cell r="N326" t="str">
            <v>P</v>
          </cell>
          <cell r="O326">
            <v>40</v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>
            <v>0.55000000000000004</v>
          </cell>
          <cell r="U326" t="str">
            <v>543</v>
          </cell>
          <cell r="V326" t="str">
            <v>101</v>
          </cell>
          <cell r="W326" t="str">
            <v>5615</v>
          </cell>
          <cell r="X326" t="str">
            <v>5615</v>
          </cell>
          <cell r="Y326">
            <v>9041</v>
          </cell>
          <cell r="Z326">
            <v>9041</v>
          </cell>
        </row>
        <row r="327">
          <cell r="B327" t="str">
            <v>10020</v>
          </cell>
          <cell r="C327" t="str">
            <v>Robert Bates</v>
          </cell>
          <cell r="D327" t="str">
            <v>ROBERT</v>
          </cell>
          <cell r="E327" t="str">
            <v>BATES</v>
          </cell>
          <cell r="F327" t="str">
            <v>OGRO4</v>
          </cell>
          <cell r="G327" t="str">
            <v>Line Maintainer - 1st Class</v>
          </cell>
          <cell r="H327" t="str">
            <v>595</v>
          </cell>
          <cell r="I327" t="str">
            <v>Overhead</v>
          </cell>
          <cell r="J327" t="str">
            <v>Full Time - Permanent</v>
          </cell>
          <cell r="K327" t="str">
            <v>LM</v>
          </cell>
          <cell r="L327" t="str">
            <v>Line Maintainer - 1st Class</v>
          </cell>
          <cell r="M327" t="str">
            <v>B</v>
          </cell>
          <cell r="N327" t="str">
            <v>W</v>
          </cell>
          <cell r="O327">
            <v>40</v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>
            <v>0.75</v>
          </cell>
          <cell r="U327" t="str">
            <v>502</v>
          </cell>
          <cell r="V327" t="str">
            <v>102</v>
          </cell>
          <cell r="W327" t="str">
            <v>5020</v>
          </cell>
          <cell r="X327" t="str">
            <v>5020</v>
          </cell>
          <cell r="Y327" t="str">
            <v>5020</v>
          </cell>
          <cell r="Z327">
            <v>9090</v>
          </cell>
        </row>
        <row r="328">
          <cell r="B328" t="str">
            <v>10021</v>
          </cell>
          <cell r="C328" t="str">
            <v>Marty Beaucock</v>
          </cell>
          <cell r="D328" t="str">
            <v>MARTY</v>
          </cell>
          <cell r="E328" t="str">
            <v>BEAUCOCK</v>
          </cell>
          <cell r="F328" t="str">
            <v>OGRO4</v>
          </cell>
          <cell r="G328" t="str">
            <v>Line Maintainer - 1st Class</v>
          </cell>
          <cell r="H328" t="str">
            <v>595</v>
          </cell>
          <cell r="I328" t="str">
            <v>Overhead</v>
          </cell>
          <cell r="J328" t="str">
            <v>Full Time - Permanent</v>
          </cell>
          <cell r="K328" t="str">
            <v>LM</v>
          </cell>
          <cell r="L328" t="str">
            <v>Line Maintainer - 1st Class</v>
          </cell>
          <cell r="M328" t="str">
            <v>B</v>
          </cell>
          <cell r="N328" t="str">
            <v>W</v>
          </cell>
          <cell r="O328">
            <v>40</v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>
            <v>0.75</v>
          </cell>
          <cell r="U328" t="str">
            <v>502</v>
          </cell>
          <cell r="V328" t="str">
            <v>102</v>
          </cell>
          <cell r="W328" t="str">
            <v>5020</v>
          </cell>
          <cell r="X328" t="str">
            <v>5020</v>
          </cell>
          <cell r="Y328" t="str">
            <v>5020</v>
          </cell>
          <cell r="Z328">
            <v>9090</v>
          </cell>
        </row>
        <row r="329">
          <cell r="B329" t="str">
            <v>10024</v>
          </cell>
          <cell r="C329" t="str">
            <v>Irene Beck</v>
          </cell>
          <cell r="D329" t="str">
            <v>IRENE</v>
          </cell>
          <cell r="E329" t="str">
            <v>BECK</v>
          </cell>
          <cell r="F329" t="str">
            <v>OGRO4</v>
          </cell>
          <cell r="G329" t="str">
            <v>Construction Clerk</v>
          </cell>
          <cell r="H329" t="str">
            <v>595</v>
          </cell>
          <cell r="I329" t="str">
            <v>Overhead</v>
          </cell>
          <cell r="J329" t="str">
            <v>Full Time - Permanent</v>
          </cell>
          <cell r="K329" t="str">
            <v>CCLK</v>
          </cell>
          <cell r="L329" t="str">
            <v>Construction Clerk</v>
          </cell>
          <cell r="M329" t="str">
            <v>B</v>
          </cell>
          <cell r="N329" t="str">
            <v>W</v>
          </cell>
          <cell r="O329">
            <v>40</v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>
            <v>0.75</v>
          </cell>
          <cell r="U329" t="str">
            <v>502</v>
          </cell>
          <cell r="V329" t="str">
            <v>102</v>
          </cell>
          <cell r="W329" t="str">
            <v>5020</v>
          </cell>
          <cell r="X329" t="str">
            <v>5020</v>
          </cell>
          <cell r="Y329" t="str">
            <v>5020</v>
          </cell>
          <cell r="Z329">
            <v>9090</v>
          </cell>
        </row>
        <row r="330">
          <cell r="B330" t="str">
            <v>10098</v>
          </cell>
          <cell r="C330" t="str">
            <v>Bruce Boyko</v>
          </cell>
          <cell r="D330" t="str">
            <v>BRUCE</v>
          </cell>
          <cell r="E330" t="str">
            <v>BOYKO</v>
          </cell>
          <cell r="F330" t="str">
            <v>OGRO4</v>
          </cell>
          <cell r="G330" t="str">
            <v>Line Maintainer - 1st Class</v>
          </cell>
          <cell r="H330" t="str">
            <v>595</v>
          </cell>
          <cell r="I330" t="str">
            <v>Overhead</v>
          </cell>
          <cell r="J330" t="str">
            <v>Full Time - Permanent</v>
          </cell>
          <cell r="K330" t="str">
            <v>LM</v>
          </cell>
          <cell r="L330" t="str">
            <v>Line Maintainer - 1st Class</v>
          </cell>
          <cell r="M330" t="str">
            <v>B</v>
          </cell>
          <cell r="N330" t="str">
            <v>W</v>
          </cell>
          <cell r="O330">
            <v>40</v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>
            <v>0.75</v>
          </cell>
          <cell r="U330" t="str">
            <v>502</v>
          </cell>
          <cell r="V330" t="str">
            <v>102</v>
          </cell>
          <cell r="W330" t="str">
            <v>5020</v>
          </cell>
          <cell r="X330" t="str">
            <v>5020</v>
          </cell>
          <cell r="Y330" t="str">
            <v>5020</v>
          </cell>
          <cell r="Z330">
            <v>9090</v>
          </cell>
        </row>
        <row r="331">
          <cell r="B331" t="str">
            <v>10099</v>
          </cell>
          <cell r="C331" t="str">
            <v>Paul Bryant</v>
          </cell>
          <cell r="D331" t="str">
            <v>PAUL</v>
          </cell>
          <cell r="E331" t="str">
            <v>BRYANT</v>
          </cell>
          <cell r="F331" t="str">
            <v>OGRO4</v>
          </cell>
          <cell r="G331" t="str">
            <v>Troubleperson</v>
          </cell>
          <cell r="H331" t="str">
            <v>595</v>
          </cell>
          <cell r="I331" t="str">
            <v>Overhead</v>
          </cell>
          <cell r="J331" t="str">
            <v>Full Time - Permanent</v>
          </cell>
          <cell r="K331" t="str">
            <v>TRBL</v>
          </cell>
          <cell r="L331" t="str">
            <v>Troubleperson</v>
          </cell>
          <cell r="M331" t="str">
            <v>B</v>
          </cell>
          <cell r="N331" t="str">
            <v>W</v>
          </cell>
          <cell r="O331">
            <v>40</v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>
            <v>0.75</v>
          </cell>
          <cell r="U331" t="str">
            <v>502</v>
          </cell>
          <cell r="V331" t="str">
            <v>102</v>
          </cell>
          <cell r="W331" t="str">
            <v>5020</v>
          </cell>
          <cell r="X331" t="str">
            <v>5020</v>
          </cell>
          <cell r="Y331" t="str">
            <v>5020</v>
          </cell>
          <cell r="Z331">
            <v>9090</v>
          </cell>
        </row>
        <row r="332">
          <cell r="B332" t="str">
            <v>10100</v>
          </cell>
          <cell r="C332" t="str">
            <v>Eric Chartrand</v>
          </cell>
          <cell r="D332" t="str">
            <v>ERIC</v>
          </cell>
          <cell r="E332" t="str">
            <v>CHARTRAND</v>
          </cell>
          <cell r="F332" t="str">
            <v>OGRO4</v>
          </cell>
          <cell r="G332" t="str">
            <v>Labourer</v>
          </cell>
          <cell r="H332" t="str">
            <v>595</v>
          </cell>
          <cell r="I332" t="str">
            <v>Overhead</v>
          </cell>
          <cell r="J332" t="str">
            <v>Full Time - Permanent</v>
          </cell>
          <cell r="K332" t="str">
            <v>LAB</v>
          </cell>
          <cell r="L332" t="str">
            <v>Labourer</v>
          </cell>
          <cell r="M332" t="str">
            <v>B</v>
          </cell>
          <cell r="N332" t="str">
            <v>W</v>
          </cell>
          <cell r="O332">
            <v>40</v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>
            <v>0.75</v>
          </cell>
          <cell r="U332" t="str">
            <v>502</v>
          </cell>
          <cell r="V332" t="str">
            <v>102</v>
          </cell>
          <cell r="W332" t="str">
            <v>5020</v>
          </cell>
          <cell r="X332" t="str">
            <v>5020</v>
          </cell>
          <cell r="Y332" t="str">
            <v>5020</v>
          </cell>
          <cell r="Z332">
            <v>9090</v>
          </cell>
        </row>
        <row r="333">
          <cell r="B333" t="str">
            <v>10108</v>
          </cell>
          <cell r="C333" t="str">
            <v>Daniel Despres</v>
          </cell>
          <cell r="D333" t="str">
            <v>DANIEL</v>
          </cell>
          <cell r="E333" t="str">
            <v>DESPRES</v>
          </cell>
          <cell r="F333" t="str">
            <v>OGRO4</v>
          </cell>
          <cell r="G333" t="str">
            <v>Lead Hand</v>
          </cell>
          <cell r="H333" t="str">
            <v>595</v>
          </cell>
          <cell r="I333" t="str">
            <v>Overhead</v>
          </cell>
          <cell r="J333" t="str">
            <v>Full Time - Permanent</v>
          </cell>
          <cell r="K333" t="str">
            <v>LH</v>
          </cell>
          <cell r="L333" t="str">
            <v>Lead Hand</v>
          </cell>
          <cell r="M333" t="str">
            <v>B</v>
          </cell>
          <cell r="N333" t="str">
            <v>W</v>
          </cell>
          <cell r="O333">
            <v>40</v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>
            <v>0.75</v>
          </cell>
          <cell r="U333" t="str">
            <v>502</v>
          </cell>
          <cell r="V333" t="str">
            <v>102</v>
          </cell>
          <cell r="W333" t="str">
            <v>5020</v>
          </cell>
          <cell r="X333" t="str">
            <v>5020</v>
          </cell>
          <cell r="Y333" t="str">
            <v>5020</v>
          </cell>
          <cell r="Z333">
            <v>9090</v>
          </cell>
        </row>
        <row r="334">
          <cell r="B334" t="str">
            <v>10109</v>
          </cell>
          <cell r="C334" t="str">
            <v>Sam Dipasquale</v>
          </cell>
          <cell r="D334" t="str">
            <v>SAM</v>
          </cell>
          <cell r="E334" t="str">
            <v>DIPASQUALE</v>
          </cell>
          <cell r="F334" t="str">
            <v>OGRO4</v>
          </cell>
          <cell r="G334" t="str">
            <v>Line Maintainer - 2nd Class</v>
          </cell>
          <cell r="H334" t="str">
            <v>595</v>
          </cell>
          <cell r="I334" t="str">
            <v>Overhead</v>
          </cell>
          <cell r="J334" t="str">
            <v>Full Time - Permanent</v>
          </cell>
          <cell r="K334" t="str">
            <v>LM2</v>
          </cell>
          <cell r="L334" t="str">
            <v>Line Maintainer - 2nd Class</v>
          </cell>
          <cell r="M334" t="str">
            <v>B</v>
          </cell>
          <cell r="N334" t="str">
            <v>W</v>
          </cell>
          <cell r="O334">
            <v>40</v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>
            <v>0.75</v>
          </cell>
          <cell r="U334" t="str">
            <v>502</v>
          </cell>
          <cell r="V334" t="str">
            <v>102</v>
          </cell>
          <cell r="W334" t="str">
            <v>5020</v>
          </cell>
          <cell r="X334" t="str">
            <v>5020</v>
          </cell>
          <cell r="Y334" t="str">
            <v>5020</v>
          </cell>
          <cell r="Z334">
            <v>9090</v>
          </cell>
        </row>
        <row r="335">
          <cell r="B335" t="str">
            <v>10111</v>
          </cell>
          <cell r="C335" t="str">
            <v>Charles Dunham</v>
          </cell>
          <cell r="D335" t="str">
            <v>CHARLES</v>
          </cell>
          <cell r="E335" t="str">
            <v>DUNHAM</v>
          </cell>
          <cell r="F335" t="str">
            <v>OGRO4</v>
          </cell>
          <cell r="G335" t="str">
            <v>Line Maintainer - 1st Class</v>
          </cell>
          <cell r="H335" t="str">
            <v>595</v>
          </cell>
          <cell r="I335" t="str">
            <v>Overhead</v>
          </cell>
          <cell r="J335" t="str">
            <v>Full Time - Permanent</v>
          </cell>
          <cell r="K335" t="str">
            <v>LM</v>
          </cell>
          <cell r="L335" t="str">
            <v>Line Maintainer - 1st Class</v>
          </cell>
          <cell r="M335" t="str">
            <v>B</v>
          </cell>
          <cell r="N335" t="str">
            <v>W</v>
          </cell>
          <cell r="O335">
            <v>40</v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>
            <v>0.75</v>
          </cell>
          <cell r="U335" t="str">
            <v>502</v>
          </cell>
          <cell r="V335" t="str">
            <v>102</v>
          </cell>
          <cell r="W335" t="str">
            <v>5020</v>
          </cell>
          <cell r="X335" t="str">
            <v>5020</v>
          </cell>
          <cell r="Y335" t="str">
            <v>5020</v>
          </cell>
          <cell r="Z335">
            <v>9090</v>
          </cell>
        </row>
        <row r="336">
          <cell r="B336" t="str">
            <v>10112</v>
          </cell>
          <cell r="C336" t="str">
            <v>Robert Dunham</v>
          </cell>
          <cell r="D336" t="str">
            <v>ROBERT</v>
          </cell>
          <cell r="E336" t="str">
            <v>DUNHAM</v>
          </cell>
          <cell r="F336" t="str">
            <v>OGRO4</v>
          </cell>
          <cell r="G336" t="str">
            <v>Line Maintainer - 1st Class</v>
          </cell>
          <cell r="H336" t="str">
            <v>595</v>
          </cell>
          <cell r="I336" t="str">
            <v>Overhead</v>
          </cell>
          <cell r="J336" t="str">
            <v>Full Time - Permanent</v>
          </cell>
          <cell r="K336" t="str">
            <v>LM</v>
          </cell>
          <cell r="L336" t="str">
            <v>Line Maintainer - 1st Class</v>
          </cell>
          <cell r="M336" t="str">
            <v>B</v>
          </cell>
          <cell r="N336" t="str">
            <v>W</v>
          </cell>
          <cell r="O336">
            <v>40</v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>
            <v>0.75</v>
          </cell>
          <cell r="U336" t="str">
            <v>502</v>
          </cell>
          <cell r="V336" t="str">
            <v>102</v>
          </cell>
          <cell r="W336" t="str">
            <v>5020</v>
          </cell>
          <cell r="X336" t="str">
            <v>5020</v>
          </cell>
          <cell r="Y336" t="str">
            <v>5020</v>
          </cell>
          <cell r="Z336">
            <v>9090</v>
          </cell>
        </row>
        <row r="337">
          <cell r="B337" t="str">
            <v>10120</v>
          </cell>
          <cell r="C337" t="str">
            <v>Frank Giancola</v>
          </cell>
          <cell r="D337" t="str">
            <v>FRANK</v>
          </cell>
          <cell r="E337" t="str">
            <v>GIANCOLA</v>
          </cell>
          <cell r="F337" t="str">
            <v>OGRO4</v>
          </cell>
          <cell r="G337" t="str">
            <v>Lead Hand</v>
          </cell>
          <cell r="H337" t="str">
            <v>595</v>
          </cell>
          <cell r="I337" t="str">
            <v>Overhead</v>
          </cell>
          <cell r="J337" t="str">
            <v>Full Time - Permanent</v>
          </cell>
          <cell r="K337" t="str">
            <v>LH</v>
          </cell>
          <cell r="L337" t="str">
            <v>Lead Hand</v>
          </cell>
          <cell r="M337" t="str">
            <v>B</v>
          </cell>
          <cell r="N337" t="str">
            <v>W</v>
          </cell>
          <cell r="O337">
            <v>40</v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>
            <v>0.75</v>
          </cell>
          <cell r="U337" t="str">
            <v>502</v>
          </cell>
          <cell r="V337" t="str">
            <v>102</v>
          </cell>
          <cell r="W337" t="str">
            <v>5020</v>
          </cell>
          <cell r="X337" t="str">
            <v>5020</v>
          </cell>
          <cell r="Y337" t="str">
            <v>5020</v>
          </cell>
          <cell r="Z337">
            <v>9090</v>
          </cell>
        </row>
        <row r="338">
          <cell r="B338" t="str">
            <v>10121</v>
          </cell>
          <cell r="C338" t="str">
            <v>Joe Gianetto</v>
          </cell>
          <cell r="D338" t="str">
            <v>JOE</v>
          </cell>
          <cell r="E338" t="str">
            <v>GIANETTO</v>
          </cell>
          <cell r="F338" t="str">
            <v>OGRO4</v>
          </cell>
          <cell r="G338" t="str">
            <v>Line Maintainer - 1st Class</v>
          </cell>
          <cell r="H338" t="str">
            <v>595</v>
          </cell>
          <cell r="I338" t="str">
            <v>Overhead</v>
          </cell>
          <cell r="J338" t="str">
            <v>Full Time - Permanent</v>
          </cell>
          <cell r="K338" t="str">
            <v>LM</v>
          </cell>
          <cell r="L338" t="str">
            <v>Line Maintainer - 1st Class</v>
          </cell>
          <cell r="M338" t="str">
            <v>B</v>
          </cell>
          <cell r="N338" t="str">
            <v>W</v>
          </cell>
          <cell r="O338">
            <v>40</v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>
            <v>0.75</v>
          </cell>
          <cell r="U338" t="str">
            <v>502</v>
          </cell>
          <cell r="V338" t="str">
            <v>102</v>
          </cell>
          <cell r="W338" t="str">
            <v>5020</v>
          </cell>
          <cell r="X338" t="str">
            <v>5020</v>
          </cell>
          <cell r="Y338" t="str">
            <v>5020</v>
          </cell>
          <cell r="Z338">
            <v>9090</v>
          </cell>
        </row>
        <row r="339">
          <cell r="B339" t="str">
            <v>10122</v>
          </cell>
          <cell r="C339" t="str">
            <v>Paul Humber</v>
          </cell>
          <cell r="D339" t="str">
            <v>PAUL</v>
          </cell>
          <cell r="E339" t="str">
            <v>HUMBER</v>
          </cell>
          <cell r="F339" t="str">
            <v>OGRO4</v>
          </cell>
          <cell r="G339" t="str">
            <v>Line Maintainer - 1st Class</v>
          </cell>
          <cell r="H339" t="str">
            <v>595</v>
          </cell>
          <cell r="I339" t="str">
            <v>Overhead</v>
          </cell>
          <cell r="J339" t="str">
            <v>Full Time - Permanent</v>
          </cell>
          <cell r="K339" t="str">
            <v>LM</v>
          </cell>
          <cell r="L339" t="str">
            <v>Line Maintainer - 1st Class</v>
          </cell>
          <cell r="M339" t="str">
            <v>B</v>
          </cell>
          <cell r="N339" t="str">
            <v>W</v>
          </cell>
          <cell r="O339">
            <v>40</v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>
            <v>0.75</v>
          </cell>
          <cell r="U339" t="str">
            <v>502</v>
          </cell>
          <cell r="V339" t="str">
            <v>102</v>
          </cell>
          <cell r="W339" t="str">
            <v>5020</v>
          </cell>
          <cell r="X339" t="str">
            <v>5020</v>
          </cell>
          <cell r="Y339" t="str">
            <v>5020</v>
          </cell>
          <cell r="Z339">
            <v>9090</v>
          </cell>
        </row>
        <row r="340">
          <cell r="B340" t="str">
            <v>10125</v>
          </cell>
          <cell r="C340" t="str">
            <v>Marc Losier</v>
          </cell>
          <cell r="D340" t="str">
            <v>MARC</v>
          </cell>
          <cell r="E340" t="str">
            <v>LOSIER</v>
          </cell>
          <cell r="F340" t="str">
            <v>OGRO4</v>
          </cell>
          <cell r="G340" t="str">
            <v>Line Maintainer - 1st Class</v>
          </cell>
          <cell r="H340" t="str">
            <v>595</v>
          </cell>
          <cell r="I340" t="str">
            <v>Overhead</v>
          </cell>
          <cell r="J340" t="str">
            <v>Full Time - Permanent</v>
          </cell>
          <cell r="K340" t="str">
            <v>LM</v>
          </cell>
          <cell r="L340" t="str">
            <v>Line Maintainer - 1st Class</v>
          </cell>
          <cell r="M340" t="str">
            <v>B</v>
          </cell>
          <cell r="N340" t="str">
            <v>W</v>
          </cell>
          <cell r="O340">
            <v>40</v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>
            <v>0.75</v>
          </cell>
          <cell r="U340" t="str">
            <v>502</v>
          </cell>
          <cell r="V340" t="str">
            <v>102</v>
          </cell>
          <cell r="W340" t="str">
            <v>5020</v>
          </cell>
          <cell r="X340" t="str">
            <v>5020</v>
          </cell>
          <cell r="Y340" t="str">
            <v>5020</v>
          </cell>
          <cell r="Z340">
            <v>9090</v>
          </cell>
        </row>
        <row r="341">
          <cell r="B341" t="str">
            <v>10137</v>
          </cell>
          <cell r="C341" t="str">
            <v>Randy Murre</v>
          </cell>
          <cell r="D341" t="str">
            <v>RANDY</v>
          </cell>
          <cell r="E341" t="str">
            <v>MURRE</v>
          </cell>
          <cell r="F341" t="str">
            <v>OGRO4</v>
          </cell>
          <cell r="G341" t="str">
            <v>Line Maintainer - 1st Class</v>
          </cell>
          <cell r="H341" t="str">
            <v>595</v>
          </cell>
          <cell r="I341" t="str">
            <v>Overhead</v>
          </cell>
          <cell r="J341" t="str">
            <v>Full Time - Permanent</v>
          </cell>
          <cell r="K341" t="str">
            <v>LM</v>
          </cell>
          <cell r="L341" t="str">
            <v>Line Maintainer - 1st Class</v>
          </cell>
          <cell r="M341" t="str">
            <v>B</v>
          </cell>
          <cell r="N341" t="str">
            <v>W</v>
          </cell>
          <cell r="O341">
            <v>40</v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>
            <v>0.75</v>
          </cell>
          <cell r="U341" t="str">
            <v>502</v>
          </cell>
          <cell r="V341" t="str">
            <v>102</v>
          </cell>
          <cell r="W341" t="str">
            <v>5020</v>
          </cell>
          <cell r="X341" t="str">
            <v>5020</v>
          </cell>
          <cell r="Y341" t="str">
            <v>5020</v>
          </cell>
          <cell r="Z341">
            <v>9090</v>
          </cell>
        </row>
        <row r="342">
          <cell r="B342" t="str">
            <v>10138</v>
          </cell>
          <cell r="C342" t="str">
            <v>Michael Mussat</v>
          </cell>
          <cell r="D342" t="str">
            <v>MICHAEL</v>
          </cell>
          <cell r="E342" t="str">
            <v>MUSSAT</v>
          </cell>
          <cell r="F342" t="str">
            <v>OGRO4</v>
          </cell>
          <cell r="G342" t="str">
            <v>Line Maintainer - 1st Class</v>
          </cell>
          <cell r="H342" t="str">
            <v>595</v>
          </cell>
          <cell r="I342" t="str">
            <v>Overhead</v>
          </cell>
          <cell r="J342" t="str">
            <v>Full Time - Permanent</v>
          </cell>
          <cell r="K342" t="str">
            <v>LM</v>
          </cell>
          <cell r="L342" t="str">
            <v>Line Maintainer - 1st Class</v>
          </cell>
          <cell r="M342" t="str">
            <v>B</v>
          </cell>
          <cell r="N342" t="str">
            <v>W</v>
          </cell>
          <cell r="O342">
            <v>40</v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>
            <v>0.75</v>
          </cell>
          <cell r="U342" t="str">
            <v>502</v>
          </cell>
          <cell r="V342" t="str">
            <v>102</v>
          </cell>
          <cell r="W342" t="str">
            <v>5020</v>
          </cell>
          <cell r="X342" t="str">
            <v>5020</v>
          </cell>
          <cell r="Y342" t="str">
            <v>5020</v>
          </cell>
          <cell r="Z342">
            <v>9090</v>
          </cell>
        </row>
        <row r="343">
          <cell r="B343" t="str">
            <v>10159</v>
          </cell>
          <cell r="C343" t="str">
            <v>George Schachtschneider</v>
          </cell>
          <cell r="D343" t="str">
            <v>GEORGE</v>
          </cell>
          <cell r="E343" t="str">
            <v>SCHACHTSCHNEIDER</v>
          </cell>
          <cell r="F343" t="str">
            <v>OGRO4</v>
          </cell>
          <cell r="G343" t="str">
            <v>Lead Hand</v>
          </cell>
          <cell r="H343" t="str">
            <v>595</v>
          </cell>
          <cell r="I343" t="str">
            <v>Overhead</v>
          </cell>
          <cell r="J343" t="str">
            <v>Full Time - Permanent</v>
          </cell>
          <cell r="K343" t="str">
            <v>LH</v>
          </cell>
          <cell r="L343" t="str">
            <v>Lead Hand</v>
          </cell>
          <cell r="M343" t="str">
            <v>B</v>
          </cell>
          <cell r="N343" t="str">
            <v>W</v>
          </cell>
          <cell r="O343">
            <v>40</v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>
            <v>0.75</v>
          </cell>
          <cell r="U343" t="str">
            <v>502</v>
          </cell>
          <cell r="V343" t="str">
            <v>102</v>
          </cell>
          <cell r="W343" t="str">
            <v>5020</v>
          </cell>
          <cell r="X343" t="str">
            <v>5020</v>
          </cell>
          <cell r="Y343" t="str">
            <v>5020</v>
          </cell>
          <cell r="Z343">
            <v>9090</v>
          </cell>
        </row>
        <row r="344">
          <cell r="B344" t="str">
            <v>10160</v>
          </cell>
          <cell r="C344" t="str">
            <v>John Selkirk</v>
          </cell>
          <cell r="D344" t="str">
            <v>JOHN</v>
          </cell>
          <cell r="E344" t="str">
            <v>SELKIRK</v>
          </cell>
          <cell r="F344" t="str">
            <v>OGRO4</v>
          </cell>
          <cell r="G344" t="str">
            <v>Lead Hand</v>
          </cell>
          <cell r="H344" t="str">
            <v>595</v>
          </cell>
          <cell r="I344" t="str">
            <v>Overhead</v>
          </cell>
          <cell r="J344" t="str">
            <v>Full Time - Permanent</v>
          </cell>
          <cell r="K344" t="str">
            <v>LH</v>
          </cell>
          <cell r="L344" t="str">
            <v>Lead Hand</v>
          </cell>
          <cell r="M344" t="str">
            <v>B</v>
          </cell>
          <cell r="N344" t="str">
            <v>W</v>
          </cell>
          <cell r="O344">
            <v>40</v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>
            <v>0.75</v>
          </cell>
          <cell r="U344" t="str">
            <v>502</v>
          </cell>
          <cell r="V344" t="str">
            <v>102</v>
          </cell>
          <cell r="W344" t="str">
            <v>5020</v>
          </cell>
          <cell r="X344" t="str">
            <v>5020</v>
          </cell>
          <cell r="Y344" t="str">
            <v>5020</v>
          </cell>
          <cell r="Z344">
            <v>9090</v>
          </cell>
        </row>
        <row r="345">
          <cell r="B345" t="str">
            <v>10161</v>
          </cell>
          <cell r="C345" t="str">
            <v>Matthew Shannon</v>
          </cell>
          <cell r="D345" t="str">
            <v>MATTHEW</v>
          </cell>
          <cell r="E345" t="str">
            <v>SHANNON</v>
          </cell>
          <cell r="F345" t="str">
            <v>OGRO4</v>
          </cell>
          <cell r="G345" t="str">
            <v>Line Maintainer - 1st Class</v>
          </cell>
          <cell r="H345" t="str">
            <v>595</v>
          </cell>
          <cell r="I345" t="str">
            <v>Overhead</v>
          </cell>
          <cell r="J345" t="str">
            <v>Full Time - Permanent</v>
          </cell>
          <cell r="K345" t="str">
            <v>LM</v>
          </cell>
          <cell r="L345" t="str">
            <v>Line Maintainer - 1st Class</v>
          </cell>
          <cell r="M345" t="str">
            <v>B</v>
          </cell>
          <cell r="N345" t="str">
            <v>W</v>
          </cell>
          <cell r="O345">
            <v>40</v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>
            <v>0.75</v>
          </cell>
          <cell r="U345" t="str">
            <v>502</v>
          </cell>
          <cell r="V345" t="str">
            <v>102</v>
          </cell>
          <cell r="W345" t="str">
            <v>5020</v>
          </cell>
          <cell r="X345" t="str">
            <v>5020</v>
          </cell>
          <cell r="Y345" t="str">
            <v>5020</v>
          </cell>
          <cell r="Z345">
            <v>9090</v>
          </cell>
        </row>
        <row r="346">
          <cell r="B346" t="str">
            <v>10200</v>
          </cell>
          <cell r="C346" t="str">
            <v>Claudio Zugno</v>
          </cell>
          <cell r="D346" t="str">
            <v>CLAUDIO</v>
          </cell>
          <cell r="E346" t="str">
            <v>ZUGNO</v>
          </cell>
          <cell r="F346" t="str">
            <v>OGRO4</v>
          </cell>
          <cell r="G346" t="str">
            <v>Line Maintainer - 1st Class</v>
          </cell>
          <cell r="H346" t="str">
            <v>595</v>
          </cell>
          <cell r="I346" t="str">
            <v>Overhead</v>
          </cell>
          <cell r="J346" t="str">
            <v>Full Time - Permanent</v>
          </cell>
          <cell r="K346" t="str">
            <v>LM</v>
          </cell>
          <cell r="L346" t="str">
            <v>Line Maintainer - 1st Class</v>
          </cell>
          <cell r="M346" t="str">
            <v>B</v>
          </cell>
          <cell r="N346" t="str">
            <v>W</v>
          </cell>
          <cell r="O346">
            <v>40</v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>
            <v>0.75</v>
          </cell>
          <cell r="U346" t="str">
            <v>502</v>
          </cell>
          <cell r="V346" t="str">
            <v>102</v>
          </cell>
          <cell r="W346" t="str">
            <v>5020</v>
          </cell>
          <cell r="X346" t="str">
            <v>5020</v>
          </cell>
          <cell r="Y346" t="str">
            <v>5020</v>
          </cell>
          <cell r="Z346">
            <v>9090</v>
          </cell>
        </row>
        <row r="347">
          <cell r="B347" t="str">
            <v>10232</v>
          </cell>
          <cell r="C347" t="str">
            <v>Fred May</v>
          </cell>
          <cell r="D347" t="str">
            <v>FRED</v>
          </cell>
          <cell r="E347" t="str">
            <v>MAY</v>
          </cell>
          <cell r="F347" t="str">
            <v>SLIN1</v>
          </cell>
          <cell r="G347" t="str">
            <v>Supervisor, Lines</v>
          </cell>
          <cell r="H347" t="str">
            <v>595</v>
          </cell>
          <cell r="I347" t="str">
            <v>Overhead</v>
          </cell>
          <cell r="J347" t="str">
            <v>Full Time - Permanent</v>
          </cell>
          <cell r="K347" t="str">
            <v>SLIN</v>
          </cell>
          <cell r="L347" t="str">
            <v>Supervisor, Lines</v>
          </cell>
          <cell r="M347" t="str">
            <v>N</v>
          </cell>
          <cell r="N347" t="str">
            <v>W</v>
          </cell>
          <cell r="O347">
            <v>40</v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>
            <v>0.75</v>
          </cell>
          <cell r="U347" t="str">
            <v>502</v>
          </cell>
          <cell r="V347" t="str">
            <v>102</v>
          </cell>
          <cell r="W347" t="str">
            <v>5020</v>
          </cell>
          <cell r="X347" t="str">
            <v>5020</v>
          </cell>
          <cell r="Y347" t="str">
            <v>5020</v>
          </cell>
          <cell r="Z347">
            <v>9090</v>
          </cell>
        </row>
        <row r="348">
          <cell r="B348" t="str">
            <v>10241</v>
          </cell>
          <cell r="C348" t="str">
            <v>Paul Nixon</v>
          </cell>
          <cell r="D348" t="str">
            <v>PAUL</v>
          </cell>
          <cell r="E348" t="str">
            <v>NIXON</v>
          </cell>
          <cell r="F348" t="str">
            <v>OGRO4</v>
          </cell>
          <cell r="G348" t="str">
            <v>Line Maintainer - 1st Class</v>
          </cell>
          <cell r="H348" t="str">
            <v>595</v>
          </cell>
          <cell r="I348" t="str">
            <v>Overhead</v>
          </cell>
          <cell r="J348" t="str">
            <v>Full Time - Permanent</v>
          </cell>
          <cell r="K348" t="str">
            <v>LM</v>
          </cell>
          <cell r="L348" t="str">
            <v>Line Maintainer - 1st Class</v>
          </cell>
          <cell r="M348" t="str">
            <v>B</v>
          </cell>
          <cell r="N348" t="str">
            <v>W</v>
          </cell>
          <cell r="O348">
            <v>40</v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>
            <v>0.75</v>
          </cell>
          <cell r="U348" t="str">
            <v>502</v>
          </cell>
          <cell r="V348" t="str">
            <v>102</v>
          </cell>
          <cell r="W348" t="str">
            <v>5020</v>
          </cell>
          <cell r="X348" t="str">
            <v>5020</v>
          </cell>
          <cell r="Y348" t="str">
            <v>5020</v>
          </cell>
          <cell r="Z348">
            <v>9090</v>
          </cell>
        </row>
        <row r="349">
          <cell r="B349" t="str">
            <v>10315</v>
          </cell>
          <cell r="C349" t="str">
            <v>Jeff Macdonald</v>
          </cell>
          <cell r="D349" t="str">
            <v>JEFF</v>
          </cell>
          <cell r="E349" t="str">
            <v>MACDONALD</v>
          </cell>
          <cell r="F349" t="str">
            <v>OGRO4</v>
          </cell>
          <cell r="G349" t="str">
            <v>Troubleperson</v>
          </cell>
          <cell r="H349" t="str">
            <v>595</v>
          </cell>
          <cell r="I349" t="str">
            <v>Overhead</v>
          </cell>
          <cell r="J349" t="str">
            <v>Full Time - Permanent</v>
          </cell>
          <cell r="K349" t="str">
            <v>TRBL</v>
          </cell>
          <cell r="L349" t="str">
            <v>Troubleperson</v>
          </cell>
          <cell r="M349" t="str">
            <v>B</v>
          </cell>
          <cell r="N349" t="str">
            <v>W</v>
          </cell>
          <cell r="O349">
            <v>40</v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>
            <v>0.75</v>
          </cell>
          <cell r="U349" t="str">
            <v>502</v>
          </cell>
          <cell r="V349" t="str">
            <v>102</v>
          </cell>
          <cell r="W349" t="str">
            <v>5020</v>
          </cell>
          <cell r="X349" t="str">
            <v>5020</v>
          </cell>
          <cell r="Y349" t="str">
            <v>5020</v>
          </cell>
          <cell r="Z349">
            <v>9090</v>
          </cell>
        </row>
        <row r="350">
          <cell r="B350" t="str">
            <v>10321</v>
          </cell>
          <cell r="C350" t="str">
            <v>Dave Pressley</v>
          </cell>
          <cell r="D350" t="str">
            <v>DAVE</v>
          </cell>
          <cell r="E350" t="str">
            <v>PRESSLEY</v>
          </cell>
          <cell r="F350" t="str">
            <v>OGRO4</v>
          </cell>
          <cell r="G350" t="str">
            <v>Line Maintainer - 2nd Class</v>
          </cell>
          <cell r="H350" t="str">
            <v>595</v>
          </cell>
          <cell r="I350" t="str">
            <v>Overhead</v>
          </cell>
          <cell r="J350" t="str">
            <v>Full Time - Permanent</v>
          </cell>
          <cell r="K350" t="str">
            <v>LM2</v>
          </cell>
          <cell r="L350" t="str">
            <v>Line Maintainer - 2nd Class</v>
          </cell>
          <cell r="M350" t="str">
            <v>B</v>
          </cell>
          <cell r="N350" t="str">
            <v>W</v>
          </cell>
          <cell r="O350">
            <v>40</v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>
            <v>0.75</v>
          </cell>
          <cell r="U350" t="str">
            <v>502</v>
          </cell>
          <cell r="V350" t="str">
            <v>102</v>
          </cell>
          <cell r="W350" t="str">
            <v>5020</v>
          </cell>
          <cell r="X350" t="str">
            <v>5020</v>
          </cell>
          <cell r="Y350" t="str">
            <v>5020</v>
          </cell>
          <cell r="Z350">
            <v>9090</v>
          </cell>
        </row>
        <row r="351">
          <cell r="B351" t="str">
            <v>10382</v>
          </cell>
          <cell r="C351" t="str">
            <v>Brad Carr</v>
          </cell>
          <cell r="D351" t="str">
            <v>BRAD</v>
          </cell>
          <cell r="E351" t="str">
            <v>CARR</v>
          </cell>
          <cell r="F351" t="str">
            <v>SLIN1</v>
          </cell>
          <cell r="G351" t="str">
            <v>Supervisor, Lines</v>
          </cell>
          <cell r="H351" t="str">
            <v>595</v>
          </cell>
          <cell r="I351" t="str">
            <v>Overhead</v>
          </cell>
          <cell r="J351" t="str">
            <v>Full Time - Permanent</v>
          </cell>
          <cell r="K351" t="str">
            <v>SLIN</v>
          </cell>
          <cell r="L351" t="str">
            <v>Supervisor, Lines</v>
          </cell>
          <cell r="M351" t="str">
            <v>N</v>
          </cell>
          <cell r="N351" t="str">
            <v>W</v>
          </cell>
          <cell r="O351">
            <v>40</v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>
            <v>0.75</v>
          </cell>
          <cell r="U351" t="str">
            <v>502</v>
          </cell>
          <cell r="V351" t="str">
            <v>102</v>
          </cell>
          <cell r="W351" t="str">
            <v>5020</v>
          </cell>
          <cell r="X351" t="str">
            <v>5020</v>
          </cell>
          <cell r="Y351" t="str">
            <v>5020</v>
          </cell>
          <cell r="Z351">
            <v>9090</v>
          </cell>
        </row>
        <row r="352">
          <cell r="B352" t="str">
            <v>10394</v>
          </cell>
          <cell r="C352" t="str">
            <v>Russell Fisher</v>
          </cell>
          <cell r="D352" t="str">
            <v>RUSSELL</v>
          </cell>
          <cell r="E352" t="str">
            <v>FISHER</v>
          </cell>
          <cell r="F352" t="str">
            <v>OGRO4</v>
          </cell>
          <cell r="G352" t="str">
            <v>Troubleperson</v>
          </cell>
          <cell r="H352" t="str">
            <v>595</v>
          </cell>
          <cell r="I352" t="str">
            <v>Overhead</v>
          </cell>
          <cell r="J352" t="str">
            <v>Full Time - Permanent</v>
          </cell>
          <cell r="K352" t="str">
            <v>TRBL</v>
          </cell>
          <cell r="L352" t="str">
            <v>Troubleperson</v>
          </cell>
          <cell r="M352" t="str">
            <v>B</v>
          </cell>
          <cell r="N352" t="str">
            <v>W</v>
          </cell>
          <cell r="O352">
            <v>40</v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>
            <v>0.75</v>
          </cell>
          <cell r="U352" t="str">
            <v>502</v>
          </cell>
          <cell r="V352" t="str">
            <v>102</v>
          </cell>
          <cell r="W352" t="str">
            <v>5020</v>
          </cell>
          <cell r="X352" t="str">
            <v>5020</v>
          </cell>
          <cell r="Y352" t="str">
            <v>5020</v>
          </cell>
          <cell r="Z352">
            <v>9090</v>
          </cell>
        </row>
        <row r="353">
          <cell r="B353" t="str">
            <v>10478</v>
          </cell>
          <cell r="C353" t="str">
            <v>Corey Henderson</v>
          </cell>
          <cell r="D353" t="str">
            <v>COREY</v>
          </cell>
          <cell r="E353" t="str">
            <v>HENDERSON</v>
          </cell>
          <cell r="F353" t="str">
            <v>MLIN</v>
          </cell>
          <cell r="G353" t="str">
            <v>Manager, Lines</v>
          </cell>
          <cell r="H353" t="str">
            <v>595</v>
          </cell>
          <cell r="I353" t="str">
            <v>Overhead</v>
          </cell>
          <cell r="J353" t="str">
            <v>Full Time - Permanent</v>
          </cell>
          <cell r="K353" t="str">
            <v>MLIN</v>
          </cell>
          <cell r="L353" t="str">
            <v>Manager, Lines</v>
          </cell>
          <cell r="M353" t="str">
            <v>N</v>
          </cell>
          <cell r="N353" t="str">
            <v>P</v>
          </cell>
          <cell r="O353">
            <v>40</v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>
            <v>0.75</v>
          </cell>
          <cell r="U353" t="str">
            <v>502</v>
          </cell>
          <cell r="V353" t="str">
            <v>102</v>
          </cell>
          <cell r="W353" t="str">
            <v>5005</v>
          </cell>
          <cell r="X353" t="str">
            <v>5005</v>
          </cell>
          <cell r="Y353" t="str">
            <v>5005</v>
          </cell>
          <cell r="Z353" t="str">
            <v>5005</v>
          </cell>
        </row>
        <row r="354">
          <cell r="B354" t="str">
            <v>10766</v>
          </cell>
          <cell r="C354" t="str">
            <v>Randal Penney</v>
          </cell>
          <cell r="D354" t="str">
            <v>RANDAL</v>
          </cell>
          <cell r="E354" t="str">
            <v>PENNEY</v>
          </cell>
          <cell r="F354" t="str">
            <v>OGRO4</v>
          </cell>
          <cell r="G354" t="str">
            <v>Troubleperson</v>
          </cell>
          <cell r="H354" t="str">
            <v>595</v>
          </cell>
          <cell r="I354" t="str">
            <v>Overhead</v>
          </cell>
          <cell r="J354" t="str">
            <v>Full Time - Permanent</v>
          </cell>
          <cell r="K354" t="str">
            <v>TRBL</v>
          </cell>
          <cell r="L354" t="str">
            <v>Troubleperson</v>
          </cell>
          <cell r="M354" t="str">
            <v>B</v>
          </cell>
          <cell r="N354" t="str">
            <v>W</v>
          </cell>
          <cell r="O354">
            <v>40</v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>
            <v>0.75</v>
          </cell>
          <cell r="U354" t="str">
            <v>502</v>
          </cell>
          <cell r="V354" t="str">
            <v>102</v>
          </cell>
          <cell r="W354" t="str">
            <v>5020</v>
          </cell>
          <cell r="X354" t="str">
            <v>5020</v>
          </cell>
          <cell r="Y354" t="str">
            <v>5020</v>
          </cell>
          <cell r="Z354">
            <v>9090</v>
          </cell>
        </row>
        <row r="355">
          <cell r="B355" t="str">
            <v>10790</v>
          </cell>
          <cell r="C355" t="str">
            <v>Marjorie Richards</v>
          </cell>
          <cell r="D355" t="str">
            <v>MARJORIE</v>
          </cell>
          <cell r="E355" t="str">
            <v>RICHARDS</v>
          </cell>
          <cell r="F355" t="str">
            <v>VPCOR</v>
          </cell>
          <cell r="G355" t="str">
            <v>Vice President, Corporate Services</v>
          </cell>
          <cell r="H355" t="str">
            <v>600</v>
          </cell>
          <cell r="I355" t="str">
            <v>Corporate Services - Executive</v>
          </cell>
          <cell r="J355" t="str">
            <v>Full Time - Permanent</v>
          </cell>
          <cell r="K355" t="str">
            <v>VPCORP</v>
          </cell>
          <cell r="L355" t="str">
            <v>Vice President, Corporate Services</v>
          </cell>
          <cell r="M355" t="str">
            <v>N</v>
          </cell>
          <cell r="N355" t="str">
            <v>P</v>
          </cell>
          <cell r="O355">
            <v>35</v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>
            <v>0.7</v>
          </cell>
          <cell r="U355" t="str">
            <v>600</v>
          </cell>
          <cell r="V355" t="str">
            <v>101</v>
          </cell>
          <cell r="W355" t="str">
            <v>5605</v>
          </cell>
          <cell r="X355" t="str">
            <v>5605</v>
          </cell>
          <cell r="Y355" t="str">
            <v>5605</v>
          </cell>
          <cell r="Z355" t="str">
            <v>5605</v>
          </cell>
        </row>
        <row r="356">
          <cell r="B356" t="str">
            <v>10015</v>
          </cell>
          <cell r="C356" t="str">
            <v>Sue Stangret</v>
          </cell>
          <cell r="D356" t="str">
            <v>SUE</v>
          </cell>
          <cell r="E356" t="str">
            <v>STANGRET</v>
          </cell>
          <cell r="F356" t="str">
            <v>SPHS</v>
          </cell>
          <cell r="G356" t="str">
            <v>Specialist, Health and Safety</v>
          </cell>
          <cell r="H356" t="str">
            <v>601</v>
          </cell>
          <cell r="I356" t="str">
            <v>Healthy Workplace &amp; Safety</v>
          </cell>
          <cell r="J356" t="str">
            <v>Full Time - Permanent</v>
          </cell>
          <cell r="K356" t="str">
            <v>SPEHS</v>
          </cell>
          <cell r="L356" t="str">
            <v>Specialist, Health and Safety</v>
          </cell>
          <cell r="M356" t="str">
            <v>N</v>
          </cell>
          <cell r="N356" t="str">
            <v>P</v>
          </cell>
          <cell r="O356">
            <v>35</v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>
            <v>0.55000000000000004</v>
          </cell>
          <cell r="U356" t="str">
            <v>601</v>
          </cell>
          <cell r="V356" t="str">
            <v>101</v>
          </cell>
          <cell r="W356" t="str">
            <v>5615</v>
          </cell>
          <cell r="X356" t="str">
            <v>5615</v>
          </cell>
          <cell r="Y356" t="str">
            <v>5615</v>
          </cell>
          <cell r="Z356" t="str">
            <v>5615</v>
          </cell>
        </row>
        <row r="357">
          <cell r="B357" t="str">
            <v>10898</v>
          </cell>
          <cell r="C357" t="str">
            <v>Andy Kerr</v>
          </cell>
          <cell r="D357" t="str">
            <v/>
          </cell>
          <cell r="E357" t="str">
            <v/>
          </cell>
          <cell r="F357" t="str">
            <v/>
          </cell>
          <cell r="G357" t="str">
            <v>MANAGER, HEALTHY WORKPLACE AND SAFET"Y</v>
          </cell>
          <cell r="H357" t="str">
            <v>601</v>
          </cell>
          <cell r="I357" t="str">
            <v>Healthy Workplace &amp; Safety</v>
          </cell>
          <cell r="J357" t="str">
            <v>Full Time - Permanent</v>
          </cell>
          <cell r="K357" t="str">
            <v/>
          </cell>
          <cell r="L357" t="str">
            <v>MANAGER, HEALTHY WORKPLACE AND SAFET"Y</v>
          </cell>
          <cell r="M357" t="str">
            <v>N</v>
          </cell>
          <cell r="N357" t="str">
            <v>P</v>
          </cell>
          <cell r="O357">
            <v>35</v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>
            <v>0.55000000000000004</v>
          </cell>
          <cell r="U357" t="str">
            <v>601</v>
          </cell>
          <cell r="V357" t="str">
            <v>101</v>
          </cell>
          <cell r="W357" t="str">
            <v>5610</v>
          </cell>
          <cell r="X357" t="str">
            <v>5610</v>
          </cell>
          <cell r="Y357" t="str">
            <v>5610</v>
          </cell>
          <cell r="Z357" t="str">
            <v>5610</v>
          </cell>
        </row>
        <row r="358">
          <cell r="B358" t="str">
            <v>10009</v>
          </cell>
          <cell r="C358" t="str">
            <v>Linda Bourgeois</v>
          </cell>
          <cell r="D358" t="str">
            <v>LINDA</v>
          </cell>
          <cell r="E358" t="str">
            <v>BOURGEOIS</v>
          </cell>
          <cell r="F358" t="str">
            <v>COHR</v>
          </cell>
          <cell r="G358" t="str">
            <v>Coordinator, Human Resources</v>
          </cell>
          <cell r="H358" t="str">
            <v>620</v>
          </cell>
          <cell r="I358" t="str">
            <v>Human Resources</v>
          </cell>
          <cell r="J358" t="str">
            <v>Full Time - Permanent</v>
          </cell>
          <cell r="K358" t="str">
            <v>COOHR</v>
          </cell>
          <cell r="L358" t="str">
            <v>Coordinator, Human Resources</v>
          </cell>
          <cell r="M358" t="str">
            <v>N</v>
          </cell>
          <cell r="N358" t="str">
            <v>P</v>
          </cell>
          <cell r="O358">
            <v>35</v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>
            <v>0.55000000000000004</v>
          </cell>
          <cell r="U358" t="str">
            <v>620</v>
          </cell>
          <cell r="V358" t="str">
            <v>101</v>
          </cell>
          <cell r="W358" t="str">
            <v>5615</v>
          </cell>
          <cell r="X358" t="str">
            <v>5615</v>
          </cell>
          <cell r="Y358" t="str">
            <v>5615</v>
          </cell>
          <cell r="Z358" t="str">
            <v>5615</v>
          </cell>
        </row>
        <row r="359">
          <cell r="B359" t="str">
            <v>10011</v>
          </cell>
          <cell r="C359" t="str">
            <v>Deanna Candlish</v>
          </cell>
          <cell r="D359" t="str">
            <v>DEANNA</v>
          </cell>
          <cell r="E359" t="str">
            <v>CANDLISH</v>
          </cell>
          <cell r="F359" t="str">
            <v>ADHR</v>
          </cell>
          <cell r="G359" t="str">
            <v>Advisor, Human Resources</v>
          </cell>
          <cell r="H359" t="str">
            <v>620</v>
          </cell>
          <cell r="I359" t="str">
            <v>Human Resources</v>
          </cell>
          <cell r="J359" t="str">
            <v>Full Time - Permanent</v>
          </cell>
          <cell r="K359" t="str">
            <v>HRA</v>
          </cell>
          <cell r="L359" t="str">
            <v>Advisor, Human Resources</v>
          </cell>
          <cell r="M359" t="str">
            <v>N</v>
          </cell>
          <cell r="N359" t="str">
            <v>P</v>
          </cell>
          <cell r="O359">
            <v>35</v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>
            <v>0.55000000000000004</v>
          </cell>
          <cell r="U359" t="str">
            <v>620</v>
          </cell>
          <cell r="V359" t="str">
            <v>101</v>
          </cell>
          <cell r="W359" t="str">
            <v>5615</v>
          </cell>
          <cell r="X359" t="str">
            <v>5615</v>
          </cell>
          <cell r="Y359" t="str">
            <v>5615</v>
          </cell>
          <cell r="Z359" t="str">
            <v>5615</v>
          </cell>
        </row>
        <row r="360">
          <cell r="B360" t="str">
            <v>10485</v>
          </cell>
          <cell r="C360" t="str">
            <v>Lise Galli</v>
          </cell>
          <cell r="D360" t="str">
            <v>LISE</v>
          </cell>
          <cell r="E360" t="str">
            <v>GALLI</v>
          </cell>
          <cell r="F360" t="str">
            <v>DHR</v>
          </cell>
          <cell r="G360" t="str">
            <v>Director, Human Resources</v>
          </cell>
          <cell r="H360" t="str">
            <v>620</v>
          </cell>
          <cell r="I360" t="str">
            <v>Human Resources</v>
          </cell>
          <cell r="J360" t="str">
            <v>Full Time - Permanent</v>
          </cell>
          <cell r="K360" t="str">
            <v>DHR</v>
          </cell>
          <cell r="L360" t="str">
            <v>Director, Human Resources</v>
          </cell>
          <cell r="M360" t="str">
            <v>N</v>
          </cell>
          <cell r="N360" t="str">
            <v>P</v>
          </cell>
          <cell r="O360">
            <v>35</v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>
            <v>0.55000000000000004</v>
          </cell>
          <cell r="U360" t="str">
            <v>620</v>
          </cell>
          <cell r="V360" t="str">
            <v>101</v>
          </cell>
          <cell r="W360" t="str">
            <v>5610</v>
          </cell>
          <cell r="X360" t="str">
            <v>5610</v>
          </cell>
          <cell r="Y360" t="str">
            <v>5610</v>
          </cell>
          <cell r="Z360" t="str">
            <v>5610</v>
          </cell>
        </row>
        <row r="361">
          <cell r="B361" t="str">
            <v>10502</v>
          </cell>
          <cell r="C361" t="str">
            <v>Jennifer Lindley</v>
          </cell>
          <cell r="D361" t="str">
            <v>JENNIFER</v>
          </cell>
          <cell r="E361" t="str">
            <v>LINDLEY</v>
          </cell>
          <cell r="F361" t="str">
            <v>LTD</v>
          </cell>
          <cell r="G361" t="str">
            <v>Lead, Training &amp; Development</v>
          </cell>
          <cell r="H361" t="str">
            <v>620</v>
          </cell>
          <cell r="I361" t="str">
            <v>Human Resources</v>
          </cell>
          <cell r="J361" t="str">
            <v>Full Time - Permanent</v>
          </cell>
          <cell r="K361" t="str">
            <v>LTD</v>
          </cell>
          <cell r="L361" t="str">
            <v>Lead, Training &amp; Development</v>
          </cell>
          <cell r="M361" t="str">
            <v>N</v>
          </cell>
          <cell r="N361" t="str">
            <v>P</v>
          </cell>
          <cell r="O361">
            <v>35</v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>
            <v>0.55000000000000004</v>
          </cell>
          <cell r="U361" t="str">
            <v>620</v>
          </cell>
          <cell r="V361" t="str">
            <v>101</v>
          </cell>
          <cell r="W361" t="str">
            <v>5615</v>
          </cell>
          <cell r="X361" t="str">
            <v>5615</v>
          </cell>
          <cell r="Y361" t="str">
            <v>5615</v>
          </cell>
          <cell r="Z361" t="str">
            <v>5615</v>
          </cell>
        </row>
        <row r="362">
          <cell r="B362" t="str">
            <v>10805</v>
          </cell>
          <cell r="C362" t="str">
            <v>Girvan Gray</v>
          </cell>
          <cell r="D362" t="str">
            <v>Girvan</v>
          </cell>
          <cell r="E362" t="str">
            <v>Gray</v>
          </cell>
          <cell r="F362" t="str">
            <v>COTRA</v>
          </cell>
          <cell r="G362" t="str">
            <v>Coordinator, Training</v>
          </cell>
          <cell r="H362" t="str">
            <v>620</v>
          </cell>
          <cell r="I362" t="str">
            <v>Human Resources</v>
          </cell>
          <cell r="J362" t="str">
            <v>Full Time - Permanent</v>
          </cell>
          <cell r="K362" t="str">
            <v>COOTRA</v>
          </cell>
          <cell r="L362" t="str">
            <v>Coordinator, Training</v>
          </cell>
          <cell r="M362" t="str">
            <v>N</v>
          </cell>
          <cell r="N362" t="str">
            <v>P</v>
          </cell>
          <cell r="O362">
            <v>35</v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>
            <v>0.55000000000000004</v>
          </cell>
          <cell r="U362" t="str">
            <v>620</v>
          </cell>
          <cell r="V362" t="str">
            <v>101</v>
          </cell>
          <cell r="W362" t="str">
            <v>5615</v>
          </cell>
          <cell r="X362" t="str">
            <v>5615</v>
          </cell>
          <cell r="Y362" t="str">
            <v>5615</v>
          </cell>
          <cell r="Z362" t="str">
            <v>5615</v>
          </cell>
        </row>
        <row r="363">
          <cell r="B363" t="str">
            <v>10811</v>
          </cell>
          <cell r="C363" t="str">
            <v>Franca Amaral</v>
          </cell>
          <cell r="D363" t="str">
            <v>FRANCA</v>
          </cell>
          <cell r="E363" t="str">
            <v>AMARAL</v>
          </cell>
          <cell r="F363" t="str">
            <v>PAY</v>
          </cell>
          <cell r="G363" t="str">
            <v>Specialist, Payroll</v>
          </cell>
          <cell r="H363" t="str">
            <v>620</v>
          </cell>
          <cell r="I363" t="str">
            <v>Human Resources</v>
          </cell>
          <cell r="J363" t="str">
            <v>Full Time - Permanent</v>
          </cell>
          <cell r="K363" t="str">
            <v>SPEPAY</v>
          </cell>
          <cell r="L363" t="str">
            <v>Specialist, Payroll</v>
          </cell>
          <cell r="M363" t="str">
            <v>N</v>
          </cell>
          <cell r="N363" t="str">
            <v>P</v>
          </cell>
          <cell r="O363">
            <v>35</v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>
            <v>0.55000000000000004</v>
          </cell>
          <cell r="U363" t="str">
            <v>620</v>
          </cell>
          <cell r="V363" t="str">
            <v>101</v>
          </cell>
          <cell r="W363" t="str">
            <v>5615</v>
          </cell>
          <cell r="X363" t="str">
            <v>5615</v>
          </cell>
          <cell r="Y363" t="str">
            <v>5615</v>
          </cell>
          <cell r="Z363" t="str">
            <v>5615</v>
          </cell>
        </row>
        <row r="364">
          <cell r="B364" t="str">
            <v>10821</v>
          </cell>
          <cell r="C364" t="str">
            <v>Nigel Harnanan</v>
          </cell>
          <cell r="D364" t="str">
            <v>Nigel</v>
          </cell>
          <cell r="E364" t="str">
            <v>Harnanan</v>
          </cell>
          <cell r="F364" t="str">
            <v>CHGMG</v>
          </cell>
          <cell r="G364" t="str">
            <v>Specialist, Change Management</v>
          </cell>
          <cell r="H364" t="str">
            <v>620</v>
          </cell>
          <cell r="I364" t="str">
            <v>Human Resources</v>
          </cell>
          <cell r="J364" t="str">
            <v>Full Time - Permanent</v>
          </cell>
          <cell r="K364" t="str">
            <v>SPECMG</v>
          </cell>
          <cell r="L364" t="str">
            <v>Specialist, Change Management</v>
          </cell>
          <cell r="M364" t="str">
            <v>N</v>
          </cell>
          <cell r="N364" t="str">
            <v>P</v>
          </cell>
          <cell r="O364">
            <v>35</v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>
            <v>0.55000000000000004</v>
          </cell>
          <cell r="U364" t="str">
            <v>620</v>
          </cell>
          <cell r="V364" t="str">
            <v>101</v>
          </cell>
          <cell r="W364" t="str">
            <v>5615</v>
          </cell>
          <cell r="X364" t="str">
            <v>5615</v>
          </cell>
          <cell r="Y364" t="str">
            <v>5615</v>
          </cell>
          <cell r="Z364" t="str">
            <v>5615</v>
          </cell>
        </row>
        <row r="365">
          <cell r="B365" t="str">
            <v>10852</v>
          </cell>
          <cell r="C365" t="str">
            <v>Henry Winter</v>
          </cell>
          <cell r="D365" t="str">
            <v>HENRY</v>
          </cell>
          <cell r="E365" t="str">
            <v>WINTER</v>
          </cell>
          <cell r="F365" t="str">
            <v>MEREL</v>
          </cell>
          <cell r="G365" t="str">
            <v>Manager, Employee Relations</v>
          </cell>
          <cell r="H365" t="str">
            <v>620</v>
          </cell>
          <cell r="I365" t="str">
            <v>Human Resources</v>
          </cell>
          <cell r="J365" t="str">
            <v>Full Time - Permanent</v>
          </cell>
          <cell r="K365" t="str">
            <v>MER</v>
          </cell>
          <cell r="L365" t="str">
            <v>Manager, Employee Relations</v>
          </cell>
          <cell r="M365" t="str">
            <v>N</v>
          </cell>
          <cell r="N365" t="str">
            <v>P</v>
          </cell>
          <cell r="O365">
            <v>35</v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>
            <v>0.55000000000000004</v>
          </cell>
          <cell r="U365" t="str">
            <v>620</v>
          </cell>
          <cell r="V365" t="str">
            <v>101</v>
          </cell>
          <cell r="W365" t="str">
            <v>5610</v>
          </cell>
          <cell r="X365" t="str">
            <v>5610</v>
          </cell>
          <cell r="Y365" t="str">
            <v>5610</v>
          </cell>
          <cell r="Z365" t="str">
            <v>5610</v>
          </cell>
        </row>
        <row r="366">
          <cell r="B366" t="str">
            <v>10211</v>
          </cell>
          <cell r="C366" t="str">
            <v>Janet Rinieri</v>
          </cell>
          <cell r="D366" t="str">
            <v>JANET</v>
          </cell>
          <cell r="E366" t="str">
            <v>RINIERI</v>
          </cell>
          <cell r="F366" t="str">
            <v>CLKMAI</v>
          </cell>
          <cell r="G366" t="str">
            <v>Maintenance Clerk</v>
          </cell>
          <cell r="H366" t="str">
            <v>650</v>
          </cell>
          <cell r="I366" t="str">
            <v>Facilities - General</v>
          </cell>
          <cell r="J366" t="str">
            <v>Full Time - Permanent</v>
          </cell>
          <cell r="K366" t="str">
            <v>MCLK</v>
          </cell>
          <cell r="L366" t="str">
            <v>Maintenance Clerk</v>
          </cell>
          <cell r="M366" t="str">
            <v>B</v>
          </cell>
          <cell r="N366" t="str">
            <v>W</v>
          </cell>
          <cell r="O366">
            <v>40</v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>
            <v>0.55000000000000004</v>
          </cell>
          <cell r="U366" t="str">
            <v>650</v>
          </cell>
          <cell r="V366" t="str">
            <v>101</v>
          </cell>
          <cell r="W366" t="str">
            <v>5675</v>
          </cell>
          <cell r="X366" t="str">
            <v>5675</v>
          </cell>
          <cell r="Y366" t="str">
            <v>5675</v>
          </cell>
          <cell r="Z366" t="str">
            <v>5675</v>
          </cell>
        </row>
        <row r="367">
          <cell r="B367" t="str">
            <v>10274</v>
          </cell>
          <cell r="C367" t="str">
            <v>Mark Warelis</v>
          </cell>
          <cell r="D367" t="str">
            <v>MARK</v>
          </cell>
          <cell r="E367" t="str">
            <v>WARELIS</v>
          </cell>
          <cell r="F367" t="str">
            <v>LHFAC</v>
          </cell>
          <cell r="G367" t="str">
            <v>Lead Hand Facilities Maintainer</v>
          </cell>
          <cell r="H367" t="str">
            <v>650</v>
          </cell>
          <cell r="I367" t="str">
            <v>Facilities - General</v>
          </cell>
          <cell r="J367" t="str">
            <v>Full Time - Permanent</v>
          </cell>
          <cell r="K367" t="str">
            <v>LHFAC</v>
          </cell>
          <cell r="L367" t="str">
            <v>Lead Hand Facilities Maintainer</v>
          </cell>
          <cell r="M367" t="str">
            <v>B</v>
          </cell>
          <cell r="N367" t="str">
            <v>W</v>
          </cell>
          <cell r="O367">
            <v>40</v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>
            <v>0.55000000000000004</v>
          </cell>
          <cell r="U367" t="str">
            <v>650</v>
          </cell>
          <cell r="V367" t="str">
            <v>101</v>
          </cell>
          <cell r="W367" t="str">
            <v>5675</v>
          </cell>
          <cell r="X367" t="str">
            <v>5675</v>
          </cell>
          <cell r="Y367" t="str">
            <v>5675</v>
          </cell>
          <cell r="Z367" t="str">
            <v>5675</v>
          </cell>
        </row>
        <row r="368">
          <cell r="B368" t="str">
            <v>10275</v>
          </cell>
          <cell r="C368" t="str">
            <v>Gilles Mongrain</v>
          </cell>
          <cell r="D368" t="str">
            <v>GILLES</v>
          </cell>
          <cell r="E368" t="str">
            <v>MONGRAIN</v>
          </cell>
          <cell r="F368" t="str">
            <v>FACMA1</v>
          </cell>
          <cell r="G368" t="str">
            <v>Facilities Maintainer</v>
          </cell>
          <cell r="H368" t="str">
            <v>650</v>
          </cell>
          <cell r="I368" t="str">
            <v>Facilities - General</v>
          </cell>
          <cell r="J368" t="str">
            <v>Full Time - Permanent</v>
          </cell>
          <cell r="K368" t="str">
            <v>FACM</v>
          </cell>
          <cell r="L368" t="str">
            <v>Facilities Maintainer</v>
          </cell>
          <cell r="M368" t="str">
            <v>B</v>
          </cell>
          <cell r="N368" t="str">
            <v>W</v>
          </cell>
          <cell r="O368">
            <v>40</v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>
            <v>0.55000000000000004</v>
          </cell>
          <cell r="U368" t="str">
            <v>650</v>
          </cell>
          <cell r="V368" t="str">
            <v>101</v>
          </cell>
          <cell r="W368" t="str">
            <v>5675</v>
          </cell>
          <cell r="X368" t="str">
            <v>5675</v>
          </cell>
          <cell r="Y368" t="str">
            <v>5675</v>
          </cell>
          <cell r="Z368" t="str">
            <v>5675</v>
          </cell>
        </row>
        <row r="369">
          <cell r="B369" t="str">
            <v>10277</v>
          </cell>
          <cell r="C369" t="str">
            <v>Sam Gentile</v>
          </cell>
          <cell r="D369" t="str">
            <v>SAM</v>
          </cell>
          <cell r="E369" t="str">
            <v>GENTILE</v>
          </cell>
          <cell r="F369" t="str">
            <v>FACMA1</v>
          </cell>
          <cell r="G369" t="str">
            <v>Facilities Maintainer</v>
          </cell>
          <cell r="H369" t="str">
            <v>650</v>
          </cell>
          <cell r="I369" t="str">
            <v>Facilities - General</v>
          </cell>
          <cell r="J369" t="str">
            <v>Full Time - Permanent</v>
          </cell>
          <cell r="K369" t="str">
            <v>FACM</v>
          </cell>
          <cell r="L369" t="str">
            <v>Facilities Maintainer</v>
          </cell>
          <cell r="M369" t="str">
            <v>B</v>
          </cell>
          <cell r="N369" t="str">
            <v>W</v>
          </cell>
          <cell r="O369">
            <v>40</v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>
            <v>0.55000000000000004</v>
          </cell>
          <cell r="U369" t="str">
            <v>650</v>
          </cell>
          <cell r="V369" t="str">
            <v>101</v>
          </cell>
          <cell r="W369" t="str">
            <v>5675</v>
          </cell>
          <cell r="X369" t="str">
            <v>5675</v>
          </cell>
          <cell r="Y369" t="str">
            <v>5675</v>
          </cell>
          <cell r="Z369" t="str">
            <v>5675</v>
          </cell>
        </row>
        <row r="370">
          <cell r="B370" t="str">
            <v>10284</v>
          </cell>
          <cell r="C370" t="str">
            <v>Evanthia Ikonomidis</v>
          </cell>
          <cell r="D370" t="str">
            <v>EVANTHIA</v>
          </cell>
          <cell r="E370" t="str">
            <v>IKONOMIDIS</v>
          </cell>
          <cell r="F370" t="str">
            <v>CLEA</v>
          </cell>
          <cell r="G370" t="str">
            <v>Cleaner</v>
          </cell>
          <cell r="H370" t="str">
            <v>650</v>
          </cell>
          <cell r="I370" t="str">
            <v>Facilities - General</v>
          </cell>
          <cell r="J370" t="str">
            <v>Full Time - Permanent</v>
          </cell>
          <cell r="K370" t="str">
            <v>CLN</v>
          </cell>
          <cell r="L370" t="str">
            <v>Cleaner</v>
          </cell>
          <cell r="M370" t="str">
            <v>B</v>
          </cell>
          <cell r="N370" t="str">
            <v>W</v>
          </cell>
          <cell r="O370">
            <v>22</v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>
            <v>0.55000000000000004</v>
          </cell>
          <cell r="U370" t="str">
            <v>650</v>
          </cell>
          <cell r="V370" t="str">
            <v>101</v>
          </cell>
          <cell r="W370" t="str">
            <v>5675</v>
          </cell>
          <cell r="X370" t="str">
            <v>5675</v>
          </cell>
          <cell r="Y370" t="str">
            <v>5675</v>
          </cell>
          <cell r="Z370" t="str">
            <v>5675</v>
          </cell>
        </row>
        <row r="371">
          <cell r="B371" t="str">
            <v>10289</v>
          </cell>
          <cell r="C371" t="str">
            <v>Cindy Rogerson</v>
          </cell>
          <cell r="D371" t="str">
            <v>CINDY</v>
          </cell>
          <cell r="E371" t="str">
            <v>ROGERSON</v>
          </cell>
          <cell r="F371" t="str">
            <v>CLEA</v>
          </cell>
          <cell r="G371" t="str">
            <v>Cleaner</v>
          </cell>
          <cell r="H371" t="str">
            <v>650</v>
          </cell>
          <cell r="I371" t="str">
            <v>Facilities - General</v>
          </cell>
          <cell r="J371" t="str">
            <v>Full Time - Permanent</v>
          </cell>
          <cell r="K371" t="str">
            <v>CLN</v>
          </cell>
          <cell r="L371" t="str">
            <v>Cleaner</v>
          </cell>
          <cell r="M371" t="str">
            <v>B</v>
          </cell>
          <cell r="N371" t="str">
            <v>W</v>
          </cell>
          <cell r="O371">
            <v>22</v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>
            <v>0.55000000000000004</v>
          </cell>
          <cell r="U371" t="str">
            <v>650</v>
          </cell>
          <cell r="V371" t="str">
            <v>101</v>
          </cell>
          <cell r="W371" t="str">
            <v>5675</v>
          </cell>
          <cell r="X371" t="str">
            <v>5675</v>
          </cell>
          <cell r="Y371" t="str">
            <v>5675</v>
          </cell>
          <cell r="Z371" t="str">
            <v>5675</v>
          </cell>
        </row>
        <row r="372">
          <cell r="B372" t="str">
            <v>10290</v>
          </cell>
          <cell r="C372" t="str">
            <v>Mikel Schneider</v>
          </cell>
          <cell r="D372" t="str">
            <v>MIKEL</v>
          </cell>
          <cell r="E372" t="str">
            <v>SCHNEIDER</v>
          </cell>
          <cell r="F372" t="str">
            <v>FACMA1</v>
          </cell>
          <cell r="G372" t="str">
            <v>Facilities Maintainer</v>
          </cell>
          <cell r="H372" t="str">
            <v>650</v>
          </cell>
          <cell r="I372" t="str">
            <v>Facilities - General</v>
          </cell>
          <cell r="J372" t="str">
            <v>Full Time - Permanent</v>
          </cell>
          <cell r="K372" t="str">
            <v>FACM</v>
          </cell>
          <cell r="L372" t="str">
            <v>Facilities Maintainer</v>
          </cell>
          <cell r="M372" t="str">
            <v>B</v>
          </cell>
          <cell r="N372" t="str">
            <v>W</v>
          </cell>
          <cell r="O372">
            <v>40</v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>
            <v>0.55000000000000004</v>
          </cell>
          <cell r="U372" t="str">
            <v>650</v>
          </cell>
          <cell r="V372" t="str">
            <v>101</v>
          </cell>
          <cell r="W372" t="str">
            <v>5675</v>
          </cell>
          <cell r="X372" t="str">
            <v>5675</v>
          </cell>
          <cell r="Y372" t="str">
            <v>5675</v>
          </cell>
          <cell r="Z372" t="str">
            <v>5675</v>
          </cell>
        </row>
        <row r="373">
          <cell r="B373" t="str">
            <v>10860</v>
          </cell>
          <cell r="C373" t="str">
            <v>Joe Gerrior</v>
          </cell>
          <cell r="D373" t="str">
            <v>Joe</v>
          </cell>
          <cell r="E373" t="str">
            <v>Gerrior</v>
          </cell>
          <cell r="F373" t="str">
            <v>MFAC</v>
          </cell>
          <cell r="G373" t="str">
            <v>Manager, Facilities</v>
          </cell>
          <cell r="H373" t="str">
            <v>650</v>
          </cell>
          <cell r="I373" t="str">
            <v>Facilities - General</v>
          </cell>
          <cell r="J373" t="str">
            <v>Full Time - Permanent</v>
          </cell>
          <cell r="K373" t="str">
            <v>MFAC</v>
          </cell>
          <cell r="L373" t="str">
            <v>Manager, Facilities</v>
          </cell>
          <cell r="M373" t="str">
            <v>N</v>
          </cell>
          <cell r="N373" t="str">
            <v>P</v>
          </cell>
          <cell r="O373">
            <v>40</v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>
            <v>0.55000000000000004</v>
          </cell>
          <cell r="U373" t="str">
            <v>650</v>
          </cell>
          <cell r="V373" t="str">
            <v>101</v>
          </cell>
          <cell r="W373" t="str">
            <v>5675</v>
          </cell>
          <cell r="X373" t="str">
            <v>5675</v>
          </cell>
          <cell r="Y373" t="str">
            <v>5675</v>
          </cell>
          <cell r="Z373" t="str">
            <v>5675</v>
          </cell>
        </row>
        <row r="374">
          <cell r="B374" t="str">
            <v>10018</v>
          </cell>
          <cell r="C374" t="str">
            <v>Valerie Mckenna</v>
          </cell>
          <cell r="D374" t="str">
            <v>VALERIE</v>
          </cell>
          <cell r="E374" t="str">
            <v>MCKENNA</v>
          </cell>
          <cell r="F374" t="str">
            <v>PRCLE</v>
          </cell>
          <cell r="G374" t="str">
            <v>Public Relations Clerk</v>
          </cell>
          <cell r="H374" t="str">
            <v>680</v>
          </cell>
          <cell r="I374" t="str">
            <v>Corporate Communications</v>
          </cell>
          <cell r="J374" t="str">
            <v>Full Time - Permanent</v>
          </cell>
          <cell r="K374" t="str">
            <v>PRCLK</v>
          </cell>
          <cell r="L374" t="str">
            <v>Public Relations Clerk</v>
          </cell>
          <cell r="M374" t="str">
            <v>B</v>
          </cell>
          <cell r="N374" t="str">
            <v>W</v>
          </cell>
          <cell r="O374">
            <v>35</v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>
            <v>0.55000000000000004</v>
          </cell>
          <cell r="U374" t="str">
            <v>680</v>
          </cell>
          <cell r="V374" t="str">
            <v>101</v>
          </cell>
          <cell r="W374" t="str">
            <v>5615</v>
          </cell>
          <cell r="X374" t="str">
            <v>5615</v>
          </cell>
          <cell r="Y374" t="str">
            <v>5615</v>
          </cell>
          <cell r="Z374" t="str">
            <v>5615</v>
          </cell>
        </row>
        <row r="375">
          <cell r="B375" t="str">
            <v>10224</v>
          </cell>
          <cell r="C375" t="str">
            <v>Sheri Ojero</v>
          </cell>
          <cell r="D375" t="str">
            <v>SHERI</v>
          </cell>
          <cell r="E375" t="str">
            <v>OJERO</v>
          </cell>
          <cell r="F375" t="str">
            <v>SPCOMM</v>
          </cell>
          <cell r="G375" t="str">
            <v>Specialist, Communications</v>
          </cell>
          <cell r="H375" t="str">
            <v>680</v>
          </cell>
          <cell r="I375" t="str">
            <v>Corporate Communications</v>
          </cell>
          <cell r="J375" t="str">
            <v>Full Time - Permanent</v>
          </cell>
          <cell r="K375" t="str">
            <v>SPECOM</v>
          </cell>
          <cell r="L375" t="str">
            <v>Specialist, Communications</v>
          </cell>
          <cell r="M375" t="str">
            <v>N</v>
          </cell>
          <cell r="N375" t="str">
            <v>P</v>
          </cell>
          <cell r="O375">
            <v>35</v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>
            <v>0.55000000000000004</v>
          </cell>
          <cell r="U375" t="str">
            <v>680</v>
          </cell>
          <cell r="V375" t="str">
            <v>101</v>
          </cell>
          <cell r="W375" t="str">
            <v>5615</v>
          </cell>
          <cell r="X375" t="str">
            <v>5615</v>
          </cell>
          <cell r="Y375" t="str">
            <v>5615</v>
          </cell>
          <cell r="Z375" t="str">
            <v>5615</v>
          </cell>
        </row>
        <row r="376">
          <cell r="B376" t="str">
            <v>10454</v>
          </cell>
          <cell r="C376" t="str">
            <v>Sandra Manners</v>
          </cell>
          <cell r="D376" t="str">
            <v>SANDRA</v>
          </cell>
          <cell r="E376" t="str">
            <v>MANNERS</v>
          </cell>
          <cell r="F376" t="str">
            <v>DCORPC</v>
          </cell>
          <cell r="G376" t="str">
            <v>Director, Corporate Communications</v>
          </cell>
          <cell r="H376" t="str">
            <v>680</v>
          </cell>
          <cell r="I376" t="str">
            <v>Corporate Communications</v>
          </cell>
          <cell r="J376" t="str">
            <v>Full Time - Permanent</v>
          </cell>
          <cell r="K376" t="str">
            <v>DCCOMM</v>
          </cell>
          <cell r="L376" t="str">
            <v>Director, Corporate Communications</v>
          </cell>
          <cell r="M376" t="str">
            <v>N</v>
          </cell>
          <cell r="N376" t="str">
            <v>P</v>
          </cell>
          <cell r="O376">
            <v>35</v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>
            <v>0.55000000000000004</v>
          </cell>
          <cell r="U376" t="str">
            <v>680</v>
          </cell>
          <cell r="V376" t="str">
            <v>101</v>
          </cell>
          <cell r="W376" t="str">
            <v>5610</v>
          </cell>
          <cell r="X376" t="str">
            <v>5610</v>
          </cell>
          <cell r="Y376" t="str">
            <v>5610</v>
          </cell>
          <cell r="Z376" t="str">
            <v>5610</v>
          </cell>
        </row>
        <row r="377">
          <cell r="B377" t="str">
            <v>New 2011-1</v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>Manager Regulatory Operations</v>
          </cell>
          <cell r="H377" t="str">
            <v>201</v>
          </cell>
          <cell r="I377" t="str">
            <v>Regulatory Services</v>
          </cell>
          <cell r="J377" t="str">
            <v>Full Time - Permanent</v>
          </cell>
          <cell r="K377" t="str">
            <v/>
          </cell>
          <cell r="L377" t="str">
            <v>Manager Regulatory Operations</v>
          </cell>
          <cell r="M377" t="str">
            <v>N</v>
          </cell>
          <cell r="N377" t="str">
            <v>P</v>
          </cell>
          <cell r="O377">
            <v>35</v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>
            <v>0.55000000000000004</v>
          </cell>
          <cell r="U377" t="str">
            <v>201</v>
          </cell>
          <cell r="V377" t="str">
            <v>101</v>
          </cell>
          <cell r="W377" t="str">
            <v>5610</v>
          </cell>
          <cell r="X377" t="str">
            <v>5610</v>
          </cell>
          <cell r="Y377" t="str">
            <v>5610</v>
          </cell>
          <cell r="Z377" t="str">
            <v>5610</v>
          </cell>
        </row>
        <row r="378">
          <cell r="B378" t="str">
            <v>New 2011-2</v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>Rates Analyst</v>
          </cell>
          <cell r="H378" t="str">
            <v>201</v>
          </cell>
          <cell r="I378" t="str">
            <v>Regulatory Services</v>
          </cell>
          <cell r="J378" t="str">
            <v>Full Time - Permanent</v>
          </cell>
          <cell r="K378" t="str">
            <v/>
          </cell>
          <cell r="L378" t="str">
            <v>Rates Analyst</v>
          </cell>
          <cell r="M378" t="str">
            <v>B</v>
          </cell>
          <cell r="N378" t="str">
            <v>W</v>
          </cell>
          <cell r="O378">
            <v>35</v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>
            <v>0.5</v>
          </cell>
          <cell r="U378" t="str">
            <v>201</v>
          </cell>
          <cell r="V378" t="str">
            <v>101</v>
          </cell>
          <cell r="W378" t="str">
            <v>5615</v>
          </cell>
          <cell r="X378" t="str">
            <v>5615</v>
          </cell>
          <cell r="Y378" t="str">
            <v>5615</v>
          </cell>
          <cell r="Z378" t="str">
            <v>5615</v>
          </cell>
        </row>
        <row r="379">
          <cell r="B379" t="str">
            <v>New 2011-3</v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>Rates Analyst</v>
          </cell>
          <cell r="H379" t="str">
            <v>201</v>
          </cell>
          <cell r="I379" t="str">
            <v>Regulatory Services</v>
          </cell>
          <cell r="J379" t="str">
            <v>Full Time - Permanent</v>
          </cell>
          <cell r="K379" t="str">
            <v/>
          </cell>
          <cell r="L379" t="str">
            <v>Rates Analyst</v>
          </cell>
          <cell r="M379" t="str">
            <v>B</v>
          </cell>
          <cell r="N379" t="str">
            <v>W</v>
          </cell>
          <cell r="O379">
            <v>35</v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>
            <v>0.5</v>
          </cell>
          <cell r="U379" t="str">
            <v>201</v>
          </cell>
          <cell r="V379" t="str">
            <v>101</v>
          </cell>
          <cell r="W379" t="str">
            <v>5615</v>
          </cell>
          <cell r="X379" t="str">
            <v>5615</v>
          </cell>
          <cell r="Y379" t="str">
            <v>5615</v>
          </cell>
          <cell r="Z379" t="str">
            <v>5615</v>
          </cell>
        </row>
        <row r="380">
          <cell r="B380" t="str">
            <v>New 2011-4</v>
          </cell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>Financial Advisor/Modeller</v>
          </cell>
          <cell r="H380" t="str">
            <v>205</v>
          </cell>
          <cell r="I380" t="str">
            <v>Financial Services</v>
          </cell>
          <cell r="J380" t="str">
            <v>Full Time - Permanent</v>
          </cell>
          <cell r="K380" t="str">
            <v/>
          </cell>
          <cell r="L380" t="str">
            <v>Financial Advisor/Modeller</v>
          </cell>
          <cell r="M380" t="str">
            <v>N</v>
          </cell>
          <cell r="N380" t="str">
            <v>P</v>
          </cell>
          <cell r="O380">
            <v>35</v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>
            <v>0.55000000000000004</v>
          </cell>
          <cell r="U380" t="str">
            <v>205</v>
          </cell>
          <cell r="V380" t="str">
            <v>101</v>
          </cell>
          <cell r="W380" t="str">
            <v>5615</v>
          </cell>
          <cell r="X380" t="str">
            <v>5615</v>
          </cell>
          <cell r="Y380" t="str">
            <v>5615</v>
          </cell>
          <cell r="Z380" t="str">
            <v>5615</v>
          </cell>
        </row>
        <row r="381">
          <cell r="B381" t="str">
            <v>New 2011-5</v>
          </cell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>General Clerk</v>
          </cell>
          <cell r="H381" t="str">
            <v>205</v>
          </cell>
          <cell r="I381" t="str">
            <v>Financial Services</v>
          </cell>
          <cell r="J381" t="str">
            <v>Full Time - Permanent</v>
          </cell>
          <cell r="K381" t="str">
            <v/>
          </cell>
          <cell r="L381" t="str">
            <v>General Clerk</v>
          </cell>
          <cell r="M381" t="str">
            <v>B</v>
          </cell>
          <cell r="N381" t="str">
            <v>W</v>
          </cell>
          <cell r="O381">
            <v>35</v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>
            <v>0.5</v>
          </cell>
          <cell r="U381" t="str">
            <v>205</v>
          </cell>
          <cell r="V381" t="str">
            <v>101</v>
          </cell>
          <cell r="W381" t="str">
            <v>5615</v>
          </cell>
          <cell r="X381" t="str">
            <v>5615</v>
          </cell>
          <cell r="Y381" t="str">
            <v>5615</v>
          </cell>
          <cell r="Z381" t="str">
            <v>5615</v>
          </cell>
        </row>
        <row r="382">
          <cell r="B382" t="str">
            <v>Bud2010-1</v>
          </cell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>Senior Progammer Analyst -R. Rohr Replacement</v>
          </cell>
          <cell r="H382" t="str">
            <v>210</v>
          </cell>
          <cell r="I382" t="str">
            <v>Business Applications</v>
          </cell>
          <cell r="J382" t="str">
            <v>Full Time - Permanent</v>
          </cell>
          <cell r="K382" t="str">
            <v/>
          </cell>
          <cell r="L382" t="str">
            <v>Senior Progammer Analyst -R. Rohr Replacement</v>
          </cell>
          <cell r="M382" t="str">
            <v>N</v>
          </cell>
          <cell r="N382" t="str">
            <v>W</v>
          </cell>
          <cell r="O382">
            <v>35</v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>
            <v>0.55000000000000004</v>
          </cell>
          <cell r="U382" t="str">
            <v>210</v>
          </cell>
          <cell r="V382" t="str">
            <v>101</v>
          </cell>
          <cell r="W382" t="str">
            <v>9098</v>
          </cell>
          <cell r="X382" t="str">
            <v>9098</v>
          </cell>
          <cell r="Y382" t="str">
            <v>9098</v>
          </cell>
          <cell r="Z382" t="str">
            <v>9098</v>
          </cell>
        </row>
        <row r="383">
          <cell r="B383" t="str">
            <v>New 2011-6</v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>IFS Subject Matter Expert</v>
          </cell>
          <cell r="H383" t="str">
            <v>212</v>
          </cell>
          <cell r="I383" t="str">
            <v>Business Projects</v>
          </cell>
          <cell r="J383" t="str">
            <v>Full Time - Permanent</v>
          </cell>
          <cell r="K383" t="str">
            <v/>
          </cell>
          <cell r="L383" t="str">
            <v>IFS Subject Matter Expert</v>
          </cell>
          <cell r="M383" t="str">
            <v>N</v>
          </cell>
          <cell r="N383" t="str">
            <v>P</v>
          </cell>
          <cell r="O383">
            <v>35</v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>
            <v>0.55000000000000004</v>
          </cell>
          <cell r="U383" t="str">
            <v>212</v>
          </cell>
          <cell r="V383" t="str">
            <v>101</v>
          </cell>
          <cell r="W383" t="str">
            <v>5615</v>
          </cell>
          <cell r="X383" t="str">
            <v>5615</v>
          </cell>
          <cell r="Y383">
            <v>9092</v>
          </cell>
          <cell r="Z383">
            <v>9092</v>
          </cell>
        </row>
        <row r="384">
          <cell r="B384" t="str">
            <v>Bud2010-2</v>
          </cell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>Manager, Security</v>
          </cell>
          <cell r="H384" t="str">
            <v>213</v>
          </cell>
          <cell r="I384" t="str">
            <v>Cyber Security</v>
          </cell>
          <cell r="J384" t="str">
            <v>Full Time - Permanent</v>
          </cell>
          <cell r="K384" t="str">
            <v/>
          </cell>
          <cell r="L384" t="str">
            <v>Manager, Security</v>
          </cell>
          <cell r="M384" t="str">
            <v>N</v>
          </cell>
          <cell r="N384" t="str">
            <v>P</v>
          </cell>
          <cell r="O384">
            <v>35</v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>
            <v>0.55000000000000004</v>
          </cell>
          <cell r="U384" t="str">
            <v>213</v>
          </cell>
          <cell r="V384" t="str">
            <v>101</v>
          </cell>
          <cell r="W384" t="str">
            <v>9099</v>
          </cell>
          <cell r="X384" t="str">
            <v>9099</v>
          </cell>
          <cell r="Y384">
            <v>9093</v>
          </cell>
          <cell r="Z384">
            <v>9093</v>
          </cell>
        </row>
        <row r="385">
          <cell r="B385" t="str">
            <v>Bud2010-3</v>
          </cell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>Security Analyst</v>
          </cell>
          <cell r="H385" t="str">
            <v>213</v>
          </cell>
          <cell r="I385" t="str">
            <v>Cyber Security</v>
          </cell>
          <cell r="J385" t="str">
            <v>Full Time - Permanent</v>
          </cell>
          <cell r="K385" t="str">
            <v/>
          </cell>
          <cell r="L385" t="str">
            <v>Security Analyst</v>
          </cell>
          <cell r="M385" t="str">
            <v>N</v>
          </cell>
          <cell r="N385" t="str">
            <v>P</v>
          </cell>
          <cell r="O385">
            <v>35</v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>
            <v>0.55000000000000004</v>
          </cell>
          <cell r="U385" t="str">
            <v>213</v>
          </cell>
          <cell r="V385" t="str">
            <v>101</v>
          </cell>
          <cell r="W385" t="str">
            <v>9099</v>
          </cell>
          <cell r="X385" t="str">
            <v>9099</v>
          </cell>
          <cell r="Y385">
            <v>9093</v>
          </cell>
          <cell r="Z385">
            <v>9093</v>
          </cell>
        </row>
        <row r="386">
          <cell r="B386" t="str">
            <v>New 2011-7</v>
          </cell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>Manager, Engineering Applications</v>
          </cell>
          <cell r="H386" t="str">
            <v>214</v>
          </cell>
          <cell r="I386" t="str">
            <v>Engineering applications</v>
          </cell>
          <cell r="J386" t="str">
            <v>Full Time - Permanent</v>
          </cell>
          <cell r="K386" t="str">
            <v/>
          </cell>
          <cell r="L386" t="str">
            <v>Manager, Engineering Applications</v>
          </cell>
          <cell r="M386" t="str">
            <v>N</v>
          </cell>
          <cell r="N386" t="str">
            <v>P</v>
          </cell>
          <cell r="O386">
            <v>35</v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>
            <v>0.55000000000000004</v>
          </cell>
          <cell r="U386" t="str">
            <v>214</v>
          </cell>
          <cell r="V386" t="str">
            <v>101</v>
          </cell>
          <cell r="W386" t="str">
            <v>9098</v>
          </cell>
          <cell r="X386" t="str">
            <v>9098</v>
          </cell>
          <cell r="Y386">
            <v>9094</v>
          </cell>
          <cell r="Z386">
            <v>9094</v>
          </cell>
        </row>
        <row r="387">
          <cell r="B387" t="str">
            <v>New 2011-8</v>
          </cell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>Engineering Application Specialist</v>
          </cell>
          <cell r="H387" t="str">
            <v>214</v>
          </cell>
          <cell r="I387" t="str">
            <v>Engineering applications</v>
          </cell>
          <cell r="J387" t="str">
            <v>Full Time - Permanent</v>
          </cell>
          <cell r="K387" t="str">
            <v/>
          </cell>
          <cell r="L387" t="str">
            <v>Engineering Application Specialist</v>
          </cell>
          <cell r="M387" t="str">
            <v>N</v>
          </cell>
          <cell r="N387" t="str">
            <v>P</v>
          </cell>
          <cell r="O387">
            <v>35</v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>
            <v>0.55000000000000004</v>
          </cell>
          <cell r="U387" t="str">
            <v>214</v>
          </cell>
          <cell r="V387" t="str">
            <v>101</v>
          </cell>
          <cell r="W387" t="str">
            <v>9098</v>
          </cell>
          <cell r="X387" t="str">
            <v>9098</v>
          </cell>
          <cell r="Y387">
            <v>9094</v>
          </cell>
          <cell r="Z387">
            <v>9094</v>
          </cell>
        </row>
        <row r="388">
          <cell r="B388" t="str">
            <v>New 2011-9</v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>Data Warehousing Specialist</v>
          </cell>
          <cell r="H388" t="str">
            <v>214</v>
          </cell>
          <cell r="I388" t="str">
            <v>Engineering applications</v>
          </cell>
          <cell r="J388" t="str">
            <v>Full Time - Permanent</v>
          </cell>
          <cell r="K388" t="str">
            <v/>
          </cell>
          <cell r="L388" t="str">
            <v>Data Warehousing Specialist</v>
          </cell>
          <cell r="M388" t="str">
            <v>N</v>
          </cell>
          <cell r="N388" t="str">
            <v>P</v>
          </cell>
          <cell r="O388">
            <v>35</v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>
            <v>0.55000000000000004</v>
          </cell>
          <cell r="U388" t="str">
            <v>214</v>
          </cell>
          <cell r="V388" t="str">
            <v>101</v>
          </cell>
          <cell r="W388" t="str">
            <v>9098</v>
          </cell>
          <cell r="X388" t="str">
            <v>9098</v>
          </cell>
          <cell r="Y388">
            <v>9094</v>
          </cell>
          <cell r="Z388">
            <v>9094</v>
          </cell>
        </row>
        <row r="389">
          <cell r="B389" t="str">
            <v>New 2011-10</v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>Head billing clerk</v>
          </cell>
          <cell r="H389" t="str">
            <v>302</v>
          </cell>
          <cell r="I389" t="str">
            <v>Customer Care - Billing</v>
          </cell>
          <cell r="J389" t="str">
            <v>Full Time - Permanent</v>
          </cell>
          <cell r="K389" t="str">
            <v/>
          </cell>
          <cell r="L389" t="str">
            <v>Head billing clerk</v>
          </cell>
          <cell r="M389" t="str">
            <v>B</v>
          </cell>
          <cell r="N389" t="str">
            <v>W</v>
          </cell>
          <cell r="O389">
            <v>35</v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>
            <v>0.5</v>
          </cell>
          <cell r="U389" t="str">
            <v>302</v>
          </cell>
          <cell r="V389" t="str">
            <v>101</v>
          </cell>
          <cell r="W389" t="str">
            <v>9909</v>
          </cell>
          <cell r="X389" t="str">
            <v>9909</v>
          </cell>
          <cell r="Y389" t="str">
            <v>9909</v>
          </cell>
          <cell r="Z389" t="str">
            <v>9909</v>
          </cell>
        </row>
        <row r="390">
          <cell r="B390" t="str">
            <v>New 2011-14</v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>New Billing clerk</v>
          </cell>
          <cell r="H390" t="str">
            <v>302</v>
          </cell>
          <cell r="I390" t="str">
            <v>Customer Care - Billing</v>
          </cell>
          <cell r="J390" t="str">
            <v>Full Time - Permanent</v>
          </cell>
          <cell r="K390" t="str">
            <v/>
          </cell>
          <cell r="L390" t="str">
            <v>New Billing clerk</v>
          </cell>
          <cell r="M390" t="str">
            <v>B</v>
          </cell>
          <cell r="N390" t="str">
            <v>W</v>
          </cell>
          <cell r="O390">
            <v>35</v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>
            <v>0.5</v>
          </cell>
          <cell r="U390" t="str">
            <v>302</v>
          </cell>
          <cell r="V390" t="str">
            <v>101</v>
          </cell>
          <cell r="W390" t="str">
            <v>9909</v>
          </cell>
          <cell r="X390" t="str">
            <v>9909</v>
          </cell>
          <cell r="Y390" t="str">
            <v>9909</v>
          </cell>
          <cell r="Z390" t="str">
            <v>9909</v>
          </cell>
        </row>
        <row r="391">
          <cell r="B391" t="str">
            <v>New 2011-15</v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>Supervisor, Back Office</v>
          </cell>
          <cell r="H391" t="str">
            <v>303</v>
          </cell>
          <cell r="I391" t="str">
            <v>Customer Care - Customer Service</v>
          </cell>
          <cell r="J391" t="str">
            <v>Full Time - Permanent</v>
          </cell>
          <cell r="K391" t="str">
            <v/>
          </cell>
          <cell r="L391" t="str">
            <v>Supervisor, Back Office</v>
          </cell>
          <cell r="M391" t="str">
            <v>N</v>
          </cell>
          <cell r="N391" t="str">
            <v>P</v>
          </cell>
          <cell r="O391">
            <v>35</v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>
            <v>0.55000000000000004</v>
          </cell>
          <cell r="U391" t="str">
            <v>303</v>
          </cell>
          <cell r="V391" t="str">
            <v>101</v>
          </cell>
          <cell r="W391" t="str">
            <v>9909</v>
          </cell>
          <cell r="X391" t="str">
            <v>9909</v>
          </cell>
          <cell r="Y391" t="str">
            <v>9909</v>
          </cell>
          <cell r="Z391" t="str">
            <v>9909</v>
          </cell>
        </row>
        <row r="392">
          <cell r="B392" t="str">
            <v>Bud2010-4</v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>Customer Service Representative</v>
          </cell>
          <cell r="H392" t="str">
            <v>303</v>
          </cell>
          <cell r="I392" t="str">
            <v>Customer Care - Customer Service</v>
          </cell>
          <cell r="J392" t="str">
            <v>Full Time - Permanent</v>
          </cell>
          <cell r="K392" t="str">
            <v/>
          </cell>
          <cell r="L392" t="str">
            <v>Customer Service Representative</v>
          </cell>
          <cell r="M392" t="str">
            <v>B</v>
          </cell>
          <cell r="N392" t="str">
            <v>W</v>
          </cell>
          <cell r="O392">
            <v>35</v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>
            <v>0.5</v>
          </cell>
          <cell r="U392" t="str">
            <v>303</v>
          </cell>
          <cell r="V392" t="str">
            <v>102</v>
          </cell>
          <cell r="W392" t="str">
            <v>9909</v>
          </cell>
          <cell r="X392" t="str">
            <v>9909</v>
          </cell>
          <cell r="Y392" t="str">
            <v>9909</v>
          </cell>
          <cell r="Z392" t="str">
            <v>9909</v>
          </cell>
        </row>
        <row r="393">
          <cell r="B393" t="str">
            <v>New 2011-17</v>
          </cell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>New Supervisor, Collections</v>
          </cell>
          <cell r="H393" t="str">
            <v>303</v>
          </cell>
          <cell r="I393" t="str">
            <v>Customer Care - Credit and Collections</v>
          </cell>
          <cell r="J393" t="str">
            <v>Full Time - Permanent</v>
          </cell>
          <cell r="K393" t="str">
            <v/>
          </cell>
          <cell r="L393" t="str">
            <v>New Supervisor, Collections</v>
          </cell>
          <cell r="M393" t="str">
            <v>N</v>
          </cell>
          <cell r="N393" t="str">
            <v>P</v>
          </cell>
          <cell r="O393">
            <v>35</v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>
            <v>0.55000000000000004</v>
          </cell>
          <cell r="U393" t="str">
            <v>305</v>
          </cell>
          <cell r="V393" t="str">
            <v>101</v>
          </cell>
          <cell r="W393" t="str">
            <v>9909</v>
          </cell>
          <cell r="X393" t="str">
            <v>9909</v>
          </cell>
          <cell r="Y393" t="str">
            <v>9909</v>
          </cell>
          <cell r="Z393" t="str">
            <v>9909</v>
          </cell>
        </row>
        <row r="394">
          <cell r="B394" t="str">
            <v>New 2011-13</v>
          </cell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>MSP Specialist</v>
          </cell>
          <cell r="H394" t="str">
            <v>310</v>
          </cell>
          <cell r="I394" t="str">
            <v>Meter Assets and inside Service</v>
          </cell>
          <cell r="J394" t="str">
            <v>Full Time - Permanent</v>
          </cell>
          <cell r="K394" t="str">
            <v/>
          </cell>
          <cell r="L394" t="str">
            <v>MSP Specialist</v>
          </cell>
          <cell r="M394" t="str">
            <v>N</v>
          </cell>
          <cell r="N394" t="str">
            <v>P</v>
          </cell>
          <cell r="O394">
            <v>40</v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>
            <v>0.55000000000000004</v>
          </cell>
          <cell r="U394" t="str">
            <v>310</v>
          </cell>
          <cell r="V394" t="str">
            <v>101</v>
          </cell>
          <cell r="W394" t="str">
            <v>5065</v>
          </cell>
          <cell r="X394" t="str">
            <v>5065</v>
          </cell>
          <cell r="Y394" t="str">
            <v>5065</v>
          </cell>
          <cell r="Z394" t="str">
            <v>5065</v>
          </cell>
        </row>
        <row r="395">
          <cell r="B395" t="str">
            <v>Bud2010-5</v>
          </cell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>New classification</v>
          </cell>
          <cell r="H395" t="str">
            <v>311</v>
          </cell>
          <cell r="I395" t="str">
            <v>Customer Connections</v>
          </cell>
          <cell r="J395" t="str">
            <v>Full Time - Permanent</v>
          </cell>
          <cell r="K395" t="str">
            <v/>
          </cell>
          <cell r="L395" t="str">
            <v>New classification</v>
          </cell>
          <cell r="M395" t="str">
            <v>B</v>
          </cell>
          <cell r="N395" t="str">
            <v>W</v>
          </cell>
          <cell r="O395">
            <v>40</v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>
            <v>0.5</v>
          </cell>
          <cell r="U395" t="str">
            <v>311</v>
          </cell>
          <cell r="V395" t="str">
            <v>101</v>
          </cell>
          <cell r="W395" t="str">
            <v>5065</v>
          </cell>
          <cell r="X395" t="str">
            <v>5065</v>
          </cell>
          <cell r="Y395" t="str">
            <v>5065</v>
          </cell>
          <cell r="Z395" t="str">
            <v>5065</v>
          </cell>
        </row>
        <row r="396">
          <cell r="B396" t="str">
            <v>Bud2010-6</v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>CSR TOU Temp Staff</v>
          </cell>
          <cell r="H396" t="str">
            <v>313</v>
          </cell>
          <cell r="I396" t="str">
            <v>Advance Meter Inventory/Meter Data Management &amp; Repository</v>
          </cell>
          <cell r="J396" t="str">
            <v>Full Time - Temporary</v>
          </cell>
          <cell r="K396" t="str">
            <v/>
          </cell>
          <cell r="L396" t="str">
            <v>CSR TOU Temp Staff</v>
          </cell>
          <cell r="M396" t="str">
            <v>B</v>
          </cell>
          <cell r="N396" t="str">
            <v>W</v>
          </cell>
          <cell r="O396">
            <v>35</v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>
            <v>0.5</v>
          </cell>
          <cell r="U396" t="str">
            <v>313</v>
          </cell>
          <cell r="V396" t="str">
            <v>101</v>
          </cell>
          <cell r="W396" t="str">
            <v>9909</v>
          </cell>
          <cell r="X396" t="str">
            <v>9909</v>
          </cell>
          <cell r="Y396">
            <v>5065</v>
          </cell>
          <cell r="Z396">
            <v>5065</v>
          </cell>
        </row>
        <row r="397">
          <cell r="B397" t="str">
            <v>Bud2010-7</v>
          </cell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>CSR TOU Temp Staff</v>
          </cell>
          <cell r="H397" t="str">
            <v>313</v>
          </cell>
          <cell r="I397" t="str">
            <v>Advance Meter Inventory/Meter Data Management &amp; Repository</v>
          </cell>
          <cell r="J397" t="str">
            <v>Full Time - Temporary</v>
          </cell>
          <cell r="K397" t="str">
            <v/>
          </cell>
          <cell r="L397" t="str">
            <v>CSR TOU Temp Staff</v>
          </cell>
          <cell r="M397" t="str">
            <v>B</v>
          </cell>
          <cell r="N397" t="str">
            <v>W</v>
          </cell>
          <cell r="O397">
            <v>35</v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>
            <v>0.5</v>
          </cell>
          <cell r="U397" t="str">
            <v>313</v>
          </cell>
          <cell r="V397" t="str">
            <v>101</v>
          </cell>
          <cell r="W397" t="str">
            <v>9909</v>
          </cell>
          <cell r="X397" t="str">
            <v>9909</v>
          </cell>
          <cell r="Y397">
            <v>5065</v>
          </cell>
          <cell r="Z397">
            <v>5065</v>
          </cell>
        </row>
        <row r="398">
          <cell r="B398" t="str">
            <v>Bud2010-8</v>
          </cell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>CSR TOU Temp Staff</v>
          </cell>
          <cell r="H398" t="str">
            <v>313</v>
          </cell>
          <cell r="I398" t="str">
            <v>Advance Meter Inventory/Meter Data Management &amp; Repository</v>
          </cell>
          <cell r="J398" t="str">
            <v>Full Time - Temporary</v>
          </cell>
          <cell r="K398" t="str">
            <v/>
          </cell>
          <cell r="L398" t="str">
            <v>CSR TOU Temp Staff</v>
          </cell>
          <cell r="M398" t="str">
            <v>B</v>
          </cell>
          <cell r="N398" t="str">
            <v>W</v>
          </cell>
          <cell r="O398">
            <v>35</v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>
            <v>0.5</v>
          </cell>
          <cell r="U398" t="str">
            <v>313</v>
          </cell>
          <cell r="V398" t="str">
            <v>101</v>
          </cell>
          <cell r="W398" t="str">
            <v>9909</v>
          </cell>
          <cell r="X398" t="str">
            <v>9909</v>
          </cell>
          <cell r="Y398">
            <v>5065</v>
          </cell>
          <cell r="Z398">
            <v>5065</v>
          </cell>
        </row>
        <row r="399">
          <cell r="B399" t="str">
            <v>New 2011-14</v>
          </cell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>SPEC CONSER PROG-Residential Programs</v>
          </cell>
          <cell r="H399" t="str">
            <v>330</v>
          </cell>
          <cell r="I399" t="str">
            <v>Conservation &amp; Demand Management</v>
          </cell>
          <cell r="J399" t="str">
            <v>Full Time - Permanent</v>
          </cell>
          <cell r="K399" t="str">
            <v/>
          </cell>
          <cell r="L399" t="str">
            <v>SPEC CONSER PROG-Residential Programs</v>
          </cell>
          <cell r="M399" t="str">
            <v>N</v>
          </cell>
          <cell r="N399" t="str">
            <v>P</v>
          </cell>
          <cell r="O399">
            <v>35</v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>
            <v>0.55000000000000004</v>
          </cell>
          <cell r="U399" t="str">
            <v>330</v>
          </cell>
          <cell r="V399" t="str">
            <v>101</v>
          </cell>
          <cell r="W399" t="str">
            <v>5410</v>
          </cell>
          <cell r="X399" t="str">
            <v>5410</v>
          </cell>
          <cell r="Y399">
            <v>5415</v>
          </cell>
          <cell r="Z399">
            <v>5415</v>
          </cell>
        </row>
        <row r="400">
          <cell r="B400" t="str">
            <v>New 2011-24</v>
          </cell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>SPEC CONS PROG-Res Programs(JR.)</v>
          </cell>
          <cell r="H400" t="str">
            <v>330</v>
          </cell>
          <cell r="I400" t="str">
            <v>Conservation &amp; Demand Management</v>
          </cell>
          <cell r="J400" t="str">
            <v>Full Time - Permanent</v>
          </cell>
          <cell r="K400" t="str">
            <v/>
          </cell>
          <cell r="L400" t="str">
            <v>SPEC CONS PROG-Res Programs(JR.)</v>
          </cell>
          <cell r="M400" t="str">
            <v>N</v>
          </cell>
          <cell r="N400" t="str">
            <v>P</v>
          </cell>
          <cell r="O400">
            <v>35</v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>
            <v>0.55000000000000004</v>
          </cell>
          <cell r="U400" t="str">
            <v>330</v>
          </cell>
          <cell r="V400" t="str">
            <v>101</v>
          </cell>
          <cell r="W400" t="str">
            <v>5410</v>
          </cell>
          <cell r="X400" t="str">
            <v>5410</v>
          </cell>
          <cell r="Y400">
            <v>5415</v>
          </cell>
          <cell r="Z400">
            <v>5415</v>
          </cell>
        </row>
        <row r="401">
          <cell r="B401" t="str">
            <v>New 2011-15</v>
          </cell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>CDM Analyst (Finance)</v>
          </cell>
          <cell r="H401" t="str">
            <v>330</v>
          </cell>
          <cell r="I401" t="str">
            <v>Conservation &amp; Demand Management</v>
          </cell>
          <cell r="J401" t="str">
            <v>Full Time - Permanent</v>
          </cell>
          <cell r="K401" t="str">
            <v/>
          </cell>
          <cell r="L401" t="str">
            <v>CDM Analyst (Finance)</v>
          </cell>
          <cell r="M401" t="str">
            <v>N</v>
          </cell>
          <cell r="N401" t="str">
            <v>P</v>
          </cell>
          <cell r="O401">
            <v>35</v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>
            <v>0.55000000000000004</v>
          </cell>
          <cell r="U401" t="str">
            <v>330</v>
          </cell>
          <cell r="V401" t="str">
            <v>101</v>
          </cell>
          <cell r="W401" t="str">
            <v>5410</v>
          </cell>
          <cell r="X401" t="str">
            <v>5410</v>
          </cell>
          <cell r="Y401">
            <v>5415</v>
          </cell>
          <cell r="Z401">
            <v>5415</v>
          </cell>
        </row>
        <row r="402">
          <cell r="B402" t="str">
            <v>New 2011-16</v>
          </cell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>Marketing Specialist</v>
          </cell>
          <cell r="H402" t="str">
            <v>330</v>
          </cell>
          <cell r="I402" t="str">
            <v>Conservation &amp; Demand Management</v>
          </cell>
          <cell r="J402" t="str">
            <v>Full Time - Permanent</v>
          </cell>
          <cell r="K402" t="str">
            <v/>
          </cell>
          <cell r="L402" t="str">
            <v>Marketing Specialist</v>
          </cell>
          <cell r="M402" t="str">
            <v>N</v>
          </cell>
          <cell r="N402" t="str">
            <v>P</v>
          </cell>
          <cell r="O402">
            <v>35</v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>
            <v>0.55000000000000004</v>
          </cell>
          <cell r="U402" t="str">
            <v>330</v>
          </cell>
          <cell r="V402" t="str">
            <v>101</v>
          </cell>
          <cell r="W402" t="str">
            <v>5410</v>
          </cell>
          <cell r="X402" t="str">
            <v>5410</v>
          </cell>
          <cell r="Y402">
            <v>5415</v>
          </cell>
          <cell r="Z402">
            <v>5415</v>
          </cell>
        </row>
        <row r="403">
          <cell r="B403" t="str">
            <v>New 2011-27</v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>Conservation Clerk</v>
          </cell>
          <cell r="H403" t="str">
            <v>330</v>
          </cell>
          <cell r="I403" t="str">
            <v>Conservation &amp; Demand Management</v>
          </cell>
          <cell r="J403" t="str">
            <v>Full Time - Permanent</v>
          </cell>
          <cell r="K403" t="str">
            <v/>
          </cell>
          <cell r="L403" t="str">
            <v>Conservation Clerk</v>
          </cell>
          <cell r="M403" t="str">
            <v>B</v>
          </cell>
          <cell r="N403" t="str">
            <v>W</v>
          </cell>
          <cell r="O403">
            <v>35</v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>
            <v>0.5</v>
          </cell>
          <cell r="U403" t="str">
            <v>330</v>
          </cell>
          <cell r="V403" t="str">
            <v>101</v>
          </cell>
          <cell r="W403" t="str">
            <v>5410</v>
          </cell>
          <cell r="X403" t="str">
            <v>5410</v>
          </cell>
          <cell r="Y403">
            <v>5415</v>
          </cell>
          <cell r="Z403">
            <v>5415</v>
          </cell>
        </row>
        <row r="404">
          <cell r="B404" t="str">
            <v>New 2011-28</v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>Supervisor, Engineering Design</v>
          </cell>
          <cell r="H404" t="str">
            <v>501</v>
          </cell>
          <cell r="I404" t="str">
            <v>Capital Projects</v>
          </cell>
          <cell r="J404" t="str">
            <v>Full Time - Permanent</v>
          </cell>
          <cell r="K404" t="str">
            <v/>
          </cell>
          <cell r="L404" t="str">
            <v>Supervisor, Engineering Design</v>
          </cell>
          <cell r="M404" t="str">
            <v>N</v>
          </cell>
          <cell r="N404" t="str">
            <v>P</v>
          </cell>
          <cell r="O404">
            <v>35</v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>
            <v>1.85</v>
          </cell>
          <cell r="U404" t="str">
            <v>501</v>
          </cell>
          <cell r="V404" t="str">
            <v>101</v>
          </cell>
          <cell r="W404" t="str">
            <v>9080</v>
          </cell>
          <cell r="X404" t="str">
            <v>9080</v>
          </cell>
          <cell r="Y404" t="str">
            <v>9080</v>
          </cell>
          <cell r="Z404" t="str">
            <v>9080</v>
          </cell>
        </row>
        <row r="405">
          <cell r="B405" t="str">
            <v>New 2011-29</v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>Engineering Leader</v>
          </cell>
          <cell r="H405" t="str">
            <v>501</v>
          </cell>
          <cell r="I405" t="str">
            <v>Capital Projects</v>
          </cell>
          <cell r="J405" t="str">
            <v>Full Time - Permanent</v>
          </cell>
          <cell r="K405" t="str">
            <v/>
          </cell>
          <cell r="L405" t="str">
            <v>Engineering Leader</v>
          </cell>
          <cell r="M405" t="str">
            <v>B</v>
          </cell>
          <cell r="N405" t="str">
            <v>W</v>
          </cell>
          <cell r="O405">
            <v>35</v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>
            <v>1.85</v>
          </cell>
          <cell r="U405" t="str">
            <v>501</v>
          </cell>
          <cell r="V405" t="str">
            <v>101</v>
          </cell>
          <cell r="W405" t="str">
            <v>9080</v>
          </cell>
          <cell r="X405" t="str">
            <v>9080</v>
          </cell>
          <cell r="Y405" t="str">
            <v>9080</v>
          </cell>
          <cell r="Z405" t="str">
            <v>9080</v>
          </cell>
        </row>
        <row r="406">
          <cell r="B406" t="str">
            <v>Bud2010-9</v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>Engineering Technician 2</v>
          </cell>
          <cell r="H406" t="str">
            <v>501</v>
          </cell>
          <cell r="I406" t="str">
            <v>Capital Projects</v>
          </cell>
          <cell r="J406" t="str">
            <v>Full Time - Permanent</v>
          </cell>
          <cell r="K406" t="str">
            <v/>
          </cell>
          <cell r="L406" t="str">
            <v>Engineering Technician 2</v>
          </cell>
          <cell r="M406" t="str">
            <v>B</v>
          </cell>
          <cell r="N406" t="str">
            <v>W</v>
          </cell>
          <cell r="O406">
            <v>35</v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>
            <v>1.85</v>
          </cell>
          <cell r="U406" t="str">
            <v>501</v>
          </cell>
          <cell r="V406" t="str">
            <v>101</v>
          </cell>
          <cell r="W406" t="str">
            <v>9080</v>
          </cell>
          <cell r="X406" t="str">
            <v>9080</v>
          </cell>
          <cell r="Y406" t="str">
            <v>9080</v>
          </cell>
          <cell r="Z406" t="str">
            <v>9080</v>
          </cell>
        </row>
        <row r="407">
          <cell r="B407" t="str">
            <v>New 2011-31</v>
          </cell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>Engineering Technician 2</v>
          </cell>
          <cell r="H407" t="str">
            <v>501</v>
          </cell>
          <cell r="I407" t="str">
            <v>Capital Projects</v>
          </cell>
          <cell r="J407" t="str">
            <v>Full Time - Permanent</v>
          </cell>
          <cell r="K407" t="str">
            <v/>
          </cell>
          <cell r="L407" t="str">
            <v>Engineering Technician 2</v>
          </cell>
          <cell r="M407" t="str">
            <v>B</v>
          </cell>
          <cell r="N407" t="str">
            <v>W</v>
          </cell>
          <cell r="O407">
            <v>35</v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>
            <v>1.85</v>
          </cell>
          <cell r="U407" t="str">
            <v>501</v>
          </cell>
          <cell r="V407" t="str">
            <v>101</v>
          </cell>
          <cell r="W407" t="str">
            <v>9080</v>
          </cell>
          <cell r="X407" t="str">
            <v>9080</v>
          </cell>
          <cell r="Y407" t="str">
            <v>9080</v>
          </cell>
          <cell r="Z407" t="str">
            <v>9080</v>
          </cell>
        </row>
        <row r="408">
          <cell r="B408" t="str">
            <v>New 2011-32</v>
          </cell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>Engineering Technician 2</v>
          </cell>
          <cell r="H408" t="str">
            <v>501</v>
          </cell>
          <cell r="I408" t="str">
            <v>Capital Projects</v>
          </cell>
          <cell r="J408" t="str">
            <v>Full Time - Permanent</v>
          </cell>
          <cell r="K408" t="str">
            <v/>
          </cell>
          <cell r="L408" t="str">
            <v>Engineering Technician 2</v>
          </cell>
          <cell r="M408" t="str">
            <v>B</v>
          </cell>
          <cell r="N408" t="str">
            <v>W</v>
          </cell>
          <cell r="O408">
            <v>35</v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>
            <v>1.85</v>
          </cell>
          <cell r="U408" t="str">
            <v>501</v>
          </cell>
          <cell r="V408" t="str">
            <v>101</v>
          </cell>
          <cell r="W408" t="str">
            <v>9080</v>
          </cell>
          <cell r="X408" t="str">
            <v>9080</v>
          </cell>
          <cell r="Y408" t="str">
            <v>9080</v>
          </cell>
          <cell r="Z408" t="str">
            <v>9080</v>
          </cell>
        </row>
        <row r="409">
          <cell r="B409" t="str">
            <v>New 2011-21</v>
          </cell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>Accounting Analyst</v>
          </cell>
          <cell r="H409" t="str">
            <v>501</v>
          </cell>
          <cell r="I409" t="str">
            <v>Capital Projects</v>
          </cell>
          <cell r="J409" t="str">
            <v>Full Time - Permanent</v>
          </cell>
          <cell r="K409" t="str">
            <v/>
          </cell>
          <cell r="L409" t="str">
            <v>Accounting Analyst</v>
          </cell>
          <cell r="M409" t="str">
            <v>B</v>
          </cell>
          <cell r="N409" t="str">
            <v>W</v>
          </cell>
          <cell r="O409">
            <v>35</v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>
            <v>1.85</v>
          </cell>
          <cell r="U409" t="str">
            <v>501</v>
          </cell>
          <cell r="V409" t="str">
            <v>101</v>
          </cell>
          <cell r="W409" t="str">
            <v>9080</v>
          </cell>
          <cell r="X409" t="str">
            <v>9080</v>
          </cell>
          <cell r="Y409" t="str">
            <v>9080</v>
          </cell>
          <cell r="Z409" t="str">
            <v>9080</v>
          </cell>
        </row>
        <row r="410">
          <cell r="B410" t="str">
            <v>Bud2010-10</v>
          </cell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>Line Maintainer - Apprentice</v>
          </cell>
          <cell r="H410" t="str">
            <v>502</v>
          </cell>
          <cell r="I410" t="str">
            <v>Overhead</v>
          </cell>
          <cell r="J410" t="str">
            <v>Full Time - Permanent</v>
          </cell>
          <cell r="K410" t="str">
            <v/>
          </cell>
          <cell r="L410" t="str">
            <v>Line Maintainer - Apprentice</v>
          </cell>
          <cell r="M410" t="str">
            <v>B</v>
          </cell>
          <cell r="N410" t="str">
            <v>W</v>
          </cell>
          <cell r="O410">
            <v>40</v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>
            <v>0.75</v>
          </cell>
          <cell r="U410" t="str">
            <v>502</v>
          </cell>
          <cell r="V410" t="str">
            <v>101</v>
          </cell>
          <cell r="W410" t="str">
            <v>5020</v>
          </cell>
          <cell r="X410" t="str">
            <v>5020</v>
          </cell>
          <cell r="Y410" t="str">
            <v>5020</v>
          </cell>
          <cell r="Z410">
            <v>9090</v>
          </cell>
        </row>
        <row r="411">
          <cell r="B411" t="str">
            <v>Bud2010-11</v>
          </cell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>Line Maintainer - Apprentice</v>
          </cell>
          <cell r="H411" t="str">
            <v>502</v>
          </cell>
          <cell r="I411" t="str">
            <v>Overhead</v>
          </cell>
          <cell r="J411" t="str">
            <v>Full Time - Permanent</v>
          </cell>
          <cell r="K411" t="str">
            <v/>
          </cell>
          <cell r="L411" t="str">
            <v>Line Maintainer - Apprentice</v>
          </cell>
          <cell r="M411" t="str">
            <v>B</v>
          </cell>
          <cell r="N411" t="str">
            <v>W</v>
          </cell>
          <cell r="O411">
            <v>40</v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>
            <v>0.75</v>
          </cell>
          <cell r="U411" t="str">
            <v>502</v>
          </cell>
          <cell r="V411" t="str">
            <v>101</v>
          </cell>
          <cell r="W411" t="str">
            <v>5020</v>
          </cell>
          <cell r="X411" t="str">
            <v>5020</v>
          </cell>
          <cell r="Y411" t="str">
            <v>5020</v>
          </cell>
          <cell r="Z411">
            <v>9090</v>
          </cell>
        </row>
        <row r="412">
          <cell r="B412" t="str">
            <v>Bud2010-12</v>
          </cell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>Line Maintainer - Apprentice</v>
          </cell>
          <cell r="H412" t="str">
            <v>502</v>
          </cell>
          <cell r="I412" t="str">
            <v>Overhead</v>
          </cell>
          <cell r="J412" t="str">
            <v>Full Time - Permanent</v>
          </cell>
          <cell r="K412" t="str">
            <v/>
          </cell>
          <cell r="L412" t="str">
            <v>Line Maintainer - Apprentice</v>
          </cell>
          <cell r="M412" t="str">
            <v>B</v>
          </cell>
          <cell r="N412" t="str">
            <v>W</v>
          </cell>
          <cell r="O412">
            <v>40</v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>
            <v>0.75</v>
          </cell>
          <cell r="U412" t="str">
            <v>502</v>
          </cell>
          <cell r="V412" t="str">
            <v>101</v>
          </cell>
          <cell r="W412" t="str">
            <v>5020</v>
          </cell>
          <cell r="X412" t="str">
            <v>5020</v>
          </cell>
          <cell r="Y412" t="str">
            <v>5020</v>
          </cell>
          <cell r="Z412">
            <v>9090</v>
          </cell>
        </row>
        <row r="413">
          <cell r="B413" t="str">
            <v>Bud2010-13</v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>Line Maintainer - Apprentice</v>
          </cell>
          <cell r="H413" t="str">
            <v>502</v>
          </cell>
          <cell r="I413" t="str">
            <v>Overhead</v>
          </cell>
          <cell r="J413" t="str">
            <v>Full Time - Permanent</v>
          </cell>
          <cell r="K413" t="str">
            <v/>
          </cell>
          <cell r="L413" t="str">
            <v>Line Maintainer - Apprentice</v>
          </cell>
          <cell r="M413" t="str">
            <v>B</v>
          </cell>
          <cell r="N413" t="str">
            <v>W</v>
          </cell>
          <cell r="O413">
            <v>40</v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>
            <v>0.75</v>
          </cell>
          <cell r="U413" t="str">
            <v>502</v>
          </cell>
          <cell r="V413" t="str">
            <v>101</v>
          </cell>
          <cell r="W413" t="str">
            <v>5020</v>
          </cell>
          <cell r="X413" t="str">
            <v>5020</v>
          </cell>
          <cell r="Y413" t="str">
            <v>5020</v>
          </cell>
          <cell r="Z413">
            <v>9090</v>
          </cell>
        </row>
        <row r="414">
          <cell r="B414" t="str">
            <v>New 2011-22</v>
          </cell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>Line Maintainer - Apprentice</v>
          </cell>
          <cell r="H414" t="str">
            <v>502</v>
          </cell>
          <cell r="I414" t="str">
            <v>Overhead</v>
          </cell>
          <cell r="J414" t="str">
            <v>Full Time - Permanent</v>
          </cell>
          <cell r="K414" t="str">
            <v/>
          </cell>
          <cell r="L414" t="str">
            <v>Line Maintainer - Apprentice</v>
          </cell>
          <cell r="M414" t="str">
            <v>B</v>
          </cell>
          <cell r="N414" t="str">
            <v>W</v>
          </cell>
          <cell r="O414">
            <v>40</v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>
            <v>0.75</v>
          </cell>
          <cell r="U414" t="str">
            <v>502</v>
          </cell>
          <cell r="V414" t="str">
            <v>101</v>
          </cell>
          <cell r="W414" t="str">
            <v>5020</v>
          </cell>
          <cell r="X414" t="str">
            <v>5020</v>
          </cell>
          <cell r="Y414" t="str">
            <v>5020</v>
          </cell>
          <cell r="Z414">
            <v>9090</v>
          </cell>
        </row>
        <row r="415">
          <cell r="B415" t="str">
            <v>New 2011-23</v>
          </cell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>Line Maintainer - Apprentice</v>
          </cell>
          <cell r="H415" t="str">
            <v>502</v>
          </cell>
          <cell r="I415" t="str">
            <v>Overhead</v>
          </cell>
          <cell r="J415" t="str">
            <v>Full Time - Permanent</v>
          </cell>
          <cell r="K415" t="str">
            <v/>
          </cell>
          <cell r="L415" t="str">
            <v>Line Maintainer - Apprentice</v>
          </cell>
          <cell r="M415" t="str">
            <v>B</v>
          </cell>
          <cell r="N415" t="str">
            <v>W</v>
          </cell>
          <cell r="O415">
            <v>40</v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>
            <v>0.75</v>
          </cell>
          <cell r="U415" t="str">
            <v>502</v>
          </cell>
          <cell r="V415" t="str">
            <v>101</v>
          </cell>
          <cell r="W415" t="str">
            <v>5020</v>
          </cell>
          <cell r="X415" t="str">
            <v>5020</v>
          </cell>
          <cell r="Y415" t="str">
            <v>5020</v>
          </cell>
          <cell r="Z415">
            <v>9090</v>
          </cell>
        </row>
        <row r="416">
          <cell r="B416" t="str">
            <v>Bud2010-18</v>
          </cell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>Apprentice Power Worker</v>
          </cell>
          <cell r="H416" t="str">
            <v>502</v>
          </cell>
          <cell r="I416" t="str">
            <v>Overhead</v>
          </cell>
          <cell r="J416" t="str">
            <v>Full Time - Permanent</v>
          </cell>
          <cell r="K416" t="str">
            <v/>
          </cell>
          <cell r="L416" t="str">
            <v>Apprentice Power Worker</v>
          </cell>
          <cell r="M416" t="str">
            <v>B</v>
          </cell>
          <cell r="N416" t="str">
            <v>W</v>
          </cell>
          <cell r="O416">
            <v>40</v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>
            <v>0.75</v>
          </cell>
          <cell r="U416" t="str">
            <v>502</v>
          </cell>
          <cell r="V416" t="str">
            <v>102</v>
          </cell>
          <cell r="W416" t="str">
            <v>5020</v>
          </cell>
          <cell r="X416" t="str">
            <v>5020</v>
          </cell>
          <cell r="Y416" t="str">
            <v>5020</v>
          </cell>
          <cell r="Z416">
            <v>9090</v>
          </cell>
        </row>
        <row r="417">
          <cell r="B417" t="str">
            <v>New 2011-24</v>
          </cell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>Apprentice Power Worker</v>
          </cell>
          <cell r="H417" t="str">
            <v>502</v>
          </cell>
          <cell r="I417" t="str">
            <v>Overhead</v>
          </cell>
          <cell r="J417" t="str">
            <v>Full Time - Permanent</v>
          </cell>
          <cell r="K417" t="str">
            <v/>
          </cell>
          <cell r="L417" t="str">
            <v>Apprentice Power Worker</v>
          </cell>
          <cell r="M417" t="str">
            <v>B</v>
          </cell>
          <cell r="N417" t="str">
            <v>W</v>
          </cell>
          <cell r="O417">
            <v>40</v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>
            <v>0.75</v>
          </cell>
          <cell r="U417" t="str">
            <v>502</v>
          </cell>
          <cell r="V417" t="str">
            <v>102</v>
          </cell>
          <cell r="W417" t="str">
            <v>5020</v>
          </cell>
          <cell r="X417" t="str">
            <v>5020</v>
          </cell>
          <cell r="Y417" t="str">
            <v>5020</v>
          </cell>
          <cell r="Z417">
            <v>9090</v>
          </cell>
        </row>
        <row r="418">
          <cell r="B418" t="str">
            <v>New 2011-25</v>
          </cell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 xml:space="preserve">Splicer Apprentice </v>
          </cell>
          <cell r="H418" t="str">
            <v>503</v>
          </cell>
          <cell r="I418" t="str">
            <v>Underground</v>
          </cell>
          <cell r="J418" t="str">
            <v>Full Time - Permanent</v>
          </cell>
          <cell r="K418" t="str">
            <v/>
          </cell>
          <cell r="L418" t="str">
            <v xml:space="preserve">Splicer Apprentice </v>
          </cell>
          <cell r="M418" t="str">
            <v>B</v>
          </cell>
          <cell r="N418" t="str">
            <v>W</v>
          </cell>
          <cell r="O418">
            <v>40</v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>
            <v>0.75</v>
          </cell>
          <cell r="U418" t="str">
            <v>503</v>
          </cell>
          <cell r="V418" t="str">
            <v>101</v>
          </cell>
          <cell r="W418" t="str">
            <v>5020</v>
          </cell>
          <cell r="X418" t="str">
            <v>5020</v>
          </cell>
          <cell r="Y418" t="str">
            <v>5020</v>
          </cell>
          <cell r="Z418">
            <v>9090</v>
          </cell>
        </row>
        <row r="419">
          <cell r="B419" t="str">
            <v>New 2011-26</v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 xml:space="preserve">Splicer Apprentice </v>
          </cell>
          <cell r="H419" t="str">
            <v>503</v>
          </cell>
          <cell r="I419" t="str">
            <v>Underground</v>
          </cell>
          <cell r="J419" t="str">
            <v>Full Time - Permanent</v>
          </cell>
          <cell r="K419" t="str">
            <v/>
          </cell>
          <cell r="L419" t="str">
            <v xml:space="preserve">Splicer Apprentice </v>
          </cell>
          <cell r="M419" t="str">
            <v>B</v>
          </cell>
          <cell r="N419" t="str">
            <v>W</v>
          </cell>
          <cell r="O419">
            <v>40</v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>
            <v>0.75</v>
          </cell>
          <cell r="U419" t="str">
            <v>503</v>
          </cell>
          <cell r="V419" t="str">
            <v>101</v>
          </cell>
          <cell r="W419" t="str">
            <v>5020</v>
          </cell>
          <cell r="X419" t="str">
            <v>5020</v>
          </cell>
          <cell r="Y419" t="str">
            <v>5020</v>
          </cell>
          <cell r="Z419">
            <v>9090</v>
          </cell>
        </row>
        <row r="420">
          <cell r="B420" t="str">
            <v>New 2011-27</v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>Smart Grid Eng (Hired in 2010 under variance account)</v>
          </cell>
          <cell r="H420" t="str">
            <v>521</v>
          </cell>
          <cell r="I420" t="str">
            <v>Network Assets</v>
          </cell>
          <cell r="J420" t="str">
            <v>Full Time - Permanent</v>
          </cell>
          <cell r="K420" t="str">
            <v/>
          </cell>
          <cell r="L420" t="str">
            <v>Smart Grid Eng (Hired in 2010 under variance account)</v>
          </cell>
          <cell r="M420" t="str">
            <v>N</v>
          </cell>
          <cell r="N420" t="str">
            <v>P</v>
          </cell>
          <cell r="O420">
            <v>35</v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>
            <v>0.55000000000000004</v>
          </cell>
          <cell r="U420" t="str">
            <v>521</v>
          </cell>
          <cell r="V420" t="str">
            <v>101</v>
          </cell>
          <cell r="W420" t="str">
            <v>9080</v>
          </cell>
          <cell r="X420" t="str">
            <v>9080</v>
          </cell>
          <cell r="Y420" t="str">
            <v>9080</v>
          </cell>
          <cell r="Z420" t="str">
            <v>9080</v>
          </cell>
        </row>
        <row r="421">
          <cell r="B421" t="str">
            <v>New 2011-45</v>
          </cell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>Standards Technician - New Hire</v>
          </cell>
          <cell r="H421" t="str">
            <v>521</v>
          </cell>
          <cell r="I421" t="str">
            <v>Network Assets</v>
          </cell>
          <cell r="J421" t="str">
            <v>Full Time - Permanent</v>
          </cell>
          <cell r="K421" t="str">
            <v/>
          </cell>
          <cell r="L421" t="str">
            <v>Standards Technician - New Hire</v>
          </cell>
          <cell r="M421" t="str">
            <v>B</v>
          </cell>
          <cell r="N421" t="str">
            <v>P</v>
          </cell>
          <cell r="O421">
            <v>35</v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>
            <v>0.55000000000000004</v>
          </cell>
          <cell r="U421" t="str">
            <v>521</v>
          </cell>
          <cell r="V421" t="str">
            <v>101</v>
          </cell>
          <cell r="W421" t="str">
            <v>9080</v>
          </cell>
          <cell r="X421" t="str">
            <v>9080</v>
          </cell>
          <cell r="Y421" t="str">
            <v>9080</v>
          </cell>
          <cell r="Z421" t="str">
            <v>9080</v>
          </cell>
        </row>
        <row r="422">
          <cell r="B422" t="str">
            <v>Bud2010-14</v>
          </cell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>Engineering Draftsperson</v>
          </cell>
          <cell r="H422" t="str">
            <v>522</v>
          </cell>
          <cell r="I422" t="str">
            <v>Network Records</v>
          </cell>
          <cell r="J422" t="str">
            <v>Full Time - Permanent</v>
          </cell>
          <cell r="K422" t="str">
            <v/>
          </cell>
          <cell r="L422" t="str">
            <v>Engineering Draftsperson</v>
          </cell>
          <cell r="M422" t="str">
            <v>B</v>
          </cell>
          <cell r="N422" t="str">
            <v>W</v>
          </cell>
          <cell r="O422">
            <v>35</v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>
            <v>1</v>
          </cell>
          <cell r="U422" t="str">
            <v>522</v>
          </cell>
          <cell r="V422" t="str">
            <v>101</v>
          </cell>
          <cell r="W422" t="str">
            <v>9080</v>
          </cell>
          <cell r="X422" t="str">
            <v>9080</v>
          </cell>
          <cell r="Y422" t="str">
            <v>9080</v>
          </cell>
          <cell r="Z422" t="str">
            <v>9080</v>
          </cell>
        </row>
        <row r="423">
          <cell r="B423" t="str">
            <v>New 2011-29</v>
          </cell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>Grid Shift Technolgy Supervisor</v>
          </cell>
          <cell r="H423" t="str">
            <v>523</v>
          </cell>
          <cell r="I423" t="str">
            <v>Network Operating</v>
          </cell>
          <cell r="J423" t="str">
            <v>Full Time - Permanent</v>
          </cell>
          <cell r="K423" t="str">
            <v/>
          </cell>
          <cell r="L423" t="str">
            <v>Grid Shift Technolgy Supervisor</v>
          </cell>
          <cell r="M423" t="str">
            <v>N</v>
          </cell>
          <cell r="N423" t="str">
            <v>P</v>
          </cell>
          <cell r="O423">
            <v>40</v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>
            <v>0.55000000000000004</v>
          </cell>
          <cell r="U423" t="str">
            <v>523</v>
          </cell>
          <cell r="V423" t="str">
            <v>101</v>
          </cell>
          <cell r="W423" t="str">
            <v>5005</v>
          </cell>
          <cell r="X423" t="str">
            <v>5005</v>
          </cell>
          <cell r="Y423" t="str">
            <v>5005</v>
          </cell>
          <cell r="Z423" t="str">
            <v>5005</v>
          </cell>
        </row>
        <row r="424">
          <cell r="B424" t="str">
            <v>New 2011-30</v>
          </cell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>Op-4 Apprentices 2011</v>
          </cell>
          <cell r="H424" t="str">
            <v>523</v>
          </cell>
          <cell r="I424" t="str">
            <v>Network Operating</v>
          </cell>
          <cell r="J424" t="str">
            <v>Full Time - Permanent</v>
          </cell>
          <cell r="K424" t="str">
            <v/>
          </cell>
          <cell r="L424" t="str">
            <v>Op-4 Apprentices 2011</v>
          </cell>
          <cell r="M424" t="str">
            <v>B</v>
          </cell>
          <cell r="N424" t="str">
            <v>W</v>
          </cell>
          <cell r="O424">
            <v>40</v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>
            <v>0.5</v>
          </cell>
          <cell r="U424" t="str">
            <v>523</v>
          </cell>
          <cell r="V424" t="str">
            <v>101</v>
          </cell>
          <cell r="W424" t="str">
            <v>5005</v>
          </cell>
          <cell r="X424" t="str">
            <v>5005</v>
          </cell>
          <cell r="Y424">
            <v>5010</v>
          </cell>
          <cell r="Z424">
            <v>5010</v>
          </cell>
        </row>
        <row r="425">
          <cell r="B425" t="str">
            <v>New 2011-31</v>
          </cell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>Op-4 Apprentices 2011</v>
          </cell>
          <cell r="H425" t="str">
            <v>523</v>
          </cell>
          <cell r="I425" t="str">
            <v>Network Operating</v>
          </cell>
          <cell r="J425" t="str">
            <v>Full Time - Permanent</v>
          </cell>
          <cell r="K425" t="str">
            <v/>
          </cell>
          <cell r="L425" t="str">
            <v>Op-4 Apprentices 2011</v>
          </cell>
          <cell r="M425" t="str">
            <v>B</v>
          </cell>
          <cell r="N425" t="str">
            <v>W</v>
          </cell>
          <cell r="O425">
            <v>40</v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>
            <v>0.5</v>
          </cell>
          <cell r="U425" t="str">
            <v>523</v>
          </cell>
          <cell r="V425" t="str">
            <v>101</v>
          </cell>
          <cell r="W425" t="str">
            <v>5005</v>
          </cell>
          <cell r="X425" t="str">
            <v>5005</v>
          </cell>
          <cell r="Y425">
            <v>5010</v>
          </cell>
          <cell r="Z425">
            <v>5010</v>
          </cell>
        </row>
        <row r="426">
          <cell r="B426" t="str">
            <v>New 2011-32</v>
          </cell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>Op-4 Apprentices 2011</v>
          </cell>
          <cell r="H426" t="str">
            <v>523</v>
          </cell>
          <cell r="I426" t="str">
            <v>Network Operating</v>
          </cell>
          <cell r="J426" t="str">
            <v>Full Time - Permanent</v>
          </cell>
          <cell r="K426" t="str">
            <v/>
          </cell>
          <cell r="L426" t="str">
            <v>Op-4 Apprentices 2011</v>
          </cell>
          <cell r="M426" t="str">
            <v>B</v>
          </cell>
          <cell r="N426" t="str">
            <v>W</v>
          </cell>
          <cell r="O426">
            <v>40</v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>
            <v>0.5</v>
          </cell>
          <cell r="U426" t="str">
            <v>523</v>
          </cell>
          <cell r="V426" t="str">
            <v>101</v>
          </cell>
          <cell r="W426" t="str">
            <v>5005</v>
          </cell>
          <cell r="X426" t="str">
            <v>5005</v>
          </cell>
          <cell r="Y426">
            <v>5010</v>
          </cell>
          <cell r="Z426">
            <v>5010</v>
          </cell>
        </row>
        <row r="427">
          <cell r="B427" t="str">
            <v>New 2011-33</v>
          </cell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 xml:space="preserve">DSO (2nd) </v>
          </cell>
          <cell r="H427" t="str">
            <v>523</v>
          </cell>
          <cell r="I427" t="str">
            <v>Network Operating</v>
          </cell>
          <cell r="J427" t="str">
            <v>Full Time - Permanent</v>
          </cell>
          <cell r="K427" t="str">
            <v/>
          </cell>
          <cell r="L427" t="str">
            <v xml:space="preserve">DSO (2nd) </v>
          </cell>
          <cell r="M427" t="str">
            <v>B</v>
          </cell>
          <cell r="N427" t="str">
            <v>W</v>
          </cell>
          <cell r="O427">
            <v>40</v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>
            <v>0.5</v>
          </cell>
          <cell r="U427" t="str">
            <v>523</v>
          </cell>
          <cell r="V427" t="str">
            <v>101</v>
          </cell>
          <cell r="W427" t="str">
            <v>5005</v>
          </cell>
          <cell r="X427" t="str">
            <v>5005</v>
          </cell>
          <cell r="Y427">
            <v>5010</v>
          </cell>
          <cell r="Z427">
            <v>5010</v>
          </cell>
        </row>
        <row r="428">
          <cell r="B428" t="str">
            <v>New 2011-33</v>
          </cell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>N ew Project Specialist Operational Improvement</v>
          </cell>
          <cell r="H428" t="str">
            <v>524</v>
          </cell>
          <cell r="I428" t="str">
            <v>Operational Improvement</v>
          </cell>
          <cell r="J428" t="str">
            <v>Full Time - Permanent</v>
          </cell>
          <cell r="K428" t="str">
            <v/>
          </cell>
          <cell r="L428" t="str">
            <v>N ew Project Specialist Operational Improvement</v>
          </cell>
          <cell r="M428" t="str">
            <v>N</v>
          </cell>
          <cell r="N428" t="str">
            <v>P</v>
          </cell>
          <cell r="O428">
            <v>35</v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>
            <v>0.55000000000000004</v>
          </cell>
          <cell r="U428" t="str">
            <v>524</v>
          </cell>
          <cell r="V428" t="str">
            <v>101</v>
          </cell>
          <cell r="W428" t="str">
            <v>5005</v>
          </cell>
          <cell r="X428" t="str">
            <v>5005</v>
          </cell>
          <cell r="Y428" t="str">
            <v>5005</v>
          </cell>
          <cell r="Z428" t="str">
            <v>5005</v>
          </cell>
        </row>
        <row r="429">
          <cell r="B429" t="str">
            <v>Bud2010-15</v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>Performance Measurement &amp; Resource Management Specialist</v>
          </cell>
          <cell r="H429" t="str">
            <v>524</v>
          </cell>
          <cell r="I429" t="str">
            <v>Operational Improvement</v>
          </cell>
          <cell r="J429" t="str">
            <v>Full Time - Permanent</v>
          </cell>
          <cell r="K429" t="str">
            <v/>
          </cell>
          <cell r="L429" t="str">
            <v>Performance Measurement &amp; Resource Management Specialist</v>
          </cell>
          <cell r="M429" t="str">
            <v>N</v>
          </cell>
          <cell r="N429" t="str">
            <v>P</v>
          </cell>
          <cell r="O429">
            <v>35</v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>
            <v>0.55000000000000004</v>
          </cell>
          <cell r="U429" t="str">
            <v>524</v>
          </cell>
          <cell r="V429" t="str">
            <v>101</v>
          </cell>
          <cell r="W429" t="str">
            <v>5005</v>
          </cell>
          <cell r="X429" t="str">
            <v>5005</v>
          </cell>
          <cell r="Y429" t="str">
            <v>5005</v>
          </cell>
          <cell r="Z429" t="str">
            <v>5005</v>
          </cell>
        </row>
        <row r="430">
          <cell r="B430" t="str">
            <v>New 2011-34</v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>Substation Apprentice</v>
          </cell>
          <cell r="H430" t="str">
            <v>525</v>
          </cell>
          <cell r="I430" t="str">
            <v>Substations</v>
          </cell>
          <cell r="J430" t="str">
            <v>Full Time - Permanent</v>
          </cell>
          <cell r="K430" t="str">
            <v/>
          </cell>
          <cell r="L430" t="str">
            <v>Substation Apprentice</v>
          </cell>
          <cell r="M430" t="str">
            <v>B</v>
          </cell>
          <cell r="N430" t="str">
            <v>W</v>
          </cell>
          <cell r="O430">
            <v>40</v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>
            <v>0.75</v>
          </cell>
          <cell r="U430" t="str">
            <v>525</v>
          </cell>
          <cell r="V430" t="str">
            <v>101</v>
          </cell>
          <cell r="W430" t="str">
            <v>5016</v>
          </cell>
          <cell r="X430" t="str">
            <v>5016</v>
          </cell>
          <cell r="Y430" t="str">
            <v>5016</v>
          </cell>
          <cell r="Z430">
            <v>9090</v>
          </cell>
        </row>
        <row r="431">
          <cell r="B431" t="str">
            <v>New 2011-35</v>
          </cell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>Substation Apprentice</v>
          </cell>
          <cell r="H431" t="str">
            <v>525</v>
          </cell>
          <cell r="I431" t="str">
            <v>Substations</v>
          </cell>
          <cell r="J431" t="str">
            <v>Full Time - Permanent</v>
          </cell>
          <cell r="K431" t="str">
            <v/>
          </cell>
          <cell r="L431" t="str">
            <v>Substation Apprentice</v>
          </cell>
          <cell r="M431" t="str">
            <v>B</v>
          </cell>
          <cell r="N431" t="str">
            <v>W</v>
          </cell>
          <cell r="O431">
            <v>40</v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>
            <v>0.75</v>
          </cell>
          <cell r="U431" t="str">
            <v>525</v>
          </cell>
          <cell r="V431" t="str">
            <v>101</v>
          </cell>
          <cell r="W431" t="str">
            <v>5016</v>
          </cell>
          <cell r="X431" t="str">
            <v>5016</v>
          </cell>
          <cell r="Y431" t="str">
            <v>5016</v>
          </cell>
          <cell r="Z431">
            <v>9090</v>
          </cell>
        </row>
        <row r="432">
          <cell r="B432" t="str">
            <v>New 2011-36</v>
          </cell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>Substation Apprentice</v>
          </cell>
          <cell r="H432" t="str">
            <v>525</v>
          </cell>
          <cell r="I432" t="str">
            <v>Substations</v>
          </cell>
          <cell r="J432" t="str">
            <v>Full Time - Permanent</v>
          </cell>
          <cell r="K432" t="str">
            <v/>
          </cell>
          <cell r="L432" t="str">
            <v>Substation Apprentice</v>
          </cell>
          <cell r="M432" t="str">
            <v>B</v>
          </cell>
          <cell r="N432" t="str">
            <v>W</v>
          </cell>
          <cell r="O432">
            <v>40</v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>
            <v>0.75</v>
          </cell>
          <cell r="U432" t="str">
            <v>525</v>
          </cell>
          <cell r="V432" t="str">
            <v>101</v>
          </cell>
          <cell r="W432" t="str">
            <v>5016</v>
          </cell>
          <cell r="X432" t="str">
            <v>5016</v>
          </cell>
          <cell r="Y432" t="str">
            <v>5016</v>
          </cell>
          <cell r="Z432">
            <v>9090</v>
          </cell>
        </row>
        <row r="433">
          <cell r="B433" t="str">
            <v>New 2011-57</v>
          </cell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>Substation Apprentice</v>
          </cell>
          <cell r="H433" t="str">
            <v>525</v>
          </cell>
          <cell r="I433" t="str">
            <v>Substations</v>
          </cell>
          <cell r="J433" t="str">
            <v>Full Time - Permanent</v>
          </cell>
          <cell r="K433" t="str">
            <v/>
          </cell>
          <cell r="L433" t="str">
            <v>Substation Apprentice</v>
          </cell>
          <cell r="M433" t="str">
            <v>B</v>
          </cell>
          <cell r="N433" t="str">
            <v>W</v>
          </cell>
          <cell r="O433">
            <v>40</v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>
            <v>0.75</v>
          </cell>
          <cell r="U433" t="str">
            <v>525</v>
          </cell>
          <cell r="V433" t="str">
            <v>102</v>
          </cell>
          <cell r="W433" t="str">
            <v>5016</v>
          </cell>
          <cell r="X433" t="str">
            <v>5016</v>
          </cell>
          <cell r="Y433" t="str">
            <v>5016</v>
          </cell>
          <cell r="Z433">
            <v>9090</v>
          </cell>
        </row>
        <row r="434">
          <cell r="B434" t="str">
            <v>New 2011-58</v>
          </cell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>Substation Apprentice</v>
          </cell>
          <cell r="H434" t="str">
            <v>525</v>
          </cell>
          <cell r="I434" t="str">
            <v>Substations</v>
          </cell>
          <cell r="J434" t="str">
            <v>Full Time - Permanent</v>
          </cell>
          <cell r="K434" t="str">
            <v/>
          </cell>
          <cell r="L434" t="str">
            <v>Substation Apprentice</v>
          </cell>
          <cell r="M434" t="str">
            <v>B</v>
          </cell>
          <cell r="N434" t="str">
            <v>W</v>
          </cell>
          <cell r="O434">
            <v>40</v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>
            <v>0.75</v>
          </cell>
          <cell r="U434" t="str">
            <v>525</v>
          </cell>
          <cell r="V434" t="str">
            <v>102</v>
          </cell>
          <cell r="W434" t="str">
            <v>5016</v>
          </cell>
          <cell r="X434" t="str">
            <v>5016</v>
          </cell>
          <cell r="Y434" t="str">
            <v>5016</v>
          </cell>
          <cell r="Z434">
            <v>9090</v>
          </cell>
        </row>
        <row r="435">
          <cell r="B435" t="str">
            <v>New 2011-59</v>
          </cell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>Substation Apprentice</v>
          </cell>
          <cell r="H435" t="str">
            <v>525</v>
          </cell>
          <cell r="I435" t="str">
            <v>Substations</v>
          </cell>
          <cell r="J435" t="str">
            <v>Full Time - Permanent</v>
          </cell>
          <cell r="K435" t="str">
            <v/>
          </cell>
          <cell r="L435" t="str">
            <v>Substation Apprentice</v>
          </cell>
          <cell r="M435" t="str">
            <v>B</v>
          </cell>
          <cell r="N435" t="str">
            <v>W</v>
          </cell>
          <cell r="O435">
            <v>40</v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>
            <v>0.75</v>
          </cell>
          <cell r="U435" t="str">
            <v>525</v>
          </cell>
          <cell r="V435" t="str">
            <v>102</v>
          </cell>
          <cell r="W435" t="str">
            <v>5016</v>
          </cell>
          <cell r="X435" t="str">
            <v>5016</v>
          </cell>
          <cell r="Y435" t="str">
            <v>5016</v>
          </cell>
          <cell r="Z435">
            <v>9090</v>
          </cell>
        </row>
        <row r="436">
          <cell r="B436" t="str">
            <v>New 2011-37</v>
          </cell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>Specialist, Commodity Management #2</v>
          </cell>
          <cell r="H436" t="str">
            <v>543</v>
          </cell>
          <cell r="I436" t="str">
            <v>Procurement</v>
          </cell>
          <cell r="J436" t="str">
            <v>Full Time - Permanent</v>
          </cell>
          <cell r="K436" t="str">
            <v/>
          </cell>
          <cell r="L436" t="str">
            <v>Specialist, Commodity Management #2</v>
          </cell>
          <cell r="M436" t="str">
            <v>N</v>
          </cell>
          <cell r="N436" t="str">
            <v>P</v>
          </cell>
          <cell r="O436">
            <v>35</v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>
            <v>0.55000000000000004</v>
          </cell>
          <cell r="U436" t="str">
            <v>543</v>
          </cell>
          <cell r="V436" t="str">
            <v>101</v>
          </cell>
          <cell r="W436" t="str">
            <v>9041</v>
          </cell>
          <cell r="X436" t="str">
            <v>9041</v>
          </cell>
          <cell r="Y436" t="str">
            <v>9041</v>
          </cell>
          <cell r="Z436" t="str">
            <v>9041</v>
          </cell>
        </row>
        <row r="437">
          <cell r="B437" t="str">
            <v>Bud2010-19</v>
          </cell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 xml:space="preserve">Data Analyst </v>
          </cell>
          <cell r="H437" t="str">
            <v>593</v>
          </cell>
          <cell r="I437" t="str">
            <v>Supply Chain</v>
          </cell>
          <cell r="J437" t="str">
            <v>Full Time - Permanent</v>
          </cell>
          <cell r="K437" t="str">
            <v/>
          </cell>
          <cell r="L437" t="str">
            <v xml:space="preserve">Data Analyst </v>
          </cell>
          <cell r="M437" t="str">
            <v>N</v>
          </cell>
          <cell r="N437" t="str">
            <v>P</v>
          </cell>
          <cell r="O437">
            <v>35</v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>
            <v>0.55000000000000004</v>
          </cell>
          <cell r="U437" t="str">
            <v>593</v>
          </cell>
          <cell r="V437" t="str">
            <v>101</v>
          </cell>
          <cell r="W437" t="str">
            <v>5615</v>
          </cell>
          <cell r="X437" t="str">
            <v>5615</v>
          </cell>
          <cell r="Y437" t="str">
            <v>5615</v>
          </cell>
          <cell r="Z437" t="str">
            <v>5615</v>
          </cell>
        </row>
        <row r="438">
          <cell r="B438" t="str">
            <v>New 2011-38</v>
          </cell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>Manager Documents &amp; Records</v>
          </cell>
          <cell r="H438" t="str">
            <v>600</v>
          </cell>
          <cell r="I438" t="str">
            <v>Corporate Services - Executive</v>
          </cell>
          <cell r="J438" t="str">
            <v>Full Time - Permanent</v>
          </cell>
          <cell r="K438" t="str">
            <v/>
          </cell>
          <cell r="L438" t="str">
            <v>Manager Documents &amp; Records</v>
          </cell>
          <cell r="M438" t="str">
            <v>B</v>
          </cell>
          <cell r="N438" t="str">
            <v>P</v>
          </cell>
          <cell r="O438">
            <v>35</v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>
            <v>0.55000000000000004</v>
          </cell>
          <cell r="U438" t="str">
            <v>600</v>
          </cell>
          <cell r="V438" t="str">
            <v>101</v>
          </cell>
          <cell r="W438" t="str">
            <v>5605</v>
          </cell>
          <cell r="X438" t="str">
            <v>5605</v>
          </cell>
          <cell r="Y438">
            <v>5610</v>
          </cell>
          <cell r="Z438">
            <v>5610</v>
          </cell>
        </row>
        <row r="439">
          <cell r="B439" t="str">
            <v>Bud2010-16</v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>Communications Specialist</v>
          </cell>
          <cell r="H439" t="str">
            <v>680</v>
          </cell>
          <cell r="I439" t="str">
            <v>Corporate Communications</v>
          </cell>
          <cell r="J439" t="str">
            <v>Full Time - Permanent</v>
          </cell>
          <cell r="K439" t="str">
            <v/>
          </cell>
          <cell r="L439" t="str">
            <v>Communications Specialist</v>
          </cell>
          <cell r="M439" t="str">
            <v>B</v>
          </cell>
          <cell r="N439" t="str">
            <v>P</v>
          </cell>
          <cell r="O439">
            <v>35</v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>
            <v>0.55000000000000004</v>
          </cell>
          <cell r="U439" t="str">
            <v>680</v>
          </cell>
          <cell r="V439" t="str">
            <v>101</v>
          </cell>
          <cell r="W439" t="str">
            <v>5615</v>
          </cell>
          <cell r="X439" t="str">
            <v>5615</v>
          </cell>
          <cell r="Y439" t="str">
            <v>5615</v>
          </cell>
          <cell r="Z439" t="str">
            <v>5615</v>
          </cell>
        </row>
        <row r="440">
          <cell r="B440" t="str">
            <v>Student-2011-1</v>
          </cell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>Student - Summer</v>
          </cell>
          <cell r="H440" t="str">
            <v>205</v>
          </cell>
          <cell r="I440" t="str">
            <v>Financial Services</v>
          </cell>
          <cell r="J440" t="str">
            <v/>
          </cell>
          <cell r="K440" t="str">
            <v/>
          </cell>
          <cell r="L440" t="str">
            <v>Student - Summer</v>
          </cell>
          <cell r="M440" t="str">
            <v>N</v>
          </cell>
          <cell r="N440" t="str">
            <v>W</v>
          </cell>
          <cell r="O440">
            <v>35</v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>
            <v>0</v>
          </cell>
          <cell r="U440" t="str">
            <v>205</v>
          </cell>
          <cell r="V440" t="str">
            <v>101</v>
          </cell>
          <cell r="W440" t="str">
            <v>5615</v>
          </cell>
          <cell r="X440" t="str">
            <v>5615</v>
          </cell>
          <cell r="Y440" t="str">
            <v>5615</v>
          </cell>
          <cell r="Z440" t="str">
            <v>5615</v>
          </cell>
        </row>
        <row r="441">
          <cell r="B441" t="str">
            <v>Student-2011-10</v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>Student</v>
          </cell>
          <cell r="H441" t="str">
            <v>303</v>
          </cell>
          <cell r="I441" t="str">
            <v>Customer Care - Customer Service</v>
          </cell>
          <cell r="J441" t="str">
            <v/>
          </cell>
          <cell r="K441" t="str">
            <v/>
          </cell>
          <cell r="L441" t="str">
            <v>Student</v>
          </cell>
          <cell r="M441" t="str">
            <v>N</v>
          </cell>
          <cell r="N441" t="str">
            <v>w</v>
          </cell>
          <cell r="O441">
            <v>35</v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>
            <v>0</v>
          </cell>
          <cell r="U441" t="str">
            <v>303</v>
          </cell>
          <cell r="V441" t="str">
            <v>101</v>
          </cell>
          <cell r="W441" t="str">
            <v>9909</v>
          </cell>
          <cell r="X441" t="str">
            <v>9909</v>
          </cell>
          <cell r="Y441" t="str">
            <v>9909</v>
          </cell>
          <cell r="Z441" t="str">
            <v>9909</v>
          </cell>
        </row>
        <row r="442">
          <cell r="B442" t="str">
            <v>Student-2011-11</v>
          </cell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 xml:space="preserve">Summer Student </v>
          </cell>
          <cell r="H442" t="str">
            <v>310</v>
          </cell>
          <cell r="I442" t="str">
            <v>Meter Assets and inside Service</v>
          </cell>
          <cell r="J442" t="str">
            <v/>
          </cell>
          <cell r="K442" t="str">
            <v/>
          </cell>
          <cell r="L442" t="str">
            <v xml:space="preserve">Summer Student </v>
          </cell>
          <cell r="M442" t="str">
            <v>N</v>
          </cell>
          <cell r="N442" t="str">
            <v>W</v>
          </cell>
          <cell r="O442">
            <v>35</v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>
            <v>0</v>
          </cell>
          <cell r="U442" t="str">
            <v>310</v>
          </cell>
          <cell r="V442" t="str">
            <v>101</v>
          </cell>
          <cell r="W442" t="str">
            <v>5065</v>
          </cell>
          <cell r="X442" t="str">
            <v>5065</v>
          </cell>
          <cell r="Y442" t="str">
            <v>5065</v>
          </cell>
          <cell r="Z442" t="str">
            <v>5065</v>
          </cell>
        </row>
        <row r="443">
          <cell r="B443" t="str">
            <v>Student-2011-12</v>
          </cell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>Co-op Student (Technologist Background)</v>
          </cell>
          <cell r="H443" t="str">
            <v>310</v>
          </cell>
          <cell r="I443" t="str">
            <v>Meter Assets and inside Service</v>
          </cell>
          <cell r="J443" t="str">
            <v/>
          </cell>
          <cell r="K443" t="str">
            <v/>
          </cell>
          <cell r="L443" t="str">
            <v>Co-op Student (Technologist Background)</v>
          </cell>
          <cell r="M443" t="str">
            <v>N</v>
          </cell>
          <cell r="N443" t="str">
            <v>W</v>
          </cell>
          <cell r="O443">
            <v>40</v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>
            <v>0</v>
          </cell>
          <cell r="U443" t="str">
            <v>310</v>
          </cell>
          <cell r="V443" t="str">
            <v>101</v>
          </cell>
          <cell r="W443" t="str">
            <v>5065</v>
          </cell>
          <cell r="X443" t="str">
            <v>5065</v>
          </cell>
          <cell r="Y443" t="str">
            <v>5065</v>
          </cell>
          <cell r="Z443" t="str">
            <v>5065</v>
          </cell>
        </row>
        <row r="444">
          <cell r="B444" t="str">
            <v>Student-2011-13</v>
          </cell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>Summer Student</v>
          </cell>
          <cell r="H444" t="str">
            <v>311</v>
          </cell>
          <cell r="I444" t="str">
            <v>Customer Connections</v>
          </cell>
          <cell r="J444" t="str">
            <v/>
          </cell>
          <cell r="K444" t="str">
            <v/>
          </cell>
          <cell r="L444" t="str">
            <v>Summer Student</v>
          </cell>
          <cell r="M444" t="str">
            <v>N</v>
          </cell>
          <cell r="N444" t="str">
            <v>W</v>
          </cell>
          <cell r="O444">
            <v>40</v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>
            <v>0</v>
          </cell>
          <cell r="U444" t="str">
            <v>311</v>
          </cell>
          <cell r="V444" t="str">
            <v>101</v>
          </cell>
          <cell r="W444" t="str">
            <v>5065</v>
          </cell>
          <cell r="X444" t="str">
            <v>5065</v>
          </cell>
          <cell r="Y444" t="str">
            <v>5065</v>
          </cell>
          <cell r="Z444" t="str">
            <v>5065</v>
          </cell>
        </row>
        <row r="445">
          <cell r="B445" t="str">
            <v>Student-2011-14</v>
          </cell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>Summer Student - CDM Clerk</v>
          </cell>
          <cell r="H445" t="str">
            <v>330</v>
          </cell>
          <cell r="I445" t="str">
            <v>Conservation &amp; Demand Management</v>
          </cell>
          <cell r="J445" t="str">
            <v/>
          </cell>
          <cell r="K445" t="str">
            <v/>
          </cell>
          <cell r="L445" t="str">
            <v>Summer Student - CDM Clerk</v>
          </cell>
          <cell r="M445" t="str">
            <v>N</v>
          </cell>
          <cell r="N445" t="str">
            <v>W</v>
          </cell>
          <cell r="O445">
            <v>35</v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>
            <v>0</v>
          </cell>
          <cell r="U445" t="str">
            <v>330</v>
          </cell>
          <cell r="V445" t="str">
            <v>101</v>
          </cell>
          <cell r="W445" t="str">
            <v>5410</v>
          </cell>
          <cell r="X445" t="str">
            <v>5410</v>
          </cell>
          <cell r="Y445">
            <v>5415</v>
          </cell>
          <cell r="Z445">
            <v>5415</v>
          </cell>
        </row>
        <row r="446">
          <cell r="B446" t="str">
            <v>Student-2011-15</v>
          </cell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 xml:space="preserve">Coop Student </v>
          </cell>
          <cell r="H446" t="str">
            <v>330</v>
          </cell>
          <cell r="I446" t="str">
            <v>Conservation &amp; Demand Management</v>
          </cell>
          <cell r="J446" t="str">
            <v/>
          </cell>
          <cell r="K446" t="str">
            <v/>
          </cell>
          <cell r="L446" t="str">
            <v xml:space="preserve">Coop Student </v>
          </cell>
          <cell r="M446" t="str">
            <v>N</v>
          </cell>
          <cell r="N446" t="str">
            <v>P</v>
          </cell>
          <cell r="O446">
            <v>35</v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>
            <v>0</v>
          </cell>
          <cell r="U446" t="str">
            <v>330</v>
          </cell>
          <cell r="V446" t="str">
            <v>101</v>
          </cell>
          <cell r="W446" t="str">
            <v>5410</v>
          </cell>
          <cell r="X446" t="str">
            <v>5410</v>
          </cell>
          <cell r="Y446">
            <v>5415</v>
          </cell>
          <cell r="Z446">
            <v>5415</v>
          </cell>
        </row>
        <row r="447">
          <cell r="B447" t="str">
            <v>Student-2011-16</v>
          </cell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>Student Engineering Assistant</v>
          </cell>
          <cell r="H447" t="str">
            <v>501</v>
          </cell>
          <cell r="I447" t="str">
            <v>Capital Projects</v>
          </cell>
          <cell r="J447" t="str">
            <v/>
          </cell>
          <cell r="K447" t="str">
            <v/>
          </cell>
          <cell r="L447" t="str">
            <v>Student Engineering Assistant</v>
          </cell>
          <cell r="M447" t="str">
            <v>N</v>
          </cell>
          <cell r="N447" t="str">
            <v>P</v>
          </cell>
          <cell r="O447">
            <v>35</v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>
            <v>0</v>
          </cell>
          <cell r="U447" t="str">
            <v>501</v>
          </cell>
          <cell r="V447" t="str">
            <v>101</v>
          </cell>
          <cell r="W447" t="str">
            <v>9080</v>
          </cell>
          <cell r="X447" t="str">
            <v>9080</v>
          </cell>
          <cell r="Y447" t="str">
            <v>9080</v>
          </cell>
          <cell r="Z447" t="str">
            <v>9080</v>
          </cell>
        </row>
        <row r="448">
          <cell r="B448" t="str">
            <v>Student-2011-17</v>
          </cell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>Cambrian Co-Op</v>
          </cell>
          <cell r="H448" t="str">
            <v>502</v>
          </cell>
          <cell r="I448" t="str">
            <v>Overhead</v>
          </cell>
          <cell r="J448" t="str">
            <v/>
          </cell>
          <cell r="K448" t="str">
            <v/>
          </cell>
          <cell r="L448" t="str">
            <v>Cambrian Co-Op</v>
          </cell>
          <cell r="M448" t="str">
            <v>N</v>
          </cell>
          <cell r="N448" t="str">
            <v>W</v>
          </cell>
          <cell r="O448">
            <v>40</v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>
            <v>0</v>
          </cell>
          <cell r="U448" t="str">
            <v>502</v>
          </cell>
          <cell r="V448" t="str">
            <v>101</v>
          </cell>
          <cell r="W448" t="str">
            <v>5020</v>
          </cell>
          <cell r="X448" t="str">
            <v>5020</v>
          </cell>
          <cell r="Y448" t="str">
            <v>5020</v>
          </cell>
          <cell r="Z448">
            <v>9090</v>
          </cell>
        </row>
        <row r="449">
          <cell r="B449" t="str">
            <v>Student-2011-18</v>
          </cell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>Cambrian Co-Op</v>
          </cell>
          <cell r="H449" t="str">
            <v>502</v>
          </cell>
          <cell r="I449" t="str">
            <v>Overhead</v>
          </cell>
          <cell r="J449" t="str">
            <v/>
          </cell>
          <cell r="K449" t="str">
            <v/>
          </cell>
          <cell r="L449" t="str">
            <v>Cambrian Co-Op</v>
          </cell>
          <cell r="M449" t="str">
            <v>N</v>
          </cell>
          <cell r="N449" t="str">
            <v>W</v>
          </cell>
          <cell r="O449">
            <v>40</v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>
            <v>0</v>
          </cell>
          <cell r="U449" t="str">
            <v>502</v>
          </cell>
          <cell r="V449" t="str">
            <v>101</v>
          </cell>
          <cell r="W449" t="str">
            <v>5020</v>
          </cell>
          <cell r="X449" t="str">
            <v>5020</v>
          </cell>
          <cell r="Y449" t="str">
            <v>5020</v>
          </cell>
          <cell r="Z449">
            <v>9090</v>
          </cell>
        </row>
        <row r="450">
          <cell r="B450" t="str">
            <v>Student-2011-19</v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>Cambrian Co-Op</v>
          </cell>
          <cell r="H450" t="str">
            <v>502</v>
          </cell>
          <cell r="I450" t="str">
            <v>Overhead</v>
          </cell>
          <cell r="J450" t="str">
            <v/>
          </cell>
          <cell r="K450" t="str">
            <v/>
          </cell>
          <cell r="L450" t="str">
            <v>Cambrian Co-Op</v>
          </cell>
          <cell r="M450" t="str">
            <v>N</v>
          </cell>
          <cell r="N450" t="str">
            <v>W</v>
          </cell>
          <cell r="O450">
            <v>40</v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>
            <v>0</v>
          </cell>
          <cell r="U450" t="str">
            <v>502</v>
          </cell>
          <cell r="V450" t="str">
            <v>101</v>
          </cell>
          <cell r="W450" t="str">
            <v>5020</v>
          </cell>
          <cell r="X450" t="str">
            <v>5020</v>
          </cell>
          <cell r="Y450" t="str">
            <v>5020</v>
          </cell>
          <cell r="Z450">
            <v>9090</v>
          </cell>
        </row>
        <row r="451">
          <cell r="B451" t="str">
            <v>Student-2011-2</v>
          </cell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>Co-op Student</v>
          </cell>
          <cell r="H451" t="str">
            <v>205</v>
          </cell>
          <cell r="I451" t="str">
            <v>Financial Services</v>
          </cell>
          <cell r="J451" t="str">
            <v/>
          </cell>
          <cell r="K451" t="str">
            <v/>
          </cell>
          <cell r="L451" t="str">
            <v>Co-op Student</v>
          </cell>
          <cell r="M451" t="str">
            <v>N</v>
          </cell>
          <cell r="N451" t="str">
            <v>W</v>
          </cell>
          <cell r="O451">
            <v>35</v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>
            <v>0</v>
          </cell>
          <cell r="U451" t="str">
            <v>205</v>
          </cell>
          <cell r="V451" t="str">
            <v>101</v>
          </cell>
          <cell r="W451" t="str">
            <v>5615</v>
          </cell>
          <cell r="X451" t="str">
            <v>5615</v>
          </cell>
          <cell r="Y451" t="str">
            <v>5615</v>
          </cell>
          <cell r="Z451" t="str">
            <v>5615</v>
          </cell>
        </row>
        <row r="452">
          <cell r="B452" t="str">
            <v>Student-2011-20</v>
          </cell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>Cambrian Co-Op</v>
          </cell>
          <cell r="H452" t="str">
            <v>502</v>
          </cell>
          <cell r="I452" t="str">
            <v>Overhead</v>
          </cell>
          <cell r="J452" t="str">
            <v/>
          </cell>
          <cell r="K452" t="str">
            <v/>
          </cell>
          <cell r="L452" t="str">
            <v>Cambrian Co-Op</v>
          </cell>
          <cell r="M452" t="str">
            <v>N</v>
          </cell>
          <cell r="N452" t="str">
            <v>W</v>
          </cell>
          <cell r="O452">
            <v>40</v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>
            <v>0</v>
          </cell>
          <cell r="U452" t="str">
            <v>502</v>
          </cell>
          <cell r="V452" t="str">
            <v>101</v>
          </cell>
          <cell r="W452" t="str">
            <v>5020</v>
          </cell>
          <cell r="X452" t="str">
            <v>5020</v>
          </cell>
          <cell r="Y452" t="str">
            <v>5020</v>
          </cell>
          <cell r="Z452">
            <v>9090</v>
          </cell>
        </row>
        <row r="453">
          <cell r="B453" t="str">
            <v>Student-2011-21</v>
          </cell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>Summer strudent</v>
          </cell>
          <cell r="H453" t="str">
            <v>502</v>
          </cell>
          <cell r="I453" t="str">
            <v>Overhead</v>
          </cell>
          <cell r="J453" t="str">
            <v/>
          </cell>
          <cell r="K453" t="str">
            <v/>
          </cell>
          <cell r="L453" t="str">
            <v>Summer strudent</v>
          </cell>
          <cell r="M453" t="str">
            <v>N</v>
          </cell>
          <cell r="N453" t="str">
            <v>W</v>
          </cell>
          <cell r="O453">
            <v>40</v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>
            <v>0</v>
          </cell>
          <cell r="U453" t="str">
            <v>502</v>
          </cell>
          <cell r="V453" t="str">
            <v>102</v>
          </cell>
          <cell r="W453" t="str">
            <v>5020</v>
          </cell>
          <cell r="X453" t="str">
            <v>5020</v>
          </cell>
          <cell r="Y453" t="str">
            <v>5020</v>
          </cell>
          <cell r="Z453">
            <v>9090</v>
          </cell>
        </row>
        <row r="454">
          <cell r="B454" t="str">
            <v>Student-2011-22</v>
          </cell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>Summer strudent</v>
          </cell>
          <cell r="H454" t="str">
            <v>502</v>
          </cell>
          <cell r="I454" t="str">
            <v>Overhead</v>
          </cell>
          <cell r="J454" t="str">
            <v/>
          </cell>
          <cell r="K454" t="str">
            <v/>
          </cell>
          <cell r="L454" t="str">
            <v>Summer strudent</v>
          </cell>
          <cell r="M454" t="str">
            <v>N</v>
          </cell>
          <cell r="N454" t="str">
            <v>W</v>
          </cell>
          <cell r="O454">
            <v>40</v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>
            <v>0</v>
          </cell>
          <cell r="U454" t="str">
            <v>502</v>
          </cell>
          <cell r="V454" t="str">
            <v>102</v>
          </cell>
          <cell r="W454" t="str">
            <v>5020</v>
          </cell>
          <cell r="X454" t="str">
            <v>5020</v>
          </cell>
          <cell r="Y454" t="str">
            <v>5020</v>
          </cell>
          <cell r="Z454">
            <v>9090</v>
          </cell>
        </row>
        <row r="455">
          <cell r="B455" t="str">
            <v>Student-2011-23</v>
          </cell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>Cambrian Collage Co-op</v>
          </cell>
          <cell r="H455" t="str">
            <v>502</v>
          </cell>
          <cell r="I455" t="str">
            <v>Overhead</v>
          </cell>
          <cell r="J455" t="str">
            <v/>
          </cell>
          <cell r="K455" t="str">
            <v/>
          </cell>
          <cell r="L455" t="str">
            <v>Cambrian Collage Co-op</v>
          </cell>
          <cell r="M455" t="str">
            <v>N</v>
          </cell>
          <cell r="N455" t="str">
            <v>W</v>
          </cell>
          <cell r="O455">
            <v>40</v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>
            <v>0</v>
          </cell>
          <cell r="U455" t="str">
            <v>502</v>
          </cell>
          <cell r="V455" t="str">
            <v>102</v>
          </cell>
          <cell r="W455" t="str">
            <v>5020</v>
          </cell>
          <cell r="X455" t="str">
            <v>5020</v>
          </cell>
          <cell r="Y455" t="str">
            <v>5020</v>
          </cell>
          <cell r="Z455">
            <v>9090</v>
          </cell>
        </row>
        <row r="456">
          <cell r="B456" t="str">
            <v>Student-2011-24</v>
          </cell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>Cambrian Collage Co-op</v>
          </cell>
          <cell r="H456" t="str">
            <v>502</v>
          </cell>
          <cell r="I456" t="str">
            <v>Overhead</v>
          </cell>
          <cell r="J456" t="str">
            <v/>
          </cell>
          <cell r="K456" t="str">
            <v/>
          </cell>
          <cell r="L456" t="str">
            <v>Cambrian Collage Co-op</v>
          </cell>
          <cell r="M456" t="str">
            <v>N</v>
          </cell>
          <cell r="N456" t="str">
            <v>W</v>
          </cell>
          <cell r="O456">
            <v>40</v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>
            <v>0</v>
          </cell>
          <cell r="U456" t="str">
            <v>502</v>
          </cell>
          <cell r="V456" t="str">
            <v>102</v>
          </cell>
          <cell r="W456" t="str">
            <v>5020</v>
          </cell>
          <cell r="X456" t="str">
            <v>5020</v>
          </cell>
          <cell r="Y456" t="str">
            <v>5020</v>
          </cell>
          <cell r="Z456">
            <v>9090</v>
          </cell>
        </row>
        <row r="457">
          <cell r="B457" t="str">
            <v>Student-2011-25</v>
          </cell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>Duct Crew Backfill</v>
          </cell>
          <cell r="H457" t="str">
            <v>503</v>
          </cell>
          <cell r="I457" t="str">
            <v>Underground</v>
          </cell>
          <cell r="J457" t="str">
            <v/>
          </cell>
          <cell r="K457" t="str">
            <v/>
          </cell>
          <cell r="L457" t="str">
            <v>Duct Crew Backfill</v>
          </cell>
          <cell r="M457" t="str">
            <v>N</v>
          </cell>
          <cell r="N457" t="str">
            <v>W</v>
          </cell>
          <cell r="O457">
            <v>40</v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>
            <v>0</v>
          </cell>
          <cell r="U457" t="str">
            <v>503</v>
          </cell>
          <cell r="V457" t="str">
            <v>101</v>
          </cell>
          <cell r="W457" t="str">
            <v>5020</v>
          </cell>
          <cell r="X457" t="str">
            <v>5020</v>
          </cell>
          <cell r="Y457" t="str">
            <v>5020</v>
          </cell>
          <cell r="Z457">
            <v>9090</v>
          </cell>
        </row>
        <row r="458">
          <cell r="B458" t="str">
            <v>Student-2011-26</v>
          </cell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>Duct Crew Backfill</v>
          </cell>
          <cell r="H458" t="str">
            <v>503</v>
          </cell>
          <cell r="I458" t="str">
            <v>Underground</v>
          </cell>
          <cell r="J458" t="str">
            <v/>
          </cell>
          <cell r="K458" t="str">
            <v/>
          </cell>
          <cell r="L458" t="str">
            <v>Duct Crew Backfill</v>
          </cell>
          <cell r="M458" t="str">
            <v>N</v>
          </cell>
          <cell r="N458" t="str">
            <v>W</v>
          </cell>
          <cell r="O458">
            <v>40</v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>
            <v>0</v>
          </cell>
          <cell r="U458" t="str">
            <v>503</v>
          </cell>
          <cell r="V458" t="str">
            <v>101</v>
          </cell>
          <cell r="W458" t="str">
            <v>5020</v>
          </cell>
          <cell r="X458" t="str">
            <v>5020</v>
          </cell>
          <cell r="Y458" t="str">
            <v>5020</v>
          </cell>
          <cell r="Z458">
            <v>9090</v>
          </cell>
        </row>
        <row r="459">
          <cell r="B459" t="str">
            <v>Student-2011-27</v>
          </cell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>Paint vault covers</v>
          </cell>
          <cell r="H459" t="str">
            <v>503</v>
          </cell>
          <cell r="I459" t="str">
            <v>Underground</v>
          </cell>
          <cell r="J459" t="str">
            <v/>
          </cell>
          <cell r="K459" t="str">
            <v/>
          </cell>
          <cell r="L459" t="str">
            <v>Paint vault covers</v>
          </cell>
          <cell r="M459" t="str">
            <v>N</v>
          </cell>
          <cell r="N459" t="str">
            <v>W</v>
          </cell>
          <cell r="O459">
            <v>40</v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>
            <v>0</v>
          </cell>
          <cell r="U459" t="str">
            <v>503</v>
          </cell>
          <cell r="V459" t="str">
            <v>101</v>
          </cell>
          <cell r="W459" t="str">
            <v>5020</v>
          </cell>
          <cell r="X459" t="str">
            <v>5020</v>
          </cell>
          <cell r="Y459" t="str">
            <v>5020</v>
          </cell>
          <cell r="Z459">
            <v>9090</v>
          </cell>
        </row>
        <row r="460">
          <cell r="B460" t="str">
            <v>Student-2011-28</v>
          </cell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>Paint vault covers</v>
          </cell>
          <cell r="H460" t="str">
            <v>503</v>
          </cell>
          <cell r="I460" t="str">
            <v>Underground</v>
          </cell>
          <cell r="J460" t="str">
            <v/>
          </cell>
          <cell r="K460" t="str">
            <v/>
          </cell>
          <cell r="L460" t="str">
            <v>Paint vault covers</v>
          </cell>
          <cell r="M460" t="str">
            <v>N</v>
          </cell>
          <cell r="N460" t="str">
            <v>W</v>
          </cell>
          <cell r="O460">
            <v>40</v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>
            <v>0</v>
          </cell>
          <cell r="U460" t="str">
            <v>503</v>
          </cell>
          <cell r="V460" t="str">
            <v>101</v>
          </cell>
          <cell r="W460" t="str">
            <v>5020</v>
          </cell>
          <cell r="X460" t="str">
            <v>5020</v>
          </cell>
          <cell r="Y460" t="str">
            <v>5020</v>
          </cell>
          <cell r="Z460">
            <v>9090</v>
          </cell>
        </row>
        <row r="461">
          <cell r="B461" t="str">
            <v>Student-2011-29</v>
          </cell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>Landscaping</v>
          </cell>
          <cell r="H461" t="str">
            <v>503</v>
          </cell>
          <cell r="I461" t="str">
            <v>Underground</v>
          </cell>
          <cell r="J461" t="str">
            <v/>
          </cell>
          <cell r="K461" t="str">
            <v/>
          </cell>
          <cell r="L461" t="str">
            <v>Landscaping</v>
          </cell>
          <cell r="M461" t="str">
            <v>N</v>
          </cell>
          <cell r="N461" t="str">
            <v>W</v>
          </cell>
          <cell r="O461">
            <v>40</v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>
            <v>0</v>
          </cell>
          <cell r="U461" t="str">
            <v>503</v>
          </cell>
          <cell r="V461" t="str">
            <v>101</v>
          </cell>
          <cell r="W461" t="str">
            <v>5020</v>
          </cell>
          <cell r="X461" t="str">
            <v>5020</v>
          </cell>
          <cell r="Y461" t="str">
            <v>5020</v>
          </cell>
          <cell r="Z461">
            <v>9090</v>
          </cell>
        </row>
        <row r="462">
          <cell r="B462" t="str">
            <v>Student-2011-3</v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>Summer Student</v>
          </cell>
          <cell r="H462" t="str">
            <v>211</v>
          </cell>
          <cell r="I462" t="str">
            <v>PC Services</v>
          </cell>
          <cell r="J462" t="str">
            <v/>
          </cell>
          <cell r="K462" t="str">
            <v/>
          </cell>
          <cell r="L462" t="str">
            <v>Summer Student</v>
          </cell>
          <cell r="M462" t="str">
            <v>N</v>
          </cell>
          <cell r="N462" t="str">
            <v>P</v>
          </cell>
          <cell r="O462">
            <v>35</v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>
            <v>0</v>
          </cell>
          <cell r="U462" t="str">
            <v>211</v>
          </cell>
          <cell r="V462" t="str">
            <v>101</v>
          </cell>
          <cell r="W462" t="str">
            <v>9099</v>
          </cell>
          <cell r="X462" t="str">
            <v>9099</v>
          </cell>
          <cell r="Y462" t="str">
            <v>9099</v>
          </cell>
          <cell r="Z462" t="str">
            <v>9099</v>
          </cell>
        </row>
        <row r="463">
          <cell r="B463" t="str">
            <v>Student-2011-30</v>
          </cell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>Landscaping</v>
          </cell>
          <cell r="H463" t="str">
            <v>503</v>
          </cell>
          <cell r="I463" t="str">
            <v>Underground</v>
          </cell>
          <cell r="J463" t="str">
            <v/>
          </cell>
          <cell r="K463" t="str">
            <v/>
          </cell>
          <cell r="L463" t="str">
            <v>Landscaping</v>
          </cell>
          <cell r="M463" t="str">
            <v>N</v>
          </cell>
          <cell r="N463" t="str">
            <v>W</v>
          </cell>
          <cell r="O463">
            <v>40</v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>
            <v>0</v>
          </cell>
          <cell r="U463" t="str">
            <v>503</v>
          </cell>
          <cell r="V463" t="str">
            <v>101</v>
          </cell>
          <cell r="W463" t="str">
            <v>5020</v>
          </cell>
          <cell r="X463" t="str">
            <v>5020</v>
          </cell>
          <cell r="Y463" t="str">
            <v>5020</v>
          </cell>
          <cell r="Z463">
            <v>9090</v>
          </cell>
        </row>
        <row r="464">
          <cell r="B464" t="str">
            <v>Student-2011-31</v>
          </cell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>Networks Student</v>
          </cell>
          <cell r="H464" t="str">
            <v>521</v>
          </cell>
          <cell r="I464" t="str">
            <v>Network Assets</v>
          </cell>
          <cell r="J464" t="str">
            <v/>
          </cell>
          <cell r="K464" t="str">
            <v/>
          </cell>
          <cell r="L464" t="str">
            <v>Networks Student</v>
          </cell>
          <cell r="M464" t="str">
            <v>N</v>
          </cell>
          <cell r="N464" t="str">
            <v>P</v>
          </cell>
          <cell r="O464">
            <v>35</v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>
            <v>0</v>
          </cell>
          <cell r="U464" t="str">
            <v>521</v>
          </cell>
          <cell r="V464" t="str">
            <v>101</v>
          </cell>
          <cell r="W464" t="str">
            <v>9080</v>
          </cell>
          <cell r="X464" t="str">
            <v>9080</v>
          </cell>
          <cell r="Y464" t="str">
            <v>9080</v>
          </cell>
          <cell r="Z464" t="str">
            <v>9080</v>
          </cell>
        </row>
        <row r="465">
          <cell r="B465" t="str">
            <v>Student-2011-32</v>
          </cell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>Networks Student</v>
          </cell>
          <cell r="H465" t="str">
            <v>521</v>
          </cell>
          <cell r="I465" t="str">
            <v>Network Assets</v>
          </cell>
          <cell r="J465" t="str">
            <v/>
          </cell>
          <cell r="K465" t="str">
            <v/>
          </cell>
          <cell r="L465" t="str">
            <v>Networks Student</v>
          </cell>
          <cell r="M465" t="str">
            <v>N</v>
          </cell>
          <cell r="N465" t="str">
            <v>P</v>
          </cell>
          <cell r="O465">
            <v>35</v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>
            <v>0</v>
          </cell>
          <cell r="U465" t="str">
            <v>521</v>
          </cell>
          <cell r="V465" t="str">
            <v>101</v>
          </cell>
          <cell r="W465" t="str">
            <v>9080</v>
          </cell>
          <cell r="X465" t="str">
            <v>9080</v>
          </cell>
          <cell r="Y465" t="str">
            <v>9080</v>
          </cell>
          <cell r="Z465" t="str">
            <v>9080</v>
          </cell>
        </row>
        <row r="466">
          <cell r="B466" t="str">
            <v>Student-2011-33</v>
          </cell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>Networks Student</v>
          </cell>
          <cell r="H466" t="str">
            <v>521</v>
          </cell>
          <cell r="I466" t="str">
            <v>Network Assets</v>
          </cell>
          <cell r="J466" t="str">
            <v/>
          </cell>
          <cell r="K466" t="str">
            <v/>
          </cell>
          <cell r="L466" t="str">
            <v>Networks Student</v>
          </cell>
          <cell r="M466" t="str">
            <v>N</v>
          </cell>
          <cell r="N466" t="str">
            <v>P</v>
          </cell>
          <cell r="O466">
            <v>35</v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>
            <v>0</v>
          </cell>
          <cell r="U466" t="str">
            <v>521</v>
          </cell>
          <cell r="V466" t="str">
            <v>101</v>
          </cell>
          <cell r="W466" t="str">
            <v>9080</v>
          </cell>
          <cell r="X466" t="str">
            <v>9080</v>
          </cell>
          <cell r="Y466" t="str">
            <v>9080</v>
          </cell>
          <cell r="Z466" t="str">
            <v>9080</v>
          </cell>
        </row>
        <row r="467">
          <cell r="B467" t="str">
            <v>Student-2011-34</v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>Student Co-op</v>
          </cell>
          <cell r="H467" t="str">
            <v>522</v>
          </cell>
          <cell r="I467" t="str">
            <v>Network Records</v>
          </cell>
          <cell r="J467" t="str">
            <v/>
          </cell>
          <cell r="K467" t="str">
            <v/>
          </cell>
          <cell r="L467" t="str">
            <v>Student Co-op</v>
          </cell>
          <cell r="M467" t="str">
            <v>N</v>
          </cell>
          <cell r="N467" t="str">
            <v>W</v>
          </cell>
          <cell r="O467">
            <v>35</v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>
            <v>0</v>
          </cell>
          <cell r="U467" t="str">
            <v>522</v>
          </cell>
          <cell r="V467" t="str">
            <v>101</v>
          </cell>
          <cell r="W467" t="str">
            <v>9080</v>
          </cell>
          <cell r="X467" t="str">
            <v>9080</v>
          </cell>
          <cell r="Y467" t="str">
            <v>9080</v>
          </cell>
          <cell r="Z467" t="str">
            <v>9080</v>
          </cell>
        </row>
        <row r="468">
          <cell r="B468" t="str">
            <v>Student-2011-35</v>
          </cell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>Student Co-op</v>
          </cell>
          <cell r="H468" t="str">
            <v>522</v>
          </cell>
          <cell r="I468" t="str">
            <v>Network Records</v>
          </cell>
          <cell r="J468" t="str">
            <v/>
          </cell>
          <cell r="K468" t="str">
            <v/>
          </cell>
          <cell r="L468" t="str">
            <v>Student Co-op</v>
          </cell>
          <cell r="M468" t="str">
            <v>N</v>
          </cell>
          <cell r="N468" t="str">
            <v>W</v>
          </cell>
          <cell r="O468">
            <v>35</v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>
            <v>0</v>
          </cell>
          <cell r="U468" t="str">
            <v>522</v>
          </cell>
          <cell r="V468" t="str">
            <v>101</v>
          </cell>
          <cell r="W468" t="str">
            <v>9080</v>
          </cell>
          <cell r="X468" t="str">
            <v>9080</v>
          </cell>
          <cell r="Y468" t="str">
            <v>9080</v>
          </cell>
          <cell r="Z468" t="str">
            <v>9080</v>
          </cell>
        </row>
        <row r="469">
          <cell r="B469" t="str">
            <v>Student-2011-36</v>
          </cell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>Student - Procurement</v>
          </cell>
          <cell r="H469" t="str">
            <v>543</v>
          </cell>
          <cell r="I469" t="str">
            <v>Procurement</v>
          </cell>
          <cell r="J469" t="str">
            <v/>
          </cell>
          <cell r="K469" t="str">
            <v/>
          </cell>
          <cell r="L469" t="str">
            <v>Student - Procurement</v>
          </cell>
          <cell r="M469" t="str">
            <v>N</v>
          </cell>
          <cell r="N469" t="str">
            <v>W</v>
          </cell>
          <cell r="O469">
            <v>35</v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>
            <v>0</v>
          </cell>
          <cell r="U469" t="str">
            <v>543</v>
          </cell>
          <cell r="V469" t="str">
            <v>101</v>
          </cell>
          <cell r="W469" t="str">
            <v>9041</v>
          </cell>
          <cell r="X469" t="str">
            <v>9041</v>
          </cell>
          <cell r="Y469" t="str">
            <v>9041</v>
          </cell>
          <cell r="Z469" t="str">
            <v>9041</v>
          </cell>
        </row>
        <row r="470">
          <cell r="B470" t="str">
            <v>Student-2011-37</v>
          </cell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>Summer Student</v>
          </cell>
          <cell r="H470" t="str">
            <v>545</v>
          </cell>
          <cell r="I470" t="str">
            <v>Logistics</v>
          </cell>
          <cell r="J470" t="str">
            <v/>
          </cell>
          <cell r="K470" t="str">
            <v/>
          </cell>
          <cell r="L470" t="str">
            <v>Summer Student</v>
          </cell>
          <cell r="M470" t="str">
            <v>N</v>
          </cell>
          <cell r="N470" t="str">
            <v>W</v>
          </cell>
          <cell r="O470">
            <v>40</v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>
            <v>0</v>
          </cell>
          <cell r="U470" t="str">
            <v>545</v>
          </cell>
          <cell r="V470" t="str">
            <v>101</v>
          </cell>
          <cell r="W470" t="str">
            <v>5020</v>
          </cell>
          <cell r="X470" t="str">
            <v>5020</v>
          </cell>
          <cell r="Y470">
            <v>9040</v>
          </cell>
          <cell r="Z470">
            <v>9040</v>
          </cell>
        </row>
        <row r="471">
          <cell r="B471" t="str">
            <v>Student-2011-38</v>
          </cell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>Summer Student</v>
          </cell>
          <cell r="H471" t="str">
            <v>545</v>
          </cell>
          <cell r="I471" t="str">
            <v>Logistics</v>
          </cell>
          <cell r="J471" t="str">
            <v/>
          </cell>
          <cell r="K471" t="str">
            <v/>
          </cell>
          <cell r="L471" t="str">
            <v>Summer Student</v>
          </cell>
          <cell r="M471" t="str">
            <v>N</v>
          </cell>
          <cell r="N471" t="str">
            <v>W</v>
          </cell>
          <cell r="O471">
            <v>40</v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>
            <v>0</v>
          </cell>
          <cell r="U471" t="str">
            <v>545</v>
          </cell>
          <cell r="V471" t="str">
            <v>102</v>
          </cell>
          <cell r="W471" t="str">
            <v>5020</v>
          </cell>
          <cell r="X471" t="str">
            <v>5020</v>
          </cell>
          <cell r="Y471">
            <v>9040</v>
          </cell>
          <cell r="Z471">
            <v>9040</v>
          </cell>
        </row>
        <row r="472">
          <cell r="B472" t="str">
            <v>Student-2011-39</v>
          </cell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 xml:space="preserve">Student - SCM </v>
          </cell>
          <cell r="H472" t="str">
            <v>593</v>
          </cell>
          <cell r="I472" t="str">
            <v>Supply Chain</v>
          </cell>
          <cell r="J472" t="str">
            <v/>
          </cell>
          <cell r="K472" t="str">
            <v/>
          </cell>
          <cell r="L472" t="str">
            <v xml:space="preserve">Student - SCM </v>
          </cell>
          <cell r="M472" t="str">
            <v>N</v>
          </cell>
          <cell r="N472" t="str">
            <v>W</v>
          </cell>
          <cell r="O472">
            <v>35</v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>
            <v>0</v>
          </cell>
          <cell r="U472" t="str">
            <v>593</v>
          </cell>
          <cell r="V472" t="str">
            <v>101</v>
          </cell>
          <cell r="W472" t="str">
            <v>5615</v>
          </cell>
          <cell r="X472" t="str">
            <v>5615</v>
          </cell>
          <cell r="Y472" t="str">
            <v>5615</v>
          </cell>
          <cell r="Z472" t="str">
            <v>5615</v>
          </cell>
        </row>
        <row r="473">
          <cell r="B473" t="str">
            <v>Student-2011-4</v>
          </cell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>Student</v>
          </cell>
          <cell r="H473" t="str">
            <v>302</v>
          </cell>
          <cell r="I473" t="str">
            <v>Customer Care - Billing</v>
          </cell>
          <cell r="J473" t="str">
            <v/>
          </cell>
          <cell r="K473" t="str">
            <v/>
          </cell>
          <cell r="L473" t="str">
            <v>Student</v>
          </cell>
          <cell r="M473" t="str">
            <v>N</v>
          </cell>
          <cell r="N473" t="str">
            <v>W</v>
          </cell>
          <cell r="O473">
            <v>35</v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>
            <v>0</v>
          </cell>
          <cell r="U473" t="str">
            <v>302</v>
          </cell>
          <cell r="V473" t="str">
            <v>101</v>
          </cell>
          <cell r="W473" t="str">
            <v>9909</v>
          </cell>
          <cell r="X473" t="str">
            <v>9909</v>
          </cell>
          <cell r="Y473" t="str">
            <v>9909</v>
          </cell>
          <cell r="Z473" t="str">
            <v>9909</v>
          </cell>
        </row>
        <row r="474">
          <cell r="B474" t="str">
            <v>Student-2011-40</v>
          </cell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>Student</v>
          </cell>
          <cell r="H474" t="str">
            <v>650</v>
          </cell>
          <cell r="I474" t="str">
            <v>Building John Street hamilton</v>
          </cell>
          <cell r="J474" t="str">
            <v/>
          </cell>
          <cell r="K474" t="str">
            <v/>
          </cell>
          <cell r="L474" t="str">
            <v>Student</v>
          </cell>
          <cell r="M474" t="str">
            <v>N</v>
          </cell>
          <cell r="N474" t="str">
            <v>W</v>
          </cell>
          <cell r="O474">
            <v>40</v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>
            <v>0</v>
          </cell>
          <cell r="U474" t="str">
            <v>651</v>
          </cell>
          <cell r="V474" t="str">
            <v>101</v>
          </cell>
          <cell r="W474" t="str">
            <v>5675</v>
          </cell>
          <cell r="X474" t="str">
            <v>5675</v>
          </cell>
          <cell r="Y474" t="str">
            <v>5675</v>
          </cell>
          <cell r="Z474" t="str">
            <v>5675</v>
          </cell>
        </row>
        <row r="475">
          <cell r="B475" t="str">
            <v>Student-2011-41</v>
          </cell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>Student</v>
          </cell>
          <cell r="H475" t="str">
            <v>650</v>
          </cell>
          <cell r="I475" t="str">
            <v>Building John Street hamilton</v>
          </cell>
          <cell r="J475" t="str">
            <v/>
          </cell>
          <cell r="K475" t="str">
            <v/>
          </cell>
          <cell r="L475" t="str">
            <v>Student</v>
          </cell>
          <cell r="M475" t="str">
            <v>N</v>
          </cell>
          <cell r="N475" t="str">
            <v>W</v>
          </cell>
          <cell r="O475">
            <v>40</v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>
            <v>0</v>
          </cell>
          <cell r="U475" t="str">
            <v>651</v>
          </cell>
          <cell r="V475" t="str">
            <v>101</v>
          </cell>
          <cell r="W475" t="str">
            <v>5675</v>
          </cell>
          <cell r="X475" t="str">
            <v>5675</v>
          </cell>
          <cell r="Y475" t="str">
            <v>5675</v>
          </cell>
          <cell r="Z475" t="str">
            <v>5675</v>
          </cell>
        </row>
        <row r="476">
          <cell r="B476" t="str">
            <v>Student-2011-5</v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>Student</v>
          </cell>
          <cell r="H476" t="str">
            <v>303</v>
          </cell>
          <cell r="I476" t="str">
            <v>Customer Care - Customer Service</v>
          </cell>
          <cell r="J476" t="str">
            <v/>
          </cell>
          <cell r="K476" t="str">
            <v/>
          </cell>
          <cell r="L476" t="str">
            <v>Student</v>
          </cell>
          <cell r="M476" t="str">
            <v>N</v>
          </cell>
          <cell r="N476" t="str">
            <v>W</v>
          </cell>
          <cell r="O476">
            <v>35</v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>
            <v>0</v>
          </cell>
          <cell r="U476" t="str">
            <v>303</v>
          </cell>
          <cell r="V476" t="str">
            <v>101</v>
          </cell>
          <cell r="W476" t="str">
            <v>9909</v>
          </cell>
          <cell r="X476" t="str">
            <v>9909</v>
          </cell>
          <cell r="Y476" t="str">
            <v>9909</v>
          </cell>
          <cell r="Z476" t="str">
            <v>9909</v>
          </cell>
        </row>
        <row r="477">
          <cell r="B477" t="str">
            <v>Student-2011-6</v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>Student</v>
          </cell>
          <cell r="H477" t="str">
            <v>303</v>
          </cell>
          <cell r="I477" t="str">
            <v>Customer Care - Customer Service</v>
          </cell>
          <cell r="J477" t="str">
            <v/>
          </cell>
          <cell r="K477" t="str">
            <v/>
          </cell>
          <cell r="L477" t="str">
            <v>Student</v>
          </cell>
          <cell r="M477" t="str">
            <v>N</v>
          </cell>
          <cell r="N477" t="str">
            <v>W</v>
          </cell>
          <cell r="O477">
            <v>35</v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>
            <v>0</v>
          </cell>
          <cell r="U477" t="str">
            <v>303</v>
          </cell>
          <cell r="V477" t="str">
            <v>101</v>
          </cell>
          <cell r="W477" t="str">
            <v>9909</v>
          </cell>
          <cell r="X477" t="str">
            <v>9909</v>
          </cell>
          <cell r="Y477" t="str">
            <v>9909</v>
          </cell>
          <cell r="Z477" t="str">
            <v>9909</v>
          </cell>
        </row>
        <row r="478">
          <cell r="B478" t="str">
            <v>Student-2011-7</v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>Student</v>
          </cell>
          <cell r="H478" t="str">
            <v>303</v>
          </cell>
          <cell r="I478" t="str">
            <v>Customer Care - Customer Service</v>
          </cell>
          <cell r="J478" t="str">
            <v/>
          </cell>
          <cell r="K478" t="str">
            <v/>
          </cell>
          <cell r="L478" t="str">
            <v>Student</v>
          </cell>
          <cell r="M478" t="str">
            <v>N</v>
          </cell>
          <cell r="N478" t="str">
            <v>W</v>
          </cell>
          <cell r="O478">
            <v>35</v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>
            <v>0</v>
          </cell>
          <cell r="U478" t="str">
            <v>303</v>
          </cell>
          <cell r="V478" t="str">
            <v>101</v>
          </cell>
          <cell r="W478" t="str">
            <v>9909</v>
          </cell>
          <cell r="X478" t="str">
            <v>9909</v>
          </cell>
          <cell r="Y478" t="str">
            <v>9909</v>
          </cell>
          <cell r="Z478" t="str">
            <v>9909</v>
          </cell>
        </row>
        <row r="479">
          <cell r="B479" t="str">
            <v>Student-2011-8</v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>Student</v>
          </cell>
          <cell r="H479" t="str">
            <v>303</v>
          </cell>
          <cell r="I479" t="str">
            <v>Customer Care - Customer Service</v>
          </cell>
          <cell r="J479" t="str">
            <v/>
          </cell>
          <cell r="K479" t="str">
            <v/>
          </cell>
          <cell r="L479" t="str">
            <v>Student</v>
          </cell>
          <cell r="M479" t="str">
            <v>N</v>
          </cell>
          <cell r="N479" t="str">
            <v>W</v>
          </cell>
          <cell r="O479">
            <v>35</v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>
            <v>0</v>
          </cell>
          <cell r="U479" t="str">
            <v>303</v>
          </cell>
          <cell r="V479" t="str">
            <v>101</v>
          </cell>
          <cell r="W479" t="str">
            <v>9909</v>
          </cell>
          <cell r="X479" t="str">
            <v>9909</v>
          </cell>
          <cell r="Y479" t="str">
            <v>9909</v>
          </cell>
          <cell r="Z479" t="str">
            <v>9909</v>
          </cell>
        </row>
        <row r="480">
          <cell r="B480" t="str">
            <v>Student-2011-9</v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>Student</v>
          </cell>
          <cell r="H480" t="str">
            <v>303</v>
          </cell>
          <cell r="I480" t="str">
            <v>Customer Care - Customer Service</v>
          </cell>
          <cell r="J480" t="str">
            <v/>
          </cell>
          <cell r="K480" t="str">
            <v/>
          </cell>
          <cell r="L480" t="str">
            <v>Student</v>
          </cell>
          <cell r="M480" t="str">
            <v>N</v>
          </cell>
          <cell r="N480" t="str">
            <v>W</v>
          </cell>
          <cell r="O480">
            <v>35</v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>
            <v>0</v>
          </cell>
          <cell r="U480" t="str">
            <v>303</v>
          </cell>
          <cell r="V480" t="str">
            <v>101</v>
          </cell>
          <cell r="W480" t="str">
            <v>9909</v>
          </cell>
          <cell r="X480" t="str">
            <v>9909</v>
          </cell>
          <cell r="Y480" t="str">
            <v>9909</v>
          </cell>
          <cell r="Z480" t="str">
            <v>9909</v>
          </cell>
        </row>
        <row r="481">
          <cell r="B481" t="str">
            <v>Vac29</v>
          </cell>
          <cell r="C481" t="str">
            <v>VACANCY</v>
          </cell>
          <cell r="D481" t="str">
            <v/>
          </cell>
          <cell r="E481" t="str">
            <v/>
          </cell>
          <cell r="F481" t="str">
            <v/>
          </cell>
          <cell r="G481" t="str">
            <v>MANAGER, RATES AND PBR</v>
          </cell>
          <cell r="H481" t="str">
            <v>201</v>
          </cell>
          <cell r="I481" t="str">
            <v>Regulatory Services</v>
          </cell>
          <cell r="J481" t="str">
            <v>Full Time - Permanent</v>
          </cell>
          <cell r="K481" t="str">
            <v/>
          </cell>
          <cell r="L481" t="str">
            <v>MANAGER, RATES AND PBR</v>
          </cell>
          <cell r="M481" t="str">
            <v>N</v>
          </cell>
          <cell r="N481" t="str">
            <v>P</v>
          </cell>
          <cell r="O481">
            <v>35</v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>
            <v>0.55000000000000004</v>
          </cell>
          <cell r="U481" t="str">
            <v>201</v>
          </cell>
          <cell r="V481" t="str">
            <v>101</v>
          </cell>
          <cell r="W481" t="str">
            <v>5615</v>
          </cell>
          <cell r="X481" t="str">
            <v>5615</v>
          </cell>
          <cell r="Y481">
            <v>5610</v>
          </cell>
          <cell r="Z481">
            <v>5610</v>
          </cell>
        </row>
        <row r="482">
          <cell r="B482" t="str">
            <v>Vac31</v>
          </cell>
          <cell r="C482" t="str">
            <v>VACANCY</v>
          </cell>
          <cell r="D482" t="str">
            <v/>
          </cell>
          <cell r="E482" t="str">
            <v/>
          </cell>
          <cell r="F482" t="str">
            <v/>
          </cell>
          <cell r="G482" t="str">
            <v>Rates Analyst</v>
          </cell>
          <cell r="H482" t="str">
            <v>201</v>
          </cell>
          <cell r="I482" t="str">
            <v>Regulatory Services</v>
          </cell>
          <cell r="J482" t="str">
            <v>Full Time - Permanent</v>
          </cell>
          <cell r="K482" t="str">
            <v/>
          </cell>
          <cell r="L482" t="str">
            <v>Rates Analyst</v>
          </cell>
          <cell r="M482" t="str">
            <v>B</v>
          </cell>
          <cell r="N482" t="str">
            <v>W</v>
          </cell>
          <cell r="O482">
            <v>35</v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>
            <v>0.55000000000000004</v>
          </cell>
          <cell r="U482" t="str">
            <v>201</v>
          </cell>
          <cell r="V482" t="str">
            <v>101</v>
          </cell>
          <cell r="W482" t="str">
            <v>5615</v>
          </cell>
          <cell r="X482" t="str">
            <v>5615</v>
          </cell>
          <cell r="Y482" t="str">
            <v>5615</v>
          </cell>
          <cell r="Z482" t="str">
            <v>5615</v>
          </cell>
        </row>
        <row r="483">
          <cell r="B483" t="str">
            <v>Vac30</v>
          </cell>
          <cell r="C483" t="str">
            <v>VACANCY</v>
          </cell>
          <cell r="D483" t="str">
            <v/>
          </cell>
          <cell r="E483" t="str">
            <v/>
          </cell>
          <cell r="F483" t="str">
            <v/>
          </cell>
          <cell r="G483" t="str">
            <v>Executive Assistant</v>
          </cell>
          <cell r="H483" t="str">
            <v>205</v>
          </cell>
          <cell r="I483" t="str">
            <v>Financial Services</v>
          </cell>
          <cell r="J483" t="str">
            <v>Full Time - Permanent</v>
          </cell>
          <cell r="K483" t="str">
            <v/>
          </cell>
          <cell r="L483" t="str">
            <v>Executive Assistant</v>
          </cell>
          <cell r="M483" t="str">
            <v>N</v>
          </cell>
          <cell r="N483" t="str">
            <v>P</v>
          </cell>
          <cell r="O483">
            <v>35</v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>
            <v>0.55000000000000004</v>
          </cell>
          <cell r="U483" t="str">
            <v>205</v>
          </cell>
          <cell r="V483" t="str">
            <v>101</v>
          </cell>
          <cell r="W483" t="str">
            <v>5610</v>
          </cell>
          <cell r="X483" t="str">
            <v>5610</v>
          </cell>
          <cell r="Y483" t="str">
            <v>5610</v>
          </cell>
          <cell r="Z483" t="str">
            <v>5610</v>
          </cell>
        </row>
        <row r="484">
          <cell r="B484" t="str">
            <v>Vac32</v>
          </cell>
          <cell r="C484" t="str">
            <v>VACANCY</v>
          </cell>
          <cell r="D484" t="str">
            <v/>
          </cell>
          <cell r="E484" t="str">
            <v/>
          </cell>
          <cell r="F484" t="str">
            <v/>
          </cell>
          <cell r="G484" t="str">
            <v>MANAGER, TREASURY AND RISK</v>
          </cell>
          <cell r="H484" t="str">
            <v>205</v>
          </cell>
          <cell r="I484" t="str">
            <v>Financial Services</v>
          </cell>
          <cell r="J484" t="str">
            <v>Full Time - Permanent</v>
          </cell>
          <cell r="K484" t="str">
            <v/>
          </cell>
          <cell r="L484" t="str">
            <v>MANAGER, TREASURY AND RISK</v>
          </cell>
          <cell r="M484" t="str">
            <v>N</v>
          </cell>
          <cell r="N484" t="str">
            <v>P</v>
          </cell>
          <cell r="O484">
            <v>35</v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>
            <v>0.55000000000000004</v>
          </cell>
          <cell r="U484" t="str">
            <v>205</v>
          </cell>
          <cell r="V484" t="str">
            <v>101</v>
          </cell>
          <cell r="W484" t="str">
            <v>5610</v>
          </cell>
          <cell r="X484" t="str">
            <v>5610</v>
          </cell>
          <cell r="Y484" t="str">
            <v>5610</v>
          </cell>
          <cell r="Z484" t="str">
            <v>5610</v>
          </cell>
        </row>
        <row r="485">
          <cell r="B485" t="str">
            <v>Vac33</v>
          </cell>
          <cell r="C485" t="str">
            <v>VACANCY</v>
          </cell>
          <cell r="D485" t="str">
            <v/>
          </cell>
          <cell r="E485" t="str">
            <v/>
          </cell>
          <cell r="F485" t="str">
            <v/>
          </cell>
          <cell r="G485" t="str">
            <v>MANAGER, TAXATION</v>
          </cell>
          <cell r="H485" t="str">
            <v>205</v>
          </cell>
          <cell r="I485" t="str">
            <v>Financial Services</v>
          </cell>
          <cell r="J485" t="str">
            <v>Full Time - Permanent</v>
          </cell>
          <cell r="K485" t="str">
            <v/>
          </cell>
          <cell r="L485" t="str">
            <v>MANAGER, TAXATION</v>
          </cell>
          <cell r="M485" t="str">
            <v>N</v>
          </cell>
          <cell r="N485" t="str">
            <v>P</v>
          </cell>
          <cell r="O485">
            <v>35</v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>
            <v>0.55000000000000004</v>
          </cell>
          <cell r="U485" t="str">
            <v>205</v>
          </cell>
          <cell r="V485" t="str">
            <v>101</v>
          </cell>
          <cell r="W485" t="str">
            <v>5610</v>
          </cell>
          <cell r="X485" t="str">
            <v>5610</v>
          </cell>
          <cell r="Y485" t="str">
            <v>5610</v>
          </cell>
          <cell r="Z485" t="str">
            <v>5610</v>
          </cell>
        </row>
        <row r="486">
          <cell r="B486" t="str">
            <v>Vac43</v>
          </cell>
          <cell r="C486" t="str">
            <v>VACANCY</v>
          </cell>
          <cell r="D486" t="str">
            <v/>
          </cell>
          <cell r="E486" t="str">
            <v/>
          </cell>
          <cell r="F486" t="str">
            <v/>
          </cell>
          <cell r="G486" t="str">
            <v>IFRS reporting specialist</v>
          </cell>
          <cell r="H486" t="str">
            <v>205</v>
          </cell>
          <cell r="I486" t="str">
            <v>Financial Services</v>
          </cell>
          <cell r="J486" t="str">
            <v>Full Time - Permanent</v>
          </cell>
          <cell r="K486" t="str">
            <v/>
          </cell>
          <cell r="L486" t="str">
            <v>IFRS reporting specialist</v>
          </cell>
          <cell r="M486" t="str">
            <v>N</v>
          </cell>
          <cell r="N486" t="str">
            <v>P</v>
          </cell>
          <cell r="O486">
            <v>35</v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>
            <v>0.55000000000000004</v>
          </cell>
          <cell r="U486" t="str">
            <v>205</v>
          </cell>
          <cell r="V486" t="str">
            <v>101</v>
          </cell>
          <cell r="W486" t="str">
            <v>5610</v>
          </cell>
          <cell r="X486" t="str">
            <v>5610</v>
          </cell>
          <cell r="Y486" t="str">
            <v>5610</v>
          </cell>
          <cell r="Z486" t="str">
            <v>5610</v>
          </cell>
        </row>
        <row r="487">
          <cell r="B487" t="str">
            <v>Vac34</v>
          </cell>
          <cell r="C487" t="str">
            <v>VACANCY</v>
          </cell>
          <cell r="D487" t="str">
            <v/>
          </cell>
          <cell r="E487" t="str">
            <v/>
          </cell>
          <cell r="F487" t="str">
            <v/>
          </cell>
          <cell r="G487" t="str">
            <v>PC Technician</v>
          </cell>
          <cell r="H487" t="str">
            <v>211</v>
          </cell>
          <cell r="I487" t="str">
            <v>PC Services</v>
          </cell>
          <cell r="J487" t="str">
            <v>Full Time - Permanent</v>
          </cell>
          <cell r="K487" t="str">
            <v/>
          </cell>
          <cell r="L487" t="str">
            <v>PC Technician</v>
          </cell>
          <cell r="M487" t="str">
            <v>B</v>
          </cell>
          <cell r="N487" t="str">
            <v>W</v>
          </cell>
          <cell r="O487">
            <v>35</v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>
            <v>0.55000000000000004</v>
          </cell>
          <cell r="U487" t="str">
            <v>211</v>
          </cell>
          <cell r="V487" t="str">
            <v>101</v>
          </cell>
          <cell r="W487" t="str">
            <v>9099</v>
          </cell>
          <cell r="X487" t="str">
            <v>9099</v>
          </cell>
          <cell r="Y487" t="str">
            <v>9099</v>
          </cell>
          <cell r="Z487" t="str">
            <v>9099</v>
          </cell>
        </row>
        <row r="488">
          <cell r="B488" t="str">
            <v>Vac2</v>
          </cell>
          <cell r="C488" t="str">
            <v>VACANCY</v>
          </cell>
          <cell r="D488" t="str">
            <v/>
          </cell>
          <cell r="E488" t="str">
            <v/>
          </cell>
          <cell r="F488" t="str">
            <v/>
          </cell>
          <cell r="G488" t="str">
            <v>Billing Clerk</v>
          </cell>
          <cell r="H488" t="str">
            <v>301</v>
          </cell>
          <cell r="I488" t="str">
            <v>Customer Care - Billing</v>
          </cell>
          <cell r="J488" t="str">
            <v>Full Time - Permanent</v>
          </cell>
          <cell r="K488" t="str">
            <v/>
          </cell>
          <cell r="L488" t="str">
            <v>Billing Clerk</v>
          </cell>
          <cell r="M488" t="str">
            <v>B</v>
          </cell>
          <cell r="N488" t="str">
            <v>W</v>
          </cell>
          <cell r="O488">
            <v>35</v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>
            <v>0.55000000000000004</v>
          </cell>
          <cell r="U488" t="str">
            <v>302</v>
          </cell>
          <cell r="V488" t="str">
            <v>101</v>
          </cell>
          <cell r="W488" t="str">
            <v>9909</v>
          </cell>
          <cell r="X488" t="str">
            <v>9909</v>
          </cell>
          <cell r="Y488" t="str">
            <v>9909</v>
          </cell>
          <cell r="Z488" t="str">
            <v>9909</v>
          </cell>
        </row>
        <row r="489">
          <cell r="B489" t="str">
            <v>Vac3</v>
          </cell>
          <cell r="C489" t="str">
            <v>VACANCY</v>
          </cell>
          <cell r="D489" t="str">
            <v/>
          </cell>
          <cell r="E489" t="str">
            <v/>
          </cell>
          <cell r="F489" t="str">
            <v/>
          </cell>
          <cell r="G489" t="str">
            <v>Billing Clerk</v>
          </cell>
          <cell r="H489" t="str">
            <v>301</v>
          </cell>
          <cell r="I489" t="str">
            <v>Customer Care - Billing</v>
          </cell>
          <cell r="J489" t="str">
            <v>Full Time - Permanent</v>
          </cell>
          <cell r="K489" t="str">
            <v/>
          </cell>
          <cell r="L489" t="str">
            <v>Billing Clerk</v>
          </cell>
          <cell r="M489" t="str">
            <v>B</v>
          </cell>
          <cell r="N489" t="str">
            <v>W</v>
          </cell>
          <cell r="O489">
            <v>35</v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>
            <v>0.55000000000000004</v>
          </cell>
          <cell r="U489" t="str">
            <v>302</v>
          </cell>
          <cell r="V489" t="str">
            <v>101</v>
          </cell>
          <cell r="W489" t="str">
            <v>9909</v>
          </cell>
          <cell r="X489" t="str">
            <v>9909</v>
          </cell>
          <cell r="Y489" t="str">
            <v>9909</v>
          </cell>
          <cell r="Z489" t="str">
            <v>9909</v>
          </cell>
        </row>
        <row r="490">
          <cell r="B490" t="str">
            <v>Vac39</v>
          </cell>
          <cell r="C490" t="str">
            <v>VACANCY</v>
          </cell>
          <cell r="D490" t="str">
            <v/>
          </cell>
          <cell r="E490" t="str">
            <v/>
          </cell>
          <cell r="F490" t="str">
            <v/>
          </cell>
          <cell r="G490" t="str">
            <v>Customer Service Representative</v>
          </cell>
          <cell r="H490" t="str">
            <v>303</v>
          </cell>
          <cell r="I490" t="str">
            <v>Customer Care - Customer Service</v>
          </cell>
          <cell r="J490" t="str">
            <v>Full Time - Permanent</v>
          </cell>
          <cell r="K490" t="str">
            <v/>
          </cell>
          <cell r="L490" t="str">
            <v>Customer Service Representative</v>
          </cell>
          <cell r="M490" t="str">
            <v>B</v>
          </cell>
          <cell r="N490" t="str">
            <v>W</v>
          </cell>
          <cell r="O490">
            <v>35</v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>
            <v>0.55000000000000004</v>
          </cell>
          <cell r="U490" t="str">
            <v>303</v>
          </cell>
          <cell r="V490" t="str">
            <v>102</v>
          </cell>
          <cell r="W490" t="str">
            <v>9909</v>
          </cell>
          <cell r="X490" t="str">
            <v>9909</v>
          </cell>
          <cell r="Y490" t="str">
            <v>9909</v>
          </cell>
          <cell r="Z490" t="str">
            <v>9909</v>
          </cell>
        </row>
        <row r="491">
          <cell r="B491" t="str">
            <v>Vac40</v>
          </cell>
          <cell r="C491" t="str">
            <v>VACANCY</v>
          </cell>
          <cell r="D491" t="str">
            <v/>
          </cell>
          <cell r="E491" t="str">
            <v/>
          </cell>
          <cell r="F491" t="str">
            <v/>
          </cell>
          <cell r="G491" t="str">
            <v>General Clerk</v>
          </cell>
          <cell r="H491" t="str">
            <v>391</v>
          </cell>
          <cell r="I491" t="str">
            <v>Customer Care - Customer Service</v>
          </cell>
          <cell r="J491" t="str">
            <v>Full Time - Permanent</v>
          </cell>
          <cell r="K491" t="str">
            <v/>
          </cell>
          <cell r="L491" t="str">
            <v>General Clerk</v>
          </cell>
          <cell r="M491" t="str">
            <v>B</v>
          </cell>
          <cell r="N491" t="str">
            <v>W</v>
          </cell>
          <cell r="O491">
            <v>35</v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>
            <v>0.55000000000000004</v>
          </cell>
          <cell r="U491" t="str">
            <v>303</v>
          </cell>
          <cell r="V491" t="str">
            <v>101</v>
          </cell>
          <cell r="W491" t="str">
            <v>9909</v>
          </cell>
          <cell r="X491" t="str">
            <v>9909</v>
          </cell>
          <cell r="Y491" t="str">
            <v>9909</v>
          </cell>
          <cell r="Z491" t="str">
            <v>9909</v>
          </cell>
        </row>
        <row r="492">
          <cell r="B492" t="str">
            <v>Vac4</v>
          </cell>
          <cell r="C492" t="str">
            <v>VACANCY</v>
          </cell>
          <cell r="D492" t="str">
            <v/>
          </cell>
          <cell r="E492" t="str">
            <v/>
          </cell>
          <cell r="F492" t="str">
            <v/>
          </cell>
          <cell r="G492" t="str">
            <v>LH QMS</v>
          </cell>
          <cell r="H492" t="str">
            <v>310</v>
          </cell>
          <cell r="I492" t="str">
            <v>Meter Assets and inside Service</v>
          </cell>
          <cell r="J492" t="str">
            <v>Full Time - Permanent</v>
          </cell>
          <cell r="K492" t="str">
            <v/>
          </cell>
          <cell r="L492" t="str">
            <v>LH QMS</v>
          </cell>
          <cell r="M492" t="str">
            <v>B</v>
          </cell>
          <cell r="N492" t="str">
            <v>W</v>
          </cell>
          <cell r="O492">
            <v>40</v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>
            <v>0.55000000000000004</v>
          </cell>
          <cell r="U492" t="str">
            <v>310</v>
          </cell>
          <cell r="V492" t="str">
            <v>101</v>
          </cell>
          <cell r="W492" t="str">
            <v>5065</v>
          </cell>
          <cell r="X492" t="str">
            <v>5065</v>
          </cell>
          <cell r="Y492" t="str">
            <v>5065</v>
          </cell>
          <cell r="Z492" t="str">
            <v>5065</v>
          </cell>
        </row>
        <row r="493">
          <cell r="B493" t="str">
            <v>Vac38</v>
          </cell>
          <cell r="C493" t="str">
            <v>VACANCY</v>
          </cell>
          <cell r="D493" t="str">
            <v/>
          </cell>
          <cell r="E493" t="str">
            <v/>
          </cell>
          <cell r="F493" t="str">
            <v/>
          </cell>
          <cell r="G493" t="str">
            <v>Engineering Technician 2</v>
          </cell>
          <cell r="H493" t="str">
            <v>311</v>
          </cell>
          <cell r="I493" t="str">
            <v>Customer Connections</v>
          </cell>
          <cell r="J493" t="str">
            <v>Full Time - Permanent</v>
          </cell>
          <cell r="K493" t="str">
            <v/>
          </cell>
          <cell r="L493" t="str">
            <v>Engineering Technician 2</v>
          </cell>
          <cell r="M493" t="str">
            <v>B</v>
          </cell>
          <cell r="N493" t="str">
            <v>W</v>
          </cell>
          <cell r="O493">
            <v>35</v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>
            <v>0.55000000000000004</v>
          </cell>
          <cell r="U493" t="str">
            <v>311</v>
          </cell>
          <cell r="V493" t="str">
            <v>101</v>
          </cell>
          <cell r="W493" t="str">
            <v>5065</v>
          </cell>
          <cell r="X493" t="str">
            <v>5065</v>
          </cell>
          <cell r="Y493" t="str">
            <v>5065</v>
          </cell>
          <cell r="Z493" t="str">
            <v>5065</v>
          </cell>
        </row>
        <row r="494">
          <cell r="B494" t="str">
            <v>Vac6</v>
          </cell>
          <cell r="C494" t="str">
            <v>VACANCY</v>
          </cell>
          <cell r="D494" t="str">
            <v/>
          </cell>
          <cell r="E494" t="str">
            <v/>
          </cell>
          <cell r="F494" t="str">
            <v/>
          </cell>
          <cell r="G494" t="str">
            <v>SPECIALIST CONSERVATION PROGRAMS</v>
          </cell>
          <cell r="H494" t="str">
            <v>330</v>
          </cell>
          <cell r="I494" t="str">
            <v>Conservation &amp; Demand Management</v>
          </cell>
          <cell r="J494" t="str">
            <v>Contractor</v>
          </cell>
          <cell r="K494" t="str">
            <v/>
          </cell>
          <cell r="L494" t="str">
            <v>SPECIALIST CONSERVATION PROGRAMS</v>
          </cell>
          <cell r="M494" t="str">
            <v>N</v>
          </cell>
          <cell r="N494" t="str">
            <v>P</v>
          </cell>
          <cell r="O494">
            <v>35</v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>
            <v>0.55000000000000004</v>
          </cell>
          <cell r="U494" t="str">
            <v>330</v>
          </cell>
          <cell r="V494" t="str">
            <v>101</v>
          </cell>
          <cell r="W494" t="str">
            <v>5415</v>
          </cell>
          <cell r="X494" t="str">
            <v>5415</v>
          </cell>
          <cell r="Y494">
            <v>5415</v>
          </cell>
          <cell r="Z494">
            <v>5415</v>
          </cell>
        </row>
        <row r="495">
          <cell r="B495" t="str">
            <v>Vac5</v>
          </cell>
          <cell r="C495" t="str">
            <v>VACANCY</v>
          </cell>
          <cell r="D495" t="str">
            <v/>
          </cell>
          <cell r="E495" t="str">
            <v/>
          </cell>
          <cell r="F495" t="str">
            <v/>
          </cell>
          <cell r="G495" t="str">
            <v>Engineering Technician 2</v>
          </cell>
          <cell r="H495" t="str">
            <v>501</v>
          </cell>
          <cell r="I495" t="str">
            <v>Capital Projects</v>
          </cell>
          <cell r="J495" t="str">
            <v>Full Time - Permanent</v>
          </cell>
          <cell r="K495" t="str">
            <v/>
          </cell>
          <cell r="L495" t="str">
            <v>Engineering Technician 2</v>
          </cell>
          <cell r="M495" t="str">
            <v>B</v>
          </cell>
          <cell r="N495" t="str">
            <v>W</v>
          </cell>
          <cell r="O495">
            <v>35</v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>
            <v>1.85</v>
          </cell>
          <cell r="U495" t="str">
            <v>501</v>
          </cell>
          <cell r="V495" t="str">
            <v>101</v>
          </cell>
          <cell r="W495" t="str">
            <v>9080</v>
          </cell>
          <cell r="X495" t="str">
            <v>9080</v>
          </cell>
          <cell r="Y495" t="str">
            <v>9080</v>
          </cell>
          <cell r="Z495" t="str">
            <v>9080</v>
          </cell>
        </row>
        <row r="496">
          <cell r="B496" t="str">
            <v>Vac12</v>
          </cell>
          <cell r="C496" t="str">
            <v>VACANCY</v>
          </cell>
          <cell r="D496" t="str">
            <v/>
          </cell>
          <cell r="E496" t="str">
            <v/>
          </cell>
          <cell r="F496" t="str">
            <v/>
          </cell>
          <cell r="G496" t="str">
            <v>Line Maintainer - 1st Class</v>
          </cell>
          <cell r="H496" t="str">
            <v>502</v>
          </cell>
          <cell r="I496" t="str">
            <v>Overhead</v>
          </cell>
          <cell r="J496" t="str">
            <v>Full Time - Permanent</v>
          </cell>
          <cell r="K496" t="str">
            <v/>
          </cell>
          <cell r="L496" t="str">
            <v>Line Maintainer - 1st Class</v>
          </cell>
          <cell r="M496" t="str">
            <v>B</v>
          </cell>
          <cell r="N496" t="str">
            <v>W</v>
          </cell>
          <cell r="O496">
            <v>40</v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>
            <v>0.75</v>
          </cell>
          <cell r="U496" t="str">
            <v>502</v>
          </cell>
          <cell r="V496" t="str">
            <v>102</v>
          </cell>
          <cell r="W496" t="str">
            <v>5020</v>
          </cell>
          <cell r="X496" t="str">
            <v>5020</v>
          </cell>
          <cell r="Y496" t="str">
            <v>5020</v>
          </cell>
          <cell r="Z496">
            <v>9090</v>
          </cell>
        </row>
        <row r="497">
          <cell r="B497" t="str">
            <v>Vac13</v>
          </cell>
          <cell r="C497" t="str">
            <v>VACANCY</v>
          </cell>
          <cell r="D497" t="str">
            <v/>
          </cell>
          <cell r="E497" t="str">
            <v/>
          </cell>
          <cell r="F497" t="str">
            <v/>
          </cell>
          <cell r="G497" t="str">
            <v>Line Maintainer - 1st Class</v>
          </cell>
          <cell r="H497" t="str">
            <v>502</v>
          </cell>
          <cell r="I497" t="str">
            <v>Overhead</v>
          </cell>
          <cell r="J497" t="str">
            <v>Full Time - Permanent</v>
          </cell>
          <cell r="K497" t="str">
            <v/>
          </cell>
          <cell r="L497" t="str">
            <v>Line Maintainer - 1st Class</v>
          </cell>
          <cell r="M497" t="str">
            <v>B</v>
          </cell>
          <cell r="N497" t="str">
            <v>W</v>
          </cell>
          <cell r="O497">
            <v>40</v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>
            <v>0.75</v>
          </cell>
          <cell r="U497" t="str">
            <v>502</v>
          </cell>
          <cell r="V497" t="str">
            <v>102</v>
          </cell>
          <cell r="W497" t="str">
            <v>5020</v>
          </cell>
          <cell r="X497" t="str">
            <v>5020</v>
          </cell>
          <cell r="Y497" t="str">
            <v>5020</v>
          </cell>
          <cell r="Z497">
            <v>9090</v>
          </cell>
        </row>
        <row r="498">
          <cell r="B498" t="str">
            <v>Vac14</v>
          </cell>
          <cell r="C498" t="str">
            <v>VACANCY</v>
          </cell>
          <cell r="D498" t="str">
            <v/>
          </cell>
          <cell r="E498" t="str">
            <v/>
          </cell>
          <cell r="F498" t="str">
            <v/>
          </cell>
          <cell r="G498" t="str">
            <v>Labourer</v>
          </cell>
          <cell r="H498" t="str">
            <v>502</v>
          </cell>
          <cell r="I498" t="str">
            <v>Overhead</v>
          </cell>
          <cell r="J498" t="str">
            <v>Full Time - Permanent</v>
          </cell>
          <cell r="K498" t="str">
            <v/>
          </cell>
          <cell r="L498" t="str">
            <v>Labourer</v>
          </cell>
          <cell r="M498" t="str">
            <v>B</v>
          </cell>
          <cell r="N498" t="str">
            <v>W</v>
          </cell>
          <cell r="O498">
            <v>40</v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>
            <v>0.75</v>
          </cell>
          <cell r="U498" t="str">
            <v>502</v>
          </cell>
          <cell r="V498" t="str">
            <v>102</v>
          </cell>
          <cell r="W498" t="str">
            <v>5020</v>
          </cell>
          <cell r="X498" t="str">
            <v>5020</v>
          </cell>
          <cell r="Y498" t="str">
            <v>5020</v>
          </cell>
          <cell r="Z498">
            <v>9090</v>
          </cell>
        </row>
        <row r="499">
          <cell r="B499" t="str">
            <v>Vac15</v>
          </cell>
          <cell r="C499" t="str">
            <v>VACANCY</v>
          </cell>
          <cell r="D499" t="str">
            <v/>
          </cell>
          <cell r="E499" t="str">
            <v/>
          </cell>
          <cell r="F499" t="str">
            <v/>
          </cell>
          <cell r="G499" t="str">
            <v>Cable Splicer - Apprentice</v>
          </cell>
          <cell r="H499" t="str">
            <v>503</v>
          </cell>
          <cell r="I499" t="str">
            <v>Underground</v>
          </cell>
          <cell r="J499" t="str">
            <v>Full Time - Permanent</v>
          </cell>
          <cell r="K499" t="str">
            <v/>
          </cell>
          <cell r="L499" t="str">
            <v>Cable Splicer - Apprentice</v>
          </cell>
          <cell r="M499" t="str">
            <v>B</v>
          </cell>
          <cell r="N499" t="str">
            <v>W</v>
          </cell>
          <cell r="O499">
            <v>40</v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>
            <v>0.75</v>
          </cell>
          <cell r="U499" t="str">
            <v>503</v>
          </cell>
          <cell r="V499" t="str">
            <v>101</v>
          </cell>
          <cell r="W499" t="str">
            <v>5040</v>
          </cell>
          <cell r="X499" t="str">
            <v>5040</v>
          </cell>
          <cell r="Y499" t="str">
            <v>5040</v>
          </cell>
          <cell r="Z499">
            <v>9090</v>
          </cell>
        </row>
        <row r="500">
          <cell r="B500" t="str">
            <v>Vac16</v>
          </cell>
          <cell r="C500" t="str">
            <v>VACANCY</v>
          </cell>
          <cell r="D500" t="str">
            <v/>
          </cell>
          <cell r="E500" t="str">
            <v/>
          </cell>
          <cell r="F500" t="str">
            <v/>
          </cell>
          <cell r="G500" t="str">
            <v>Cable Splicer - Apprentice</v>
          </cell>
          <cell r="H500" t="str">
            <v>503</v>
          </cell>
          <cell r="I500" t="str">
            <v>Underground</v>
          </cell>
          <cell r="J500" t="str">
            <v>Full Time - Permanent</v>
          </cell>
          <cell r="K500" t="str">
            <v/>
          </cell>
          <cell r="L500" t="str">
            <v>Cable Splicer - Apprentice</v>
          </cell>
          <cell r="M500" t="str">
            <v>B</v>
          </cell>
          <cell r="N500" t="str">
            <v>W</v>
          </cell>
          <cell r="O500">
            <v>40</v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>
            <v>0.75</v>
          </cell>
          <cell r="U500" t="str">
            <v>503</v>
          </cell>
          <cell r="V500" t="str">
            <v>101</v>
          </cell>
          <cell r="W500" t="str">
            <v>5040</v>
          </cell>
          <cell r="X500" t="str">
            <v>5040</v>
          </cell>
          <cell r="Y500" t="str">
            <v>5040</v>
          </cell>
          <cell r="Z500">
            <v>9090</v>
          </cell>
        </row>
        <row r="501">
          <cell r="B501" t="str">
            <v>Vac17</v>
          </cell>
          <cell r="C501" t="str">
            <v>VACANCY</v>
          </cell>
          <cell r="D501" t="str">
            <v/>
          </cell>
          <cell r="E501" t="str">
            <v/>
          </cell>
          <cell r="F501" t="str">
            <v/>
          </cell>
          <cell r="G501" t="str">
            <v>Cable Splicer - Apprentice</v>
          </cell>
          <cell r="H501" t="str">
            <v>503</v>
          </cell>
          <cell r="I501" t="str">
            <v>Underground</v>
          </cell>
          <cell r="J501" t="str">
            <v>Full Time - Permanent</v>
          </cell>
          <cell r="K501" t="str">
            <v/>
          </cell>
          <cell r="L501" t="str">
            <v>Cable Splicer - Apprentice</v>
          </cell>
          <cell r="M501" t="str">
            <v>B</v>
          </cell>
          <cell r="N501" t="str">
            <v>W</v>
          </cell>
          <cell r="O501">
            <v>40</v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>
            <v>0.75</v>
          </cell>
          <cell r="U501" t="str">
            <v>503</v>
          </cell>
          <cell r="V501" t="str">
            <v>101</v>
          </cell>
          <cell r="W501" t="str">
            <v>5040</v>
          </cell>
          <cell r="X501" t="str">
            <v>5040</v>
          </cell>
          <cell r="Y501" t="str">
            <v>5040</v>
          </cell>
          <cell r="Z501">
            <v>9090</v>
          </cell>
        </row>
        <row r="502">
          <cell r="B502" t="str">
            <v>Vac41</v>
          </cell>
          <cell r="C502" t="str">
            <v>VACANCY</v>
          </cell>
          <cell r="D502" t="str">
            <v/>
          </cell>
          <cell r="E502" t="str">
            <v/>
          </cell>
          <cell r="F502" t="str">
            <v/>
          </cell>
          <cell r="G502" t="str">
            <v>Contractor Inspector</v>
          </cell>
          <cell r="H502" t="str">
            <v>503</v>
          </cell>
          <cell r="I502" t="str">
            <v>Contractor Management</v>
          </cell>
          <cell r="J502" t="str">
            <v>Full Time - Permanent</v>
          </cell>
          <cell r="K502" t="str">
            <v/>
          </cell>
          <cell r="L502" t="str">
            <v>Contractor Inspector</v>
          </cell>
          <cell r="M502" t="str">
            <v>B</v>
          </cell>
          <cell r="N502" t="str">
            <v>W</v>
          </cell>
          <cell r="O502">
            <v>40</v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>
            <v>0.55000000000000004</v>
          </cell>
          <cell r="U502" t="str">
            <v>504</v>
          </cell>
          <cell r="V502" t="str">
            <v>101</v>
          </cell>
          <cell r="W502" t="str">
            <v>5105</v>
          </cell>
          <cell r="X502" t="str">
            <v>5105</v>
          </cell>
          <cell r="Y502" t="str">
            <v>5105</v>
          </cell>
          <cell r="Z502" t="str">
            <v>5105</v>
          </cell>
        </row>
        <row r="503">
          <cell r="B503" t="str">
            <v>Vac42</v>
          </cell>
          <cell r="C503" t="str">
            <v>VACANCY</v>
          </cell>
          <cell r="D503" t="str">
            <v/>
          </cell>
          <cell r="E503" t="str">
            <v/>
          </cell>
          <cell r="F503" t="str">
            <v/>
          </cell>
          <cell r="G503" t="str">
            <v>Contractor Inspector</v>
          </cell>
          <cell r="H503" t="str">
            <v>503</v>
          </cell>
          <cell r="I503" t="str">
            <v>Contractor Management</v>
          </cell>
          <cell r="J503" t="str">
            <v>Full Time - Permanent</v>
          </cell>
          <cell r="K503" t="str">
            <v/>
          </cell>
          <cell r="L503" t="str">
            <v>Contractor Inspector</v>
          </cell>
          <cell r="M503" t="str">
            <v>B</v>
          </cell>
          <cell r="N503" t="str">
            <v>W</v>
          </cell>
          <cell r="O503">
            <v>40</v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>
            <v>0.55000000000000004</v>
          </cell>
          <cell r="U503" t="str">
            <v>504</v>
          </cell>
          <cell r="V503" t="str">
            <v>101</v>
          </cell>
          <cell r="W503" t="str">
            <v>5105</v>
          </cell>
          <cell r="X503" t="str">
            <v>5105</v>
          </cell>
          <cell r="Y503" t="str">
            <v>5105</v>
          </cell>
          <cell r="Z503" t="str">
            <v>5105</v>
          </cell>
        </row>
        <row r="504">
          <cell r="B504" t="str">
            <v>Vac7</v>
          </cell>
          <cell r="C504" t="str">
            <v>VACANCY</v>
          </cell>
          <cell r="D504" t="str">
            <v/>
          </cell>
          <cell r="E504" t="str">
            <v/>
          </cell>
          <cell r="F504" t="str">
            <v/>
          </cell>
          <cell r="G504" t="str">
            <v>Engineer in Training, Project Specialist</v>
          </cell>
          <cell r="H504" t="str">
            <v>521</v>
          </cell>
          <cell r="I504" t="str">
            <v>Network Assets</v>
          </cell>
          <cell r="J504" t="str">
            <v>Full Time - Permanent</v>
          </cell>
          <cell r="K504" t="str">
            <v/>
          </cell>
          <cell r="L504" t="str">
            <v>Engineer in Training, Project Specialist</v>
          </cell>
          <cell r="M504" t="str">
            <v>N</v>
          </cell>
          <cell r="N504" t="str">
            <v>P</v>
          </cell>
          <cell r="O504">
            <v>35</v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>
            <v>0.55000000000000004</v>
          </cell>
          <cell r="U504" t="str">
            <v>521</v>
          </cell>
          <cell r="V504" t="str">
            <v>101</v>
          </cell>
          <cell r="W504" t="str">
            <v>9080</v>
          </cell>
          <cell r="X504" t="str">
            <v>9080</v>
          </cell>
          <cell r="Y504" t="str">
            <v>9080</v>
          </cell>
          <cell r="Z504" t="str">
            <v>9080</v>
          </cell>
        </row>
        <row r="505">
          <cell r="B505" t="str">
            <v>Vac20</v>
          </cell>
          <cell r="C505" t="str">
            <v>VACANCY</v>
          </cell>
          <cell r="D505" t="str">
            <v/>
          </cell>
          <cell r="E505" t="str">
            <v/>
          </cell>
          <cell r="F505" t="str">
            <v/>
          </cell>
          <cell r="G505" t="str">
            <v>Op-4</v>
          </cell>
          <cell r="H505" t="str">
            <v>523</v>
          </cell>
          <cell r="I505" t="str">
            <v>Network Operating</v>
          </cell>
          <cell r="J505" t="str">
            <v>Full Time - Permanent</v>
          </cell>
          <cell r="K505" t="str">
            <v/>
          </cell>
          <cell r="L505" t="str">
            <v>Op-4</v>
          </cell>
          <cell r="M505" t="str">
            <v>B</v>
          </cell>
          <cell r="N505" t="str">
            <v>W</v>
          </cell>
          <cell r="O505">
            <v>40</v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>
            <v>0.55000000000000004</v>
          </cell>
          <cell r="U505" t="str">
            <v>523</v>
          </cell>
          <cell r="V505" t="str">
            <v>101</v>
          </cell>
          <cell r="W505" t="str">
            <v>5010</v>
          </cell>
          <cell r="X505" t="str">
            <v>5010</v>
          </cell>
          <cell r="Y505" t="str">
            <v>5010</v>
          </cell>
          <cell r="Z505" t="str">
            <v>5010</v>
          </cell>
        </row>
        <row r="506">
          <cell r="B506" t="str">
            <v>Vac21</v>
          </cell>
          <cell r="C506" t="str">
            <v>VACANCY</v>
          </cell>
          <cell r="D506" t="str">
            <v/>
          </cell>
          <cell r="E506" t="str">
            <v/>
          </cell>
          <cell r="F506" t="str">
            <v/>
          </cell>
          <cell r="G506" t="str">
            <v>MANAGER, SUBSTATIONS</v>
          </cell>
          <cell r="H506" t="str">
            <v>525</v>
          </cell>
          <cell r="I506" t="str">
            <v>Substations</v>
          </cell>
          <cell r="J506" t="str">
            <v>Full Time - Permanent</v>
          </cell>
          <cell r="K506" t="str">
            <v/>
          </cell>
          <cell r="L506" t="str">
            <v>MANAGER, SUBSTATIONS</v>
          </cell>
          <cell r="M506" t="str">
            <v>N</v>
          </cell>
          <cell r="N506" t="str">
            <v>P</v>
          </cell>
          <cell r="O506">
            <v>40</v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>
            <v>0.75</v>
          </cell>
          <cell r="U506" t="str">
            <v>525</v>
          </cell>
          <cell r="V506" t="str">
            <v>101</v>
          </cell>
          <cell r="W506" t="str">
            <v>5016</v>
          </cell>
          <cell r="X506" t="str">
            <v>5016</v>
          </cell>
          <cell r="Y506" t="str">
            <v>5016</v>
          </cell>
          <cell r="Z506">
            <v>9090</v>
          </cell>
        </row>
        <row r="507">
          <cell r="B507" t="str">
            <v>Vac22</v>
          </cell>
          <cell r="C507" t="str">
            <v>VACANCY</v>
          </cell>
          <cell r="D507" t="str">
            <v/>
          </cell>
          <cell r="E507" t="str">
            <v/>
          </cell>
          <cell r="F507" t="str">
            <v/>
          </cell>
          <cell r="G507" t="str">
            <v>PURCHASING ASSITANT</v>
          </cell>
          <cell r="H507" t="str">
            <v>543</v>
          </cell>
          <cell r="I507" t="str">
            <v>Procurement</v>
          </cell>
          <cell r="J507" t="str">
            <v>Full Time - Permanent</v>
          </cell>
          <cell r="K507" t="str">
            <v/>
          </cell>
          <cell r="L507" t="str">
            <v>PURCHASING ASSITANT</v>
          </cell>
          <cell r="M507" t="str">
            <v>B</v>
          </cell>
          <cell r="N507" t="str">
            <v>W</v>
          </cell>
          <cell r="O507">
            <v>35</v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>
            <v>0.55000000000000004</v>
          </cell>
          <cell r="U507" t="str">
            <v>543</v>
          </cell>
          <cell r="V507" t="str">
            <v>101</v>
          </cell>
          <cell r="W507" t="str">
            <v>9041</v>
          </cell>
          <cell r="X507" t="str">
            <v>9041</v>
          </cell>
          <cell r="Y507" t="str">
            <v>9041</v>
          </cell>
          <cell r="Z507" t="str">
            <v>9041</v>
          </cell>
        </row>
        <row r="508">
          <cell r="B508" t="str">
            <v>Vac24</v>
          </cell>
          <cell r="C508" t="str">
            <v>Randy Coomber</v>
          </cell>
          <cell r="D508" t="str">
            <v/>
          </cell>
          <cell r="E508" t="str">
            <v/>
          </cell>
          <cell r="F508" t="str">
            <v/>
          </cell>
          <cell r="G508" t="str">
            <v>MANAGER, LOGISTICS</v>
          </cell>
          <cell r="H508" t="str">
            <v>545</v>
          </cell>
          <cell r="I508" t="str">
            <v>Logistics</v>
          </cell>
          <cell r="J508" t="str">
            <v>Full Time - Permanent</v>
          </cell>
          <cell r="K508" t="str">
            <v/>
          </cell>
          <cell r="L508" t="str">
            <v>MANAGER, LOGISTICS</v>
          </cell>
          <cell r="M508" t="str">
            <v>N</v>
          </cell>
          <cell r="N508" t="str">
            <v>P</v>
          </cell>
          <cell r="O508">
            <v>40</v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>
            <v>0.55000000000000004</v>
          </cell>
          <cell r="U508" t="str">
            <v>545</v>
          </cell>
          <cell r="V508" t="str">
            <v>101</v>
          </cell>
          <cell r="W508" t="str">
            <v>9040</v>
          </cell>
          <cell r="X508" t="str">
            <v>9040</v>
          </cell>
          <cell r="Y508" t="str">
            <v>9040</v>
          </cell>
          <cell r="Z508" t="str">
            <v>9040</v>
          </cell>
        </row>
        <row r="509">
          <cell r="B509" t="str">
            <v>Bud2010-17</v>
          </cell>
          <cell r="C509" t="str">
            <v>VACANCY</v>
          </cell>
          <cell r="D509" t="str">
            <v/>
          </cell>
          <cell r="E509" t="str">
            <v/>
          </cell>
          <cell r="F509" t="str">
            <v/>
          </cell>
          <cell r="G509" t="str">
            <v>Storekeeper 2nd Class</v>
          </cell>
          <cell r="H509" t="str">
            <v>545</v>
          </cell>
          <cell r="I509" t="str">
            <v>Logistics</v>
          </cell>
          <cell r="J509" t="str">
            <v>Full Time - Permanent</v>
          </cell>
          <cell r="K509" t="str">
            <v/>
          </cell>
          <cell r="L509" t="str">
            <v>Storekeeper 2nd Class</v>
          </cell>
          <cell r="M509" t="str">
            <v>B</v>
          </cell>
          <cell r="N509" t="str">
            <v>W</v>
          </cell>
          <cell r="O509">
            <v>40</v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>
            <v>0.55000000000000004</v>
          </cell>
          <cell r="U509" t="str">
            <v>545</v>
          </cell>
          <cell r="V509" t="str">
            <v>101</v>
          </cell>
          <cell r="W509" t="str">
            <v>9040</v>
          </cell>
          <cell r="X509" t="str">
            <v>9040</v>
          </cell>
          <cell r="Y509" t="str">
            <v>9040</v>
          </cell>
          <cell r="Z509" t="str">
            <v>9040</v>
          </cell>
        </row>
        <row r="510">
          <cell r="B510" t="str">
            <v>Vac23</v>
          </cell>
          <cell r="C510" t="str">
            <v>VACANCY</v>
          </cell>
          <cell r="D510" t="str">
            <v/>
          </cell>
          <cell r="E510" t="str">
            <v/>
          </cell>
          <cell r="F510" t="str">
            <v/>
          </cell>
          <cell r="G510" t="str">
            <v>ENVIRONMENTAL SPECIALIST</v>
          </cell>
          <cell r="H510" t="str">
            <v>593</v>
          </cell>
          <cell r="I510" t="str">
            <v>Supply Chain</v>
          </cell>
          <cell r="J510" t="str">
            <v>Full Time - Permanent</v>
          </cell>
          <cell r="K510" t="str">
            <v/>
          </cell>
          <cell r="L510" t="str">
            <v>ENVIRONMENTAL SPECIALIST</v>
          </cell>
          <cell r="M510" t="str">
            <v>N</v>
          </cell>
          <cell r="N510" t="str">
            <v>P</v>
          </cell>
          <cell r="O510">
            <v>35</v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>
            <v>0.55000000000000004</v>
          </cell>
          <cell r="U510" t="str">
            <v>593</v>
          </cell>
          <cell r="V510" t="str">
            <v>101</v>
          </cell>
          <cell r="W510" t="str">
            <v>5615</v>
          </cell>
          <cell r="X510" t="str">
            <v>5615</v>
          </cell>
          <cell r="Y510" t="str">
            <v>5615</v>
          </cell>
          <cell r="Z510" t="str">
            <v>5615</v>
          </cell>
        </row>
        <row r="511">
          <cell r="B511" t="str">
            <v>Vac36</v>
          </cell>
          <cell r="C511" t="str">
            <v>VACANCY</v>
          </cell>
          <cell r="D511" t="str">
            <v/>
          </cell>
          <cell r="E511" t="str">
            <v/>
          </cell>
          <cell r="F511" t="str">
            <v/>
          </cell>
          <cell r="G511" t="str">
            <v>SPECIALIST, COMPENSATION AND PROJECTS</v>
          </cell>
          <cell r="H511" t="str">
            <v>620</v>
          </cell>
          <cell r="I511" t="str">
            <v>Human Resources</v>
          </cell>
          <cell r="J511" t="str">
            <v>Full Time - Permanent</v>
          </cell>
          <cell r="K511" t="str">
            <v/>
          </cell>
          <cell r="L511" t="str">
            <v>SPECIALIST, COMPENSATION AND PROJECTS</v>
          </cell>
          <cell r="M511" t="str">
            <v>N</v>
          </cell>
          <cell r="N511" t="str">
            <v>P</v>
          </cell>
          <cell r="O511">
            <v>35</v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>
            <v>0.55000000000000004</v>
          </cell>
          <cell r="U511" t="str">
            <v>620</v>
          </cell>
          <cell r="V511" t="str">
            <v>101</v>
          </cell>
          <cell r="W511" t="str">
            <v>5615</v>
          </cell>
          <cell r="X511" t="str">
            <v>5615</v>
          </cell>
          <cell r="Y511" t="str">
            <v>5615</v>
          </cell>
          <cell r="Z511" t="str">
            <v>5615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Main"/>
      <sheetName val="SS10-Leadsheet"/>
      <sheetName val="SS11-Journal Entries"/>
      <sheetName val="SS12-Summary"/>
      <sheetName val="SS13-Summary_Rate Rec"/>
      <sheetName val="SS14-Tax Cont Sch"/>
      <sheetName val="SS15-PY Provision to Actual"/>
      <sheetName val="SS16-Current Taxes"/>
      <sheetName val="SS17-Current Taxes - Prov."/>
      <sheetName val="SS18-Future Taxes"/>
      <sheetName val="SS19-Tax Rate"/>
      <sheetName val="SS20-Future Tax Rate"/>
      <sheetName val="SS21-Schedule 8"/>
      <sheetName val="SS22-Schedule 10"/>
      <sheetName val="SS23-Schedule 13"/>
      <sheetName val="SS-24-Cap Tax - General Corp"/>
      <sheetName val="SS25-Comments"/>
      <sheetName val="SS26 - reg assets"/>
      <sheetName val="SS27-NBV-DEPR"/>
    </sheetNames>
    <sheetDataSet>
      <sheetData sheetId="0" refreshError="1"/>
      <sheetData sheetId="1" refreshError="1">
        <row r="8">
          <cell r="C8">
            <v>39447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Overview- HOR U"/>
      <sheetName val="Fixed Assets by Cost Center"/>
      <sheetName val="Fixed Assets by Account"/>
      <sheetName val="Capex - data"/>
      <sheetName val="CAP - data - current month"/>
      <sheetName val="CAP - data - last 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E10" t="str">
            <v xml:space="preserve">
</v>
          </cell>
          <cell r="O10">
            <v>0</v>
          </cell>
        </row>
        <row r="11">
          <cell r="E11" t="str">
            <v>C9100</v>
          </cell>
          <cell r="O11">
            <v>-1000</v>
          </cell>
        </row>
        <row r="12">
          <cell r="E12" t="str">
            <v>S9003</v>
          </cell>
          <cell r="O12">
            <v>421</v>
          </cell>
        </row>
        <row r="13">
          <cell r="E13" t="str">
            <v>O9009</v>
          </cell>
          <cell r="O13">
            <v>19656</v>
          </cell>
        </row>
        <row r="14">
          <cell r="E14" t="str">
            <v xml:space="preserve">
</v>
          </cell>
          <cell r="O14">
            <v>0</v>
          </cell>
        </row>
        <row r="15">
          <cell r="E15" t="str">
            <v>C9101</v>
          </cell>
          <cell r="O15">
            <v>0</v>
          </cell>
        </row>
        <row r="16">
          <cell r="E16" t="str">
            <v>C9102</v>
          </cell>
          <cell r="O16">
            <v>0</v>
          </cell>
        </row>
        <row r="17">
          <cell r="E17" t="str">
            <v>C9103</v>
          </cell>
          <cell r="O17">
            <v>0</v>
          </cell>
        </row>
        <row r="18">
          <cell r="E18" t="str">
            <v>C9104</v>
          </cell>
          <cell r="O18">
            <v>-5000</v>
          </cell>
        </row>
        <row r="19">
          <cell r="E19" t="str">
            <v xml:space="preserve">
</v>
          </cell>
          <cell r="O19">
            <v>0</v>
          </cell>
        </row>
        <row r="20">
          <cell r="E20" t="str">
            <v>S9100</v>
          </cell>
          <cell r="O20">
            <v>-25000</v>
          </cell>
        </row>
        <row r="21">
          <cell r="E21" t="str">
            <v xml:space="preserve">
</v>
          </cell>
          <cell r="O21">
            <v>0</v>
          </cell>
        </row>
        <row r="22">
          <cell r="E22" t="str">
            <v>O9100</v>
          </cell>
          <cell r="O22">
            <v>-1200</v>
          </cell>
        </row>
        <row r="23">
          <cell r="E23" t="str">
            <v xml:space="preserve">
</v>
          </cell>
          <cell r="O23">
            <v>0</v>
          </cell>
        </row>
        <row r="24">
          <cell r="E24" t="str">
            <v>C9105</v>
          </cell>
          <cell r="O24">
            <v>-1000</v>
          </cell>
        </row>
        <row r="25">
          <cell r="E25" t="str">
            <v>C9106</v>
          </cell>
          <cell r="O25">
            <v>-13000</v>
          </cell>
        </row>
        <row r="26">
          <cell r="E26" t="str">
            <v xml:space="preserve">
</v>
          </cell>
          <cell r="O26">
            <v>0</v>
          </cell>
        </row>
        <row r="27">
          <cell r="E27" t="str">
            <v>S9102</v>
          </cell>
          <cell r="O27">
            <v>-25000</v>
          </cell>
        </row>
        <row r="28">
          <cell r="E28" t="str">
            <v xml:space="preserve">
</v>
          </cell>
          <cell r="O28">
            <v>0</v>
          </cell>
        </row>
        <row r="29">
          <cell r="E29" t="str">
            <v>O9101</v>
          </cell>
          <cell r="O29">
            <v>-70000</v>
          </cell>
        </row>
        <row r="30">
          <cell r="E30" t="str">
            <v>O9102</v>
          </cell>
          <cell r="O30">
            <v>-10000</v>
          </cell>
        </row>
        <row r="31">
          <cell r="E31" t="str">
            <v>O9103</v>
          </cell>
          <cell r="O31">
            <v>-15000</v>
          </cell>
        </row>
        <row r="32">
          <cell r="E32" t="str">
            <v>O9104</v>
          </cell>
          <cell r="O32">
            <v>-12000</v>
          </cell>
        </row>
        <row r="33">
          <cell r="E33" t="str">
            <v xml:space="preserve">
</v>
          </cell>
          <cell r="O33">
            <v>0</v>
          </cell>
        </row>
        <row r="34">
          <cell r="E34" t="str">
            <v>C8113</v>
          </cell>
          <cell r="O34">
            <v>6023</v>
          </cell>
        </row>
        <row r="35">
          <cell r="E35" t="str">
            <v>C8114</v>
          </cell>
          <cell r="O35">
            <v>1585</v>
          </cell>
        </row>
        <row r="36">
          <cell r="E36" t="str">
            <v>C8115</v>
          </cell>
          <cell r="O36">
            <v>8950</v>
          </cell>
        </row>
        <row r="37">
          <cell r="E37" t="str">
            <v>C9004</v>
          </cell>
          <cell r="O37">
            <v>432</v>
          </cell>
        </row>
        <row r="38">
          <cell r="E38" t="str">
            <v>C9107</v>
          </cell>
          <cell r="O38">
            <v>-15000</v>
          </cell>
        </row>
        <row r="39">
          <cell r="E39" t="str">
            <v>C9108</v>
          </cell>
          <cell r="O39">
            <v>-2000</v>
          </cell>
        </row>
        <row r="40">
          <cell r="E40" t="str">
            <v>C9109</v>
          </cell>
          <cell r="O40">
            <v>-17500</v>
          </cell>
        </row>
        <row r="41">
          <cell r="E41" t="str">
            <v>C9110</v>
          </cell>
          <cell r="O41">
            <v>-2919</v>
          </cell>
        </row>
        <row r="42">
          <cell r="E42" t="str">
            <v>C9111</v>
          </cell>
          <cell r="O42">
            <v>-32085</v>
          </cell>
        </row>
        <row r="43">
          <cell r="E43" t="str">
            <v>C9112</v>
          </cell>
          <cell r="O43">
            <v>-21000</v>
          </cell>
        </row>
        <row r="44">
          <cell r="E44" t="str">
            <v>C9113</v>
          </cell>
          <cell r="O44">
            <v>-20000</v>
          </cell>
        </row>
        <row r="45">
          <cell r="E45" t="str">
            <v>C9114</v>
          </cell>
          <cell r="O45">
            <v>-3000</v>
          </cell>
        </row>
        <row r="46">
          <cell r="E46" t="str">
            <v>C9115</v>
          </cell>
          <cell r="O46">
            <v>-2000</v>
          </cell>
        </row>
        <row r="47">
          <cell r="E47" t="str">
            <v>C9116</v>
          </cell>
          <cell r="O47">
            <v>-145835</v>
          </cell>
        </row>
        <row r="48">
          <cell r="E48" t="str">
            <v>C9117</v>
          </cell>
          <cell r="O48">
            <v>-2000</v>
          </cell>
        </row>
        <row r="49">
          <cell r="E49" t="str">
            <v>C9118</v>
          </cell>
          <cell r="O49">
            <v>-20415</v>
          </cell>
        </row>
        <row r="50">
          <cell r="E50" t="str">
            <v xml:space="preserve">
</v>
          </cell>
          <cell r="O50">
            <v>0</v>
          </cell>
        </row>
        <row r="51">
          <cell r="E51" t="str">
            <v>S9002</v>
          </cell>
          <cell r="O51">
            <v>488</v>
          </cell>
        </row>
        <row r="52">
          <cell r="E52" t="str">
            <v>S9007</v>
          </cell>
          <cell r="O52">
            <v>421</v>
          </cell>
        </row>
        <row r="53">
          <cell r="E53" t="str">
            <v>S9103</v>
          </cell>
          <cell r="O53">
            <v>-8750</v>
          </cell>
        </row>
        <row r="54">
          <cell r="E54" t="str">
            <v>S9104</v>
          </cell>
          <cell r="O54">
            <v>-16919</v>
          </cell>
        </row>
        <row r="55">
          <cell r="E55" t="str">
            <v>S9105</v>
          </cell>
          <cell r="O55">
            <v>-21000</v>
          </cell>
        </row>
        <row r="56">
          <cell r="E56" t="str">
            <v>S9106</v>
          </cell>
          <cell r="O56">
            <v>0</v>
          </cell>
        </row>
        <row r="57">
          <cell r="E57" t="str">
            <v>S9107</v>
          </cell>
          <cell r="O57">
            <v>-13000</v>
          </cell>
        </row>
        <row r="58">
          <cell r="E58" t="str">
            <v>S9108</v>
          </cell>
          <cell r="O58">
            <v>-12019</v>
          </cell>
        </row>
        <row r="59">
          <cell r="E59" t="str">
            <v>S9109</v>
          </cell>
          <cell r="O59">
            <v>-78750</v>
          </cell>
        </row>
        <row r="60">
          <cell r="E60" t="str">
            <v xml:space="preserve">
</v>
          </cell>
          <cell r="O60">
            <v>0</v>
          </cell>
        </row>
        <row r="61">
          <cell r="E61" t="str">
            <v>O9105</v>
          </cell>
          <cell r="O61">
            <v>-2625</v>
          </cell>
        </row>
        <row r="62">
          <cell r="E62" t="str">
            <v xml:space="preserve">
</v>
          </cell>
          <cell r="O62">
            <v>0</v>
          </cell>
        </row>
        <row r="63">
          <cell r="E63" t="str">
            <v>R9104</v>
          </cell>
          <cell r="O63">
            <v>-4081</v>
          </cell>
        </row>
        <row r="64">
          <cell r="E64" t="str">
            <v>R9105</v>
          </cell>
          <cell r="O64">
            <v>-1165</v>
          </cell>
        </row>
        <row r="65">
          <cell r="E65" t="str">
            <v>R9106</v>
          </cell>
          <cell r="O65">
            <v>-7000</v>
          </cell>
        </row>
        <row r="66">
          <cell r="E66" t="str">
            <v>R9108</v>
          </cell>
          <cell r="O66">
            <v>-700</v>
          </cell>
        </row>
        <row r="67">
          <cell r="E67" t="str">
            <v>R9109</v>
          </cell>
          <cell r="O67">
            <v>-8750</v>
          </cell>
        </row>
        <row r="68">
          <cell r="E68" t="str">
            <v>R9112</v>
          </cell>
          <cell r="O68">
            <v>-2250</v>
          </cell>
        </row>
        <row r="69">
          <cell r="E69" t="str">
            <v>R9113</v>
          </cell>
          <cell r="O69">
            <v>-1680</v>
          </cell>
        </row>
        <row r="70">
          <cell r="E70" t="str">
            <v>R9114</v>
          </cell>
          <cell r="O70">
            <v>-1400</v>
          </cell>
        </row>
        <row r="71">
          <cell r="E71" t="str">
            <v xml:space="preserve">
</v>
          </cell>
          <cell r="O71">
            <v>0</v>
          </cell>
        </row>
        <row r="72">
          <cell r="E72" t="str">
            <v>C8111</v>
          </cell>
          <cell r="O72">
            <v>0</v>
          </cell>
        </row>
        <row r="73">
          <cell r="E73" t="str">
            <v>C8112</v>
          </cell>
          <cell r="O73">
            <v>-8244</v>
          </cell>
        </row>
        <row r="74">
          <cell r="E74" t="str">
            <v>C8389</v>
          </cell>
          <cell r="O74">
            <v>0</v>
          </cell>
        </row>
        <row r="75">
          <cell r="E75" t="str">
            <v>C9009</v>
          </cell>
          <cell r="O75">
            <v>7523</v>
          </cell>
        </row>
        <row r="76">
          <cell r="E76" t="str">
            <v>C9010</v>
          </cell>
          <cell r="O76">
            <v>5015</v>
          </cell>
        </row>
        <row r="77">
          <cell r="E77" t="str">
            <v>C9011</v>
          </cell>
          <cell r="O77">
            <v>7523</v>
          </cell>
        </row>
        <row r="78">
          <cell r="E78" t="str">
            <v>C9028</v>
          </cell>
          <cell r="O78">
            <v>837</v>
          </cell>
        </row>
        <row r="79">
          <cell r="E79" t="str">
            <v>C9119</v>
          </cell>
          <cell r="O79">
            <v>-15165</v>
          </cell>
        </row>
        <row r="80">
          <cell r="E80" t="str">
            <v>C9120</v>
          </cell>
          <cell r="O80">
            <v>-8000</v>
          </cell>
        </row>
        <row r="81">
          <cell r="E81" t="str">
            <v>C9121</v>
          </cell>
          <cell r="O81">
            <v>-29165</v>
          </cell>
        </row>
        <row r="82">
          <cell r="E82" t="str">
            <v>C9122</v>
          </cell>
          <cell r="O82">
            <v>-8000</v>
          </cell>
        </row>
        <row r="83">
          <cell r="E83" t="str">
            <v>C9123</v>
          </cell>
          <cell r="O83">
            <v>-8000</v>
          </cell>
        </row>
        <row r="84">
          <cell r="E84" t="str">
            <v>C9124</v>
          </cell>
          <cell r="O84">
            <v>-5000</v>
          </cell>
        </row>
        <row r="85">
          <cell r="E85" t="str">
            <v>C9125</v>
          </cell>
          <cell r="O85">
            <v>-12250</v>
          </cell>
        </row>
        <row r="86">
          <cell r="E86" t="str">
            <v>C9126</v>
          </cell>
          <cell r="O86">
            <v>-3500</v>
          </cell>
        </row>
        <row r="87">
          <cell r="E87" t="str">
            <v>C9127</v>
          </cell>
          <cell r="O87">
            <v>-875</v>
          </cell>
        </row>
        <row r="88">
          <cell r="E88" t="str">
            <v>C9128</v>
          </cell>
          <cell r="O88">
            <v>-2915</v>
          </cell>
        </row>
        <row r="89">
          <cell r="E89" t="str">
            <v>C9129</v>
          </cell>
          <cell r="O89">
            <v>-2915</v>
          </cell>
        </row>
        <row r="90">
          <cell r="E90" t="str">
            <v>C9130</v>
          </cell>
          <cell r="O90">
            <v>-4375</v>
          </cell>
        </row>
        <row r="91">
          <cell r="E91" t="str">
            <v>C9131</v>
          </cell>
          <cell r="O91">
            <v>-2915</v>
          </cell>
        </row>
        <row r="92">
          <cell r="E92" t="str">
            <v>C9132</v>
          </cell>
          <cell r="O92">
            <v>-35000</v>
          </cell>
        </row>
        <row r="93">
          <cell r="E93" t="str">
            <v>C9133</v>
          </cell>
          <cell r="O93">
            <v>-12000</v>
          </cell>
        </row>
        <row r="94">
          <cell r="E94" t="str">
            <v>C9134</v>
          </cell>
          <cell r="O94">
            <v>-8000</v>
          </cell>
        </row>
        <row r="95">
          <cell r="E95" t="str">
            <v>C9135</v>
          </cell>
          <cell r="O95">
            <v>-15000</v>
          </cell>
        </row>
        <row r="96">
          <cell r="E96" t="str">
            <v xml:space="preserve">
</v>
          </cell>
          <cell r="O96">
            <v>0</v>
          </cell>
        </row>
        <row r="97">
          <cell r="E97" t="str">
            <v>S8292</v>
          </cell>
          <cell r="O97">
            <v>3485</v>
          </cell>
        </row>
        <row r="98">
          <cell r="E98" t="str">
            <v>S9001</v>
          </cell>
          <cell r="O98">
            <v>51731</v>
          </cell>
        </row>
        <row r="99">
          <cell r="E99" t="str">
            <v>S9110</v>
          </cell>
          <cell r="O99">
            <v>-1550</v>
          </cell>
        </row>
        <row r="100">
          <cell r="E100" t="str">
            <v>S9111</v>
          </cell>
          <cell r="O100">
            <v>-10000</v>
          </cell>
        </row>
        <row r="101">
          <cell r="E101" t="str">
            <v>S9112</v>
          </cell>
          <cell r="O101">
            <v>-16000</v>
          </cell>
        </row>
        <row r="102">
          <cell r="E102" t="str">
            <v>S9113</v>
          </cell>
          <cell r="O102">
            <v>-20415</v>
          </cell>
        </row>
        <row r="103">
          <cell r="E103" t="str">
            <v>S9114</v>
          </cell>
          <cell r="O103">
            <v>-3500</v>
          </cell>
        </row>
        <row r="104">
          <cell r="E104" t="str">
            <v>S9115</v>
          </cell>
          <cell r="O104">
            <v>-1169</v>
          </cell>
        </row>
        <row r="105">
          <cell r="E105" t="str">
            <v>S9116</v>
          </cell>
          <cell r="O105">
            <v>-1200</v>
          </cell>
        </row>
        <row r="106">
          <cell r="E106" t="str">
            <v>S9117</v>
          </cell>
          <cell r="O106">
            <v>0</v>
          </cell>
        </row>
        <row r="107">
          <cell r="E107" t="str">
            <v>S9118</v>
          </cell>
          <cell r="O107">
            <v>-7000</v>
          </cell>
        </row>
        <row r="108">
          <cell r="E108" t="str">
            <v>S9119</v>
          </cell>
          <cell r="O108">
            <v>-4081</v>
          </cell>
        </row>
        <row r="109">
          <cell r="E109" t="str">
            <v xml:space="preserve">
</v>
          </cell>
          <cell r="O109">
            <v>0</v>
          </cell>
        </row>
        <row r="110">
          <cell r="E110" t="str">
            <v xml:space="preserve">
</v>
          </cell>
          <cell r="O110">
            <v>0</v>
          </cell>
        </row>
        <row r="111">
          <cell r="E111" t="str">
            <v xml:space="preserve">
</v>
          </cell>
          <cell r="O111">
            <v>0</v>
          </cell>
        </row>
        <row r="112">
          <cell r="E112" t="str">
            <v xml:space="preserve">
</v>
          </cell>
          <cell r="O112">
            <v>0</v>
          </cell>
        </row>
        <row r="113">
          <cell r="E113" t="str">
            <v xml:space="preserve">
</v>
          </cell>
          <cell r="O113">
            <v>0</v>
          </cell>
        </row>
        <row r="114">
          <cell r="E114" t="str">
            <v>C8396</v>
          </cell>
          <cell r="O114">
            <v>0</v>
          </cell>
        </row>
        <row r="115">
          <cell r="E115" t="str">
            <v>C8406</v>
          </cell>
          <cell r="O115">
            <v>0</v>
          </cell>
        </row>
        <row r="116">
          <cell r="E116" t="str">
            <v xml:space="preserve">
</v>
          </cell>
          <cell r="O116">
            <v>0</v>
          </cell>
        </row>
        <row r="117">
          <cell r="E117" t="str">
            <v>S9102</v>
          </cell>
          <cell r="O117">
            <v>28203</v>
          </cell>
        </row>
        <row r="118">
          <cell r="E118" t="str">
            <v xml:space="preserve">
</v>
          </cell>
          <cell r="O118">
            <v>0</v>
          </cell>
        </row>
        <row r="119">
          <cell r="E119" t="str">
            <v xml:space="preserve">
</v>
          </cell>
          <cell r="O119">
            <v>0</v>
          </cell>
        </row>
        <row r="120">
          <cell r="E120" t="str">
            <v>C8109</v>
          </cell>
          <cell r="O120">
            <v>0</v>
          </cell>
        </row>
        <row r="121">
          <cell r="E121" t="str">
            <v>C8400</v>
          </cell>
          <cell r="O121">
            <v>-111</v>
          </cell>
        </row>
        <row r="122">
          <cell r="E122" t="str">
            <v>C8404</v>
          </cell>
          <cell r="O122">
            <v>0</v>
          </cell>
        </row>
        <row r="123">
          <cell r="E123" t="str">
            <v>C8407</v>
          </cell>
          <cell r="O123">
            <v>-3689</v>
          </cell>
        </row>
        <row r="124">
          <cell r="E124" t="str">
            <v>C8408</v>
          </cell>
          <cell r="O124">
            <v>0</v>
          </cell>
        </row>
        <row r="125">
          <cell r="E125" t="str">
            <v>C9007</v>
          </cell>
          <cell r="O125">
            <v>2549</v>
          </cell>
        </row>
        <row r="126">
          <cell r="E126" t="str">
            <v>C9103</v>
          </cell>
          <cell r="O126">
            <v>4059</v>
          </cell>
        </row>
        <row r="127">
          <cell r="E127" t="str">
            <v>C9107</v>
          </cell>
          <cell r="O127">
            <v>358</v>
          </cell>
        </row>
        <row r="128">
          <cell r="E128" t="str">
            <v>C9108</v>
          </cell>
          <cell r="O128">
            <v>2899</v>
          </cell>
        </row>
        <row r="129">
          <cell r="E129" t="str">
            <v xml:space="preserve">
</v>
          </cell>
          <cell r="O129">
            <v>0</v>
          </cell>
        </row>
        <row r="130">
          <cell r="E130" t="str">
            <v xml:space="preserve">
</v>
          </cell>
          <cell r="O130">
            <v>0</v>
          </cell>
        </row>
        <row r="131">
          <cell r="E131" t="str">
            <v xml:space="preserve">
</v>
          </cell>
          <cell r="O131">
            <v>0</v>
          </cell>
        </row>
        <row r="132">
          <cell r="E132" t="str">
            <v xml:space="preserve">
</v>
          </cell>
          <cell r="O132">
            <v>0</v>
          </cell>
        </row>
        <row r="133">
          <cell r="E133" t="str">
            <v xml:space="preserve">
</v>
          </cell>
          <cell r="O133">
            <v>0</v>
          </cell>
        </row>
        <row r="134">
          <cell r="E134" t="str">
            <v>C8405</v>
          </cell>
          <cell r="O134">
            <v>0</v>
          </cell>
        </row>
        <row r="135">
          <cell r="E135" t="str">
            <v>C9115</v>
          </cell>
          <cell r="O135">
            <v>1328</v>
          </cell>
        </row>
        <row r="136">
          <cell r="E136" t="str">
            <v xml:space="preserve">
</v>
          </cell>
          <cell r="O136">
            <v>0</v>
          </cell>
        </row>
        <row r="137">
          <cell r="E137" t="str">
            <v xml:space="preserve">
</v>
          </cell>
          <cell r="O137">
            <v>0</v>
          </cell>
        </row>
        <row r="138">
          <cell r="E138" t="str">
            <v xml:space="preserve">
</v>
          </cell>
          <cell r="O138">
            <v>0</v>
          </cell>
        </row>
        <row r="139">
          <cell r="E139" t="str">
            <v>C9136</v>
          </cell>
          <cell r="O139">
            <v>-41200</v>
          </cell>
        </row>
        <row r="140">
          <cell r="E140" t="str">
            <v>C9137</v>
          </cell>
          <cell r="O140">
            <v>-1000</v>
          </cell>
        </row>
        <row r="141">
          <cell r="E141" t="str">
            <v>C9138</v>
          </cell>
          <cell r="O141">
            <v>-900</v>
          </cell>
        </row>
        <row r="142">
          <cell r="E142" t="str">
            <v xml:space="preserve">
</v>
          </cell>
          <cell r="O142">
            <v>0</v>
          </cell>
        </row>
        <row r="143">
          <cell r="E143" t="str">
            <v>S9120</v>
          </cell>
          <cell r="O143">
            <v>-8000</v>
          </cell>
        </row>
        <row r="144">
          <cell r="E144" t="str">
            <v xml:space="preserve">
</v>
          </cell>
          <cell r="O144">
            <v>0</v>
          </cell>
        </row>
        <row r="145">
          <cell r="E145" t="str">
            <v>O9106</v>
          </cell>
          <cell r="O145">
            <v>-5000</v>
          </cell>
        </row>
        <row r="146">
          <cell r="E146" t="str">
            <v xml:space="preserve">
</v>
          </cell>
          <cell r="O146">
            <v>0</v>
          </cell>
        </row>
        <row r="147">
          <cell r="E147" t="str">
            <v>M9100</v>
          </cell>
          <cell r="O147">
            <v>-3000</v>
          </cell>
        </row>
        <row r="148">
          <cell r="E148" t="str">
            <v>M9101</v>
          </cell>
          <cell r="O148">
            <v>-1000</v>
          </cell>
        </row>
        <row r="149">
          <cell r="E149" t="str">
            <v xml:space="preserve">
</v>
          </cell>
          <cell r="O149">
            <v>0</v>
          </cell>
        </row>
        <row r="150">
          <cell r="E150" t="str">
            <v xml:space="preserve">
</v>
          </cell>
          <cell r="O150">
            <v>0</v>
          </cell>
        </row>
        <row r="151">
          <cell r="E151" t="str">
            <v>E9100</v>
          </cell>
          <cell r="O151">
            <v>-2500</v>
          </cell>
        </row>
        <row r="152">
          <cell r="E152" t="str">
            <v>E9101</v>
          </cell>
          <cell r="O152">
            <v>-750</v>
          </cell>
        </row>
        <row r="153">
          <cell r="E153" t="str">
            <v xml:space="preserve">
</v>
          </cell>
          <cell r="O153">
            <v>0</v>
          </cell>
        </row>
        <row r="154">
          <cell r="E154" t="str">
            <v>R9115</v>
          </cell>
          <cell r="O154">
            <v>-875</v>
          </cell>
        </row>
        <row r="155">
          <cell r="E155" t="str">
            <v>R9116</v>
          </cell>
          <cell r="O155">
            <v>-350</v>
          </cell>
        </row>
        <row r="156">
          <cell r="E156" t="str">
            <v xml:space="preserve">
</v>
          </cell>
          <cell r="O156">
            <v>0</v>
          </cell>
        </row>
        <row r="157">
          <cell r="E157" t="str">
            <v>C8207</v>
          </cell>
          <cell r="O157">
            <v>0</v>
          </cell>
        </row>
        <row r="158">
          <cell r="E158" t="str">
            <v>C9020</v>
          </cell>
          <cell r="O158">
            <v>2706</v>
          </cell>
        </row>
        <row r="159">
          <cell r="E159" t="str">
            <v>C9026</v>
          </cell>
          <cell r="O159">
            <v>1291</v>
          </cell>
        </row>
        <row r="160">
          <cell r="E160" t="str">
            <v>C9139</v>
          </cell>
          <cell r="O160">
            <v>-4347</v>
          </cell>
        </row>
        <row r="161">
          <cell r="E161" t="str">
            <v>C9140</v>
          </cell>
          <cell r="O161">
            <v>-660</v>
          </cell>
        </row>
        <row r="162">
          <cell r="E162" t="str">
            <v>C9141</v>
          </cell>
          <cell r="O162">
            <v>-3098</v>
          </cell>
        </row>
        <row r="163">
          <cell r="E163" t="str">
            <v>C9142</v>
          </cell>
          <cell r="O163">
            <v>-2042</v>
          </cell>
        </row>
        <row r="164">
          <cell r="E164" t="str">
            <v xml:space="preserve">
</v>
          </cell>
          <cell r="O164">
            <v>0</v>
          </cell>
        </row>
        <row r="165">
          <cell r="E165" t="str">
            <v>S9121</v>
          </cell>
          <cell r="O165">
            <v>-5833</v>
          </cell>
        </row>
        <row r="166">
          <cell r="E166" t="str">
            <v xml:space="preserve">
</v>
          </cell>
          <cell r="O166">
            <v>0</v>
          </cell>
        </row>
        <row r="167">
          <cell r="E167" t="str">
            <v>O9107</v>
          </cell>
          <cell r="O167">
            <v>-2917</v>
          </cell>
        </row>
        <row r="168">
          <cell r="E168" t="str">
            <v xml:space="preserve">
</v>
          </cell>
          <cell r="O168">
            <v>0</v>
          </cell>
        </row>
        <row r="169">
          <cell r="E169" t="str">
            <v>M9102</v>
          </cell>
          <cell r="O169">
            <v>-17500</v>
          </cell>
        </row>
        <row r="170">
          <cell r="E170" t="str">
            <v xml:space="preserve">
</v>
          </cell>
          <cell r="O170">
            <v>0</v>
          </cell>
        </row>
        <row r="171">
          <cell r="E171" t="str">
            <v>G8002</v>
          </cell>
          <cell r="O171">
            <v>-96466</v>
          </cell>
        </row>
        <row r="172">
          <cell r="E172" t="str">
            <v>REGMSP0409</v>
          </cell>
          <cell r="O172">
            <v>20800</v>
          </cell>
        </row>
        <row r="173">
          <cell r="E173" t="str">
            <v xml:space="preserve">
</v>
          </cell>
          <cell r="O173">
            <v>0</v>
          </cell>
        </row>
        <row r="174">
          <cell r="E174" t="str">
            <v xml:space="preserve">
</v>
          </cell>
          <cell r="O174">
            <v>-145494</v>
          </cell>
        </row>
        <row r="175">
          <cell r="E175" t="str">
            <v xml:space="preserve">
</v>
          </cell>
          <cell r="O175">
            <v>0</v>
          </cell>
        </row>
        <row r="176">
          <cell r="E176" t="str">
            <v>T9039</v>
          </cell>
          <cell r="O176">
            <v>444</v>
          </cell>
        </row>
        <row r="177">
          <cell r="E177" t="str">
            <v>T9100</v>
          </cell>
          <cell r="O177">
            <v>-3792</v>
          </cell>
        </row>
        <row r="178">
          <cell r="E178" t="str">
            <v>T9101</v>
          </cell>
          <cell r="O178">
            <v>-1167</v>
          </cell>
        </row>
        <row r="179">
          <cell r="E179" t="str">
            <v>T9102</v>
          </cell>
          <cell r="O179">
            <v>-187</v>
          </cell>
        </row>
        <row r="180">
          <cell r="E180" t="str">
            <v>T9103</v>
          </cell>
          <cell r="O180">
            <v>-951</v>
          </cell>
        </row>
        <row r="181">
          <cell r="E181" t="str">
            <v>T9104</v>
          </cell>
          <cell r="O181">
            <v>-583</v>
          </cell>
        </row>
        <row r="182">
          <cell r="E182" t="str">
            <v>T9105</v>
          </cell>
          <cell r="O182">
            <v>-292</v>
          </cell>
        </row>
        <row r="183">
          <cell r="E183" t="str">
            <v>R9002</v>
          </cell>
          <cell r="O183">
            <v>4771</v>
          </cell>
        </row>
        <row r="184">
          <cell r="E184" t="str">
            <v xml:space="preserve">
</v>
          </cell>
          <cell r="O184">
            <v>0</v>
          </cell>
        </row>
        <row r="185">
          <cell r="E185" t="str">
            <v>C9012</v>
          </cell>
          <cell r="O185">
            <v>1318</v>
          </cell>
        </row>
        <row r="186">
          <cell r="E186" t="str">
            <v>C9143</v>
          </cell>
          <cell r="O186">
            <v>-22806</v>
          </cell>
        </row>
        <row r="187">
          <cell r="E187" t="str">
            <v>C9144</v>
          </cell>
          <cell r="O187">
            <v>-30000</v>
          </cell>
        </row>
        <row r="188">
          <cell r="E188" t="str">
            <v>C9145</v>
          </cell>
          <cell r="O188">
            <v>-50000</v>
          </cell>
        </row>
        <row r="189">
          <cell r="E189" t="str">
            <v>C9146</v>
          </cell>
          <cell r="O189">
            <v>-75000</v>
          </cell>
        </row>
        <row r="190">
          <cell r="E190" t="str">
            <v>C9147</v>
          </cell>
          <cell r="O190">
            <v>-60000</v>
          </cell>
        </row>
        <row r="191">
          <cell r="E191" t="str">
            <v>C9148</v>
          </cell>
          <cell r="O191">
            <v>-20000</v>
          </cell>
        </row>
        <row r="192">
          <cell r="E192" t="str">
            <v>C9149</v>
          </cell>
          <cell r="O192">
            <v>-36000</v>
          </cell>
        </row>
        <row r="193">
          <cell r="E193" t="str">
            <v xml:space="preserve">
</v>
          </cell>
          <cell r="O193">
            <v>0</v>
          </cell>
        </row>
        <row r="194">
          <cell r="E194" t="str">
            <v>S9001A</v>
          </cell>
          <cell r="O194">
            <v>60407</v>
          </cell>
        </row>
        <row r="195">
          <cell r="E195" t="str">
            <v>S9006</v>
          </cell>
          <cell r="O195">
            <v>6000</v>
          </cell>
        </row>
        <row r="196">
          <cell r="E196" t="str">
            <v>S9122</v>
          </cell>
          <cell r="O196">
            <v>-25000</v>
          </cell>
        </row>
        <row r="197">
          <cell r="E197" t="str">
            <v>S9123</v>
          </cell>
          <cell r="O197">
            <v>38636</v>
          </cell>
        </row>
        <row r="198">
          <cell r="E198" t="str">
            <v>M9001</v>
          </cell>
          <cell r="O198">
            <v>1134</v>
          </cell>
        </row>
        <row r="199">
          <cell r="E199" t="str">
            <v xml:space="preserve">
</v>
          </cell>
          <cell r="O199">
            <v>0</v>
          </cell>
        </row>
        <row r="200">
          <cell r="E200" t="str">
            <v xml:space="preserve">
</v>
          </cell>
          <cell r="O200">
            <v>0</v>
          </cell>
        </row>
        <row r="201">
          <cell r="E201" t="str">
            <v xml:space="preserve">
</v>
          </cell>
          <cell r="O201">
            <v>-60000</v>
          </cell>
        </row>
        <row r="202">
          <cell r="E202" t="str">
            <v xml:space="preserve">
</v>
          </cell>
          <cell r="O202">
            <v>0</v>
          </cell>
        </row>
        <row r="203">
          <cell r="E203" t="str">
            <v xml:space="preserve">
</v>
          </cell>
          <cell r="O203">
            <v>0</v>
          </cell>
        </row>
        <row r="204">
          <cell r="E204" t="str">
            <v>C8385</v>
          </cell>
          <cell r="O204">
            <v>0</v>
          </cell>
        </row>
        <row r="205">
          <cell r="E205" t="str">
            <v>C8397</v>
          </cell>
          <cell r="O205">
            <v>252</v>
          </cell>
        </row>
        <row r="206">
          <cell r="E206" t="str">
            <v>C9150</v>
          </cell>
          <cell r="O206">
            <v>-2000</v>
          </cell>
        </row>
        <row r="207">
          <cell r="E207" t="str">
            <v>C9151</v>
          </cell>
          <cell r="O207">
            <v>-1600</v>
          </cell>
        </row>
        <row r="208">
          <cell r="E208" t="str">
            <v xml:space="preserve">
</v>
          </cell>
          <cell r="O208">
            <v>0</v>
          </cell>
        </row>
        <row r="209">
          <cell r="E209" t="str">
            <v>O9108</v>
          </cell>
          <cell r="O209">
            <v>-1000</v>
          </cell>
        </row>
        <row r="210">
          <cell r="E210" t="str">
            <v xml:space="preserve">
</v>
          </cell>
          <cell r="O210">
            <v>0</v>
          </cell>
        </row>
        <row r="211">
          <cell r="E211" t="str">
            <v>C9152</v>
          </cell>
          <cell r="O211">
            <v>-1458</v>
          </cell>
        </row>
        <row r="212">
          <cell r="E212" t="str">
            <v>C9153</v>
          </cell>
          <cell r="O212">
            <v>-875</v>
          </cell>
        </row>
        <row r="213">
          <cell r="E213" t="str">
            <v>C9154</v>
          </cell>
          <cell r="O213">
            <v>-583</v>
          </cell>
        </row>
        <row r="214">
          <cell r="E214" t="str">
            <v xml:space="preserve">
</v>
          </cell>
          <cell r="O214">
            <v>0</v>
          </cell>
        </row>
        <row r="215">
          <cell r="E215" t="str">
            <v>S9124</v>
          </cell>
          <cell r="O215">
            <v>-1458</v>
          </cell>
        </row>
        <row r="216">
          <cell r="E216" t="str">
            <v>S9125</v>
          </cell>
          <cell r="O216">
            <v>-875</v>
          </cell>
        </row>
        <row r="217">
          <cell r="E217" t="str">
            <v>S9126</v>
          </cell>
          <cell r="O217">
            <v>-583</v>
          </cell>
        </row>
        <row r="218">
          <cell r="E218" t="str">
            <v xml:space="preserve">
</v>
          </cell>
          <cell r="O218">
            <v>0</v>
          </cell>
        </row>
        <row r="219">
          <cell r="E219" t="str">
            <v>O9109</v>
          </cell>
          <cell r="O219">
            <v>-1167</v>
          </cell>
        </row>
        <row r="220">
          <cell r="E220" t="str">
            <v xml:space="preserve">
</v>
          </cell>
          <cell r="O220">
            <v>0</v>
          </cell>
        </row>
        <row r="221">
          <cell r="E221" t="str">
            <v>C9002</v>
          </cell>
          <cell r="O221">
            <v>8465</v>
          </cell>
        </row>
        <row r="222">
          <cell r="E222" t="str">
            <v>C9155</v>
          </cell>
          <cell r="O222">
            <v>0</v>
          </cell>
        </row>
        <row r="223">
          <cell r="E223" t="str">
            <v xml:space="preserve">
</v>
          </cell>
          <cell r="O223">
            <v>0</v>
          </cell>
        </row>
        <row r="224">
          <cell r="E224" t="str">
            <v>O9110</v>
          </cell>
          <cell r="O224">
            <v>-3000</v>
          </cell>
        </row>
        <row r="225">
          <cell r="E225" t="str">
            <v>O9111</v>
          </cell>
          <cell r="O225">
            <v>-1000</v>
          </cell>
        </row>
        <row r="226">
          <cell r="E226" t="str">
            <v xml:space="preserve">
</v>
          </cell>
          <cell r="O226">
            <v>0</v>
          </cell>
        </row>
        <row r="227">
          <cell r="E227" t="str">
            <v>R9117</v>
          </cell>
          <cell r="O227">
            <v>-1575</v>
          </cell>
        </row>
        <row r="228">
          <cell r="E228" t="str">
            <v xml:space="preserve">
</v>
          </cell>
          <cell r="O228">
            <v>0</v>
          </cell>
        </row>
        <row r="229">
          <cell r="E229" t="str">
            <v>C9003</v>
          </cell>
          <cell r="O229">
            <v>2458</v>
          </cell>
        </row>
        <row r="230">
          <cell r="E230" t="str">
            <v>C9005</v>
          </cell>
          <cell r="O230">
            <v>2665</v>
          </cell>
        </row>
        <row r="231">
          <cell r="E231" t="str">
            <v>C9156</v>
          </cell>
          <cell r="O231">
            <v>-14292</v>
          </cell>
        </row>
        <row r="232">
          <cell r="E232" t="str">
            <v>C9156D</v>
          </cell>
          <cell r="O232">
            <v>204</v>
          </cell>
        </row>
        <row r="233">
          <cell r="E233" t="str">
            <v>C9156E</v>
          </cell>
          <cell r="O233">
            <v>204</v>
          </cell>
        </row>
        <row r="234">
          <cell r="E234" t="str">
            <v>C9156F</v>
          </cell>
          <cell r="O234">
            <v>204</v>
          </cell>
        </row>
        <row r="235">
          <cell r="E235" t="str">
            <v>C9156G</v>
          </cell>
          <cell r="O235">
            <v>472</v>
          </cell>
        </row>
        <row r="236">
          <cell r="E236" t="str">
            <v xml:space="preserve">
</v>
          </cell>
          <cell r="O236">
            <v>0</v>
          </cell>
        </row>
        <row r="237">
          <cell r="E237" t="str">
            <v>S9127</v>
          </cell>
          <cell r="O237">
            <v>-17500</v>
          </cell>
        </row>
        <row r="238">
          <cell r="E238" t="str">
            <v>O8107</v>
          </cell>
          <cell r="O238">
            <v>881</v>
          </cell>
        </row>
        <row r="239">
          <cell r="E239" t="str">
            <v xml:space="preserve">
</v>
          </cell>
          <cell r="O239">
            <v>0</v>
          </cell>
        </row>
        <row r="240">
          <cell r="E240" t="str">
            <v>B9100</v>
          </cell>
          <cell r="O240">
            <v>-10000</v>
          </cell>
        </row>
        <row r="241">
          <cell r="E241" t="str">
            <v>B9101</v>
          </cell>
          <cell r="O241">
            <v>-5000</v>
          </cell>
        </row>
        <row r="242">
          <cell r="E242" t="str">
            <v xml:space="preserve">
</v>
          </cell>
          <cell r="O242">
            <v>0</v>
          </cell>
        </row>
        <row r="243">
          <cell r="E243" t="str">
            <v>R8416</v>
          </cell>
          <cell r="O243">
            <v>-107</v>
          </cell>
        </row>
        <row r="244">
          <cell r="E244" t="str">
            <v>R9118</v>
          </cell>
          <cell r="O244">
            <v>0</v>
          </cell>
        </row>
        <row r="245">
          <cell r="E245" t="str">
            <v xml:space="preserve">
</v>
          </cell>
          <cell r="O245">
            <v>0</v>
          </cell>
        </row>
        <row r="246">
          <cell r="E246" t="str">
            <v>C8402</v>
          </cell>
          <cell r="O246">
            <v>0</v>
          </cell>
        </row>
        <row r="247">
          <cell r="E247" t="str">
            <v>C8403</v>
          </cell>
          <cell r="O247">
            <v>-755</v>
          </cell>
        </row>
        <row r="248">
          <cell r="E248" t="str">
            <v>C9008</v>
          </cell>
          <cell r="O248">
            <v>247</v>
          </cell>
        </row>
        <row r="249">
          <cell r="E249" t="str">
            <v>C9157</v>
          </cell>
          <cell r="O249">
            <v>0</v>
          </cell>
        </row>
        <row r="250">
          <cell r="E250" t="str">
            <v>C9158</v>
          </cell>
          <cell r="O250">
            <v>0</v>
          </cell>
        </row>
        <row r="251">
          <cell r="E251" t="str">
            <v>C9159</v>
          </cell>
          <cell r="O251">
            <v>0</v>
          </cell>
        </row>
        <row r="252">
          <cell r="E252" t="str">
            <v>C9160</v>
          </cell>
          <cell r="O252">
            <v>0</v>
          </cell>
        </row>
        <row r="253">
          <cell r="E253" t="str">
            <v xml:space="preserve">
</v>
          </cell>
          <cell r="O253">
            <v>0</v>
          </cell>
        </row>
        <row r="254">
          <cell r="E254" t="str">
            <v>S9128</v>
          </cell>
          <cell r="O254">
            <v>0</v>
          </cell>
        </row>
        <row r="255">
          <cell r="E255" t="str">
            <v xml:space="preserve">
</v>
          </cell>
          <cell r="O255">
            <v>0</v>
          </cell>
        </row>
        <row r="256">
          <cell r="E256" t="str">
            <v>O8076</v>
          </cell>
          <cell r="O256">
            <v>4</v>
          </cell>
        </row>
        <row r="257">
          <cell r="E257" t="str">
            <v>O9112</v>
          </cell>
          <cell r="O257">
            <v>-1500</v>
          </cell>
        </row>
        <row r="258">
          <cell r="E258" t="str">
            <v>O9113</v>
          </cell>
          <cell r="O258">
            <v>-3000</v>
          </cell>
        </row>
        <row r="259">
          <cell r="E259" t="str">
            <v>O9114</v>
          </cell>
          <cell r="O259">
            <v>-10000</v>
          </cell>
        </row>
        <row r="260">
          <cell r="E260" t="str">
            <v>O9115</v>
          </cell>
          <cell r="O260">
            <v>-1500</v>
          </cell>
        </row>
        <row r="261">
          <cell r="E261" t="str">
            <v>O9116</v>
          </cell>
          <cell r="O261">
            <v>-1000</v>
          </cell>
        </row>
        <row r="262">
          <cell r="E262" t="str">
            <v xml:space="preserve">
</v>
          </cell>
          <cell r="O262">
            <v>0</v>
          </cell>
        </row>
        <row r="263">
          <cell r="E263" t="str">
            <v>M9002</v>
          </cell>
          <cell r="O263">
            <v>2171</v>
          </cell>
        </row>
        <row r="264">
          <cell r="E264" t="str">
            <v>M9003</v>
          </cell>
          <cell r="O264">
            <v>3526</v>
          </cell>
        </row>
        <row r="265">
          <cell r="E265" t="str">
            <v>M9103</v>
          </cell>
          <cell r="O265">
            <v>-10000</v>
          </cell>
        </row>
        <row r="266">
          <cell r="E266" t="str">
            <v>M9104</v>
          </cell>
          <cell r="O266">
            <v>-2500</v>
          </cell>
        </row>
        <row r="267">
          <cell r="E267" t="str">
            <v>M9105</v>
          </cell>
          <cell r="O267">
            <v>-5000</v>
          </cell>
        </row>
        <row r="268">
          <cell r="E268" t="str">
            <v>M9106</v>
          </cell>
          <cell r="O268">
            <v>-4500</v>
          </cell>
        </row>
        <row r="269">
          <cell r="E269" t="str">
            <v>M9107</v>
          </cell>
          <cell r="O269">
            <v>-3750</v>
          </cell>
        </row>
        <row r="270">
          <cell r="E270" t="str">
            <v>M9108</v>
          </cell>
          <cell r="O270">
            <v>-1050</v>
          </cell>
        </row>
        <row r="271">
          <cell r="E271" t="str">
            <v>M9109</v>
          </cell>
          <cell r="O271">
            <v>-1250</v>
          </cell>
        </row>
        <row r="272">
          <cell r="E272" t="str">
            <v>M9110</v>
          </cell>
          <cell r="O272">
            <v>-1875</v>
          </cell>
        </row>
        <row r="273">
          <cell r="E273" t="str">
            <v>M9111</v>
          </cell>
          <cell r="O273">
            <v>-9000</v>
          </cell>
        </row>
        <row r="274">
          <cell r="E274" t="str">
            <v xml:space="preserve">
</v>
          </cell>
          <cell r="O274">
            <v>0</v>
          </cell>
        </row>
        <row r="275">
          <cell r="E275" t="str">
            <v>T8317</v>
          </cell>
          <cell r="O275">
            <v>0</v>
          </cell>
        </row>
        <row r="276">
          <cell r="E276" t="str">
            <v>T8323</v>
          </cell>
          <cell r="O276">
            <v>-10</v>
          </cell>
        </row>
        <row r="277">
          <cell r="E277" t="str">
            <v>T8382</v>
          </cell>
          <cell r="O277">
            <v>1005</v>
          </cell>
        </row>
        <row r="278">
          <cell r="E278" t="str">
            <v>T8390</v>
          </cell>
          <cell r="O278">
            <v>1455</v>
          </cell>
        </row>
        <row r="279">
          <cell r="E279" t="str">
            <v>T8391</v>
          </cell>
          <cell r="O279">
            <v>1718</v>
          </cell>
        </row>
        <row r="280">
          <cell r="E280" t="str">
            <v>T8395</v>
          </cell>
          <cell r="O280">
            <v>0</v>
          </cell>
        </row>
        <row r="281">
          <cell r="E281" t="str">
            <v>T8396</v>
          </cell>
          <cell r="O281">
            <v>0</v>
          </cell>
        </row>
        <row r="282">
          <cell r="E282" t="str">
            <v>T8401</v>
          </cell>
          <cell r="O282">
            <v>-3272</v>
          </cell>
        </row>
        <row r="283">
          <cell r="E283" t="str">
            <v>T8402</v>
          </cell>
          <cell r="O283">
            <v>2156</v>
          </cell>
        </row>
        <row r="284">
          <cell r="E284" t="str">
            <v>T9003</v>
          </cell>
          <cell r="O284">
            <v>4455</v>
          </cell>
        </row>
        <row r="285">
          <cell r="E285" t="str">
            <v>T9004</v>
          </cell>
          <cell r="O285">
            <v>2579</v>
          </cell>
        </row>
        <row r="286">
          <cell r="E286" t="str">
            <v>T9005</v>
          </cell>
          <cell r="O286">
            <v>5554</v>
          </cell>
        </row>
        <row r="287">
          <cell r="E287" t="str">
            <v>T9006</v>
          </cell>
          <cell r="O287">
            <v>4211</v>
          </cell>
        </row>
        <row r="288">
          <cell r="E288" t="str">
            <v>T9010</v>
          </cell>
          <cell r="O288">
            <v>915</v>
          </cell>
        </row>
        <row r="289">
          <cell r="E289" t="str">
            <v>T9012</v>
          </cell>
          <cell r="O289">
            <v>1932</v>
          </cell>
        </row>
        <row r="290">
          <cell r="E290" t="str">
            <v>T9014</v>
          </cell>
          <cell r="O290">
            <v>17672</v>
          </cell>
        </row>
        <row r="291">
          <cell r="E291" t="str">
            <v>T9015</v>
          </cell>
          <cell r="O291">
            <v>33786</v>
          </cell>
        </row>
        <row r="292">
          <cell r="E292" t="str">
            <v>T9031</v>
          </cell>
          <cell r="O292">
            <v>5930</v>
          </cell>
        </row>
        <row r="293">
          <cell r="E293" t="str">
            <v>T9032</v>
          </cell>
          <cell r="O293">
            <v>3708</v>
          </cell>
        </row>
        <row r="294">
          <cell r="E294" t="str">
            <v>T9034</v>
          </cell>
          <cell r="O294">
            <v>546</v>
          </cell>
        </row>
        <row r="295">
          <cell r="E295" t="str">
            <v>T9035</v>
          </cell>
          <cell r="O295">
            <v>9911</v>
          </cell>
        </row>
        <row r="296">
          <cell r="E296" t="str">
            <v>T9036</v>
          </cell>
          <cell r="O296">
            <v>2705</v>
          </cell>
        </row>
        <row r="297">
          <cell r="E297" t="str">
            <v>T9037</v>
          </cell>
          <cell r="O297">
            <v>2880</v>
          </cell>
        </row>
        <row r="298">
          <cell r="E298" t="str">
            <v>T9038</v>
          </cell>
          <cell r="O298">
            <v>393</v>
          </cell>
        </row>
        <row r="299">
          <cell r="E299" t="str">
            <v>T9106</v>
          </cell>
          <cell r="O299">
            <v>-1200</v>
          </cell>
        </row>
        <row r="300">
          <cell r="E300" t="str">
            <v>T9107</v>
          </cell>
          <cell r="O300">
            <v>-5000</v>
          </cell>
        </row>
        <row r="301">
          <cell r="E301" t="str">
            <v>T9108</v>
          </cell>
          <cell r="O301">
            <v>-2500</v>
          </cell>
        </row>
        <row r="302">
          <cell r="E302" t="str">
            <v>T9109</v>
          </cell>
          <cell r="O302">
            <v>-5000</v>
          </cell>
        </row>
        <row r="303">
          <cell r="E303" t="str">
            <v>T9110</v>
          </cell>
          <cell r="O303">
            <v>-2000</v>
          </cell>
        </row>
        <row r="304">
          <cell r="E304" t="str">
            <v>T9111</v>
          </cell>
          <cell r="O304">
            <v>138</v>
          </cell>
        </row>
        <row r="305">
          <cell r="E305" t="str">
            <v>T9112</v>
          </cell>
          <cell r="O305">
            <v>-10000</v>
          </cell>
        </row>
        <row r="306">
          <cell r="E306" t="str">
            <v>T9112A</v>
          </cell>
          <cell r="O306">
            <v>5886</v>
          </cell>
        </row>
        <row r="307">
          <cell r="E307" t="str">
            <v>T9113</v>
          </cell>
          <cell r="O307">
            <v>-2000</v>
          </cell>
        </row>
        <row r="308">
          <cell r="E308" t="str">
            <v>T9114</v>
          </cell>
          <cell r="O308">
            <v>-10000</v>
          </cell>
        </row>
        <row r="309">
          <cell r="E309" t="str">
            <v>T9115</v>
          </cell>
          <cell r="O309">
            <v>-5000</v>
          </cell>
        </row>
        <row r="310">
          <cell r="E310" t="str">
            <v>T9116</v>
          </cell>
          <cell r="O310">
            <v>0</v>
          </cell>
        </row>
        <row r="311">
          <cell r="E311" t="str">
            <v>T9117</v>
          </cell>
          <cell r="O311">
            <v>-2500</v>
          </cell>
        </row>
        <row r="312">
          <cell r="E312" t="str">
            <v>T9118</v>
          </cell>
          <cell r="O312">
            <v>-2500</v>
          </cell>
        </row>
        <row r="313">
          <cell r="E313" t="str">
            <v>T9119</v>
          </cell>
          <cell r="O313">
            <v>-1139</v>
          </cell>
        </row>
        <row r="314">
          <cell r="E314" t="str">
            <v>T9120</v>
          </cell>
          <cell r="O314">
            <v>-2500</v>
          </cell>
        </row>
        <row r="315">
          <cell r="E315" t="str">
            <v>T9121</v>
          </cell>
          <cell r="O315">
            <v>-9000</v>
          </cell>
        </row>
        <row r="316">
          <cell r="E316" t="str">
            <v>T9122</v>
          </cell>
          <cell r="O316">
            <v>-6000</v>
          </cell>
        </row>
        <row r="317">
          <cell r="E317" t="str">
            <v>T9123</v>
          </cell>
          <cell r="O317">
            <v>-1500</v>
          </cell>
        </row>
        <row r="318">
          <cell r="E318" t="str">
            <v>T9124</v>
          </cell>
          <cell r="O318">
            <v>-3125</v>
          </cell>
        </row>
        <row r="319">
          <cell r="E319" t="str">
            <v>T9125</v>
          </cell>
          <cell r="O319">
            <v>1734</v>
          </cell>
        </row>
        <row r="320">
          <cell r="E320" t="str">
            <v>T9126</v>
          </cell>
          <cell r="O320">
            <v>-3000</v>
          </cell>
        </row>
        <row r="321">
          <cell r="E321" t="str">
            <v xml:space="preserve">
</v>
          </cell>
          <cell r="O321">
            <v>0</v>
          </cell>
        </row>
        <row r="322">
          <cell r="E322" t="str">
            <v>F9100</v>
          </cell>
          <cell r="O322">
            <v>-41760</v>
          </cell>
        </row>
        <row r="323">
          <cell r="E323" t="str">
            <v xml:space="preserve">
</v>
          </cell>
          <cell r="O323">
            <v>0</v>
          </cell>
        </row>
        <row r="324">
          <cell r="E324" t="str">
            <v>C9161</v>
          </cell>
          <cell r="O324">
            <v>15189</v>
          </cell>
        </row>
        <row r="325">
          <cell r="E325" t="str">
            <v>C9162</v>
          </cell>
          <cell r="O325">
            <v>3595</v>
          </cell>
        </row>
        <row r="326">
          <cell r="E326" t="str">
            <v>C9163</v>
          </cell>
          <cell r="O326">
            <v>0</v>
          </cell>
        </row>
        <row r="327">
          <cell r="E327" t="str">
            <v>C9191</v>
          </cell>
          <cell r="O327">
            <v>-972</v>
          </cell>
        </row>
        <row r="328">
          <cell r="E328" t="str">
            <v xml:space="preserve">
</v>
          </cell>
          <cell r="O328">
            <v>0</v>
          </cell>
        </row>
        <row r="329">
          <cell r="E329" t="str">
            <v>O9117</v>
          </cell>
          <cell r="O329">
            <v>-540</v>
          </cell>
        </row>
        <row r="330">
          <cell r="E330" t="str">
            <v xml:space="preserve">
</v>
          </cell>
          <cell r="O330">
            <v>0</v>
          </cell>
        </row>
        <row r="331">
          <cell r="E331" t="str">
            <v>M9113</v>
          </cell>
          <cell r="O331">
            <v>-700</v>
          </cell>
        </row>
        <row r="332">
          <cell r="E332" t="str">
            <v xml:space="preserve">
</v>
          </cell>
          <cell r="O332">
            <v>0</v>
          </cell>
        </row>
        <row r="333">
          <cell r="E333" t="str">
            <v>T8339</v>
          </cell>
          <cell r="O333">
            <v>0</v>
          </cell>
        </row>
        <row r="334">
          <cell r="E334" t="str">
            <v>T9001</v>
          </cell>
          <cell r="O334">
            <v>4755</v>
          </cell>
        </row>
        <row r="335">
          <cell r="E335" t="str">
            <v>T9127</v>
          </cell>
          <cell r="O335">
            <v>-412</v>
          </cell>
        </row>
        <row r="336">
          <cell r="E336" t="str">
            <v>T9128</v>
          </cell>
          <cell r="O336">
            <v>1693</v>
          </cell>
        </row>
        <row r="337">
          <cell r="E337" t="str">
            <v>T9129</v>
          </cell>
          <cell r="O337">
            <v>-900</v>
          </cell>
        </row>
        <row r="338">
          <cell r="E338" t="str">
            <v>T9130</v>
          </cell>
          <cell r="O338">
            <v>-47</v>
          </cell>
        </row>
        <row r="339">
          <cell r="E339" t="str">
            <v>T9131</v>
          </cell>
          <cell r="O339">
            <v>57</v>
          </cell>
        </row>
        <row r="340">
          <cell r="E340" t="str">
            <v>T9132</v>
          </cell>
          <cell r="O340">
            <v>1446</v>
          </cell>
        </row>
        <row r="341">
          <cell r="E341" t="str">
            <v>T9133</v>
          </cell>
          <cell r="O341">
            <v>-15000</v>
          </cell>
        </row>
        <row r="342">
          <cell r="E342" t="str">
            <v>T9134</v>
          </cell>
          <cell r="O342">
            <v>-1000</v>
          </cell>
        </row>
        <row r="343">
          <cell r="E343" t="str">
            <v>T9135</v>
          </cell>
          <cell r="O343">
            <v>698</v>
          </cell>
        </row>
        <row r="344">
          <cell r="E344" t="str">
            <v>T9136</v>
          </cell>
          <cell r="O344">
            <v>-14581</v>
          </cell>
        </row>
        <row r="345">
          <cell r="E345" t="str">
            <v>T9137</v>
          </cell>
          <cell r="O345">
            <v>-800</v>
          </cell>
        </row>
        <row r="346">
          <cell r="E346" t="str">
            <v>T9138</v>
          </cell>
          <cell r="O346">
            <v>-350</v>
          </cell>
        </row>
        <row r="347">
          <cell r="E347" t="str">
            <v>T9139</v>
          </cell>
          <cell r="O347">
            <v>114</v>
          </cell>
        </row>
        <row r="348">
          <cell r="E348" t="str">
            <v>T9140</v>
          </cell>
          <cell r="O348">
            <v>-5000</v>
          </cell>
        </row>
        <row r="349">
          <cell r="E349" t="str">
            <v>T9141</v>
          </cell>
          <cell r="O349">
            <v>-409</v>
          </cell>
        </row>
        <row r="350">
          <cell r="E350" t="str">
            <v>T9142</v>
          </cell>
          <cell r="O350">
            <v>-24000</v>
          </cell>
        </row>
        <row r="351">
          <cell r="E351" t="str">
            <v xml:space="preserve">
</v>
          </cell>
          <cell r="O351">
            <v>0</v>
          </cell>
        </row>
        <row r="352">
          <cell r="E352" t="str">
            <v>R9119</v>
          </cell>
          <cell r="O352">
            <v>-298</v>
          </cell>
        </row>
        <row r="353">
          <cell r="E353" t="str">
            <v xml:space="preserve">
</v>
          </cell>
          <cell r="O353">
            <v>0</v>
          </cell>
        </row>
        <row r="354">
          <cell r="E354" t="str">
            <v>C9164</v>
          </cell>
          <cell r="O354">
            <v>-1250</v>
          </cell>
        </row>
        <row r="355">
          <cell r="E355" t="str">
            <v xml:space="preserve">
</v>
          </cell>
          <cell r="O355">
            <v>0</v>
          </cell>
        </row>
        <row r="356">
          <cell r="E356" t="str">
            <v>C9165</v>
          </cell>
          <cell r="O356">
            <v>-4668</v>
          </cell>
        </row>
        <row r="357">
          <cell r="E357" t="str">
            <v xml:space="preserve">
</v>
          </cell>
          <cell r="O357">
            <v>0</v>
          </cell>
        </row>
        <row r="358">
          <cell r="E358" t="str">
            <v xml:space="preserve">
</v>
          </cell>
          <cell r="O358">
            <v>0</v>
          </cell>
        </row>
        <row r="359">
          <cell r="E359" t="str">
            <v>C8137</v>
          </cell>
          <cell r="O359">
            <v>-1630</v>
          </cell>
        </row>
        <row r="360">
          <cell r="E360" t="str">
            <v>C9166</v>
          </cell>
          <cell r="O360">
            <v>-15000</v>
          </cell>
        </row>
        <row r="361">
          <cell r="E361" t="str">
            <v>C9166A</v>
          </cell>
          <cell r="O361">
            <v>33</v>
          </cell>
        </row>
        <row r="362">
          <cell r="E362" t="str">
            <v>C9166B</v>
          </cell>
          <cell r="O362">
            <v>2671</v>
          </cell>
        </row>
        <row r="363">
          <cell r="E363" t="str">
            <v>C9167</v>
          </cell>
          <cell r="O363">
            <v>-4200</v>
          </cell>
        </row>
        <row r="364">
          <cell r="E364" t="str">
            <v>C9167A</v>
          </cell>
          <cell r="O364">
            <v>218</v>
          </cell>
        </row>
        <row r="365">
          <cell r="E365" t="str">
            <v>C9167B</v>
          </cell>
          <cell r="O365">
            <v>310</v>
          </cell>
        </row>
        <row r="366">
          <cell r="E366" t="str">
            <v>C9167C</v>
          </cell>
          <cell r="O366">
            <v>310</v>
          </cell>
        </row>
        <row r="367">
          <cell r="E367" t="str">
            <v>C9167D</v>
          </cell>
          <cell r="O367">
            <v>310</v>
          </cell>
        </row>
        <row r="368">
          <cell r="E368" t="str">
            <v>C9167E</v>
          </cell>
          <cell r="O368">
            <v>310</v>
          </cell>
        </row>
        <row r="369">
          <cell r="E369" t="str">
            <v>C9167F</v>
          </cell>
          <cell r="O369">
            <v>310</v>
          </cell>
        </row>
        <row r="370">
          <cell r="E370" t="str">
            <v xml:space="preserve">
</v>
          </cell>
          <cell r="O370">
            <v>0</v>
          </cell>
        </row>
        <row r="371">
          <cell r="E371" t="str">
            <v>S9129</v>
          </cell>
          <cell r="O371">
            <v>-5000</v>
          </cell>
        </row>
        <row r="372">
          <cell r="E372" t="str">
            <v xml:space="preserve">
</v>
          </cell>
          <cell r="O372">
            <v>0</v>
          </cell>
        </row>
        <row r="373">
          <cell r="E373" t="str">
            <v xml:space="preserve">
</v>
          </cell>
          <cell r="O373">
            <v>0</v>
          </cell>
        </row>
        <row r="374">
          <cell r="E374" t="str">
            <v>B9102</v>
          </cell>
          <cell r="O374">
            <v>-8500</v>
          </cell>
        </row>
        <row r="375">
          <cell r="E375" t="str">
            <v xml:space="preserve">
</v>
          </cell>
          <cell r="O375">
            <v>0</v>
          </cell>
        </row>
        <row r="376">
          <cell r="E376" t="str">
            <v>R9120</v>
          </cell>
          <cell r="O376">
            <v>73</v>
          </cell>
        </row>
        <row r="377">
          <cell r="E377" t="str">
            <v xml:space="preserve">
</v>
          </cell>
          <cell r="O377">
            <v>0</v>
          </cell>
        </row>
        <row r="378">
          <cell r="E378" t="str">
            <v>C8163</v>
          </cell>
          <cell r="O378">
            <v>350</v>
          </cell>
        </row>
        <row r="379">
          <cell r="E379" t="str">
            <v>C9168</v>
          </cell>
          <cell r="O379">
            <v>-2000</v>
          </cell>
        </row>
        <row r="380">
          <cell r="E380" t="str">
            <v>C9169</v>
          </cell>
          <cell r="O380">
            <v>-3000</v>
          </cell>
        </row>
        <row r="381">
          <cell r="E381" t="str">
            <v>C9170</v>
          </cell>
          <cell r="O381">
            <v>-1000</v>
          </cell>
        </row>
        <row r="382">
          <cell r="E382" t="str">
            <v>C9170A</v>
          </cell>
          <cell r="O382">
            <v>219</v>
          </cell>
        </row>
        <row r="383">
          <cell r="E383" t="str">
            <v>C9170B</v>
          </cell>
          <cell r="O383">
            <v>339</v>
          </cell>
        </row>
        <row r="384">
          <cell r="E384" t="str">
            <v>C9171</v>
          </cell>
          <cell r="O384">
            <v>-4200</v>
          </cell>
        </row>
        <row r="385">
          <cell r="E385" t="str">
            <v>C9172</v>
          </cell>
          <cell r="O385">
            <v>-4500</v>
          </cell>
        </row>
        <row r="386">
          <cell r="E386" t="str">
            <v>C9173</v>
          </cell>
          <cell r="O386">
            <v>-3553</v>
          </cell>
        </row>
        <row r="387">
          <cell r="E387" t="str">
            <v>C9174</v>
          </cell>
          <cell r="O387">
            <v>-3000</v>
          </cell>
        </row>
        <row r="388">
          <cell r="E388" t="str">
            <v>C9175</v>
          </cell>
          <cell r="O388">
            <v>-5000</v>
          </cell>
        </row>
        <row r="389">
          <cell r="E389" t="str">
            <v>C9176</v>
          </cell>
          <cell r="O389">
            <v>-75000</v>
          </cell>
        </row>
        <row r="390">
          <cell r="E390" t="str">
            <v xml:space="preserve">
</v>
          </cell>
          <cell r="O390">
            <v>0</v>
          </cell>
        </row>
        <row r="391">
          <cell r="E391" t="str">
            <v>S9131</v>
          </cell>
          <cell r="O391">
            <v>-15000</v>
          </cell>
        </row>
        <row r="392">
          <cell r="E392" t="str">
            <v xml:space="preserve">
</v>
          </cell>
          <cell r="O392">
            <v>0</v>
          </cell>
        </row>
        <row r="393">
          <cell r="E393" t="str">
            <v>O9010</v>
          </cell>
          <cell r="O393">
            <v>17353</v>
          </cell>
        </row>
        <row r="394">
          <cell r="E394" t="str">
            <v>O9118</v>
          </cell>
          <cell r="O394">
            <v>208</v>
          </cell>
        </row>
        <row r="395">
          <cell r="E395" t="str">
            <v>O9119</v>
          </cell>
          <cell r="O395">
            <v>-4100</v>
          </cell>
        </row>
        <row r="396">
          <cell r="E396" t="str">
            <v>O9120</v>
          </cell>
          <cell r="O396">
            <v>-16200</v>
          </cell>
        </row>
        <row r="397">
          <cell r="E397" t="str">
            <v>O9121</v>
          </cell>
          <cell r="O397">
            <v>-1500</v>
          </cell>
        </row>
        <row r="398">
          <cell r="E398" t="str">
            <v xml:space="preserve">
</v>
          </cell>
          <cell r="O398">
            <v>0</v>
          </cell>
        </row>
        <row r="399">
          <cell r="E399" t="str">
            <v>Y9100</v>
          </cell>
          <cell r="O399">
            <v>14953</v>
          </cell>
        </row>
        <row r="400">
          <cell r="E400" t="str">
            <v xml:space="preserve">
</v>
          </cell>
          <cell r="O400">
            <v>0</v>
          </cell>
        </row>
        <row r="401">
          <cell r="E401" t="str">
            <v>R9134</v>
          </cell>
          <cell r="O401">
            <v>-800</v>
          </cell>
        </row>
        <row r="402">
          <cell r="E402" t="str">
            <v>R9135</v>
          </cell>
          <cell r="O402">
            <v>0</v>
          </cell>
        </row>
        <row r="403">
          <cell r="E403" t="str">
            <v xml:space="preserve">
</v>
          </cell>
          <cell r="O403">
            <v>0</v>
          </cell>
        </row>
        <row r="404">
          <cell r="E404" t="str">
            <v>C9193</v>
          </cell>
          <cell r="O404">
            <v>-4000</v>
          </cell>
        </row>
        <row r="405">
          <cell r="E405" t="str">
            <v xml:space="preserve">
</v>
          </cell>
          <cell r="O405">
            <v>0</v>
          </cell>
        </row>
        <row r="406">
          <cell r="E406" t="str">
            <v>S9140</v>
          </cell>
          <cell r="O406">
            <v>-4000</v>
          </cell>
        </row>
        <row r="407">
          <cell r="E407" t="str">
            <v>S9141</v>
          </cell>
          <cell r="O407">
            <v>-29162</v>
          </cell>
        </row>
        <row r="408">
          <cell r="E408" t="str">
            <v>S9142</v>
          </cell>
          <cell r="O408">
            <v>-43750</v>
          </cell>
        </row>
        <row r="409">
          <cell r="E409" t="str">
            <v>O9012</v>
          </cell>
          <cell r="O409">
            <v>22969</v>
          </cell>
        </row>
        <row r="410">
          <cell r="E410" t="str">
            <v>B9003</v>
          </cell>
          <cell r="O410">
            <v>0</v>
          </cell>
        </row>
        <row r="411">
          <cell r="E411" t="str">
            <v>B9107</v>
          </cell>
          <cell r="O411">
            <v>690</v>
          </cell>
        </row>
        <row r="412">
          <cell r="E412" t="str">
            <v xml:space="preserve">
</v>
          </cell>
          <cell r="O412">
            <v>0</v>
          </cell>
        </row>
        <row r="413">
          <cell r="E413" t="str">
            <v>R9121</v>
          </cell>
          <cell r="O413">
            <v>-10500</v>
          </cell>
        </row>
        <row r="414">
          <cell r="E414" t="str">
            <v>R9122</v>
          </cell>
          <cell r="O414">
            <v>-2399</v>
          </cell>
        </row>
        <row r="415">
          <cell r="E415" t="str">
            <v>R9123</v>
          </cell>
          <cell r="O415">
            <v>-3000</v>
          </cell>
        </row>
        <row r="416">
          <cell r="E416" t="str">
            <v>R9124</v>
          </cell>
          <cell r="O416">
            <v>-325</v>
          </cell>
        </row>
        <row r="417">
          <cell r="E417" t="str">
            <v>R9125</v>
          </cell>
          <cell r="O417">
            <v>-300</v>
          </cell>
        </row>
        <row r="418">
          <cell r="E418" t="str">
            <v>R9126</v>
          </cell>
          <cell r="O418">
            <v>-300</v>
          </cell>
        </row>
        <row r="419">
          <cell r="E419" t="str">
            <v xml:space="preserve">
</v>
          </cell>
          <cell r="O419">
            <v>0</v>
          </cell>
        </row>
        <row r="420">
          <cell r="E420" t="str">
            <v>C9177</v>
          </cell>
          <cell r="O420">
            <v>-3000</v>
          </cell>
        </row>
        <row r="421">
          <cell r="E421" t="str">
            <v>C9178</v>
          </cell>
          <cell r="O421">
            <v>-325</v>
          </cell>
        </row>
        <row r="422">
          <cell r="E422" t="str">
            <v>C9179</v>
          </cell>
          <cell r="O422">
            <v>-300</v>
          </cell>
        </row>
        <row r="423">
          <cell r="E423" t="str">
            <v>C9180</v>
          </cell>
          <cell r="O423">
            <v>-300</v>
          </cell>
        </row>
        <row r="424">
          <cell r="E424" t="str">
            <v>C9181</v>
          </cell>
          <cell r="O424">
            <v>-500</v>
          </cell>
        </row>
        <row r="425">
          <cell r="E425" t="str">
            <v>C9182</v>
          </cell>
          <cell r="O425">
            <v>-500</v>
          </cell>
        </row>
        <row r="426">
          <cell r="E426" t="str">
            <v>C9183</v>
          </cell>
          <cell r="O426">
            <v>-1500</v>
          </cell>
        </row>
        <row r="427">
          <cell r="E427" t="str">
            <v>C9184</v>
          </cell>
          <cell r="O427">
            <v>-500</v>
          </cell>
        </row>
        <row r="428">
          <cell r="E428" t="str">
            <v>C9185</v>
          </cell>
          <cell r="O428">
            <v>-400</v>
          </cell>
        </row>
        <row r="429">
          <cell r="E429" t="str">
            <v xml:space="preserve">
</v>
          </cell>
          <cell r="O429">
            <v>0</v>
          </cell>
        </row>
        <row r="430">
          <cell r="E430" t="str">
            <v>S9132</v>
          </cell>
          <cell r="O430">
            <v>-2000</v>
          </cell>
        </row>
        <row r="431">
          <cell r="E431" t="str">
            <v xml:space="preserve">
</v>
          </cell>
          <cell r="O431">
            <v>0</v>
          </cell>
        </row>
        <row r="432">
          <cell r="E432" t="str">
            <v>M9114</v>
          </cell>
          <cell r="O432">
            <v>55</v>
          </cell>
        </row>
        <row r="433">
          <cell r="E433" t="str">
            <v>M9115</v>
          </cell>
          <cell r="O433">
            <v>-24000</v>
          </cell>
        </row>
        <row r="434">
          <cell r="E434" t="str">
            <v xml:space="preserve">
</v>
          </cell>
          <cell r="O434">
            <v>0</v>
          </cell>
        </row>
        <row r="435">
          <cell r="E435" t="str">
            <v>D9001</v>
          </cell>
          <cell r="O435">
            <v>0</v>
          </cell>
        </row>
        <row r="436">
          <cell r="E436" t="str">
            <v>D9100</v>
          </cell>
          <cell r="O436">
            <v>-4500</v>
          </cell>
        </row>
        <row r="437">
          <cell r="E437" t="str">
            <v>D9101</v>
          </cell>
          <cell r="O437">
            <v>-5694</v>
          </cell>
        </row>
        <row r="438">
          <cell r="E438" t="str">
            <v>D9102</v>
          </cell>
          <cell r="O438">
            <v>-1000</v>
          </cell>
        </row>
        <row r="439">
          <cell r="E439" t="str">
            <v>D9103</v>
          </cell>
          <cell r="O439">
            <v>-108</v>
          </cell>
        </row>
        <row r="440">
          <cell r="E440" t="str">
            <v>D9104</v>
          </cell>
          <cell r="O440">
            <v>-4500</v>
          </cell>
        </row>
        <row r="441">
          <cell r="E441" t="str">
            <v>D9105</v>
          </cell>
          <cell r="O441">
            <v>-5694</v>
          </cell>
        </row>
        <row r="442">
          <cell r="E442" t="str">
            <v>D9106</v>
          </cell>
          <cell r="O442">
            <v>-1000</v>
          </cell>
        </row>
        <row r="443">
          <cell r="E443" t="str">
            <v>D9107</v>
          </cell>
          <cell r="O443">
            <v>-108</v>
          </cell>
        </row>
        <row r="444">
          <cell r="E444" t="str">
            <v>D9108</v>
          </cell>
          <cell r="O444">
            <v>-4500</v>
          </cell>
        </row>
        <row r="445">
          <cell r="E445" t="str">
            <v>D9109</v>
          </cell>
          <cell r="O445">
            <v>-5694</v>
          </cell>
        </row>
        <row r="446">
          <cell r="E446" t="str">
            <v>D9110</v>
          </cell>
          <cell r="O446">
            <v>-1000</v>
          </cell>
        </row>
        <row r="447">
          <cell r="E447" t="str">
            <v>D9111</v>
          </cell>
          <cell r="O447">
            <v>-108</v>
          </cell>
        </row>
        <row r="448">
          <cell r="E448" t="str">
            <v>D9001</v>
          </cell>
          <cell r="O448">
            <v>12420</v>
          </cell>
        </row>
        <row r="449">
          <cell r="E449" t="str">
            <v xml:space="preserve">
</v>
          </cell>
          <cell r="O449">
            <v>0</v>
          </cell>
        </row>
        <row r="450">
          <cell r="E450" t="str">
            <v>T8356</v>
          </cell>
          <cell r="O450">
            <v>-127</v>
          </cell>
        </row>
        <row r="451">
          <cell r="E451" t="str">
            <v>T9016</v>
          </cell>
          <cell r="O451">
            <v>1951</v>
          </cell>
        </row>
        <row r="452">
          <cell r="E452" t="str">
            <v>T9143</v>
          </cell>
          <cell r="O452">
            <v>-8000</v>
          </cell>
        </row>
        <row r="453">
          <cell r="E453" t="str">
            <v>T9144</v>
          </cell>
          <cell r="O453">
            <v>-6000</v>
          </cell>
        </row>
        <row r="454">
          <cell r="E454" t="str">
            <v>O8106</v>
          </cell>
          <cell r="O454">
            <v>406</v>
          </cell>
        </row>
        <row r="455">
          <cell r="E455" t="str">
            <v xml:space="preserve">
</v>
          </cell>
          <cell r="O455">
            <v>0</v>
          </cell>
        </row>
        <row r="456">
          <cell r="E456" t="str">
            <v>C9186</v>
          </cell>
          <cell r="O456">
            <v>-1486</v>
          </cell>
        </row>
        <row r="457">
          <cell r="E457" t="str">
            <v xml:space="preserve">
</v>
          </cell>
          <cell r="O457">
            <v>0</v>
          </cell>
        </row>
        <row r="458">
          <cell r="E458" t="str">
            <v>S9133</v>
          </cell>
          <cell r="O458">
            <v>-500</v>
          </cell>
        </row>
        <row r="459">
          <cell r="E459" t="str">
            <v>O9011</v>
          </cell>
          <cell r="O459">
            <v>1805</v>
          </cell>
        </row>
        <row r="460">
          <cell r="E460" t="str">
            <v xml:space="preserve">
</v>
          </cell>
          <cell r="O460">
            <v>0</v>
          </cell>
        </row>
        <row r="461">
          <cell r="E461" t="str">
            <v>B8443</v>
          </cell>
          <cell r="O461">
            <v>-556</v>
          </cell>
        </row>
        <row r="462">
          <cell r="E462" t="str">
            <v>B9103</v>
          </cell>
          <cell r="O462">
            <v>0</v>
          </cell>
        </row>
        <row r="463">
          <cell r="E463" t="str">
            <v>B9104</v>
          </cell>
          <cell r="O463">
            <v>-60000</v>
          </cell>
        </row>
        <row r="464">
          <cell r="E464" t="str">
            <v xml:space="preserve">
</v>
          </cell>
          <cell r="O464">
            <v>0</v>
          </cell>
        </row>
        <row r="465">
          <cell r="E465" t="str">
            <v>R9127</v>
          </cell>
          <cell r="O465">
            <v>-5611</v>
          </cell>
        </row>
        <row r="466">
          <cell r="E466" t="str">
            <v>R9128</v>
          </cell>
          <cell r="O466">
            <v>-20000</v>
          </cell>
        </row>
        <row r="467">
          <cell r="E467" t="str">
            <v>R9129</v>
          </cell>
          <cell r="O467">
            <v>-20000</v>
          </cell>
        </row>
        <row r="468">
          <cell r="E468" t="str">
            <v xml:space="preserve">
</v>
          </cell>
          <cell r="O468">
            <v>0</v>
          </cell>
        </row>
        <row r="469">
          <cell r="E469" t="str">
            <v>C9187</v>
          </cell>
          <cell r="O469">
            <v>-15000</v>
          </cell>
        </row>
        <row r="470">
          <cell r="E470" t="str">
            <v xml:space="preserve">
</v>
          </cell>
          <cell r="O470">
            <v>0</v>
          </cell>
        </row>
        <row r="471">
          <cell r="E471" t="str">
            <v>S9134</v>
          </cell>
          <cell r="O471">
            <v>-10000</v>
          </cell>
        </row>
        <row r="472">
          <cell r="E472" t="str">
            <v xml:space="preserve">
</v>
          </cell>
          <cell r="O472">
            <v>0</v>
          </cell>
        </row>
        <row r="473">
          <cell r="E473" t="str">
            <v>T9145</v>
          </cell>
          <cell r="O473">
            <v>-1000</v>
          </cell>
        </row>
        <row r="474">
          <cell r="E474" t="str">
            <v>T9146</v>
          </cell>
          <cell r="O474">
            <v>-1000</v>
          </cell>
        </row>
        <row r="475">
          <cell r="E475" t="str">
            <v xml:space="preserve">
</v>
          </cell>
          <cell r="O475">
            <v>0</v>
          </cell>
        </row>
        <row r="476">
          <cell r="E476" t="str">
            <v>F9001</v>
          </cell>
          <cell r="O476">
            <v>22577</v>
          </cell>
        </row>
        <row r="477">
          <cell r="E477" t="str">
            <v>F9002</v>
          </cell>
          <cell r="O477">
            <v>8604</v>
          </cell>
        </row>
        <row r="478">
          <cell r="E478" t="str">
            <v>F9101</v>
          </cell>
          <cell r="O478">
            <v>154624</v>
          </cell>
        </row>
        <row r="479">
          <cell r="E479" t="str">
            <v>F9103</v>
          </cell>
          <cell r="O479">
            <v>-356</v>
          </cell>
        </row>
        <row r="480">
          <cell r="E480" t="str">
            <v>F9104</v>
          </cell>
          <cell r="O480">
            <v>-35630</v>
          </cell>
        </row>
        <row r="481">
          <cell r="E481" t="str">
            <v>F9105</v>
          </cell>
          <cell r="O481">
            <v>24370</v>
          </cell>
        </row>
        <row r="482">
          <cell r="E482" t="str">
            <v>F9106</v>
          </cell>
          <cell r="O482">
            <v>0</v>
          </cell>
        </row>
        <row r="483">
          <cell r="E483" t="str">
            <v>F9107</v>
          </cell>
          <cell r="O483">
            <v>0</v>
          </cell>
        </row>
        <row r="484">
          <cell r="E484" t="str">
            <v>F9108</v>
          </cell>
          <cell r="O484">
            <v>39096</v>
          </cell>
        </row>
        <row r="485">
          <cell r="E485" t="str">
            <v>F9109</v>
          </cell>
          <cell r="O485">
            <v>0</v>
          </cell>
        </row>
        <row r="486">
          <cell r="E486" t="str">
            <v>F9110</v>
          </cell>
          <cell r="O486">
            <v>77768</v>
          </cell>
        </row>
        <row r="487">
          <cell r="E487" t="str">
            <v>F9111</v>
          </cell>
          <cell r="O487">
            <v>-6000</v>
          </cell>
        </row>
        <row r="488">
          <cell r="E488" t="str">
            <v>F9112</v>
          </cell>
          <cell r="O488">
            <v>-70000</v>
          </cell>
        </row>
        <row r="489">
          <cell r="E489" t="str">
            <v>F9113</v>
          </cell>
          <cell r="O489">
            <v>50210</v>
          </cell>
        </row>
        <row r="490">
          <cell r="E490" t="str">
            <v>F9114</v>
          </cell>
          <cell r="O490">
            <v>0</v>
          </cell>
        </row>
        <row r="491">
          <cell r="E491" t="str">
            <v>F9115</v>
          </cell>
          <cell r="O491">
            <v>0</v>
          </cell>
        </row>
        <row r="492">
          <cell r="E492" t="str">
            <v>F9116</v>
          </cell>
          <cell r="O492">
            <v>-25000</v>
          </cell>
        </row>
        <row r="493">
          <cell r="E493" t="str">
            <v xml:space="preserve">
</v>
          </cell>
          <cell r="O493">
            <v>0</v>
          </cell>
        </row>
        <row r="494">
          <cell r="E494" t="str">
            <v>B9105</v>
          </cell>
          <cell r="O494">
            <v>-24020</v>
          </cell>
        </row>
        <row r="495">
          <cell r="E495" t="str">
            <v>B9106</v>
          </cell>
          <cell r="O495">
            <v>-10000</v>
          </cell>
        </row>
        <row r="496">
          <cell r="E496" t="str">
            <v>B9107</v>
          </cell>
          <cell r="O496">
            <v>0</v>
          </cell>
        </row>
        <row r="497">
          <cell r="E497" t="str">
            <v>B9108</v>
          </cell>
          <cell r="O497">
            <v>-50000</v>
          </cell>
        </row>
        <row r="498">
          <cell r="E498" t="str">
            <v>B9109</v>
          </cell>
          <cell r="O498">
            <v>-15000</v>
          </cell>
        </row>
        <row r="499">
          <cell r="E499" t="str">
            <v xml:space="preserve">
</v>
          </cell>
          <cell r="O499">
            <v>0</v>
          </cell>
        </row>
        <row r="500">
          <cell r="E500" t="str">
            <v>R9130</v>
          </cell>
          <cell r="O500">
            <v>-2000</v>
          </cell>
        </row>
        <row r="501">
          <cell r="E501" t="str">
            <v>R9131</v>
          </cell>
          <cell r="O501">
            <v>-1000</v>
          </cell>
        </row>
        <row r="502">
          <cell r="E502" t="str">
            <v xml:space="preserve">
</v>
          </cell>
          <cell r="O502">
            <v>0</v>
          </cell>
        </row>
        <row r="503">
          <cell r="E503" t="str">
            <v>C9027</v>
          </cell>
          <cell r="O503">
            <v>2113</v>
          </cell>
        </row>
        <row r="504">
          <cell r="E504" t="str">
            <v>C9188</v>
          </cell>
          <cell r="O504">
            <v>-4000</v>
          </cell>
        </row>
        <row r="505">
          <cell r="E505" t="str">
            <v>C9189</v>
          </cell>
          <cell r="O505">
            <v>-1000</v>
          </cell>
        </row>
        <row r="506">
          <cell r="E506" t="str">
            <v xml:space="preserve">
</v>
          </cell>
          <cell r="O506">
            <v>0</v>
          </cell>
        </row>
        <row r="507">
          <cell r="E507" t="str">
            <v>S9135</v>
          </cell>
          <cell r="O507">
            <v>-30053</v>
          </cell>
        </row>
        <row r="508">
          <cell r="E508" t="str">
            <v>S9136</v>
          </cell>
          <cell r="O508">
            <v>-40000</v>
          </cell>
        </row>
        <row r="509">
          <cell r="E509" t="str">
            <v>S9137</v>
          </cell>
          <cell r="O509">
            <v>-20000</v>
          </cell>
        </row>
        <row r="510">
          <cell r="E510" t="str">
            <v xml:space="preserve">
</v>
          </cell>
          <cell r="O510">
            <v>0</v>
          </cell>
        </row>
        <row r="511">
          <cell r="E511" t="str">
            <v>O8105</v>
          </cell>
          <cell r="O511">
            <v>0</v>
          </cell>
        </row>
        <row r="512">
          <cell r="E512" t="str">
            <v>O9122</v>
          </cell>
          <cell r="O512">
            <v>-20000</v>
          </cell>
        </row>
        <row r="513">
          <cell r="E513" t="str">
            <v>O9123</v>
          </cell>
          <cell r="O513">
            <v>0</v>
          </cell>
        </row>
        <row r="514">
          <cell r="E514" t="str">
            <v xml:space="preserve">
</v>
          </cell>
          <cell r="O514">
            <v>0</v>
          </cell>
        </row>
        <row r="515">
          <cell r="E515" t="str">
            <v>E8301A</v>
          </cell>
          <cell r="O515">
            <v>25383</v>
          </cell>
        </row>
        <row r="516">
          <cell r="E516" t="str">
            <v>E9000</v>
          </cell>
          <cell r="O516">
            <v>24433</v>
          </cell>
        </row>
        <row r="517">
          <cell r="E517" t="str">
            <v>E9102</v>
          </cell>
          <cell r="O517">
            <v>-30000</v>
          </cell>
        </row>
        <row r="518">
          <cell r="E518" t="str">
            <v>E9103</v>
          </cell>
          <cell r="O518">
            <v>8155</v>
          </cell>
        </row>
        <row r="519">
          <cell r="E519" t="str">
            <v>E9104</v>
          </cell>
          <cell r="O519">
            <v>-10000</v>
          </cell>
        </row>
        <row r="520">
          <cell r="E520" t="str">
            <v>E9105</v>
          </cell>
          <cell r="O520">
            <v>0</v>
          </cell>
        </row>
        <row r="521">
          <cell r="E521" t="str">
            <v xml:space="preserve">
</v>
          </cell>
          <cell r="O521">
            <v>0</v>
          </cell>
        </row>
        <row r="522">
          <cell r="E522" t="str">
            <v>T8392</v>
          </cell>
          <cell r="O522">
            <v>0</v>
          </cell>
        </row>
        <row r="523">
          <cell r="E523" t="str">
            <v>T9147</v>
          </cell>
          <cell r="O523">
            <v>-1544</v>
          </cell>
        </row>
        <row r="524">
          <cell r="E524" t="str">
            <v xml:space="preserve">
</v>
          </cell>
          <cell r="O524">
            <v>0</v>
          </cell>
        </row>
        <row r="525">
          <cell r="E525" t="str">
            <v>C9190</v>
          </cell>
          <cell r="O525">
            <v>-3033</v>
          </cell>
        </row>
        <row r="526">
          <cell r="E526" t="str">
            <v xml:space="preserve">
</v>
          </cell>
          <cell r="O526">
            <v>0</v>
          </cell>
        </row>
        <row r="527">
          <cell r="E527" t="str">
            <v>S9138</v>
          </cell>
          <cell r="O527">
            <v>-292</v>
          </cell>
        </row>
        <row r="528">
          <cell r="E528" t="str">
            <v xml:space="preserve">
</v>
          </cell>
          <cell r="O528">
            <v>0</v>
          </cell>
        </row>
        <row r="529">
          <cell r="E529" t="str">
            <v>R9132</v>
          </cell>
          <cell r="O529">
            <v>-800</v>
          </cell>
        </row>
        <row r="530">
          <cell r="E530" t="str">
            <v xml:space="preserve">
</v>
          </cell>
          <cell r="O530">
            <v>0</v>
          </cell>
        </row>
        <row r="531">
          <cell r="E531" t="str">
            <v>C9001</v>
          </cell>
          <cell r="O531">
            <v>2013</v>
          </cell>
        </row>
        <row r="532">
          <cell r="E532" t="str">
            <v>C9191</v>
          </cell>
          <cell r="O532">
            <v>-4000</v>
          </cell>
        </row>
        <row r="533">
          <cell r="E533" t="str">
            <v xml:space="preserve">
</v>
          </cell>
          <cell r="O533">
            <v>0</v>
          </cell>
        </row>
        <row r="534">
          <cell r="E534" t="str">
            <v>R9133</v>
          </cell>
          <cell r="O534">
            <v>-1000</v>
          </cell>
        </row>
        <row r="535">
          <cell r="E535" t="str">
            <v xml:space="preserve">
</v>
          </cell>
          <cell r="O535">
            <v>0</v>
          </cell>
        </row>
        <row r="536">
          <cell r="E536" t="str">
            <v>C9192</v>
          </cell>
          <cell r="O536">
            <v>-10000</v>
          </cell>
        </row>
        <row r="537">
          <cell r="E537" t="str">
            <v xml:space="preserve">
</v>
          </cell>
          <cell r="O537">
            <v>0</v>
          </cell>
        </row>
        <row r="538">
          <cell r="E538" t="str">
            <v>S9009</v>
          </cell>
          <cell r="O538">
            <v>680</v>
          </cell>
        </row>
        <row r="539">
          <cell r="E539" t="str">
            <v>S9139</v>
          </cell>
          <cell r="O539">
            <v>-2912</v>
          </cell>
        </row>
        <row r="540">
          <cell r="E540" t="str">
            <v>O9020</v>
          </cell>
          <cell r="O540">
            <v>1050</v>
          </cell>
        </row>
        <row r="541">
          <cell r="E541" t="str">
            <v xml:space="preserve">
</v>
          </cell>
          <cell r="O541">
            <v>0</v>
          </cell>
        </row>
        <row r="542">
          <cell r="E542" t="str">
            <v>C8099</v>
          </cell>
          <cell r="O542">
            <v>549</v>
          </cell>
        </row>
        <row r="543">
          <cell r="E543" t="str">
            <v>C8100</v>
          </cell>
          <cell r="O543">
            <v>0</v>
          </cell>
        </row>
        <row r="544">
          <cell r="E544" t="str">
            <v>C8101</v>
          </cell>
          <cell r="O544">
            <v>0</v>
          </cell>
        </row>
        <row r="545">
          <cell r="E545" t="str">
            <v>C8103</v>
          </cell>
          <cell r="O545">
            <v>1373</v>
          </cell>
        </row>
        <row r="546">
          <cell r="E546" t="str">
            <v>C9194</v>
          </cell>
          <cell r="O546">
            <v>-4000</v>
          </cell>
        </row>
        <row r="547">
          <cell r="E547" t="str">
            <v xml:space="preserve">
</v>
          </cell>
          <cell r="O547">
            <v>0</v>
          </cell>
        </row>
        <row r="548">
          <cell r="E548" t="str">
            <v>O9005</v>
          </cell>
          <cell r="O548">
            <v>3715</v>
          </cell>
        </row>
        <row r="549">
          <cell r="E549" t="str">
            <v>O9128</v>
          </cell>
          <cell r="O549">
            <v>-5000</v>
          </cell>
        </row>
        <row r="550">
          <cell r="E550" t="str">
            <v xml:space="preserve">
</v>
          </cell>
          <cell r="O550">
            <v>0</v>
          </cell>
        </row>
        <row r="551">
          <cell r="E551" t="str">
            <v>C9195</v>
          </cell>
          <cell r="O551">
            <v>-27</v>
          </cell>
        </row>
        <row r="552">
          <cell r="E552" t="str">
            <v>C9196</v>
          </cell>
          <cell r="O552">
            <v>-500</v>
          </cell>
        </row>
        <row r="553">
          <cell r="E553" t="str">
            <v>C9197</v>
          </cell>
          <cell r="O553">
            <v>-4000</v>
          </cell>
        </row>
        <row r="554">
          <cell r="E554" t="str">
            <v>C9198</v>
          </cell>
          <cell r="O554">
            <v>-4000</v>
          </cell>
        </row>
        <row r="555">
          <cell r="E555" t="str">
            <v xml:space="preserve">
</v>
          </cell>
          <cell r="O555">
            <v>0</v>
          </cell>
        </row>
        <row r="556">
          <cell r="E556" t="str">
            <v>O9129</v>
          </cell>
          <cell r="O556">
            <v>-750</v>
          </cell>
        </row>
        <row r="557">
          <cell r="E557" t="str">
            <v>O9134</v>
          </cell>
          <cell r="O557">
            <v>-4500</v>
          </cell>
        </row>
        <row r="558">
          <cell r="E558" t="str">
            <v xml:space="preserve">
</v>
          </cell>
          <cell r="O558">
            <v>0</v>
          </cell>
        </row>
        <row r="559">
          <cell r="E559" t="str">
            <v>M9116</v>
          </cell>
          <cell r="O559">
            <v>-1000</v>
          </cell>
        </row>
        <row r="560">
          <cell r="E560" t="str">
            <v xml:space="preserve">
</v>
          </cell>
          <cell r="O560">
            <v>0</v>
          </cell>
        </row>
        <row r="561">
          <cell r="E561" t="str">
            <v>C9006</v>
          </cell>
          <cell r="O561">
            <v>311</v>
          </cell>
        </row>
        <row r="562">
          <cell r="E562" t="str">
            <v>C9199</v>
          </cell>
          <cell r="O562">
            <v>-28000</v>
          </cell>
        </row>
        <row r="563">
          <cell r="E563" t="str">
            <v>C9199A</v>
          </cell>
          <cell r="O563">
            <v>5372</v>
          </cell>
        </row>
        <row r="564">
          <cell r="E564" t="str">
            <v>S9005</v>
          </cell>
          <cell r="O564">
            <v>455</v>
          </cell>
        </row>
        <row r="565">
          <cell r="E565" t="str">
            <v>B9004</v>
          </cell>
          <cell r="O565">
            <v>3050</v>
          </cell>
        </row>
        <row r="566">
          <cell r="E566" t="str">
            <v>O9007</v>
          </cell>
          <cell r="O566">
            <v>26464</v>
          </cell>
        </row>
        <row r="567">
          <cell r="E567" t="str">
            <v xml:space="preserve">
</v>
          </cell>
          <cell r="O567">
            <v>0</v>
          </cell>
        </row>
        <row r="568">
          <cell r="E568" t="str">
            <v>B9002A</v>
          </cell>
          <cell r="O568">
            <v>54013</v>
          </cell>
        </row>
        <row r="569">
          <cell r="E569" t="str">
            <v>B9110</v>
          </cell>
          <cell r="O569">
            <v>-960</v>
          </cell>
        </row>
        <row r="570">
          <cell r="E570" t="str">
            <v>B9111</v>
          </cell>
          <cell r="O570">
            <v>-20419</v>
          </cell>
        </row>
        <row r="571">
          <cell r="E571" t="str">
            <v>B9112</v>
          </cell>
          <cell r="O571">
            <v>-60000</v>
          </cell>
        </row>
        <row r="572">
          <cell r="E572" t="str">
            <v>B9113</v>
          </cell>
          <cell r="O572">
            <v>-25000</v>
          </cell>
        </row>
        <row r="573">
          <cell r="E573" t="str">
            <v xml:space="preserve">
</v>
          </cell>
          <cell r="O573">
            <v>0</v>
          </cell>
        </row>
        <row r="574">
          <cell r="E574" t="str">
            <v>O9135</v>
          </cell>
          <cell r="O574">
            <v>-60000</v>
          </cell>
        </row>
        <row r="575">
          <cell r="E575" t="str">
            <v>O9136</v>
          </cell>
          <cell r="O575">
            <v>-2250</v>
          </cell>
        </row>
        <row r="576">
          <cell r="E576" t="str">
            <v>O9137</v>
          </cell>
          <cell r="O576">
            <v>-6000</v>
          </cell>
        </row>
        <row r="577">
          <cell r="E577" t="str">
            <v xml:space="preserve">
</v>
          </cell>
          <cell r="O577">
            <v>0</v>
          </cell>
        </row>
        <row r="578">
          <cell r="E578" t="str">
            <v>T9148</v>
          </cell>
          <cell r="O578">
            <v>-8335</v>
          </cell>
        </row>
        <row r="579">
          <cell r="E579" t="str">
            <v xml:space="preserve">
</v>
          </cell>
          <cell r="O579">
            <v>0</v>
          </cell>
        </row>
        <row r="580">
          <cell r="E580" t="str">
            <v>B9010</v>
          </cell>
          <cell r="O580">
            <v>2989</v>
          </cell>
        </row>
        <row r="581">
          <cell r="E581" t="str">
            <v>B9114</v>
          </cell>
          <cell r="O581">
            <v>-1920</v>
          </cell>
        </row>
        <row r="582">
          <cell r="E582" t="str">
            <v>B9115</v>
          </cell>
          <cell r="O582">
            <v>-85000</v>
          </cell>
        </row>
        <row r="583">
          <cell r="E583" t="str">
            <v>B9116</v>
          </cell>
          <cell r="O583">
            <v>-25000</v>
          </cell>
        </row>
        <row r="584">
          <cell r="E584" t="str">
            <v xml:space="preserve">
</v>
          </cell>
          <cell r="O584">
            <v>0</v>
          </cell>
        </row>
        <row r="585">
          <cell r="E585" t="str">
            <v>O9139</v>
          </cell>
          <cell r="O585">
            <v>-1169</v>
          </cell>
        </row>
        <row r="586">
          <cell r="E586" t="str">
            <v xml:space="preserve">
</v>
          </cell>
          <cell r="O586">
            <v>0</v>
          </cell>
        </row>
        <row r="587">
          <cell r="E587" t="str">
            <v>T9149</v>
          </cell>
          <cell r="O587">
            <v>-10000</v>
          </cell>
        </row>
        <row r="588">
          <cell r="E588" t="str">
            <v xml:space="preserve">
</v>
          </cell>
          <cell r="O588">
            <v>0</v>
          </cell>
        </row>
        <row r="589">
          <cell r="E589" t="str">
            <v>B9117</v>
          </cell>
          <cell r="O589">
            <v>-40000</v>
          </cell>
        </row>
        <row r="590">
          <cell r="E590" t="str">
            <v>B9118</v>
          </cell>
          <cell r="O590">
            <v>0</v>
          </cell>
        </row>
        <row r="591">
          <cell r="E591" t="str">
            <v xml:space="preserve">
</v>
          </cell>
          <cell r="O591">
            <v>0</v>
          </cell>
        </row>
        <row r="592">
          <cell r="E592" t="str">
            <v>T9150</v>
          </cell>
          <cell r="O592">
            <v>-1169</v>
          </cell>
        </row>
        <row r="593">
          <cell r="E593" t="str">
            <v xml:space="preserve">
</v>
          </cell>
          <cell r="O593">
            <v>0</v>
          </cell>
        </row>
        <row r="594">
          <cell r="E594" t="str">
            <v>B9005</v>
          </cell>
          <cell r="O594">
            <v>12375</v>
          </cell>
        </row>
        <row r="595">
          <cell r="E595" t="str">
            <v>B9119</v>
          </cell>
          <cell r="O595">
            <v>-40000</v>
          </cell>
        </row>
        <row r="596">
          <cell r="E596" t="str">
            <v>B9120</v>
          </cell>
          <cell r="O596">
            <v>0</v>
          </cell>
        </row>
        <row r="597">
          <cell r="E597" t="str">
            <v>B9121</v>
          </cell>
          <cell r="O597">
            <v>-1750</v>
          </cell>
        </row>
        <row r="598">
          <cell r="E598" t="str">
            <v>T9033</v>
          </cell>
          <cell r="O598">
            <v>778</v>
          </cell>
        </row>
        <row r="599">
          <cell r="E599" t="str">
            <v xml:space="preserve">
</v>
          </cell>
          <cell r="O599">
            <v>0</v>
          </cell>
        </row>
        <row r="600">
          <cell r="E600" t="str">
            <v>C8391</v>
          </cell>
          <cell r="O600">
            <v>0</v>
          </cell>
        </row>
        <row r="601">
          <cell r="E601" t="str">
            <v>C9200</v>
          </cell>
          <cell r="O601">
            <v>-16000</v>
          </cell>
        </row>
        <row r="602">
          <cell r="E602" t="str">
            <v>C9201</v>
          </cell>
          <cell r="O602">
            <v>-4000</v>
          </cell>
        </row>
        <row r="603">
          <cell r="E603" t="str">
            <v>C9202</v>
          </cell>
          <cell r="O603">
            <v>-4000</v>
          </cell>
        </row>
        <row r="604">
          <cell r="E604" t="str">
            <v>C9203</v>
          </cell>
          <cell r="O604">
            <v>-3000</v>
          </cell>
        </row>
        <row r="605">
          <cell r="E605" t="str">
            <v>C9204</v>
          </cell>
          <cell r="O605">
            <v>-12000</v>
          </cell>
        </row>
        <row r="606">
          <cell r="E606" t="str">
            <v>C9205</v>
          </cell>
          <cell r="O606">
            <v>-25000</v>
          </cell>
        </row>
        <row r="607">
          <cell r="E607" t="str">
            <v xml:space="preserve">
</v>
          </cell>
          <cell r="O607">
            <v>0</v>
          </cell>
        </row>
        <row r="608">
          <cell r="E608" t="str">
            <v>S9013</v>
          </cell>
          <cell r="O608">
            <v>329</v>
          </cell>
        </row>
        <row r="609">
          <cell r="E609" t="str">
            <v>S9143</v>
          </cell>
          <cell r="O609">
            <v>-2000</v>
          </cell>
        </row>
        <row r="610">
          <cell r="E610" t="str">
            <v xml:space="preserve">
</v>
          </cell>
          <cell r="O610">
            <v>0</v>
          </cell>
        </row>
        <row r="611">
          <cell r="E611" t="str">
            <v>O9140</v>
          </cell>
          <cell r="O611">
            <v>-3000</v>
          </cell>
        </row>
        <row r="612">
          <cell r="E612" t="str">
            <v>O9141</v>
          </cell>
          <cell r="O612">
            <v>-15000</v>
          </cell>
        </row>
        <row r="613">
          <cell r="E613" t="str">
            <v>O9142</v>
          </cell>
          <cell r="O613">
            <v>-4500</v>
          </cell>
        </row>
        <row r="614">
          <cell r="E614" t="str">
            <v xml:space="preserve">
</v>
          </cell>
          <cell r="O614">
            <v>0</v>
          </cell>
        </row>
        <row r="615">
          <cell r="E615" t="str">
            <v>O9144</v>
          </cell>
          <cell r="O615">
            <v>-65000</v>
          </cell>
        </row>
        <row r="616">
          <cell r="E616" t="str">
            <v>B9002</v>
          </cell>
          <cell r="O616">
            <v>2954</v>
          </cell>
        </row>
        <row r="617">
          <cell r="E617" t="str">
            <v>B9007</v>
          </cell>
          <cell r="O617">
            <v>3738</v>
          </cell>
        </row>
        <row r="618">
          <cell r="E618" t="str">
            <v>B9121</v>
          </cell>
          <cell r="O618">
            <v>570</v>
          </cell>
        </row>
        <row r="619">
          <cell r="E619" t="str">
            <v>C8129</v>
          </cell>
          <cell r="O619">
            <v>1621</v>
          </cell>
        </row>
        <row r="620">
          <cell r="E620" t="str">
            <v>C8390</v>
          </cell>
          <cell r="O620">
            <v>907</v>
          </cell>
        </row>
        <row r="621">
          <cell r="E621" t="str">
            <v>C9013</v>
          </cell>
          <cell r="O621">
            <v>1307</v>
          </cell>
        </row>
        <row r="622">
          <cell r="E622" t="str">
            <v>C9014</v>
          </cell>
          <cell r="O622">
            <v>1406</v>
          </cell>
        </row>
        <row r="623">
          <cell r="E623" t="str">
            <v>C9015</v>
          </cell>
          <cell r="O623">
            <v>1280</v>
          </cell>
        </row>
        <row r="624">
          <cell r="E624" t="str">
            <v>C9130</v>
          </cell>
          <cell r="O624">
            <v>200</v>
          </cell>
        </row>
        <row r="625">
          <cell r="E625" t="str">
            <v>S900-2055A</v>
          </cell>
          <cell r="O625">
            <v>0</v>
          </cell>
        </row>
        <row r="626">
          <cell r="E626" t="str">
            <v>S9004</v>
          </cell>
          <cell r="O626">
            <v>390</v>
          </cell>
        </row>
        <row r="627">
          <cell r="E627" t="str">
            <v>S9107</v>
          </cell>
          <cell r="O627">
            <v>-429</v>
          </cell>
        </row>
        <row r="628">
          <cell r="E628" t="str">
            <v>S9108</v>
          </cell>
          <cell r="O628">
            <v>23639</v>
          </cell>
        </row>
        <row r="629">
          <cell r="E629" t="str">
            <v>S9115</v>
          </cell>
          <cell r="O629">
            <v>6221</v>
          </cell>
        </row>
        <row r="630">
          <cell r="E630" t="str">
            <v>S9136</v>
          </cell>
          <cell r="O630">
            <v>5969</v>
          </cell>
        </row>
        <row r="631">
          <cell r="E631" t="str">
            <v xml:space="preserve">
</v>
          </cell>
          <cell r="O631">
            <v>2851911</v>
          </cell>
        </row>
        <row r="632">
          <cell r="E632" t="str">
            <v>400407CAP</v>
          </cell>
          <cell r="O632">
            <v>-13213</v>
          </cell>
        </row>
        <row r="633">
          <cell r="E633" t="str">
            <v>46507CAP</v>
          </cell>
          <cell r="O633">
            <v>-14250</v>
          </cell>
        </row>
        <row r="634">
          <cell r="E634" t="str">
            <v>46797CAP</v>
          </cell>
          <cell r="O634">
            <v>-11160</v>
          </cell>
        </row>
        <row r="635">
          <cell r="E635" t="str">
            <v>46868CAP</v>
          </cell>
          <cell r="O635">
            <v>-1234</v>
          </cell>
        </row>
        <row r="636">
          <cell r="E636" t="str">
            <v>6391CAP</v>
          </cell>
          <cell r="O636">
            <v>-12302</v>
          </cell>
        </row>
        <row r="637">
          <cell r="E637" t="str">
            <v>6687CAP</v>
          </cell>
          <cell r="O637">
            <v>-14363</v>
          </cell>
        </row>
        <row r="638">
          <cell r="E638" t="str">
            <v>6697CAP</v>
          </cell>
          <cell r="O638">
            <v>-15629</v>
          </cell>
        </row>
        <row r="639">
          <cell r="E639" t="str">
            <v>6718CAP</v>
          </cell>
          <cell r="O639">
            <v>-7340</v>
          </cell>
        </row>
        <row r="640">
          <cell r="E640" t="str">
            <v>6843CAP</v>
          </cell>
          <cell r="O640">
            <v>18838</v>
          </cell>
        </row>
        <row r="641">
          <cell r="E641" t="str">
            <v>6867CAP</v>
          </cell>
          <cell r="O641">
            <v>0</v>
          </cell>
        </row>
        <row r="642">
          <cell r="E642" t="str">
            <v>6911CAP</v>
          </cell>
          <cell r="O642">
            <v>-12556</v>
          </cell>
        </row>
        <row r="643">
          <cell r="E643" t="str">
            <v>7019CAP</v>
          </cell>
          <cell r="O643">
            <v>-548</v>
          </cell>
        </row>
        <row r="644">
          <cell r="E644" t="str">
            <v>7047CAP</v>
          </cell>
          <cell r="O644">
            <v>-14918</v>
          </cell>
        </row>
        <row r="645">
          <cell r="E645" t="str">
            <v>7062CAP</v>
          </cell>
          <cell r="O645">
            <v>-12389</v>
          </cell>
        </row>
        <row r="646">
          <cell r="E646" t="str">
            <v>7114CAP</v>
          </cell>
          <cell r="O646">
            <v>-2160</v>
          </cell>
        </row>
        <row r="647">
          <cell r="E647" t="str">
            <v>7122CAP</v>
          </cell>
          <cell r="O647">
            <v>-5583</v>
          </cell>
        </row>
        <row r="648">
          <cell r="E648" t="str">
            <v>7201CAP</v>
          </cell>
          <cell r="O648">
            <v>3486</v>
          </cell>
        </row>
        <row r="649">
          <cell r="E649" t="str">
            <v>7219CAP</v>
          </cell>
          <cell r="O649">
            <v>-17247</v>
          </cell>
        </row>
        <row r="650">
          <cell r="E650" t="str">
            <v>7220CAP</v>
          </cell>
          <cell r="O650">
            <v>-5709</v>
          </cell>
        </row>
        <row r="651">
          <cell r="E651" t="str">
            <v>7258CAP</v>
          </cell>
          <cell r="O651">
            <v>-19000</v>
          </cell>
        </row>
        <row r="652">
          <cell r="E652" t="str">
            <v>7319CAP</v>
          </cell>
          <cell r="O652">
            <v>-10277</v>
          </cell>
        </row>
        <row r="653">
          <cell r="E653" t="str">
            <v>7419CAP</v>
          </cell>
          <cell r="O653">
            <v>6900</v>
          </cell>
        </row>
        <row r="654">
          <cell r="E654" t="str">
            <v>74685CAP</v>
          </cell>
          <cell r="O654">
            <v>-4500</v>
          </cell>
        </row>
        <row r="655">
          <cell r="E655" t="str">
            <v>7779CAP</v>
          </cell>
          <cell r="O655">
            <v>-28541</v>
          </cell>
        </row>
        <row r="656">
          <cell r="E656" t="str">
            <v>7896CAP</v>
          </cell>
          <cell r="O656">
            <v>-86602</v>
          </cell>
        </row>
        <row r="657">
          <cell r="E657" t="str">
            <v>7942CAP</v>
          </cell>
          <cell r="O657">
            <v>-22656</v>
          </cell>
        </row>
        <row r="658">
          <cell r="E658" t="str">
            <v>7943CAP</v>
          </cell>
          <cell r="O658">
            <v>-128860</v>
          </cell>
        </row>
        <row r="659">
          <cell r="E659" t="str">
            <v>8192CAP</v>
          </cell>
          <cell r="O659">
            <v>-121644</v>
          </cell>
        </row>
        <row r="660">
          <cell r="E660" t="str">
            <v>8196CAP</v>
          </cell>
          <cell r="O660">
            <v>-32020</v>
          </cell>
        </row>
        <row r="661">
          <cell r="E661" t="str">
            <v>8247CAP</v>
          </cell>
          <cell r="O661">
            <v>-31233</v>
          </cell>
        </row>
        <row r="662">
          <cell r="E662" t="str">
            <v>8443CAP</v>
          </cell>
          <cell r="O662">
            <v>-38362</v>
          </cell>
        </row>
        <row r="663">
          <cell r="E663" t="str">
            <v>8487CAP</v>
          </cell>
          <cell r="O663">
            <v>28371</v>
          </cell>
        </row>
        <row r="664">
          <cell r="E664" t="str">
            <v>8497CAP</v>
          </cell>
          <cell r="O664">
            <v>-51953</v>
          </cell>
        </row>
        <row r="665">
          <cell r="E665" t="str">
            <v>8511CAP</v>
          </cell>
          <cell r="O665">
            <v>-4407</v>
          </cell>
        </row>
        <row r="666">
          <cell r="E666" t="str">
            <v>8535CAP</v>
          </cell>
          <cell r="O666">
            <v>0</v>
          </cell>
        </row>
        <row r="667">
          <cell r="E667" t="str">
            <v>8550CAP</v>
          </cell>
          <cell r="O667">
            <v>-33958</v>
          </cell>
        </row>
        <row r="668">
          <cell r="E668" t="str">
            <v>8705CAP</v>
          </cell>
          <cell r="O668">
            <v>-22313</v>
          </cell>
        </row>
        <row r="669">
          <cell r="E669" t="str">
            <v>8851CAP</v>
          </cell>
          <cell r="O669">
            <v>-6792</v>
          </cell>
        </row>
        <row r="670">
          <cell r="E670" t="str">
            <v>8855PC</v>
          </cell>
          <cell r="O670">
            <v>-3900</v>
          </cell>
        </row>
        <row r="671">
          <cell r="E671" t="str">
            <v>CAPH0109</v>
          </cell>
          <cell r="O671">
            <v>-14152</v>
          </cell>
        </row>
        <row r="672">
          <cell r="E672" t="str">
            <v>CAPS0109</v>
          </cell>
          <cell r="O672">
            <v>-524</v>
          </cell>
        </row>
        <row r="673">
          <cell r="E673" t="str">
            <v>CC0209H</v>
          </cell>
          <cell r="O673">
            <v>-12930</v>
          </cell>
        </row>
        <row r="674">
          <cell r="E674" t="str">
            <v>CC0209S</v>
          </cell>
          <cell r="O674">
            <v>-5395</v>
          </cell>
        </row>
        <row r="675">
          <cell r="E675" t="str">
            <v>CC0309H</v>
          </cell>
          <cell r="O675">
            <v>-17020</v>
          </cell>
        </row>
        <row r="676">
          <cell r="E676" t="str">
            <v>CC0309S</v>
          </cell>
          <cell r="O676">
            <v>-15520</v>
          </cell>
        </row>
        <row r="677">
          <cell r="E677" t="str">
            <v>CC0409H</v>
          </cell>
          <cell r="O677">
            <v>-30739</v>
          </cell>
        </row>
        <row r="678">
          <cell r="E678" t="str">
            <v>CC0409S</v>
          </cell>
          <cell r="O678">
            <v>-2883</v>
          </cell>
        </row>
        <row r="679">
          <cell r="E679" t="str">
            <v>CC0509H</v>
          </cell>
          <cell r="O679">
            <v>-22641</v>
          </cell>
        </row>
        <row r="680">
          <cell r="E680" t="str">
            <v>CC0509S</v>
          </cell>
          <cell r="O680">
            <v>-4746</v>
          </cell>
        </row>
        <row r="681">
          <cell r="E681" t="str">
            <v>CC0609H</v>
          </cell>
          <cell r="O681">
            <v>-6160</v>
          </cell>
        </row>
        <row r="682">
          <cell r="E682" t="str">
            <v>CC0609S</v>
          </cell>
          <cell r="O682">
            <v>-8241</v>
          </cell>
        </row>
        <row r="683">
          <cell r="E683" t="str">
            <v>CC0709H</v>
          </cell>
          <cell r="O683">
            <v>-30730</v>
          </cell>
        </row>
        <row r="684">
          <cell r="E684" t="str">
            <v>CC0709S</v>
          </cell>
          <cell r="O684">
            <v>-15878</v>
          </cell>
        </row>
        <row r="685">
          <cell r="E685" t="str">
            <v>CONTH1108</v>
          </cell>
          <cell r="O685">
            <v>5699</v>
          </cell>
        </row>
        <row r="686">
          <cell r="E686" t="str">
            <v>D202216CAP</v>
          </cell>
          <cell r="O686">
            <v>-27773</v>
          </cell>
        </row>
        <row r="687">
          <cell r="E687" t="str">
            <v>D301116CAP</v>
          </cell>
          <cell r="O687">
            <v>-12394</v>
          </cell>
        </row>
        <row r="688">
          <cell r="E688" t="str">
            <v>D301127CAP</v>
          </cell>
          <cell r="O688">
            <v>2340</v>
          </cell>
        </row>
        <row r="689">
          <cell r="E689" t="str">
            <v>D301130CAP</v>
          </cell>
          <cell r="O689">
            <v>-5222</v>
          </cell>
        </row>
        <row r="690">
          <cell r="E690" t="str">
            <v>D301132CAP</v>
          </cell>
          <cell r="O690">
            <v>-2464</v>
          </cell>
        </row>
        <row r="691">
          <cell r="E691" t="str">
            <v>D400425CAP</v>
          </cell>
          <cell r="O691">
            <v>-9209</v>
          </cell>
        </row>
        <row r="692">
          <cell r="E692" t="str">
            <v>O9001</v>
          </cell>
          <cell r="O692">
            <v>2</v>
          </cell>
        </row>
        <row r="693">
          <cell r="E693" t="str">
            <v>O9002</v>
          </cell>
          <cell r="O693">
            <v>4096</v>
          </cell>
        </row>
        <row r="694">
          <cell r="E694" t="str">
            <v>O9003</v>
          </cell>
          <cell r="O694">
            <v>4096</v>
          </cell>
        </row>
        <row r="695">
          <cell r="E695" t="str">
            <v>O9004</v>
          </cell>
          <cell r="O695">
            <v>4096</v>
          </cell>
        </row>
        <row r="696">
          <cell r="E696" t="str">
            <v>O9006</v>
          </cell>
          <cell r="O696">
            <v>4096</v>
          </cell>
        </row>
        <row r="697">
          <cell r="E697" t="str">
            <v>O9014</v>
          </cell>
          <cell r="O697">
            <v>1227</v>
          </cell>
        </row>
        <row r="698">
          <cell r="E698" t="str">
            <v>O9015</v>
          </cell>
          <cell r="O698">
            <v>12552</v>
          </cell>
        </row>
        <row r="699">
          <cell r="E699" t="str">
            <v>O9016</v>
          </cell>
          <cell r="O699">
            <v>46096</v>
          </cell>
        </row>
        <row r="700">
          <cell r="E700" t="str">
            <v>O9017</v>
          </cell>
          <cell r="O700">
            <v>9900</v>
          </cell>
        </row>
        <row r="701">
          <cell r="E701" t="str">
            <v>O9018</v>
          </cell>
          <cell r="O701">
            <v>753</v>
          </cell>
        </row>
        <row r="702">
          <cell r="E702" t="str">
            <v>O9019</v>
          </cell>
          <cell r="O702">
            <v>7009</v>
          </cell>
        </row>
        <row r="703">
          <cell r="E703" t="str">
            <v>O9122</v>
          </cell>
          <cell r="O703">
            <v>39666</v>
          </cell>
        </row>
        <row r="704">
          <cell r="E704" t="str">
            <v>O9140</v>
          </cell>
          <cell r="O704">
            <v>1057</v>
          </cell>
        </row>
        <row r="705">
          <cell r="E705" t="str">
            <v>C9148</v>
          </cell>
          <cell r="O705">
            <v>8268</v>
          </cell>
        </row>
        <row r="706">
          <cell r="E706" t="str">
            <v>M8389</v>
          </cell>
          <cell r="O706">
            <v>0</v>
          </cell>
        </row>
        <row r="707">
          <cell r="E707" t="str">
            <v>M8395</v>
          </cell>
          <cell r="O707">
            <v>259</v>
          </cell>
        </row>
        <row r="708">
          <cell r="E708" t="str">
            <v>M9004</v>
          </cell>
          <cell r="O708">
            <v>567</v>
          </cell>
        </row>
        <row r="709">
          <cell r="E709" t="str">
            <v xml:space="preserve">
</v>
          </cell>
          <cell r="O709">
            <v>-852474</v>
          </cell>
        </row>
        <row r="710">
          <cell r="E710" t="str">
            <v>MINVH0509</v>
          </cell>
          <cell r="O710">
            <v>45804</v>
          </cell>
        </row>
        <row r="711">
          <cell r="E711" t="str">
            <v>MINVH0609</v>
          </cell>
          <cell r="O711">
            <v>-40058</v>
          </cell>
        </row>
        <row r="712">
          <cell r="E712" t="str">
            <v>MINVH0709</v>
          </cell>
          <cell r="O712">
            <v>6647</v>
          </cell>
        </row>
        <row r="713">
          <cell r="E713" t="str">
            <v>MINVS0509</v>
          </cell>
          <cell r="O713">
            <v>34473</v>
          </cell>
        </row>
        <row r="714">
          <cell r="E714" t="str">
            <v>MINVS0609</v>
          </cell>
          <cell r="O714">
            <v>32615</v>
          </cell>
        </row>
        <row r="715">
          <cell r="E715" t="str">
            <v>MTRH0109</v>
          </cell>
          <cell r="O715">
            <v>-32881</v>
          </cell>
        </row>
        <row r="716">
          <cell r="E716" t="str">
            <v>MTRH0109A</v>
          </cell>
          <cell r="O716">
            <v>64012</v>
          </cell>
        </row>
        <row r="717">
          <cell r="E717" t="str">
            <v>MTRH0209</v>
          </cell>
          <cell r="O717">
            <v>26725</v>
          </cell>
        </row>
        <row r="718">
          <cell r="E718" t="str">
            <v>MTRH0309</v>
          </cell>
          <cell r="O718">
            <v>52852</v>
          </cell>
        </row>
        <row r="719">
          <cell r="E719" t="str">
            <v>MTRH0309IN</v>
          </cell>
          <cell r="O719">
            <v>11795</v>
          </cell>
        </row>
        <row r="720">
          <cell r="E720" t="str">
            <v>MTRH0409</v>
          </cell>
          <cell r="O720">
            <v>29396</v>
          </cell>
        </row>
        <row r="721">
          <cell r="E721" t="str">
            <v>MTRH0509</v>
          </cell>
          <cell r="O721">
            <v>86177</v>
          </cell>
        </row>
        <row r="722">
          <cell r="E722" t="str">
            <v>MTRH0609</v>
          </cell>
          <cell r="O722">
            <v>32028</v>
          </cell>
        </row>
        <row r="723">
          <cell r="E723" t="str">
            <v>MTRH0709</v>
          </cell>
          <cell r="O723">
            <v>48343</v>
          </cell>
        </row>
        <row r="724">
          <cell r="E724" t="str">
            <v>MTRS0109</v>
          </cell>
          <cell r="O724">
            <v>32779</v>
          </cell>
        </row>
        <row r="725">
          <cell r="E725" t="str">
            <v>MTRS0209</v>
          </cell>
          <cell r="O725">
            <v>47180</v>
          </cell>
        </row>
        <row r="726">
          <cell r="E726" t="str">
            <v>MTRS0309</v>
          </cell>
          <cell r="O726">
            <v>18354</v>
          </cell>
        </row>
        <row r="727">
          <cell r="E727" t="str">
            <v>MTRS0309IN</v>
          </cell>
          <cell r="O727">
            <v>17972</v>
          </cell>
        </row>
        <row r="728">
          <cell r="E728" t="str">
            <v>MTRS0409</v>
          </cell>
          <cell r="O728">
            <v>1726</v>
          </cell>
        </row>
        <row r="729">
          <cell r="E729" t="str">
            <v>MTRS0509</v>
          </cell>
          <cell r="O729">
            <v>18709</v>
          </cell>
        </row>
        <row r="730">
          <cell r="E730" t="str">
            <v>MTRS0609</v>
          </cell>
          <cell r="O730">
            <v>16793</v>
          </cell>
        </row>
        <row r="731">
          <cell r="E731" t="str">
            <v>MTRS0709</v>
          </cell>
          <cell r="O731">
            <v>80755</v>
          </cell>
        </row>
        <row r="732">
          <cell r="E732" t="str">
            <v>SCMINV1108</v>
          </cell>
          <cell r="O732">
            <v>-40551</v>
          </cell>
        </row>
        <row r="733">
          <cell r="E733" t="str">
            <v xml:space="preserve">
</v>
          </cell>
          <cell r="O733">
            <v>-2818564</v>
          </cell>
        </row>
        <row r="734">
          <cell r="E734">
            <v>100007</v>
          </cell>
          <cell r="O734">
            <v>26500</v>
          </cell>
        </row>
        <row r="735">
          <cell r="E735" t="str">
            <v>7942C</v>
          </cell>
          <cell r="O735">
            <v>3195</v>
          </cell>
        </row>
        <row r="736">
          <cell r="E736" t="str">
            <v>8264C</v>
          </cell>
          <cell r="O736">
            <v>5298</v>
          </cell>
        </row>
        <row r="737">
          <cell r="E737" t="str">
            <v>8280C</v>
          </cell>
          <cell r="O737">
            <v>1085</v>
          </cell>
        </row>
        <row r="738">
          <cell r="E738" t="str">
            <v>8511C</v>
          </cell>
          <cell r="O738">
            <v>2052</v>
          </cell>
        </row>
        <row r="739">
          <cell r="E739" t="str">
            <v>8550C</v>
          </cell>
          <cell r="O739">
            <v>3967</v>
          </cell>
        </row>
        <row r="740">
          <cell r="E740" t="str">
            <v>8705C</v>
          </cell>
          <cell r="O740">
            <v>1861</v>
          </cell>
        </row>
        <row r="741">
          <cell r="E741" t="str">
            <v>8742C</v>
          </cell>
          <cell r="O741">
            <v>1555</v>
          </cell>
        </row>
        <row r="742">
          <cell r="E742" t="str">
            <v>8761C</v>
          </cell>
          <cell r="O742">
            <v>1209</v>
          </cell>
        </row>
        <row r="743">
          <cell r="E743" t="str">
            <v>8825C</v>
          </cell>
          <cell r="O743">
            <v>33291</v>
          </cell>
        </row>
        <row r="744">
          <cell r="E744" t="str">
            <v>901-17356C</v>
          </cell>
          <cell r="O744">
            <v>375</v>
          </cell>
        </row>
        <row r="745">
          <cell r="E745" t="str">
            <v>901-17357C</v>
          </cell>
          <cell r="O745">
            <v>187</v>
          </cell>
        </row>
        <row r="746">
          <cell r="E746" t="str">
            <v>901-17358C</v>
          </cell>
          <cell r="O746">
            <v>321</v>
          </cell>
        </row>
        <row r="747">
          <cell r="E747" t="str">
            <v>901-17535C</v>
          </cell>
          <cell r="O747">
            <v>113</v>
          </cell>
        </row>
        <row r="748">
          <cell r="E748" t="str">
            <v>901-17537C</v>
          </cell>
          <cell r="O748">
            <v>461</v>
          </cell>
        </row>
        <row r="749">
          <cell r="E749" t="str">
            <v>901-17618C</v>
          </cell>
          <cell r="O749">
            <v>3708</v>
          </cell>
        </row>
        <row r="750">
          <cell r="E750" t="str">
            <v>901-17619C</v>
          </cell>
          <cell r="O750">
            <v>478</v>
          </cell>
        </row>
        <row r="751">
          <cell r="E751" t="str">
            <v>901-17622C</v>
          </cell>
          <cell r="O751">
            <v>300</v>
          </cell>
        </row>
        <row r="752">
          <cell r="E752" t="str">
            <v>901-17623C</v>
          </cell>
          <cell r="O752">
            <v>187</v>
          </cell>
        </row>
        <row r="753">
          <cell r="E753" t="str">
            <v>901-18805C</v>
          </cell>
          <cell r="O753">
            <v>1983</v>
          </cell>
        </row>
        <row r="754">
          <cell r="E754" t="str">
            <v>901-74172C</v>
          </cell>
          <cell r="O754">
            <v>2478</v>
          </cell>
        </row>
        <row r="755">
          <cell r="E755" t="str">
            <v xml:space="preserve">
</v>
          </cell>
          <cell r="O755">
            <v>-5010574</v>
          </cell>
        </row>
        <row r="756">
          <cell r="E756" t="str">
            <v>74393P</v>
          </cell>
          <cell r="O756">
            <v>9669</v>
          </cell>
        </row>
        <row r="757">
          <cell r="E757" t="str">
            <v>7942P</v>
          </cell>
          <cell r="O757">
            <v>4935</v>
          </cell>
        </row>
        <row r="758">
          <cell r="E758" t="str">
            <v>8055P</v>
          </cell>
          <cell r="O758">
            <v>492</v>
          </cell>
        </row>
        <row r="759">
          <cell r="E759" t="str">
            <v>8187P</v>
          </cell>
          <cell r="O759">
            <v>558</v>
          </cell>
        </row>
        <row r="760">
          <cell r="E760" t="str">
            <v>8192P</v>
          </cell>
          <cell r="O760">
            <v>121089</v>
          </cell>
        </row>
        <row r="761">
          <cell r="E761" t="str">
            <v>8340P</v>
          </cell>
          <cell r="O761">
            <v>341</v>
          </cell>
        </row>
        <row r="762">
          <cell r="E762" t="str">
            <v>8511P</v>
          </cell>
          <cell r="O762">
            <v>3181</v>
          </cell>
        </row>
        <row r="763">
          <cell r="E763" t="str">
            <v>8511PC</v>
          </cell>
          <cell r="O763">
            <v>3512</v>
          </cell>
        </row>
        <row r="764">
          <cell r="E764" t="str">
            <v>8855P</v>
          </cell>
          <cell r="O764">
            <v>4433</v>
          </cell>
        </row>
        <row r="765">
          <cell r="E765" t="str">
            <v>901-17483P</v>
          </cell>
          <cell r="O765">
            <v>1598</v>
          </cell>
        </row>
        <row r="766">
          <cell r="E766" t="str">
            <v>901-17605C</v>
          </cell>
          <cell r="O766">
            <v>917</v>
          </cell>
        </row>
        <row r="767">
          <cell r="E767" t="str">
            <v>901-17616</v>
          </cell>
          <cell r="O767">
            <v>950</v>
          </cell>
        </row>
        <row r="768">
          <cell r="E768" t="str">
            <v>901-17617P</v>
          </cell>
          <cell r="O768">
            <v>5632</v>
          </cell>
        </row>
        <row r="769">
          <cell r="E769" t="str">
            <v>901-17620P</v>
          </cell>
          <cell r="O769">
            <v>1254</v>
          </cell>
        </row>
        <row r="770">
          <cell r="E770" t="str">
            <v>901-17621P</v>
          </cell>
          <cell r="O770">
            <v>946</v>
          </cell>
        </row>
        <row r="771">
          <cell r="E771" t="str">
            <v>901-18343P</v>
          </cell>
          <cell r="O771">
            <v>173</v>
          </cell>
        </row>
        <row r="772">
          <cell r="E772" t="str">
            <v>901-19263P</v>
          </cell>
          <cell r="O772">
            <v>1375</v>
          </cell>
        </row>
        <row r="773">
          <cell r="E773" t="str">
            <v>901-19275P</v>
          </cell>
          <cell r="O773">
            <v>1056</v>
          </cell>
        </row>
        <row r="774">
          <cell r="E774" t="str">
            <v>901-46507P</v>
          </cell>
          <cell r="O774">
            <v>1316</v>
          </cell>
        </row>
        <row r="775">
          <cell r="E775" t="str">
            <v>901-74393P</v>
          </cell>
          <cell r="O775">
            <v>0</v>
          </cell>
        </row>
        <row r="776">
          <cell r="E776" t="str">
            <v>901-74423P</v>
          </cell>
          <cell r="O776">
            <v>105</v>
          </cell>
        </row>
        <row r="777">
          <cell r="E777" t="str">
            <v>901-74718P</v>
          </cell>
          <cell r="O777">
            <v>4312</v>
          </cell>
        </row>
        <row r="778">
          <cell r="E778" t="str">
            <v>901-74722P</v>
          </cell>
          <cell r="O778">
            <v>4243</v>
          </cell>
        </row>
        <row r="779">
          <cell r="E779" t="str">
            <v>9132P</v>
          </cell>
          <cell r="O779">
            <v>296</v>
          </cell>
        </row>
        <row r="780">
          <cell r="E780" t="str">
            <v>9162P</v>
          </cell>
          <cell r="O780">
            <v>2201</v>
          </cell>
        </row>
        <row r="781">
          <cell r="E781" t="str">
            <v>AA00000042</v>
          </cell>
          <cell r="O781">
            <v>23886</v>
          </cell>
        </row>
        <row r="782">
          <cell r="E782" t="str">
            <v>AA00000044</v>
          </cell>
          <cell r="O782">
            <v>21320</v>
          </cell>
        </row>
        <row r="783">
          <cell r="E783" t="str">
            <v>ROAD08HOH</v>
          </cell>
          <cell r="O783">
            <v>32719</v>
          </cell>
        </row>
        <row r="784">
          <cell r="E784" t="str">
            <v xml:space="preserve">
</v>
          </cell>
          <cell r="O784">
            <v>-585573</v>
          </cell>
        </row>
        <row r="785">
          <cell r="E785" t="str">
            <v>SERVH0109</v>
          </cell>
          <cell r="O785">
            <v>107602</v>
          </cell>
        </row>
        <row r="786">
          <cell r="E786" t="str">
            <v>SERVH0209</v>
          </cell>
          <cell r="O786">
            <v>59354</v>
          </cell>
        </row>
        <row r="787">
          <cell r="E787" t="str">
            <v>SERVH0309</v>
          </cell>
          <cell r="O787">
            <v>96801</v>
          </cell>
        </row>
        <row r="788">
          <cell r="E788" t="str">
            <v>SERVH0409</v>
          </cell>
          <cell r="O788">
            <v>77096</v>
          </cell>
        </row>
        <row r="789">
          <cell r="E789" t="str">
            <v>SERVH0509</v>
          </cell>
          <cell r="O789">
            <v>208367</v>
          </cell>
        </row>
        <row r="790">
          <cell r="E790" t="str">
            <v>SERVH0709</v>
          </cell>
          <cell r="O790">
            <v>81458</v>
          </cell>
        </row>
        <row r="791">
          <cell r="E791" t="str">
            <v>SERVS0109</v>
          </cell>
          <cell r="O791">
            <v>26837</v>
          </cell>
        </row>
        <row r="792">
          <cell r="E792" t="str">
            <v>SERVS0209</v>
          </cell>
          <cell r="O792">
            <v>21510</v>
          </cell>
        </row>
        <row r="793">
          <cell r="E793" t="str">
            <v>SERVS0309</v>
          </cell>
          <cell r="O793">
            <v>19868</v>
          </cell>
        </row>
        <row r="794">
          <cell r="E794" t="str">
            <v>SERVS0409</v>
          </cell>
          <cell r="O794">
            <v>27328</v>
          </cell>
        </row>
        <row r="795">
          <cell r="E795" t="str">
            <v>SERVS0509</v>
          </cell>
          <cell r="O795">
            <v>27827</v>
          </cell>
        </row>
        <row r="796">
          <cell r="E796" t="str">
            <v>SERVS0609</v>
          </cell>
          <cell r="O796">
            <v>40370</v>
          </cell>
        </row>
        <row r="797">
          <cell r="E797" t="str">
            <v>SERVS0709</v>
          </cell>
          <cell r="O797">
            <v>22351</v>
          </cell>
        </row>
        <row r="798">
          <cell r="E798" t="str">
            <v xml:space="preserve">
</v>
          </cell>
          <cell r="O798">
            <v>-4667601</v>
          </cell>
        </row>
        <row r="799">
          <cell r="E799" t="str">
            <v>HSMACCR</v>
          </cell>
          <cell r="O799">
            <v>-946674</v>
          </cell>
        </row>
        <row r="800">
          <cell r="E800" t="str">
            <v>SMACCR</v>
          </cell>
          <cell r="O800">
            <v>218483</v>
          </cell>
        </row>
        <row r="801">
          <cell r="E801" t="str">
            <v>SMINVH0409</v>
          </cell>
          <cell r="O801">
            <v>424053</v>
          </cell>
        </row>
        <row r="802">
          <cell r="E802" t="str">
            <v>SMINVH0509</v>
          </cell>
          <cell r="O802">
            <v>1060772</v>
          </cell>
        </row>
        <row r="803">
          <cell r="E803" t="str">
            <v>SMINVH0609</v>
          </cell>
          <cell r="O803">
            <v>1178890</v>
          </cell>
        </row>
        <row r="804">
          <cell r="E804" t="str">
            <v>SMINVH0709</v>
          </cell>
          <cell r="O804">
            <v>1028633</v>
          </cell>
        </row>
        <row r="805">
          <cell r="E805" t="str">
            <v>SMTRH0109</v>
          </cell>
          <cell r="O805">
            <v>264934</v>
          </cell>
        </row>
        <row r="806">
          <cell r="E806" t="str">
            <v>SMTRH0209</v>
          </cell>
          <cell r="O806">
            <v>105679</v>
          </cell>
        </row>
        <row r="807">
          <cell r="E807" t="str">
            <v>SMTRH0309</v>
          </cell>
          <cell r="O807">
            <v>131921</v>
          </cell>
        </row>
        <row r="808">
          <cell r="E808" t="str">
            <v>SMTRH0409</v>
          </cell>
          <cell r="O808">
            <v>68212</v>
          </cell>
        </row>
        <row r="809">
          <cell r="E809" t="str">
            <v>SMTRH0509</v>
          </cell>
          <cell r="O809">
            <v>56531</v>
          </cell>
        </row>
        <row r="810">
          <cell r="E810" t="str">
            <v>SMTRH0609</v>
          </cell>
          <cell r="O810">
            <v>308905</v>
          </cell>
        </row>
        <row r="811">
          <cell r="E811" t="str">
            <v>SMTRH0709</v>
          </cell>
          <cell r="O811">
            <v>29038</v>
          </cell>
        </row>
        <row r="812">
          <cell r="E812" t="str">
            <v>SMTRH1208</v>
          </cell>
          <cell r="O812">
            <v>-1255537</v>
          </cell>
        </row>
        <row r="813">
          <cell r="E813" t="str">
            <v>SMTRS0109</v>
          </cell>
          <cell r="O813">
            <v>1667137</v>
          </cell>
        </row>
        <row r="814">
          <cell r="E814" t="str">
            <v>SMTRS0109A</v>
          </cell>
          <cell r="O814">
            <v>538</v>
          </cell>
        </row>
        <row r="815">
          <cell r="E815" t="str">
            <v>SMTRS0209</v>
          </cell>
          <cell r="O815">
            <v>22280</v>
          </cell>
        </row>
        <row r="816">
          <cell r="E816" t="str">
            <v>SMTRS0309</v>
          </cell>
          <cell r="O816">
            <v>56373</v>
          </cell>
        </row>
        <row r="817">
          <cell r="E817" t="str">
            <v>SMTRS0409</v>
          </cell>
          <cell r="O817">
            <v>0</v>
          </cell>
        </row>
        <row r="818">
          <cell r="E818" t="str">
            <v>SMTRS0509</v>
          </cell>
          <cell r="O818">
            <v>1413</v>
          </cell>
        </row>
        <row r="819">
          <cell r="E819" t="str">
            <v>SMTRS0609</v>
          </cell>
          <cell r="O819">
            <v>178861</v>
          </cell>
        </row>
        <row r="820">
          <cell r="E820" t="str">
            <v>SMTRS0709</v>
          </cell>
          <cell r="O820">
            <v>39032</v>
          </cell>
        </row>
        <row r="821">
          <cell r="E821" t="str">
            <v>SMTS0309IN</v>
          </cell>
          <cell r="O821">
            <v>771</v>
          </cell>
        </row>
        <row r="822">
          <cell r="E822" t="str">
            <v>T8316</v>
          </cell>
          <cell r="O822">
            <v>94</v>
          </cell>
        </row>
        <row r="823">
          <cell r="E823" t="str">
            <v>T8317</v>
          </cell>
          <cell r="O823">
            <v>0</v>
          </cell>
        </row>
        <row r="824">
          <cell r="E824" t="str">
            <v>T8327</v>
          </cell>
          <cell r="O824">
            <v>0</v>
          </cell>
        </row>
        <row r="825">
          <cell r="E825" t="str">
            <v>T8356</v>
          </cell>
          <cell r="O825">
            <v>0</v>
          </cell>
        </row>
        <row r="826">
          <cell r="E826" t="str">
            <v>T8382</v>
          </cell>
          <cell r="O826">
            <v>0</v>
          </cell>
        </row>
        <row r="827">
          <cell r="E827" t="str">
            <v>T8390</v>
          </cell>
          <cell r="O827">
            <v>0</v>
          </cell>
        </row>
        <row r="828">
          <cell r="E828" t="str">
            <v>T8391</v>
          </cell>
          <cell r="O828">
            <v>-3724</v>
          </cell>
        </row>
        <row r="829">
          <cell r="E829" t="str">
            <v>T8391-1</v>
          </cell>
          <cell r="O829">
            <v>6009</v>
          </cell>
        </row>
        <row r="830">
          <cell r="E830" t="str">
            <v>T9009</v>
          </cell>
          <cell r="O830">
            <v>2555</v>
          </cell>
        </row>
        <row r="831">
          <cell r="E831" t="str">
            <v>T9112</v>
          </cell>
          <cell r="O831">
            <v>1709</v>
          </cell>
        </row>
        <row r="832">
          <cell r="E832" t="str">
            <v>T9143</v>
          </cell>
          <cell r="O832">
            <v>7684</v>
          </cell>
        </row>
        <row r="833">
          <cell r="E833" t="str">
            <v>T9144</v>
          </cell>
          <cell r="O833">
            <v>8185</v>
          </cell>
        </row>
        <row r="834">
          <cell r="E834" t="str">
            <v>T9148</v>
          </cell>
          <cell r="O834">
            <v>1957</v>
          </cell>
        </row>
        <row r="835">
          <cell r="E835" t="str">
            <v xml:space="preserve">
</v>
          </cell>
          <cell r="O835">
            <v>-3018256</v>
          </cell>
        </row>
        <row r="836">
          <cell r="E836" t="str">
            <v>7634T</v>
          </cell>
          <cell r="O836">
            <v>666</v>
          </cell>
        </row>
        <row r="837">
          <cell r="E837" t="str">
            <v>7779T</v>
          </cell>
          <cell r="O837">
            <v>24300</v>
          </cell>
        </row>
        <row r="838">
          <cell r="E838" t="str">
            <v>7942T</v>
          </cell>
          <cell r="O838">
            <v>16342</v>
          </cell>
        </row>
        <row r="839">
          <cell r="E839" t="str">
            <v>8195T</v>
          </cell>
          <cell r="O839">
            <v>19074</v>
          </cell>
        </row>
        <row r="840">
          <cell r="E840" t="str">
            <v>8247TC</v>
          </cell>
          <cell r="O840">
            <v>5650</v>
          </cell>
        </row>
        <row r="841">
          <cell r="E841" t="str">
            <v>8264T</v>
          </cell>
          <cell r="O841">
            <v>32349</v>
          </cell>
        </row>
        <row r="842">
          <cell r="E842" t="str">
            <v>8280T</v>
          </cell>
          <cell r="O842">
            <v>3614</v>
          </cell>
        </row>
        <row r="843">
          <cell r="E843" t="str">
            <v>8340T</v>
          </cell>
          <cell r="O843">
            <v>3988</v>
          </cell>
        </row>
        <row r="844">
          <cell r="E844" t="str">
            <v>8419T</v>
          </cell>
          <cell r="O844">
            <v>7502</v>
          </cell>
        </row>
        <row r="845">
          <cell r="E845" t="str">
            <v>8497TC</v>
          </cell>
          <cell r="O845">
            <v>28700</v>
          </cell>
        </row>
        <row r="846">
          <cell r="E846" t="str">
            <v>8511T</v>
          </cell>
          <cell r="O846">
            <v>12467</v>
          </cell>
        </row>
        <row r="847">
          <cell r="E847" t="str">
            <v>8535T</v>
          </cell>
          <cell r="O847">
            <v>45224</v>
          </cell>
        </row>
        <row r="848">
          <cell r="E848" t="str">
            <v>8550T</v>
          </cell>
          <cell r="O848">
            <v>46241</v>
          </cell>
        </row>
        <row r="849">
          <cell r="E849" t="str">
            <v>8637T</v>
          </cell>
          <cell r="O849">
            <v>20741</v>
          </cell>
        </row>
        <row r="850">
          <cell r="E850" t="str">
            <v>8705T</v>
          </cell>
          <cell r="O850">
            <v>15129</v>
          </cell>
        </row>
        <row r="851">
          <cell r="E851" t="str">
            <v>8742T</v>
          </cell>
          <cell r="O851">
            <v>18604</v>
          </cell>
        </row>
        <row r="852">
          <cell r="E852" t="str">
            <v>8761T</v>
          </cell>
          <cell r="O852">
            <v>274</v>
          </cell>
        </row>
        <row r="853">
          <cell r="E853" t="str">
            <v>8836T</v>
          </cell>
          <cell r="O853">
            <v>6877</v>
          </cell>
        </row>
        <row r="854">
          <cell r="E854" t="str">
            <v>8851T</v>
          </cell>
          <cell r="O854">
            <v>19239</v>
          </cell>
        </row>
        <row r="855">
          <cell r="E855" t="str">
            <v>8854T</v>
          </cell>
          <cell r="O855">
            <v>41365</v>
          </cell>
        </row>
        <row r="856">
          <cell r="E856" t="str">
            <v>9087T</v>
          </cell>
          <cell r="O856">
            <v>26086</v>
          </cell>
        </row>
        <row r="857">
          <cell r="E857" t="str">
            <v>D202216T</v>
          </cell>
          <cell r="O857">
            <v>2783</v>
          </cell>
        </row>
        <row r="858">
          <cell r="E858" t="str">
            <v>D202216TC</v>
          </cell>
          <cell r="O858">
            <v>2377</v>
          </cell>
        </row>
        <row r="859">
          <cell r="E859" t="str">
            <v>D301116T</v>
          </cell>
          <cell r="O859">
            <v>27972</v>
          </cell>
        </row>
        <row r="860">
          <cell r="E860" t="str">
            <v>D301130T</v>
          </cell>
          <cell r="O860">
            <v>3900</v>
          </cell>
        </row>
        <row r="861">
          <cell r="E861" t="str">
            <v>D301132T</v>
          </cell>
          <cell r="O861">
            <v>7200</v>
          </cell>
        </row>
        <row r="862">
          <cell r="E862" t="str">
            <v>D400425T</v>
          </cell>
          <cell r="O862">
            <v>2575</v>
          </cell>
        </row>
        <row r="863">
          <cell r="E863" t="str">
            <v>D400425TC</v>
          </cell>
          <cell r="O863">
            <v>1575</v>
          </cell>
        </row>
        <row r="864">
          <cell r="E864" t="str">
            <v>HTINV1108</v>
          </cell>
          <cell r="O864">
            <v>-180427</v>
          </cell>
        </row>
        <row r="865">
          <cell r="E865" t="str">
            <v>S18501208</v>
          </cell>
          <cell r="O865">
            <v>-33032</v>
          </cell>
        </row>
        <row r="866">
          <cell r="E866" t="str">
            <v>SCTINV1108</v>
          </cell>
          <cell r="O866">
            <v>-24042</v>
          </cell>
        </row>
        <row r="867">
          <cell r="E867" t="str">
            <v>TRFRH0309</v>
          </cell>
          <cell r="O867">
            <v>238974</v>
          </cell>
        </row>
        <row r="868">
          <cell r="E868" t="str">
            <v>TRFRS0309</v>
          </cell>
          <cell r="O868">
            <v>29425</v>
          </cell>
        </row>
        <row r="869">
          <cell r="E869" t="str">
            <v>TRH0109</v>
          </cell>
          <cell r="O869">
            <v>208811</v>
          </cell>
        </row>
        <row r="870">
          <cell r="E870" t="str">
            <v>TRINVH0409</v>
          </cell>
          <cell r="O870">
            <v>42426</v>
          </cell>
        </row>
        <row r="871">
          <cell r="E871" t="str">
            <v>TRINVH0509</v>
          </cell>
          <cell r="O871">
            <v>144218</v>
          </cell>
        </row>
        <row r="872">
          <cell r="E872" t="str">
            <v>TRINVS0409</v>
          </cell>
          <cell r="O872">
            <v>21703</v>
          </cell>
        </row>
        <row r="873">
          <cell r="E873" t="str">
            <v>TRINVS0509</v>
          </cell>
          <cell r="O873">
            <v>29997</v>
          </cell>
        </row>
        <row r="874">
          <cell r="E874" t="str">
            <v>TRS0209</v>
          </cell>
          <cell r="O874">
            <v>34187</v>
          </cell>
        </row>
        <row r="875">
          <cell r="E875" t="str">
            <v>Z9001</v>
          </cell>
          <cell r="O875">
            <v>10095</v>
          </cell>
        </row>
        <row r="876">
          <cell r="E876" t="str">
            <v xml:space="preserve">
</v>
          </cell>
          <cell r="O876">
            <v>-4341899</v>
          </cell>
        </row>
        <row r="877">
          <cell r="E877" t="str">
            <v>7634W</v>
          </cell>
          <cell r="O877">
            <v>15407</v>
          </cell>
        </row>
        <row r="878">
          <cell r="E878" t="str">
            <v>7779W</v>
          </cell>
          <cell r="O878">
            <v>40111</v>
          </cell>
        </row>
        <row r="879">
          <cell r="E879" t="str">
            <v>7942W</v>
          </cell>
          <cell r="O879">
            <v>15369</v>
          </cell>
        </row>
        <row r="880">
          <cell r="E880" t="str">
            <v>7943W</v>
          </cell>
          <cell r="O880">
            <v>17590</v>
          </cell>
        </row>
        <row r="881">
          <cell r="E881" t="str">
            <v>8055W</v>
          </cell>
          <cell r="O881">
            <v>3127</v>
          </cell>
        </row>
        <row r="882">
          <cell r="E882" t="str">
            <v>8247WC</v>
          </cell>
          <cell r="O882">
            <v>26099</v>
          </cell>
        </row>
        <row r="883">
          <cell r="E883" t="str">
            <v>8264W</v>
          </cell>
          <cell r="O883">
            <v>9641</v>
          </cell>
        </row>
        <row r="884">
          <cell r="E884" t="str">
            <v>8280W</v>
          </cell>
          <cell r="O884">
            <v>13389</v>
          </cell>
        </row>
        <row r="885">
          <cell r="E885" t="str">
            <v>8406U</v>
          </cell>
          <cell r="O885">
            <v>1231</v>
          </cell>
        </row>
        <row r="886">
          <cell r="E886" t="str">
            <v>8419W</v>
          </cell>
          <cell r="O886">
            <v>1494</v>
          </cell>
        </row>
        <row r="887">
          <cell r="E887" t="str">
            <v>8497WC</v>
          </cell>
          <cell r="O887">
            <v>42096</v>
          </cell>
        </row>
        <row r="888">
          <cell r="E888" t="str">
            <v>8511W</v>
          </cell>
          <cell r="O888">
            <v>33898</v>
          </cell>
        </row>
        <row r="889">
          <cell r="E889" t="str">
            <v>8535W</v>
          </cell>
          <cell r="O889">
            <v>126306</v>
          </cell>
        </row>
        <row r="890">
          <cell r="E890" t="str">
            <v>8550W</v>
          </cell>
          <cell r="O890">
            <v>4696</v>
          </cell>
        </row>
        <row r="891">
          <cell r="E891" t="str">
            <v>8637W</v>
          </cell>
          <cell r="O891">
            <v>8084</v>
          </cell>
        </row>
        <row r="892">
          <cell r="E892" t="str">
            <v>8705W</v>
          </cell>
          <cell r="O892">
            <v>7732</v>
          </cell>
        </row>
        <row r="893">
          <cell r="E893" t="str">
            <v>901-46372C</v>
          </cell>
          <cell r="O893">
            <v>215</v>
          </cell>
        </row>
        <row r="894">
          <cell r="E894" t="str">
            <v>901-46509W</v>
          </cell>
          <cell r="O894">
            <v>3897</v>
          </cell>
        </row>
        <row r="895">
          <cell r="E895" t="str">
            <v>901-74249W</v>
          </cell>
          <cell r="O895">
            <v>10696</v>
          </cell>
        </row>
        <row r="896">
          <cell r="E896" t="str">
            <v>901-74685W</v>
          </cell>
          <cell r="O896">
            <v>4779</v>
          </cell>
        </row>
        <row r="897">
          <cell r="E897" t="str">
            <v>D202216W</v>
          </cell>
          <cell r="O897">
            <v>21114</v>
          </cell>
        </row>
        <row r="898">
          <cell r="E898" t="str">
            <v>D202216WC</v>
          </cell>
          <cell r="O898">
            <v>18031</v>
          </cell>
        </row>
        <row r="899">
          <cell r="E899" t="str">
            <v>D301116W</v>
          </cell>
          <cell r="O899">
            <v>41784</v>
          </cell>
        </row>
        <row r="900">
          <cell r="E900" t="str">
            <v>D301127W</v>
          </cell>
          <cell r="O900">
            <v>7787</v>
          </cell>
        </row>
        <row r="901">
          <cell r="E901" t="str">
            <v>D301130W</v>
          </cell>
          <cell r="O901">
            <v>9834</v>
          </cell>
        </row>
        <row r="902">
          <cell r="E902" t="str">
            <v>D301132W</v>
          </cell>
          <cell r="O902">
            <v>10987</v>
          </cell>
        </row>
        <row r="903">
          <cell r="E903" t="str">
            <v>D400407W</v>
          </cell>
          <cell r="O903">
            <v>18315</v>
          </cell>
        </row>
        <row r="904">
          <cell r="E904" t="str">
            <v>D400425W</v>
          </cell>
          <cell r="O904">
            <v>8857</v>
          </cell>
        </row>
        <row r="905">
          <cell r="E905" t="str">
            <v>D400425WC</v>
          </cell>
          <cell r="O905">
            <v>5420</v>
          </cell>
        </row>
        <row r="906">
          <cell r="E906" t="str">
            <v xml:space="preserve">
</v>
          </cell>
          <cell r="O906">
            <v>-1762414</v>
          </cell>
        </row>
        <row r="907">
          <cell r="E907">
            <v>100004</v>
          </cell>
          <cell r="O907">
            <v>52822</v>
          </cell>
        </row>
        <row r="908">
          <cell r="E908" t="str">
            <v>7634U</v>
          </cell>
          <cell r="O908">
            <v>5110</v>
          </cell>
        </row>
        <row r="909">
          <cell r="E909" t="str">
            <v>7779U</v>
          </cell>
          <cell r="O909">
            <v>16383</v>
          </cell>
        </row>
        <row r="910">
          <cell r="E910" t="str">
            <v>8247UC</v>
          </cell>
          <cell r="O910">
            <v>10660</v>
          </cell>
        </row>
        <row r="911">
          <cell r="E911" t="str">
            <v>8264U</v>
          </cell>
          <cell r="O911">
            <v>5851</v>
          </cell>
        </row>
        <row r="912">
          <cell r="E912" t="str">
            <v>8280U</v>
          </cell>
          <cell r="O912">
            <v>8292</v>
          </cell>
        </row>
        <row r="913">
          <cell r="E913" t="str">
            <v>8417U</v>
          </cell>
          <cell r="O913">
            <v>462</v>
          </cell>
        </row>
        <row r="914">
          <cell r="E914" t="str">
            <v>8419U</v>
          </cell>
          <cell r="O914">
            <v>2800</v>
          </cell>
        </row>
        <row r="915">
          <cell r="E915" t="str">
            <v>8450U</v>
          </cell>
          <cell r="O915">
            <v>5315</v>
          </cell>
        </row>
        <row r="916">
          <cell r="E916" t="str">
            <v>8497UC</v>
          </cell>
          <cell r="O916">
            <v>17194</v>
          </cell>
        </row>
        <row r="917">
          <cell r="E917" t="str">
            <v>8511U</v>
          </cell>
          <cell r="O917">
            <v>16618</v>
          </cell>
        </row>
        <row r="918">
          <cell r="E918" t="str">
            <v>8535U</v>
          </cell>
          <cell r="O918">
            <v>122294</v>
          </cell>
        </row>
        <row r="919">
          <cell r="E919" t="str">
            <v>8550U</v>
          </cell>
          <cell r="O919">
            <v>2414</v>
          </cell>
        </row>
        <row r="920">
          <cell r="E920" t="str">
            <v>8561U</v>
          </cell>
          <cell r="O920">
            <v>924</v>
          </cell>
        </row>
        <row r="921">
          <cell r="E921" t="str">
            <v>8637U</v>
          </cell>
          <cell r="O921">
            <v>9293</v>
          </cell>
        </row>
        <row r="922">
          <cell r="E922" t="str">
            <v>8705U</v>
          </cell>
          <cell r="O922">
            <v>2400</v>
          </cell>
        </row>
        <row r="923">
          <cell r="E923" t="str">
            <v>8825U</v>
          </cell>
          <cell r="O923">
            <v>168</v>
          </cell>
        </row>
        <row r="924">
          <cell r="E924" t="str">
            <v>901-18746U</v>
          </cell>
          <cell r="O924">
            <v>3554</v>
          </cell>
        </row>
        <row r="925">
          <cell r="E925" t="str">
            <v>901-44145C</v>
          </cell>
          <cell r="O925">
            <v>144</v>
          </cell>
        </row>
        <row r="926">
          <cell r="E926" t="str">
            <v>901-45792U</v>
          </cell>
          <cell r="O926">
            <v>124</v>
          </cell>
        </row>
        <row r="927">
          <cell r="E927" t="str">
            <v>901-46508U</v>
          </cell>
          <cell r="O927">
            <v>487</v>
          </cell>
        </row>
        <row r="928">
          <cell r="E928" t="str">
            <v>901-46510U</v>
          </cell>
          <cell r="O928">
            <v>517</v>
          </cell>
        </row>
        <row r="929">
          <cell r="E929" t="str">
            <v>901-46797U</v>
          </cell>
          <cell r="O929">
            <v>4543</v>
          </cell>
        </row>
        <row r="930">
          <cell r="E930" t="str">
            <v>901-46822U</v>
          </cell>
          <cell r="O930">
            <v>2933</v>
          </cell>
        </row>
        <row r="931">
          <cell r="E931" t="str">
            <v>901-46868U</v>
          </cell>
          <cell r="O931">
            <v>850</v>
          </cell>
        </row>
        <row r="932">
          <cell r="E932" t="str">
            <v>901-72232C</v>
          </cell>
          <cell r="O932">
            <v>410</v>
          </cell>
        </row>
        <row r="933">
          <cell r="E933" t="str">
            <v>901-72651C</v>
          </cell>
          <cell r="O933">
            <v>411</v>
          </cell>
        </row>
        <row r="934">
          <cell r="E934" t="str">
            <v>901-73993C</v>
          </cell>
          <cell r="O934">
            <v>148</v>
          </cell>
        </row>
        <row r="935">
          <cell r="E935" t="str">
            <v>901-74486U</v>
          </cell>
          <cell r="O935">
            <v>2250</v>
          </cell>
        </row>
        <row r="936">
          <cell r="E936" t="str">
            <v>901-74492U</v>
          </cell>
          <cell r="O936">
            <v>99</v>
          </cell>
        </row>
        <row r="937">
          <cell r="E937" t="str">
            <v>901-74519W</v>
          </cell>
          <cell r="O937">
            <v>10011</v>
          </cell>
        </row>
        <row r="938">
          <cell r="E938" t="str">
            <v>901-74530U</v>
          </cell>
          <cell r="O938">
            <v>155</v>
          </cell>
        </row>
        <row r="939">
          <cell r="E939" t="str">
            <v>901-74562U</v>
          </cell>
          <cell r="O939">
            <v>2495</v>
          </cell>
        </row>
        <row r="940">
          <cell r="E940" t="str">
            <v>D202216U</v>
          </cell>
          <cell r="O940">
            <v>8624</v>
          </cell>
        </row>
        <row r="941">
          <cell r="E941" t="str">
            <v>D202216UC</v>
          </cell>
          <cell r="O941">
            <v>7365</v>
          </cell>
        </row>
        <row r="942">
          <cell r="E942" t="str">
            <v>D301116U</v>
          </cell>
          <cell r="O942">
            <v>17067</v>
          </cell>
        </row>
        <row r="943">
          <cell r="E943" t="str">
            <v>D301127U</v>
          </cell>
          <cell r="O943">
            <v>3180</v>
          </cell>
        </row>
        <row r="944">
          <cell r="E944" t="str">
            <v>D301130U</v>
          </cell>
          <cell r="O944">
            <v>4017</v>
          </cell>
        </row>
        <row r="945">
          <cell r="E945" t="str">
            <v>D301132U</v>
          </cell>
          <cell r="O945">
            <v>4487</v>
          </cell>
        </row>
        <row r="946">
          <cell r="E946" t="str">
            <v>D400407U</v>
          </cell>
          <cell r="O946">
            <v>7481</v>
          </cell>
        </row>
        <row r="947">
          <cell r="E947" t="str">
            <v>D400425U</v>
          </cell>
          <cell r="O947">
            <v>3618</v>
          </cell>
        </row>
        <row r="948">
          <cell r="E948" t="str">
            <v>D400425UC</v>
          </cell>
          <cell r="O948">
            <v>2214</v>
          </cell>
        </row>
        <row r="949">
          <cell r="E949" t="str">
            <v xml:space="preserve">
</v>
          </cell>
          <cell r="O949">
            <v>-1304244</v>
          </cell>
        </row>
        <row r="950">
          <cell r="E950" t="str">
            <v>TR232A</v>
          </cell>
          <cell r="O950">
            <v>-51895</v>
          </cell>
        </row>
      </sheetData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 Setup"/>
      <sheetName val="1a. Instructions"/>
      <sheetName val="1b. 2010 Operating-Actuals"/>
      <sheetName val="1c. 2011 Operating Budget"/>
      <sheetName val="1d. 2011 Capital Budget"/>
      <sheetName val="2a. Payroll Staff Input"/>
      <sheetName val="2b. New Staff Input"/>
      <sheetName val="2c. Students Input"/>
      <sheetName val="2d. WorkPlan - Operating"/>
      <sheetName val="2e. WorkPlan - Capital"/>
      <sheetName val="2f. Labour Summary -Validation"/>
      <sheetName val="3a. Summary-2012 Operating"/>
      <sheetName val="Summary - Operating-old"/>
      <sheetName val="3b. Summary-2012 Capital"/>
      <sheetName val="OEB Accts"/>
      <sheetName val="3c. Summary-Operating by Year"/>
      <sheetName val="3d. Summary-Capital by Year"/>
    </sheetNames>
    <sheetDataSet>
      <sheetData sheetId="0" refreshError="1">
        <row r="1649">
          <cell r="A1649" t="str">
            <v>OEB</v>
          </cell>
          <cell r="B1649" t="str">
            <v>Description</v>
          </cell>
        </row>
        <row r="1650">
          <cell r="A1650">
            <v>1005</v>
          </cell>
          <cell r="B1650" t="str">
            <v>Cash</v>
          </cell>
        </row>
        <row r="1651">
          <cell r="A1651">
            <v>1010</v>
          </cell>
          <cell r="B1651" t="str">
            <v>Cash Advances and Working Funds</v>
          </cell>
        </row>
        <row r="1652">
          <cell r="A1652">
            <v>1020</v>
          </cell>
          <cell r="B1652" t="str">
            <v>Interest Special Deposits</v>
          </cell>
        </row>
        <row r="1653">
          <cell r="A1653">
            <v>1030</v>
          </cell>
          <cell r="B1653" t="str">
            <v>Dividend Special Deposits</v>
          </cell>
        </row>
        <row r="1654">
          <cell r="A1654">
            <v>1040</v>
          </cell>
          <cell r="B1654" t="str">
            <v>Other Special Deposits</v>
          </cell>
        </row>
        <row r="1655">
          <cell r="A1655">
            <v>1060</v>
          </cell>
          <cell r="B1655" t="str">
            <v>Term Deposits</v>
          </cell>
        </row>
        <row r="1656">
          <cell r="A1656">
            <v>1070</v>
          </cell>
          <cell r="B1656" t="str">
            <v>Current Investments</v>
          </cell>
        </row>
        <row r="1657">
          <cell r="A1657">
            <v>1100</v>
          </cell>
          <cell r="B1657" t="str">
            <v>Customer Accounts Receivable</v>
          </cell>
        </row>
        <row r="1658">
          <cell r="A1658">
            <v>1102</v>
          </cell>
          <cell r="B1658" t="str">
            <v>Accounts Receivable - Services</v>
          </cell>
        </row>
        <row r="1659">
          <cell r="A1659">
            <v>1104</v>
          </cell>
          <cell r="B1659" t="str">
            <v>Accounts Receivable - Recoverable Work</v>
          </cell>
        </row>
        <row r="1660">
          <cell r="A1660">
            <v>1105</v>
          </cell>
          <cell r="B1660" t="str">
            <v>Accounts Receivable - Merchandise, Jobbing, Etc</v>
          </cell>
        </row>
        <row r="1661">
          <cell r="A1661">
            <v>1110</v>
          </cell>
          <cell r="B1661" t="str">
            <v>Other Accounts Receivable</v>
          </cell>
        </row>
        <row r="1662">
          <cell r="A1662">
            <v>1120</v>
          </cell>
          <cell r="B1662" t="str">
            <v>Accrued Utility Revenues</v>
          </cell>
        </row>
        <row r="1663">
          <cell r="A1663">
            <v>1130</v>
          </cell>
          <cell r="B1663" t="str">
            <v>Accumulated Provision for Uncollectible Accounts - Credit</v>
          </cell>
        </row>
        <row r="1664">
          <cell r="A1664">
            <v>1140</v>
          </cell>
          <cell r="B1664" t="str">
            <v>Interest and Dividends Receivable</v>
          </cell>
        </row>
        <row r="1665">
          <cell r="A1665">
            <v>1150</v>
          </cell>
          <cell r="B1665" t="str">
            <v>Rents Receivable</v>
          </cell>
        </row>
        <row r="1666">
          <cell r="A1666">
            <v>1170</v>
          </cell>
          <cell r="B1666" t="str">
            <v>Notes Receivable</v>
          </cell>
        </row>
        <row r="1667">
          <cell r="A1667">
            <v>1180</v>
          </cell>
          <cell r="B1667" t="str">
            <v>Prepayments</v>
          </cell>
        </row>
        <row r="1668">
          <cell r="A1668">
            <v>1190</v>
          </cell>
          <cell r="B1668" t="str">
            <v>Miscellaneous Current and Accrued Assets</v>
          </cell>
        </row>
        <row r="1669">
          <cell r="A1669">
            <v>1200</v>
          </cell>
          <cell r="B1669" t="str">
            <v>Accounts Receivable from Associated Companies</v>
          </cell>
        </row>
        <row r="1670">
          <cell r="A1670">
            <v>1210</v>
          </cell>
          <cell r="B1670" t="str">
            <v>Notes Receivable from Associated Companies</v>
          </cell>
        </row>
        <row r="1671">
          <cell r="A1671">
            <v>1305</v>
          </cell>
          <cell r="B1671" t="str">
            <v>Fuel Stock</v>
          </cell>
        </row>
        <row r="1672">
          <cell r="A1672">
            <v>1330</v>
          </cell>
          <cell r="B1672" t="str">
            <v>Plant Materials and Operating Supplies</v>
          </cell>
        </row>
        <row r="1673">
          <cell r="A1673">
            <v>1340</v>
          </cell>
          <cell r="B1673" t="str">
            <v>Merchandise</v>
          </cell>
        </row>
        <row r="1674">
          <cell r="A1674">
            <v>1350</v>
          </cell>
          <cell r="B1674" t="str">
            <v>Other Materials and Supplies</v>
          </cell>
        </row>
        <row r="1675">
          <cell r="A1675">
            <v>1405</v>
          </cell>
          <cell r="B1675" t="str">
            <v>Long Term Investments in Non-Associated Companies</v>
          </cell>
        </row>
        <row r="1676">
          <cell r="A1676">
            <v>1408</v>
          </cell>
          <cell r="B1676" t="str">
            <v>Long Term Receivable - Street Lighting Transfer</v>
          </cell>
        </row>
        <row r="1677">
          <cell r="A1677">
            <v>1410</v>
          </cell>
          <cell r="B1677" t="str">
            <v>Other Special or Collateral Funds</v>
          </cell>
        </row>
        <row r="1678">
          <cell r="A1678">
            <v>1415</v>
          </cell>
          <cell r="B1678" t="str">
            <v>Sinking Funds</v>
          </cell>
        </row>
        <row r="1679">
          <cell r="A1679">
            <v>1425</v>
          </cell>
          <cell r="B1679" t="str">
            <v>Unamortized Debt Expense</v>
          </cell>
        </row>
        <row r="1680">
          <cell r="A1680">
            <v>1445</v>
          </cell>
          <cell r="B1680" t="str">
            <v>Unamortized Discount on Long-Term Debt--Debit</v>
          </cell>
        </row>
        <row r="1681">
          <cell r="A1681">
            <v>1455</v>
          </cell>
          <cell r="B1681" t="str">
            <v>Unamortized Deferred Foreign Currency Translation Gains and Losses</v>
          </cell>
        </row>
        <row r="1682">
          <cell r="A1682">
            <v>1460</v>
          </cell>
          <cell r="B1682" t="str">
            <v>Other Non-Current Assets</v>
          </cell>
        </row>
        <row r="1683">
          <cell r="A1683">
            <v>1465</v>
          </cell>
          <cell r="B1683" t="str">
            <v>O.M.E.R.S. Past Service Costs</v>
          </cell>
        </row>
        <row r="1684">
          <cell r="A1684">
            <v>1470</v>
          </cell>
          <cell r="B1684" t="str">
            <v>Past Service Costs - Employee Future Benefits</v>
          </cell>
        </row>
        <row r="1685">
          <cell r="A1685">
            <v>1475</v>
          </cell>
          <cell r="B1685" t="str">
            <v>Past Service Costs - Other Pension Plans</v>
          </cell>
        </row>
        <row r="1686">
          <cell r="A1686">
            <v>1480</v>
          </cell>
          <cell r="B1686" t="str">
            <v>Portfolio Investments - Associated Companies</v>
          </cell>
        </row>
        <row r="1687">
          <cell r="A1687">
            <v>1485</v>
          </cell>
          <cell r="B1687" t="str">
            <v>Investment in Associated Companies - Significant Influence</v>
          </cell>
        </row>
        <row r="1688">
          <cell r="A1688">
            <v>1490</v>
          </cell>
          <cell r="B1688" t="str">
            <v>Investment in Subsidiary Companies</v>
          </cell>
        </row>
        <row r="1689">
          <cell r="A1689">
            <v>1505</v>
          </cell>
          <cell r="B1689" t="str">
            <v>Unrecovered Plant and Regulatory Study Costs</v>
          </cell>
        </row>
        <row r="1690">
          <cell r="A1690">
            <v>1508</v>
          </cell>
          <cell r="B1690" t="str">
            <v>Other Regulatory Assets</v>
          </cell>
        </row>
        <row r="1691">
          <cell r="A1691">
            <v>1510</v>
          </cell>
          <cell r="B1691" t="str">
            <v>Preliminary Survey and Investigation Charges</v>
          </cell>
        </row>
        <row r="1692">
          <cell r="A1692">
            <v>1515</v>
          </cell>
          <cell r="B1692" t="str">
            <v>Emission Allowance Inventory</v>
          </cell>
        </row>
        <row r="1693">
          <cell r="A1693">
            <v>1516</v>
          </cell>
          <cell r="B1693" t="str">
            <v>Emission Allowances Withheld</v>
          </cell>
        </row>
        <row r="1694">
          <cell r="A1694">
            <v>1518</v>
          </cell>
          <cell r="B1694" t="str">
            <v>RCVARetail</v>
          </cell>
        </row>
        <row r="1695">
          <cell r="A1695">
            <v>1520</v>
          </cell>
          <cell r="B1695" t="str">
            <v>Power Purchase Variance Account</v>
          </cell>
        </row>
        <row r="1696">
          <cell r="A1696">
            <v>1521</v>
          </cell>
          <cell r="B1696" t="str">
            <v>Sub- Account 2010 SPC Assessment Variance</v>
          </cell>
        </row>
        <row r="1697">
          <cell r="A1697">
            <v>1525</v>
          </cell>
          <cell r="B1697" t="str">
            <v>Miscellaneous Deferred Debits</v>
          </cell>
        </row>
        <row r="1698">
          <cell r="A1698">
            <v>1530</v>
          </cell>
          <cell r="B1698" t="str">
            <v>Deferred Losses from Disposition of Utility Plant</v>
          </cell>
        </row>
        <row r="1699">
          <cell r="A1699">
            <v>1531</v>
          </cell>
          <cell r="B1699" t="str">
            <v>Renewable Connection Capital Deferral Account</v>
          </cell>
        </row>
        <row r="1700">
          <cell r="A1700">
            <v>1532</v>
          </cell>
          <cell r="B1700" t="str">
            <v>Renewable Connection OM&amp;A  Deferral Account</v>
          </cell>
        </row>
        <row r="1701">
          <cell r="A1701">
            <v>1534</v>
          </cell>
          <cell r="B1701" t="str">
            <v>Smart Grid Capital Deferral Account</v>
          </cell>
        </row>
        <row r="1702">
          <cell r="A1702">
            <v>1535</v>
          </cell>
          <cell r="B1702" t="str">
            <v>Smart Grid OM&amp;A Deferral Account</v>
          </cell>
        </row>
        <row r="1703">
          <cell r="A1703">
            <v>1540</v>
          </cell>
          <cell r="B1703" t="str">
            <v>Unamortized Loss on Reacquired Debt</v>
          </cell>
        </row>
        <row r="1704">
          <cell r="A1704">
            <v>1545</v>
          </cell>
          <cell r="B1704" t="str">
            <v>Development Charge Deposits/ Receivables</v>
          </cell>
        </row>
        <row r="1705">
          <cell r="A1705">
            <v>1548</v>
          </cell>
          <cell r="B1705" t="str">
            <v>RCVASTR</v>
          </cell>
        </row>
        <row r="1706">
          <cell r="A1706">
            <v>1550</v>
          </cell>
          <cell r="B1706" t="str">
            <v>LV Variance Account</v>
          </cell>
        </row>
        <row r="1707">
          <cell r="A1707">
            <v>1555</v>
          </cell>
          <cell r="B1707" t="str">
            <v>Smart Meter Capital and Recovery Offset Variance Account</v>
          </cell>
        </row>
        <row r="1708">
          <cell r="A1708">
            <v>1556</v>
          </cell>
          <cell r="B1708" t="str">
            <v>Smart Meter OM&amp;A Variance Account</v>
          </cell>
        </row>
        <row r="1709">
          <cell r="A1709">
            <v>1560</v>
          </cell>
          <cell r="B1709" t="str">
            <v>Deferred Development Costs</v>
          </cell>
        </row>
        <row r="1710">
          <cell r="A1710">
            <v>1562</v>
          </cell>
          <cell r="B1710" t="str">
            <v>Deferred Payments in Lieu of Taxes</v>
          </cell>
        </row>
        <row r="1711">
          <cell r="A1711">
            <v>1563</v>
          </cell>
          <cell r="B1711" t="str">
            <v>Contra Account Deferred Payments In Lieu of Taxes</v>
          </cell>
        </row>
        <row r="1712">
          <cell r="A1712">
            <v>1565</v>
          </cell>
          <cell r="B1712" t="str">
            <v>Conservation and Demand Management Expenditures and Recoveries</v>
          </cell>
        </row>
        <row r="1713">
          <cell r="A1713">
            <v>1566</v>
          </cell>
          <cell r="B1713" t="str">
            <v>CDM Contra Account</v>
          </cell>
        </row>
        <row r="1714">
          <cell r="A1714">
            <v>1567</v>
          </cell>
          <cell r="B1714" t="str">
            <v>Smart Metering</v>
          </cell>
        </row>
        <row r="1715">
          <cell r="A1715">
            <v>1570</v>
          </cell>
          <cell r="B1715" t="str">
            <v>Qualifying Transition Costs</v>
          </cell>
        </row>
        <row r="1716">
          <cell r="A1716">
            <v>1571</v>
          </cell>
          <cell r="B1716" t="str">
            <v>Pre-market Opening Energy Variance</v>
          </cell>
        </row>
        <row r="1717">
          <cell r="A1717">
            <v>1572</v>
          </cell>
          <cell r="B1717" t="str">
            <v>Extraordinary Event Costs</v>
          </cell>
        </row>
        <row r="1718">
          <cell r="A1718">
            <v>1574</v>
          </cell>
          <cell r="B1718" t="str">
            <v>Deferred Rate Impact Amounts</v>
          </cell>
        </row>
        <row r="1719">
          <cell r="A1719">
            <v>1575</v>
          </cell>
          <cell r="B1719" t="str">
            <v>Reserve For Transition Costs</v>
          </cell>
        </row>
        <row r="1720">
          <cell r="A1720">
            <v>1580</v>
          </cell>
          <cell r="B1720" t="str">
            <v>RSVAWMS</v>
          </cell>
        </row>
        <row r="1721">
          <cell r="A1721">
            <v>1582</v>
          </cell>
          <cell r="B1721" t="str">
            <v>RSVAONE-TIME</v>
          </cell>
        </row>
        <row r="1722">
          <cell r="A1722">
            <v>1584</v>
          </cell>
          <cell r="B1722" t="str">
            <v>RSVANW</v>
          </cell>
        </row>
        <row r="1723">
          <cell r="A1723">
            <v>1586</v>
          </cell>
          <cell r="B1723" t="str">
            <v>RSVACN</v>
          </cell>
        </row>
        <row r="1724">
          <cell r="A1724">
            <v>1588</v>
          </cell>
          <cell r="B1724" t="str">
            <v>RSVAPOWER</v>
          </cell>
        </row>
        <row r="1725">
          <cell r="A1725">
            <v>1590</v>
          </cell>
          <cell r="B1725" t="str">
            <v>Recovery of Regulatory Asset Balances</v>
          </cell>
        </row>
        <row r="1726">
          <cell r="A1726">
            <v>1592</v>
          </cell>
          <cell r="B1726" t="str">
            <v>PILS and Tax Variance for 2006 and Subsequent Years</v>
          </cell>
        </row>
        <row r="1727">
          <cell r="A1727">
            <v>1595</v>
          </cell>
          <cell r="B1727" t="str">
            <v>Regulatory asset approved 2008</v>
          </cell>
        </row>
        <row r="1728">
          <cell r="A1728">
            <v>1599</v>
          </cell>
          <cell r="B1728" t="str">
            <v>Regulatory Provisions</v>
          </cell>
        </row>
        <row r="1729">
          <cell r="A1729">
            <v>1605</v>
          </cell>
          <cell r="B1729" t="str">
            <v>Electric Plant in Service - Control Account</v>
          </cell>
        </row>
        <row r="1730">
          <cell r="A1730">
            <v>1606</v>
          </cell>
          <cell r="B1730" t="str">
            <v>Organization</v>
          </cell>
        </row>
        <row r="1731">
          <cell r="A1731">
            <v>1608</v>
          </cell>
          <cell r="B1731" t="str">
            <v>Franchises and Consents</v>
          </cell>
        </row>
        <row r="1732">
          <cell r="A1732">
            <v>1610</v>
          </cell>
          <cell r="B1732" t="str">
            <v>Miscellaneous Intangible Plant</v>
          </cell>
        </row>
        <row r="1733">
          <cell r="A1733">
            <v>1615</v>
          </cell>
          <cell r="B1733" t="str">
            <v>Land - Generation</v>
          </cell>
        </row>
        <row r="1734">
          <cell r="A1734">
            <v>1616</v>
          </cell>
          <cell r="B1734" t="str">
            <v>Land Rights - Generation</v>
          </cell>
        </row>
        <row r="1735">
          <cell r="A1735">
            <v>1620</v>
          </cell>
          <cell r="B1735" t="str">
            <v>Buildings and Fixtures - Generation</v>
          </cell>
        </row>
        <row r="1736">
          <cell r="A1736">
            <v>1630</v>
          </cell>
          <cell r="B1736" t="str">
            <v>Leasehold Improvements - Generation</v>
          </cell>
        </row>
        <row r="1737">
          <cell r="A1737">
            <v>1635</v>
          </cell>
          <cell r="B1737" t="str">
            <v>Boiler Plant Equipment - Generation</v>
          </cell>
        </row>
        <row r="1738">
          <cell r="A1738">
            <v>1640</v>
          </cell>
          <cell r="B1738" t="str">
            <v>Engines and Engine-Driven Generators</v>
          </cell>
        </row>
        <row r="1739">
          <cell r="A1739">
            <v>1645</v>
          </cell>
          <cell r="B1739" t="str">
            <v>Turbogenerator Units - Generation</v>
          </cell>
        </row>
        <row r="1740">
          <cell r="A1740">
            <v>1670</v>
          </cell>
          <cell r="B1740" t="str">
            <v>Prime Movers - Generation</v>
          </cell>
        </row>
        <row r="1741">
          <cell r="A1741">
            <v>1675</v>
          </cell>
          <cell r="B1741" t="str">
            <v>Generators</v>
          </cell>
        </row>
        <row r="1742">
          <cell r="A1742">
            <v>1680</v>
          </cell>
          <cell r="B1742" t="str">
            <v>Accessory Electric Equipment - Generation</v>
          </cell>
        </row>
        <row r="1743">
          <cell r="A1743">
            <v>1685</v>
          </cell>
          <cell r="B1743" t="str">
            <v>Miscellaneous Power Plant Equipment - Generation</v>
          </cell>
        </row>
        <row r="1744">
          <cell r="A1744">
            <v>1705</v>
          </cell>
          <cell r="B1744" t="str">
            <v>Land - Transmission</v>
          </cell>
        </row>
        <row r="1745">
          <cell r="A1745">
            <v>1706</v>
          </cell>
          <cell r="B1745" t="str">
            <v>Land Rights - Transmission</v>
          </cell>
        </row>
        <row r="1746">
          <cell r="A1746">
            <v>1708</v>
          </cell>
          <cell r="B1746" t="str">
            <v>Buildings and Fixtures - Transmission</v>
          </cell>
        </row>
        <row r="1747">
          <cell r="A1747">
            <v>1710</v>
          </cell>
          <cell r="B1747" t="str">
            <v>Leasehold Improvements - Transmission</v>
          </cell>
        </row>
        <row r="1748">
          <cell r="A1748">
            <v>1715</v>
          </cell>
          <cell r="B1748" t="str">
            <v>Station Equipment - Transmission</v>
          </cell>
        </row>
        <row r="1749">
          <cell r="A1749">
            <v>1720</v>
          </cell>
          <cell r="B1749" t="str">
            <v>Towers and Fixtures - Transmission</v>
          </cell>
        </row>
        <row r="1750">
          <cell r="A1750">
            <v>1725</v>
          </cell>
          <cell r="B1750" t="str">
            <v>Poles and Fixtures - Transmission</v>
          </cell>
        </row>
        <row r="1751">
          <cell r="A1751">
            <v>1730</v>
          </cell>
          <cell r="B1751" t="str">
            <v>Overhead Conductors and Devices - Transmission</v>
          </cell>
        </row>
        <row r="1752">
          <cell r="A1752">
            <v>1735</v>
          </cell>
          <cell r="B1752" t="str">
            <v>Underground Conduit - Transmission</v>
          </cell>
        </row>
        <row r="1753">
          <cell r="A1753">
            <v>1740</v>
          </cell>
          <cell r="B1753" t="str">
            <v>Underground Conductors and Devices - Transmission</v>
          </cell>
        </row>
        <row r="1754">
          <cell r="A1754">
            <v>1745</v>
          </cell>
          <cell r="B1754" t="str">
            <v>Roads and Trails - Transmission</v>
          </cell>
        </row>
        <row r="1755">
          <cell r="A1755">
            <v>1805</v>
          </cell>
          <cell r="B1755" t="str">
            <v>Land - Distribution Plant</v>
          </cell>
        </row>
        <row r="1756">
          <cell r="A1756">
            <v>1806</v>
          </cell>
          <cell r="B1756" t="str">
            <v>Land Rights - Distribution Plant</v>
          </cell>
        </row>
        <row r="1757">
          <cell r="A1757">
            <v>1808</v>
          </cell>
          <cell r="B1757" t="str">
            <v>Buildings and Fixtures - Distribution Plant</v>
          </cell>
        </row>
        <row r="1758">
          <cell r="A1758">
            <v>1810</v>
          </cell>
          <cell r="B1758" t="str">
            <v>Leasehold Improvements - Distribution Plant</v>
          </cell>
        </row>
        <row r="1759">
          <cell r="A1759">
            <v>1815</v>
          </cell>
          <cell r="B1759" t="str">
            <v>Transformer Station Equipment - Normally Primary above 50 kV</v>
          </cell>
        </row>
        <row r="1760">
          <cell r="A1760">
            <v>1820</v>
          </cell>
          <cell r="B1760" t="str">
            <v>Distribution Station Equipment - Normally Primary below 50 kV</v>
          </cell>
        </row>
        <row r="1761">
          <cell r="A1761">
            <v>1825</v>
          </cell>
          <cell r="B1761" t="str">
            <v>Storage Battery Equipment</v>
          </cell>
        </row>
        <row r="1762">
          <cell r="A1762">
            <v>1830</v>
          </cell>
          <cell r="B1762" t="str">
            <v>Poles, Towers and Fixtures</v>
          </cell>
        </row>
        <row r="1763">
          <cell r="A1763">
            <v>1835</v>
          </cell>
          <cell r="B1763" t="str">
            <v>Overhead Conductors and Devices</v>
          </cell>
        </row>
        <row r="1764">
          <cell r="A1764">
            <v>1840</v>
          </cell>
          <cell r="B1764" t="str">
            <v>Underground Conduit</v>
          </cell>
        </row>
        <row r="1765">
          <cell r="A1765">
            <v>1845</v>
          </cell>
          <cell r="B1765" t="str">
            <v>Underground Conductors and Devices</v>
          </cell>
        </row>
        <row r="1766">
          <cell r="A1766">
            <v>1850</v>
          </cell>
          <cell r="B1766" t="str">
            <v>Line Transformers</v>
          </cell>
        </row>
        <row r="1767">
          <cell r="A1767">
            <v>1855</v>
          </cell>
          <cell r="B1767" t="str">
            <v>Services</v>
          </cell>
        </row>
        <row r="1768">
          <cell r="A1768">
            <v>1860</v>
          </cell>
          <cell r="B1768" t="str">
            <v>Meters</v>
          </cell>
        </row>
        <row r="1769">
          <cell r="A1769">
            <v>1865</v>
          </cell>
          <cell r="B1769" t="str">
            <v>Other Installations on Customer's Premises</v>
          </cell>
        </row>
        <row r="1770">
          <cell r="A1770">
            <v>1870</v>
          </cell>
          <cell r="B1770" t="str">
            <v>Leased Property on Customer Premises</v>
          </cell>
        </row>
        <row r="1771">
          <cell r="A1771">
            <v>1875</v>
          </cell>
          <cell r="B1771" t="str">
            <v>Street Lighting and Signal Systems</v>
          </cell>
        </row>
        <row r="1772">
          <cell r="A1772">
            <v>1905</v>
          </cell>
          <cell r="B1772" t="str">
            <v>Land - General Plant</v>
          </cell>
        </row>
        <row r="1773">
          <cell r="A1773">
            <v>1906</v>
          </cell>
          <cell r="B1773" t="str">
            <v>Land Rights - General Plant</v>
          </cell>
        </row>
        <row r="1774">
          <cell r="A1774">
            <v>1908</v>
          </cell>
          <cell r="B1774" t="str">
            <v>Buildings and Fixtures - General Plant</v>
          </cell>
        </row>
        <row r="1775">
          <cell r="A1775">
            <v>1910</v>
          </cell>
          <cell r="B1775" t="str">
            <v>Leasehold Improvements - General Plant</v>
          </cell>
        </row>
        <row r="1776">
          <cell r="A1776">
            <v>1915</v>
          </cell>
          <cell r="B1776" t="str">
            <v>Office Furniture and Equipment</v>
          </cell>
        </row>
        <row r="1777">
          <cell r="A1777">
            <v>1920</v>
          </cell>
          <cell r="B1777" t="str">
            <v>Computer Equipment - Hardware</v>
          </cell>
        </row>
        <row r="1778">
          <cell r="A1778">
            <v>1925</v>
          </cell>
          <cell r="B1778" t="str">
            <v>Computer Software</v>
          </cell>
        </row>
        <row r="1779">
          <cell r="A1779">
            <v>1930</v>
          </cell>
          <cell r="B1779" t="str">
            <v>Transportation Equipment</v>
          </cell>
        </row>
        <row r="1780">
          <cell r="A1780">
            <v>1935</v>
          </cell>
          <cell r="B1780" t="str">
            <v>Stores Equipment</v>
          </cell>
        </row>
        <row r="1781">
          <cell r="A1781">
            <v>1940</v>
          </cell>
          <cell r="B1781" t="str">
            <v>Tools, Shop and Garage Equipment</v>
          </cell>
        </row>
        <row r="1782">
          <cell r="A1782">
            <v>1945</v>
          </cell>
          <cell r="B1782" t="str">
            <v>Measurement and Testing Equipment</v>
          </cell>
        </row>
        <row r="1783">
          <cell r="A1783">
            <v>1950</v>
          </cell>
          <cell r="B1783" t="str">
            <v>Power Operated Equipment</v>
          </cell>
        </row>
        <row r="1784">
          <cell r="A1784">
            <v>1955</v>
          </cell>
          <cell r="B1784" t="str">
            <v>Communication Equipment</v>
          </cell>
        </row>
        <row r="1785">
          <cell r="A1785">
            <v>1960</v>
          </cell>
          <cell r="B1785" t="str">
            <v>Miscellaneous Equipment</v>
          </cell>
        </row>
        <row r="1786">
          <cell r="A1786">
            <v>1965</v>
          </cell>
          <cell r="B1786" t="str">
            <v>Water Heater Rental Units</v>
          </cell>
        </row>
        <row r="1787">
          <cell r="A1787">
            <v>1970</v>
          </cell>
          <cell r="B1787" t="str">
            <v>Load Management Controls - Customer Premises</v>
          </cell>
        </row>
        <row r="1788">
          <cell r="A1788">
            <v>1975</v>
          </cell>
          <cell r="B1788" t="str">
            <v>Load Management Controls - Utility Premises</v>
          </cell>
        </row>
        <row r="1789">
          <cell r="A1789">
            <v>1980</v>
          </cell>
          <cell r="B1789" t="str">
            <v>System Supervisory Equipment</v>
          </cell>
        </row>
        <row r="1790">
          <cell r="A1790">
            <v>1985</v>
          </cell>
          <cell r="B1790" t="str">
            <v>Sentinel Lighting Rental Units</v>
          </cell>
        </row>
        <row r="1791">
          <cell r="A1791">
            <v>1990</v>
          </cell>
          <cell r="B1791" t="str">
            <v>Other Tangible Property</v>
          </cell>
        </row>
        <row r="1792">
          <cell r="A1792">
            <v>1995</v>
          </cell>
          <cell r="B1792" t="str">
            <v>Contributions and Grants - Credit</v>
          </cell>
        </row>
        <row r="1793">
          <cell r="A1793">
            <v>2005</v>
          </cell>
          <cell r="B1793" t="str">
            <v>Property Under Capital Leases</v>
          </cell>
        </row>
        <row r="1794">
          <cell r="A1794">
            <v>2010</v>
          </cell>
          <cell r="B1794" t="str">
            <v>Electric Plant Purchased or Sold</v>
          </cell>
        </row>
        <row r="1795">
          <cell r="A1795">
            <v>2020</v>
          </cell>
          <cell r="B1795" t="str">
            <v>Experimental Electric Plant Unclassified</v>
          </cell>
        </row>
        <row r="1796">
          <cell r="A1796">
            <v>2030</v>
          </cell>
          <cell r="B1796" t="str">
            <v>Electric Plant and Equipment Leased to Others</v>
          </cell>
        </row>
        <row r="1797">
          <cell r="A1797">
            <v>2040</v>
          </cell>
          <cell r="B1797" t="str">
            <v>Electric Plant Held for Future Use</v>
          </cell>
        </row>
        <row r="1798">
          <cell r="A1798">
            <v>2050</v>
          </cell>
          <cell r="B1798" t="str">
            <v>Completed Construction Not Classified--Electric</v>
          </cell>
        </row>
        <row r="1799">
          <cell r="A1799">
            <v>2055</v>
          </cell>
          <cell r="B1799" t="str">
            <v>Construction Work in Progress-Electric</v>
          </cell>
        </row>
        <row r="1800">
          <cell r="A1800">
            <v>2060</v>
          </cell>
          <cell r="B1800" t="str">
            <v>Electric Plant Acquisition Adjustment</v>
          </cell>
        </row>
        <row r="1801">
          <cell r="A1801">
            <v>2065</v>
          </cell>
          <cell r="B1801" t="str">
            <v>Other Electric Plant Adjustment</v>
          </cell>
        </row>
        <row r="1802">
          <cell r="A1802">
            <v>2070</v>
          </cell>
          <cell r="B1802" t="str">
            <v>Other Utility Plant</v>
          </cell>
        </row>
        <row r="1803">
          <cell r="A1803">
            <v>2075</v>
          </cell>
          <cell r="B1803" t="str">
            <v>Non-Utility Property Owned or Under Capital Leases</v>
          </cell>
        </row>
        <row r="1804">
          <cell r="A1804">
            <v>2105</v>
          </cell>
          <cell r="B1804" t="str">
            <v>Accumulated Amortization of Electric Utility Plant - Property, Plant and Equipment</v>
          </cell>
        </row>
        <row r="1805">
          <cell r="A1805">
            <v>2120</v>
          </cell>
          <cell r="B1805" t="str">
            <v>Accumulated Amortization of Electric Utility Plant - Intangibles</v>
          </cell>
        </row>
        <row r="1806">
          <cell r="A1806">
            <v>2140</v>
          </cell>
          <cell r="B1806" t="str">
            <v>Accumulated Amortization of Electric Plant Acquisition Adjustment</v>
          </cell>
        </row>
        <row r="1807">
          <cell r="A1807">
            <v>2160</v>
          </cell>
          <cell r="B1807" t="str">
            <v>Accumulated Amortization of Other Utility Plant</v>
          </cell>
        </row>
        <row r="1808">
          <cell r="A1808">
            <v>2180</v>
          </cell>
          <cell r="B1808" t="str">
            <v>Accumulated Amortization of Non-Utility Property</v>
          </cell>
        </row>
        <row r="1809">
          <cell r="A1809">
            <v>2205</v>
          </cell>
          <cell r="B1809" t="str">
            <v>Accounts Payable</v>
          </cell>
        </row>
        <row r="1810">
          <cell r="A1810">
            <v>2208</v>
          </cell>
          <cell r="B1810" t="str">
            <v>Customer Credit Balances</v>
          </cell>
        </row>
        <row r="1811">
          <cell r="A1811">
            <v>2210</v>
          </cell>
          <cell r="B1811" t="str">
            <v>Current Portion of Customer Deposits</v>
          </cell>
        </row>
        <row r="1812">
          <cell r="A1812">
            <v>2215</v>
          </cell>
          <cell r="B1812" t="str">
            <v>Dividends Declared</v>
          </cell>
        </row>
        <row r="1813">
          <cell r="A1813">
            <v>2220</v>
          </cell>
          <cell r="B1813" t="str">
            <v>Miscellaneous Current and Accrued Liabilities</v>
          </cell>
        </row>
        <row r="1814">
          <cell r="A1814">
            <v>2225</v>
          </cell>
          <cell r="B1814" t="str">
            <v>Notes and Loans Payable</v>
          </cell>
        </row>
        <row r="1815">
          <cell r="A1815">
            <v>2240</v>
          </cell>
          <cell r="B1815" t="str">
            <v>Accounts Payable to Associated Companies</v>
          </cell>
        </row>
        <row r="1816">
          <cell r="A1816">
            <v>2242</v>
          </cell>
          <cell r="B1816" t="str">
            <v>Notes Payable to Associated Companies</v>
          </cell>
        </row>
        <row r="1817">
          <cell r="A1817">
            <v>2250</v>
          </cell>
          <cell r="B1817" t="str">
            <v>Debt Retirement Charges( DRC) Payable</v>
          </cell>
        </row>
        <row r="1818">
          <cell r="A1818">
            <v>2252</v>
          </cell>
          <cell r="B1818" t="str">
            <v>Transmission Charges Payable</v>
          </cell>
        </row>
        <row r="1819">
          <cell r="A1819">
            <v>2254</v>
          </cell>
          <cell r="B1819" t="str">
            <v>Electrical Safety Authority Fees Payable</v>
          </cell>
        </row>
        <row r="1820">
          <cell r="A1820">
            <v>2256</v>
          </cell>
          <cell r="B1820" t="str">
            <v>Independent Market Operator Fees and Penalties Payable</v>
          </cell>
        </row>
        <row r="1821">
          <cell r="A1821">
            <v>2260</v>
          </cell>
          <cell r="B1821" t="str">
            <v>Current Portion of Long Term Debt</v>
          </cell>
        </row>
        <row r="1822">
          <cell r="A1822">
            <v>2262</v>
          </cell>
          <cell r="B1822" t="str">
            <v>Ontario Hydro Debt - Current Portion</v>
          </cell>
        </row>
        <row r="1823">
          <cell r="A1823">
            <v>2264</v>
          </cell>
          <cell r="B1823" t="str">
            <v>Pensions and Employee Benefits - Current Portion</v>
          </cell>
        </row>
        <row r="1824">
          <cell r="A1824">
            <v>2268</v>
          </cell>
          <cell r="B1824" t="str">
            <v>Accrued Interest on Long Term Debt</v>
          </cell>
        </row>
        <row r="1825">
          <cell r="A1825">
            <v>2270</v>
          </cell>
          <cell r="B1825" t="str">
            <v>Matured Long Term Debt</v>
          </cell>
        </row>
        <row r="1826">
          <cell r="A1826">
            <v>2272</v>
          </cell>
          <cell r="B1826" t="str">
            <v>Matured Interest on Long Term Debt</v>
          </cell>
        </row>
        <row r="1827">
          <cell r="A1827">
            <v>2285</v>
          </cell>
          <cell r="B1827" t="str">
            <v>Obligations Under Capital Leases--Current</v>
          </cell>
        </row>
        <row r="1828">
          <cell r="A1828">
            <v>2290</v>
          </cell>
          <cell r="B1828" t="str">
            <v>Commodity Taxes</v>
          </cell>
        </row>
        <row r="1829">
          <cell r="A1829">
            <v>2292</v>
          </cell>
          <cell r="B1829" t="str">
            <v>Payroll Deductions / Expenses Payable</v>
          </cell>
        </row>
        <row r="1830">
          <cell r="A1830">
            <v>2294</v>
          </cell>
          <cell r="B1830" t="str">
            <v>Accrual for Taxes, "Payments in Lieu" of Taxes, Etc.</v>
          </cell>
        </row>
        <row r="1831">
          <cell r="A1831">
            <v>2296</v>
          </cell>
          <cell r="B1831" t="str">
            <v>Future Income Taxes - Current</v>
          </cell>
        </row>
        <row r="1832">
          <cell r="A1832">
            <v>2305</v>
          </cell>
          <cell r="B1832" t="str">
            <v>Accumulated Provision for Injuries and Damages</v>
          </cell>
        </row>
        <row r="1833">
          <cell r="A1833">
            <v>2306</v>
          </cell>
          <cell r="B1833" t="str">
            <v>Employee Future Benefits</v>
          </cell>
        </row>
        <row r="1834">
          <cell r="A1834">
            <v>2308</v>
          </cell>
          <cell r="B1834" t="str">
            <v>Other Pensions - Past Service Liability</v>
          </cell>
        </row>
        <row r="1835">
          <cell r="A1835">
            <v>2310</v>
          </cell>
          <cell r="B1835" t="str">
            <v>Vested Sick Leave Liability</v>
          </cell>
        </row>
        <row r="1836">
          <cell r="A1836">
            <v>2315</v>
          </cell>
          <cell r="B1836" t="str">
            <v>Accumulated Provision for Rate Refunds</v>
          </cell>
        </row>
        <row r="1837">
          <cell r="A1837">
            <v>2320</v>
          </cell>
          <cell r="B1837" t="str">
            <v>Other Miscellaneous Non-Current Liabilities</v>
          </cell>
        </row>
        <row r="1838">
          <cell r="A1838">
            <v>2325</v>
          </cell>
          <cell r="B1838" t="str">
            <v>Obligations Under Capital Lease--Non-Current</v>
          </cell>
        </row>
        <row r="1839">
          <cell r="A1839">
            <v>2330</v>
          </cell>
          <cell r="B1839" t="str">
            <v>Development Charge Fund</v>
          </cell>
        </row>
        <row r="1840">
          <cell r="A1840">
            <v>2335</v>
          </cell>
          <cell r="B1840" t="str">
            <v>Long Term Customer Deposits</v>
          </cell>
        </row>
        <row r="1841">
          <cell r="A1841">
            <v>2340</v>
          </cell>
          <cell r="B1841" t="str">
            <v>Collateral Funds Liability</v>
          </cell>
        </row>
        <row r="1842">
          <cell r="A1842">
            <v>2345</v>
          </cell>
          <cell r="B1842" t="str">
            <v>Unamortized Premium on Long Term Debt</v>
          </cell>
        </row>
        <row r="1843">
          <cell r="A1843">
            <v>2348</v>
          </cell>
          <cell r="B1843" t="str">
            <v>O.M.E.R.S. - Past Service Liability - Long Term Portion</v>
          </cell>
        </row>
        <row r="1844">
          <cell r="A1844">
            <v>2350</v>
          </cell>
          <cell r="B1844" t="str">
            <v>Future Income Tax - Non-Current</v>
          </cell>
        </row>
        <row r="1845">
          <cell r="A1845">
            <v>2405</v>
          </cell>
          <cell r="B1845" t="str">
            <v>Other Regulatory Liabilities</v>
          </cell>
        </row>
        <row r="1846">
          <cell r="A1846">
            <v>2410</v>
          </cell>
          <cell r="B1846" t="str">
            <v>Deferred Gains from Disposition of Utility Plant</v>
          </cell>
        </row>
        <row r="1847">
          <cell r="A1847">
            <v>2415</v>
          </cell>
          <cell r="B1847" t="str">
            <v>Unamortized Gain on Reacquired Debt</v>
          </cell>
        </row>
        <row r="1848">
          <cell r="A1848">
            <v>2425</v>
          </cell>
          <cell r="B1848" t="str">
            <v>Other Deferred Credits</v>
          </cell>
        </row>
        <row r="1849">
          <cell r="A1849">
            <v>2435</v>
          </cell>
          <cell r="B1849" t="str">
            <v>Accrued Rate-Payer Benefit</v>
          </cell>
        </row>
        <row r="1850">
          <cell r="A1850">
            <v>2505</v>
          </cell>
          <cell r="B1850" t="str">
            <v>Debentures Outstanding - Long Term Portion</v>
          </cell>
        </row>
        <row r="1851">
          <cell r="A1851">
            <v>2510</v>
          </cell>
          <cell r="B1851" t="str">
            <v>Debenture Advances</v>
          </cell>
        </row>
        <row r="1852">
          <cell r="A1852">
            <v>2515</v>
          </cell>
          <cell r="B1852" t="str">
            <v>Reacquired Bonds</v>
          </cell>
        </row>
        <row r="1853">
          <cell r="A1853">
            <v>2520</v>
          </cell>
          <cell r="B1853" t="str">
            <v>Other Long Term Debt</v>
          </cell>
        </row>
        <row r="1854">
          <cell r="A1854">
            <v>2525</v>
          </cell>
          <cell r="B1854" t="str">
            <v>Term Bank Loans - Long Term Portion</v>
          </cell>
        </row>
        <row r="1855">
          <cell r="A1855">
            <v>2530</v>
          </cell>
          <cell r="B1855" t="str">
            <v>Ontario Hydro Debt Outstanding - Long Term Portion</v>
          </cell>
        </row>
        <row r="1856">
          <cell r="A1856">
            <v>2550</v>
          </cell>
          <cell r="B1856" t="str">
            <v>Advances from Associated Companies</v>
          </cell>
        </row>
        <row r="1857">
          <cell r="A1857">
            <v>3005</v>
          </cell>
          <cell r="B1857" t="str">
            <v>Common Shares Issued</v>
          </cell>
        </row>
        <row r="1858">
          <cell r="A1858">
            <v>3008</v>
          </cell>
          <cell r="B1858" t="str">
            <v>Preference Shares Issued</v>
          </cell>
        </row>
        <row r="1859">
          <cell r="A1859">
            <v>3010</v>
          </cell>
          <cell r="B1859" t="str">
            <v>Contributed Surplus</v>
          </cell>
        </row>
        <row r="1860">
          <cell r="A1860">
            <v>3020</v>
          </cell>
          <cell r="B1860" t="str">
            <v>Donations Received</v>
          </cell>
        </row>
        <row r="1861">
          <cell r="A1861">
            <v>3022</v>
          </cell>
          <cell r="B1861" t="str">
            <v>Development Charges Transferred to Equity</v>
          </cell>
        </row>
        <row r="1862">
          <cell r="A1862">
            <v>3026</v>
          </cell>
          <cell r="B1862" t="str">
            <v>Capital Stock Held in Treasury</v>
          </cell>
        </row>
        <row r="1863">
          <cell r="A1863">
            <v>3030</v>
          </cell>
          <cell r="B1863" t="str">
            <v>Miscellaneous Paid-In Capital</v>
          </cell>
        </row>
        <row r="1864">
          <cell r="A1864">
            <v>3035</v>
          </cell>
          <cell r="B1864" t="str">
            <v>Installments Received on Capital Stock</v>
          </cell>
        </row>
        <row r="1865">
          <cell r="A1865">
            <v>3040</v>
          </cell>
          <cell r="B1865" t="str">
            <v>Appropriated Retained Earnings</v>
          </cell>
        </row>
        <row r="1866">
          <cell r="A1866">
            <v>3045</v>
          </cell>
          <cell r="B1866" t="str">
            <v>Unappropriated Retained Earnings</v>
          </cell>
        </row>
        <row r="1867">
          <cell r="A1867">
            <v>3046</v>
          </cell>
          <cell r="B1867" t="str">
            <v>Balance Transferred From Income</v>
          </cell>
        </row>
        <row r="1868">
          <cell r="A1868">
            <v>3047</v>
          </cell>
          <cell r="B1868" t="str">
            <v>Appropriations of Retained Earnings - Current Period</v>
          </cell>
        </row>
        <row r="1869">
          <cell r="A1869">
            <v>3048</v>
          </cell>
          <cell r="B1869" t="str">
            <v>Dividends Payable-Preference Shares</v>
          </cell>
        </row>
        <row r="1870">
          <cell r="A1870">
            <v>3049</v>
          </cell>
          <cell r="B1870" t="str">
            <v>Dividends Payable-Common Shares</v>
          </cell>
        </row>
        <row r="1871">
          <cell r="A1871">
            <v>3055</v>
          </cell>
          <cell r="B1871" t="str">
            <v>Adjustment to Retained Earnings</v>
          </cell>
        </row>
        <row r="1872">
          <cell r="A1872">
            <v>3065</v>
          </cell>
          <cell r="B1872" t="str">
            <v>Unappropriated Undistributed Subsidiary Earnings</v>
          </cell>
        </row>
        <row r="1873">
          <cell r="A1873">
            <v>4006</v>
          </cell>
          <cell r="B1873" t="str">
            <v>Residential Energy Sales</v>
          </cell>
        </row>
        <row r="1874">
          <cell r="A1874">
            <v>4010</v>
          </cell>
          <cell r="B1874" t="str">
            <v>Commercial Energy Sales</v>
          </cell>
        </row>
        <row r="1875">
          <cell r="A1875">
            <v>4015</v>
          </cell>
          <cell r="B1875" t="str">
            <v>Industrial Energy Sales</v>
          </cell>
        </row>
        <row r="1876">
          <cell r="A1876">
            <v>4020</v>
          </cell>
          <cell r="B1876" t="str">
            <v>Energy Sales to Large Users</v>
          </cell>
        </row>
        <row r="1877">
          <cell r="A1877">
            <v>4025</v>
          </cell>
          <cell r="B1877" t="str">
            <v>Street Lighting Energy Sales</v>
          </cell>
        </row>
        <row r="1878">
          <cell r="A1878">
            <v>4030</v>
          </cell>
          <cell r="B1878" t="str">
            <v>Sentinel Lighting Energy Sales</v>
          </cell>
        </row>
        <row r="1879">
          <cell r="A1879">
            <v>4035</v>
          </cell>
          <cell r="B1879" t="str">
            <v>General Energy Sales</v>
          </cell>
        </row>
        <row r="1880">
          <cell r="A1880">
            <v>4040</v>
          </cell>
          <cell r="B1880" t="str">
            <v>Other Energy Sales to Public Authorities</v>
          </cell>
        </row>
        <row r="1881">
          <cell r="A1881">
            <v>4045</v>
          </cell>
          <cell r="B1881" t="str">
            <v>Energy Sales to Railroads and Railways</v>
          </cell>
        </row>
        <row r="1882">
          <cell r="A1882">
            <v>4050</v>
          </cell>
          <cell r="B1882" t="str">
            <v>Revenue Adjustment</v>
          </cell>
        </row>
        <row r="1883">
          <cell r="A1883">
            <v>4055</v>
          </cell>
          <cell r="B1883" t="str">
            <v>Energy Sales for Resale</v>
          </cell>
        </row>
        <row r="1884">
          <cell r="A1884">
            <v>4060</v>
          </cell>
          <cell r="B1884" t="str">
            <v>Interdepartmental Energy Sales</v>
          </cell>
        </row>
        <row r="1885">
          <cell r="A1885">
            <v>4062</v>
          </cell>
          <cell r="B1885" t="str">
            <v>Billed WMS</v>
          </cell>
        </row>
        <row r="1886">
          <cell r="A1886">
            <v>4066</v>
          </cell>
          <cell r="B1886" t="str">
            <v>Billed NW</v>
          </cell>
        </row>
        <row r="1887">
          <cell r="A1887">
            <v>4068</v>
          </cell>
          <cell r="B1887" t="str">
            <v>Billed CN</v>
          </cell>
        </row>
        <row r="1888">
          <cell r="A1888">
            <v>4075</v>
          </cell>
          <cell r="B1888" t="str">
            <v>Billed - LV</v>
          </cell>
        </row>
        <row r="1889">
          <cell r="A1889">
            <v>4080</v>
          </cell>
          <cell r="B1889" t="str">
            <v>Distribution Services Revenue</v>
          </cell>
        </row>
        <row r="1890">
          <cell r="A1890">
            <v>4082</v>
          </cell>
          <cell r="B1890" t="str">
            <v>Retail Services Revenues</v>
          </cell>
        </row>
        <row r="1891">
          <cell r="A1891">
            <v>4084</v>
          </cell>
          <cell r="B1891" t="str">
            <v>Service Transaction Requests (STR) Revenues</v>
          </cell>
        </row>
        <row r="1892">
          <cell r="A1892">
            <v>4090</v>
          </cell>
          <cell r="B1892" t="str">
            <v>Electric Services Incidental to Energy Sales</v>
          </cell>
        </row>
        <row r="1893">
          <cell r="A1893">
            <v>4105</v>
          </cell>
          <cell r="B1893" t="str">
            <v>Transmission Charges Revenue</v>
          </cell>
        </row>
        <row r="1894">
          <cell r="A1894">
            <v>4110</v>
          </cell>
          <cell r="B1894" t="str">
            <v>Transmission Services Revenue</v>
          </cell>
        </row>
        <row r="1895">
          <cell r="A1895">
            <v>4205</v>
          </cell>
          <cell r="B1895" t="str">
            <v>Interdepartmental Rents</v>
          </cell>
        </row>
        <row r="1896">
          <cell r="A1896">
            <v>4210</v>
          </cell>
          <cell r="B1896" t="str">
            <v>Rent from Electric Property</v>
          </cell>
        </row>
        <row r="1897">
          <cell r="A1897">
            <v>4215</v>
          </cell>
          <cell r="B1897" t="str">
            <v>Other Utility Operating Income</v>
          </cell>
        </row>
        <row r="1898">
          <cell r="A1898">
            <v>4220</v>
          </cell>
          <cell r="B1898" t="str">
            <v>Other Electric Revenues</v>
          </cell>
        </row>
        <row r="1899">
          <cell r="A1899">
            <v>4225</v>
          </cell>
          <cell r="B1899" t="str">
            <v>Late Payment Charges</v>
          </cell>
        </row>
        <row r="1900">
          <cell r="A1900">
            <v>4230</v>
          </cell>
          <cell r="B1900" t="str">
            <v>Sales of Water and Water Power</v>
          </cell>
        </row>
        <row r="1901">
          <cell r="A1901">
            <v>4235</v>
          </cell>
          <cell r="B1901" t="str">
            <v>Miscellaneous Service Revenues</v>
          </cell>
        </row>
        <row r="1902">
          <cell r="A1902">
            <v>4240</v>
          </cell>
          <cell r="B1902" t="str">
            <v>Provision for Rate Refunds</v>
          </cell>
        </row>
        <row r="1903">
          <cell r="A1903">
            <v>4245</v>
          </cell>
          <cell r="B1903" t="str">
            <v>Government Assistance Directly Credited to Income</v>
          </cell>
        </row>
        <row r="1904">
          <cell r="A1904">
            <v>4305</v>
          </cell>
          <cell r="B1904" t="str">
            <v>Regulatory Debits</v>
          </cell>
        </row>
        <row r="1905">
          <cell r="A1905">
            <v>4310</v>
          </cell>
          <cell r="B1905" t="str">
            <v>Regulatory Credits</v>
          </cell>
        </row>
        <row r="1906">
          <cell r="A1906">
            <v>4315</v>
          </cell>
          <cell r="B1906" t="str">
            <v>Revenues from Electric Plant Leased to Others</v>
          </cell>
        </row>
        <row r="1907">
          <cell r="A1907">
            <v>4320</v>
          </cell>
          <cell r="B1907" t="str">
            <v>Expenses of Electric Plant Leased to Others</v>
          </cell>
        </row>
        <row r="1908">
          <cell r="A1908">
            <v>4324</v>
          </cell>
          <cell r="B1908" t="str">
            <v>Special Purpose Charge Recovery</v>
          </cell>
        </row>
        <row r="1909">
          <cell r="A1909">
            <v>4325</v>
          </cell>
          <cell r="B1909" t="str">
            <v>Revenues from Merchandising, Jobbing, Etc.</v>
          </cell>
        </row>
        <row r="1910">
          <cell r="A1910">
            <v>4330</v>
          </cell>
          <cell r="B1910" t="str">
            <v>Cost and Expenses of Merchandising, Jobbing, Etc.</v>
          </cell>
        </row>
        <row r="1911">
          <cell r="A1911">
            <v>4335</v>
          </cell>
          <cell r="B1911" t="str">
            <v>Profits and Losses from Financial Instrument Hedges</v>
          </cell>
        </row>
        <row r="1912">
          <cell r="A1912">
            <v>4340</v>
          </cell>
          <cell r="B1912" t="str">
            <v>Profits and Losses from Financial Instrument Investments</v>
          </cell>
        </row>
        <row r="1913">
          <cell r="A1913">
            <v>4345</v>
          </cell>
          <cell r="B1913" t="str">
            <v>Gains from Disposition of Future Use Utility Plant</v>
          </cell>
        </row>
        <row r="1914">
          <cell r="A1914">
            <v>4350</v>
          </cell>
          <cell r="B1914" t="str">
            <v>Losses from Disposition of Future Use Utility Plant</v>
          </cell>
        </row>
        <row r="1915">
          <cell r="A1915">
            <v>4355</v>
          </cell>
          <cell r="B1915" t="str">
            <v>Gain on Disposition of Utility and Other Property</v>
          </cell>
        </row>
        <row r="1916">
          <cell r="A1916">
            <v>4360</v>
          </cell>
          <cell r="B1916" t="str">
            <v>Loss on Disposition of Utility and Other Property</v>
          </cell>
        </row>
        <row r="1917">
          <cell r="A1917">
            <v>4365</v>
          </cell>
          <cell r="B1917" t="str">
            <v>Gains from Disposition of Allowances for Emission</v>
          </cell>
        </row>
        <row r="1918">
          <cell r="A1918">
            <v>4370</v>
          </cell>
          <cell r="B1918" t="str">
            <v>Losses from Disposition of Allowances for Emission</v>
          </cell>
        </row>
        <row r="1919">
          <cell r="A1919">
            <v>4375</v>
          </cell>
          <cell r="B1919" t="str">
            <v>Revenues from Non-Utility Operations</v>
          </cell>
        </row>
        <row r="1920">
          <cell r="A1920">
            <v>4380</v>
          </cell>
          <cell r="B1920" t="str">
            <v>Expenses of Non-Utility Operations</v>
          </cell>
        </row>
        <row r="1921">
          <cell r="A1921">
            <v>4385</v>
          </cell>
          <cell r="B1921" t="str">
            <v>Non-Utility Rental Income</v>
          </cell>
        </row>
        <row r="1922">
          <cell r="A1922">
            <v>4390</v>
          </cell>
          <cell r="B1922" t="str">
            <v>Miscellaneous Non-Operating Income</v>
          </cell>
        </row>
        <row r="1923">
          <cell r="A1923">
            <v>4395</v>
          </cell>
          <cell r="B1923" t="str">
            <v>Rate-Payer Benefit Including Interest</v>
          </cell>
        </row>
        <row r="1924">
          <cell r="A1924">
            <v>4405</v>
          </cell>
          <cell r="B1924" t="str">
            <v>Interest and Dividend Income</v>
          </cell>
        </row>
        <row r="1925">
          <cell r="A1925">
            <v>4415</v>
          </cell>
          <cell r="B1925" t="str">
            <v>Equity in Earnings of Subsidiary Companies</v>
          </cell>
        </row>
        <row r="1926">
          <cell r="A1926">
            <v>4505</v>
          </cell>
          <cell r="B1926" t="str">
            <v>Operation Supervision and Engineering</v>
          </cell>
        </row>
        <row r="1927">
          <cell r="A1927">
            <v>4510</v>
          </cell>
          <cell r="B1927" t="str">
            <v>Fuel</v>
          </cell>
        </row>
        <row r="1928">
          <cell r="A1928">
            <v>4515</v>
          </cell>
          <cell r="B1928" t="str">
            <v>Steam Expense</v>
          </cell>
        </row>
        <row r="1929">
          <cell r="A1929">
            <v>4520</v>
          </cell>
          <cell r="B1929" t="str">
            <v>Steam From Other Sources</v>
          </cell>
        </row>
        <row r="1930">
          <cell r="A1930">
            <v>4525</v>
          </cell>
          <cell r="B1930" t="str">
            <v>Steam Transferred--Credit</v>
          </cell>
        </row>
        <row r="1931">
          <cell r="A1931">
            <v>4530</v>
          </cell>
          <cell r="B1931" t="str">
            <v>Electric Expense</v>
          </cell>
        </row>
        <row r="1932">
          <cell r="A1932">
            <v>4535</v>
          </cell>
          <cell r="B1932" t="str">
            <v>Water For Power</v>
          </cell>
        </row>
        <row r="1933">
          <cell r="A1933">
            <v>4540</v>
          </cell>
          <cell r="B1933" t="str">
            <v>Water Power Taxes</v>
          </cell>
        </row>
        <row r="1934">
          <cell r="A1934">
            <v>4545</v>
          </cell>
          <cell r="B1934" t="str">
            <v>Hydraulic Expenses</v>
          </cell>
        </row>
        <row r="1935">
          <cell r="A1935">
            <v>4550</v>
          </cell>
          <cell r="B1935" t="str">
            <v>Generation Expense</v>
          </cell>
        </row>
        <row r="1936">
          <cell r="A1936">
            <v>4555</v>
          </cell>
          <cell r="B1936" t="str">
            <v>Miscellaneous Power Generation Expenses</v>
          </cell>
        </row>
        <row r="1937">
          <cell r="A1937">
            <v>4560</v>
          </cell>
          <cell r="B1937" t="str">
            <v>Rents</v>
          </cell>
        </row>
        <row r="1938">
          <cell r="A1938">
            <v>4565</v>
          </cell>
          <cell r="B1938" t="str">
            <v>Allowances for Emissions</v>
          </cell>
        </row>
        <row r="1939">
          <cell r="A1939">
            <v>4605</v>
          </cell>
          <cell r="B1939" t="str">
            <v>Maintenance Supervision and Engineering</v>
          </cell>
        </row>
        <row r="1940">
          <cell r="A1940">
            <v>4610</v>
          </cell>
          <cell r="B1940" t="str">
            <v>Maintenance of Structures</v>
          </cell>
        </row>
        <row r="1941">
          <cell r="A1941">
            <v>4615</v>
          </cell>
          <cell r="B1941" t="str">
            <v>Maintenance of Boiler Plant</v>
          </cell>
        </row>
        <row r="1942">
          <cell r="A1942">
            <v>4620</v>
          </cell>
          <cell r="B1942" t="str">
            <v>Maintenance of Electric Plant</v>
          </cell>
        </row>
        <row r="1943">
          <cell r="A1943">
            <v>4635</v>
          </cell>
          <cell r="B1943" t="str">
            <v>Maintenance of Generating and Electric Plant</v>
          </cell>
        </row>
        <row r="1944">
          <cell r="A1944">
            <v>4640</v>
          </cell>
          <cell r="B1944" t="str">
            <v>Maintenance of Miscellaneous Power Generation Plant</v>
          </cell>
        </row>
        <row r="1945">
          <cell r="A1945">
            <v>4705</v>
          </cell>
          <cell r="B1945" t="str">
            <v>Power Purchased</v>
          </cell>
        </row>
        <row r="1946">
          <cell r="A1946">
            <v>4708</v>
          </cell>
          <cell r="B1946" t="str">
            <v>Charges-WMS</v>
          </cell>
        </row>
        <row r="1947">
          <cell r="A1947">
            <v>4710</v>
          </cell>
          <cell r="B1947" t="str">
            <v>Cost of Power Adjustments</v>
          </cell>
        </row>
        <row r="1948">
          <cell r="A1948">
            <v>4712</v>
          </cell>
          <cell r="B1948" t="str">
            <v>Charges-One-Time</v>
          </cell>
        </row>
        <row r="1949">
          <cell r="A1949">
            <v>4714</v>
          </cell>
          <cell r="B1949" t="str">
            <v>Charges-NW</v>
          </cell>
        </row>
        <row r="1950">
          <cell r="A1950">
            <v>4715</v>
          </cell>
          <cell r="B1950" t="str">
            <v>System Control and Load Dispatching</v>
          </cell>
        </row>
        <row r="1951">
          <cell r="A1951">
            <v>4716</v>
          </cell>
          <cell r="B1951" t="str">
            <v>Charges-CN</v>
          </cell>
        </row>
        <row r="1952">
          <cell r="A1952">
            <v>4720</v>
          </cell>
          <cell r="B1952" t="str">
            <v>Other Expenses</v>
          </cell>
        </row>
        <row r="1953">
          <cell r="A1953">
            <v>4725</v>
          </cell>
          <cell r="B1953" t="str">
            <v>Competition Transition Expense</v>
          </cell>
        </row>
        <row r="1954">
          <cell r="A1954">
            <v>4730</v>
          </cell>
          <cell r="B1954" t="str">
            <v>Rural Rate Assistance Expense</v>
          </cell>
        </row>
        <row r="1955">
          <cell r="A1955">
            <v>4750</v>
          </cell>
          <cell r="B1955" t="str">
            <v>Charges-LV</v>
          </cell>
        </row>
        <row r="1956">
          <cell r="A1956">
            <v>4805</v>
          </cell>
          <cell r="B1956" t="str">
            <v>Operation Supervision and Engineering</v>
          </cell>
        </row>
        <row r="1957">
          <cell r="A1957">
            <v>4810</v>
          </cell>
          <cell r="B1957" t="str">
            <v>Load Dispatching</v>
          </cell>
        </row>
        <row r="1958">
          <cell r="A1958">
            <v>4815</v>
          </cell>
          <cell r="B1958" t="str">
            <v>Station Buildings and Fixtures Expenses</v>
          </cell>
        </row>
        <row r="1959">
          <cell r="A1959">
            <v>4820</v>
          </cell>
          <cell r="B1959" t="str">
            <v>Transformer Station Equipment - Operating Labour</v>
          </cell>
        </row>
        <row r="1960">
          <cell r="A1960">
            <v>4825</v>
          </cell>
          <cell r="B1960" t="str">
            <v>Transformer Station Equipment - Operating Supplies and Expense</v>
          </cell>
        </row>
        <row r="1961">
          <cell r="A1961">
            <v>4830</v>
          </cell>
          <cell r="B1961" t="str">
            <v>Overhead Line Expenses</v>
          </cell>
        </row>
        <row r="1962">
          <cell r="A1962">
            <v>4835</v>
          </cell>
          <cell r="B1962" t="str">
            <v>Underground Line Expenses</v>
          </cell>
        </row>
        <row r="1963">
          <cell r="A1963">
            <v>4840</v>
          </cell>
          <cell r="B1963" t="str">
            <v>Transmission of Electricity by Others</v>
          </cell>
        </row>
        <row r="1964">
          <cell r="A1964">
            <v>4845</v>
          </cell>
          <cell r="B1964" t="str">
            <v>Miscellaneous Transmission Expense</v>
          </cell>
        </row>
        <row r="1965">
          <cell r="A1965">
            <v>4850</v>
          </cell>
          <cell r="B1965" t="str">
            <v>Rents</v>
          </cell>
        </row>
        <row r="1966">
          <cell r="A1966">
            <v>4905</v>
          </cell>
          <cell r="B1966" t="str">
            <v>Maintenance Supervision and Engineering</v>
          </cell>
        </row>
        <row r="1967">
          <cell r="A1967">
            <v>4910</v>
          </cell>
          <cell r="B1967" t="str">
            <v>Maintenance of Transformer Station Buildings and Fixtures</v>
          </cell>
        </row>
        <row r="1968">
          <cell r="A1968">
            <v>4916</v>
          </cell>
          <cell r="B1968" t="str">
            <v>Maintenance of Transformer Station Equipment</v>
          </cell>
        </row>
        <row r="1969">
          <cell r="A1969">
            <v>4935</v>
          </cell>
          <cell r="B1969" t="str">
            <v>Maintenance of Overhead Conductors and Devices</v>
          </cell>
        </row>
        <row r="1970">
          <cell r="A1970">
            <v>4940</v>
          </cell>
          <cell r="B1970" t="str">
            <v>Maintenance of Overhead Lines - Right of Way</v>
          </cell>
        </row>
        <row r="1971">
          <cell r="A1971">
            <v>4945</v>
          </cell>
          <cell r="B1971" t="str">
            <v>Maintenance of Overhead Lines - Roads and Trails Repairs</v>
          </cell>
        </row>
        <row r="1972">
          <cell r="A1972">
            <v>4950</v>
          </cell>
          <cell r="B1972" t="str">
            <v>Maintenance of Overhead Lines - Snow Removal from Roads and Trails</v>
          </cell>
        </row>
        <row r="1973">
          <cell r="A1973">
            <v>4960</v>
          </cell>
          <cell r="B1973" t="str">
            <v>Maintenance of Underground Lines</v>
          </cell>
        </row>
        <row r="1974">
          <cell r="A1974">
            <v>4965</v>
          </cell>
          <cell r="B1974" t="str">
            <v>Maintenance of Miscellaneous Transmission Plant</v>
          </cell>
        </row>
        <row r="1975">
          <cell r="A1975">
            <v>5005</v>
          </cell>
          <cell r="B1975" t="str">
            <v>Operation Supervision and Engineering</v>
          </cell>
        </row>
        <row r="1976">
          <cell r="A1976">
            <v>5010</v>
          </cell>
          <cell r="B1976" t="str">
            <v>Load Dispatching</v>
          </cell>
        </row>
        <row r="1977">
          <cell r="A1977">
            <v>5012</v>
          </cell>
          <cell r="B1977" t="str">
            <v>Station Buildings and Fixtures Expense</v>
          </cell>
        </row>
        <row r="1978">
          <cell r="A1978">
            <v>5014</v>
          </cell>
          <cell r="B1978" t="str">
            <v>Transformer Station Equipment - Operation Labour</v>
          </cell>
        </row>
        <row r="1979">
          <cell r="A1979">
            <v>5015</v>
          </cell>
          <cell r="B1979" t="str">
            <v>Transformer Station Equipment - Operation Supplies and Expenses</v>
          </cell>
        </row>
        <row r="1980">
          <cell r="A1980">
            <v>5016</v>
          </cell>
          <cell r="B1980" t="str">
            <v>Distribution Station Equipment - Operation Labour</v>
          </cell>
        </row>
        <row r="1981">
          <cell r="A1981">
            <v>5017</v>
          </cell>
          <cell r="B1981" t="str">
            <v>Distribution Station Equipment - Operation Supplies and Expenses</v>
          </cell>
        </row>
        <row r="1982">
          <cell r="A1982">
            <v>5020</v>
          </cell>
          <cell r="B1982" t="str">
            <v>OH dist lines and feeders- labor</v>
          </cell>
        </row>
        <row r="1983">
          <cell r="A1983">
            <v>5025</v>
          </cell>
          <cell r="B1983" t="str">
            <v>Overhead Distribution Lines and Feeders - Operation Supplies and Expenses</v>
          </cell>
        </row>
        <row r="1984">
          <cell r="A1984">
            <v>5030</v>
          </cell>
          <cell r="B1984" t="str">
            <v>Overhead Subtransmission Feeders - Operation</v>
          </cell>
        </row>
        <row r="1985">
          <cell r="A1985">
            <v>5035</v>
          </cell>
          <cell r="B1985" t="str">
            <v>Overhead Distribution Transformers- Operation</v>
          </cell>
        </row>
        <row r="1986">
          <cell r="A1986">
            <v>5040</v>
          </cell>
          <cell r="B1986" t="str">
            <v>Underground Distribution Lines and Feeders - Operation Labour</v>
          </cell>
        </row>
        <row r="1987">
          <cell r="A1987">
            <v>5045</v>
          </cell>
          <cell r="B1987" t="str">
            <v>Underground Distribution Lines and Feeders - Operation Supplies and Expenses</v>
          </cell>
        </row>
        <row r="1988">
          <cell r="A1988">
            <v>5050</v>
          </cell>
          <cell r="B1988" t="str">
            <v>Underground Subtransmission Feeders - Operation</v>
          </cell>
        </row>
        <row r="1989">
          <cell r="A1989">
            <v>5055</v>
          </cell>
          <cell r="B1989" t="str">
            <v>Underground Distribution Transformers - Operation</v>
          </cell>
        </row>
        <row r="1990">
          <cell r="A1990">
            <v>5060</v>
          </cell>
          <cell r="B1990" t="str">
            <v>Street Lighting and Signal System Expense</v>
          </cell>
        </row>
        <row r="1991">
          <cell r="A1991">
            <v>5065</v>
          </cell>
          <cell r="B1991" t="str">
            <v>Meter Expense</v>
          </cell>
        </row>
        <row r="1992">
          <cell r="A1992">
            <v>5070</v>
          </cell>
          <cell r="B1992" t="str">
            <v>Customer Premises - Operation Labour</v>
          </cell>
        </row>
        <row r="1993">
          <cell r="A1993">
            <v>5075</v>
          </cell>
          <cell r="B1993" t="str">
            <v>Customer Premises - Materials and Expenses</v>
          </cell>
        </row>
        <row r="1994">
          <cell r="A1994">
            <v>5085</v>
          </cell>
          <cell r="B1994" t="str">
            <v>Miscellaneous Distribution Expense</v>
          </cell>
        </row>
        <row r="1995">
          <cell r="A1995">
            <v>5090</v>
          </cell>
          <cell r="B1995" t="str">
            <v>Underground Distribution Lines and Feeders - Rental Paid</v>
          </cell>
        </row>
        <row r="1996">
          <cell r="A1996">
            <v>5095</v>
          </cell>
          <cell r="B1996" t="str">
            <v>Overhead Distribution Lines and Feeders - Rental Paid</v>
          </cell>
        </row>
        <row r="1997">
          <cell r="A1997">
            <v>5096</v>
          </cell>
          <cell r="B1997" t="str">
            <v>Other Rent</v>
          </cell>
        </row>
        <row r="1998">
          <cell r="A1998">
            <v>5105</v>
          </cell>
          <cell r="B1998" t="str">
            <v>Maintenance Supervision and Engineering</v>
          </cell>
        </row>
        <row r="1999">
          <cell r="A1999">
            <v>5110</v>
          </cell>
          <cell r="B1999" t="str">
            <v>Maintenance of Buildings and Fixtures - Distribution Stations</v>
          </cell>
        </row>
        <row r="2000">
          <cell r="A2000">
            <v>5112</v>
          </cell>
          <cell r="B2000" t="str">
            <v>Maintenance of Transformer Station Equipment</v>
          </cell>
        </row>
        <row r="2001">
          <cell r="A2001">
            <v>5114</v>
          </cell>
          <cell r="B2001" t="str">
            <v>Maintenance of Distribution Station Equipment</v>
          </cell>
        </row>
        <row r="2002">
          <cell r="A2002">
            <v>5120</v>
          </cell>
          <cell r="B2002" t="str">
            <v>Maintenance of Poles, Towers and Fixtures</v>
          </cell>
        </row>
        <row r="2003">
          <cell r="A2003">
            <v>5125</v>
          </cell>
          <cell r="B2003" t="str">
            <v>Maintenance of Overhead Conductors and Devices</v>
          </cell>
        </row>
        <row r="2004">
          <cell r="A2004">
            <v>5130</v>
          </cell>
          <cell r="B2004" t="str">
            <v>Maintenance of Overhead Services</v>
          </cell>
        </row>
        <row r="2005">
          <cell r="A2005">
            <v>5135</v>
          </cell>
          <cell r="B2005" t="str">
            <v>Overhead Distribution Lines and Feeders - Right of Way</v>
          </cell>
        </row>
        <row r="2006">
          <cell r="A2006">
            <v>5145</v>
          </cell>
          <cell r="B2006" t="str">
            <v>Maintenance of Underground Conduit</v>
          </cell>
        </row>
        <row r="2007">
          <cell r="A2007">
            <v>5150</v>
          </cell>
          <cell r="B2007" t="str">
            <v>Maintenance of Underground Conductors and Devices</v>
          </cell>
        </row>
        <row r="2008">
          <cell r="A2008">
            <v>5155</v>
          </cell>
          <cell r="B2008" t="str">
            <v>Maintenance of Underground Services</v>
          </cell>
        </row>
        <row r="2009">
          <cell r="A2009">
            <v>5160</v>
          </cell>
          <cell r="B2009" t="str">
            <v>Maintenance of Line Transformers</v>
          </cell>
        </row>
        <row r="2010">
          <cell r="A2010">
            <v>5165</v>
          </cell>
          <cell r="B2010" t="str">
            <v>Maintenance of Street Lighting and Signal Systems</v>
          </cell>
        </row>
        <row r="2011">
          <cell r="A2011">
            <v>5170</v>
          </cell>
          <cell r="B2011" t="str">
            <v>Sentinel Lights - Labour</v>
          </cell>
        </row>
        <row r="2012">
          <cell r="A2012">
            <v>5172</v>
          </cell>
          <cell r="B2012" t="str">
            <v>Sentinel Lights - Materials and Expenses</v>
          </cell>
        </row>
        <row r="2013">
          <cell r="A2013">
            <v>5175</v>
          </cell>
          <cell r="B2013" t="str">
            <v>Maintenance of Meters</v>
          </cell>
        </row>
        <row r="2014">
          <cell r="A2014">
            <v>5178</v>
          </cell>
          <cell r="B2014" t="str">
            <v>Customer Installations Expenses- Leased Property</v>
          </cell>
        </row>
        <row r="2015">
          <cell r="A2015">
            <v>5185</v>
          </cell>
          <cell r="B2015" t="str">
            <v>Water Heater Rentals - Labour</v>
          </cell>
        </row>
        <row r="2016">
          <cell r="A2016">
            <v>5186</v>
          </cell>
          <cell r="B2016" t="str">
            <v>Water Heater Rentals - Materials and Expenses</v>
          </cell>
        </row>
        <row r="2017">
          <cell r="A2017">
            <v>5190</v>
          </cell>
          <cell r="B2017" t="str">
            <v>Water Heater Controls - Labour</v>
          </cell>
        </row>
        <row r="2018">
          <cell r="A2018">
            <v>5192</v>
          </cell>
          <cell r="B2018" t="str">
            <v>Water Heater Controls - Materials and Expenses</v>
          </cell>
        </row>
        <row r="2019">
          <cell r="A2019">
            <v>5195</v>
          </cell>
          <cell r="B2019" t="str">
            <v>Maintenance of Other Installations on Customer Premises</v>
          </cell>
        </row>
        <row r="2020">
          <cell r="A2020">
            <v>5205</v>
          </cell>
          <cell r="B2020" t="str">
            <v>Purchase of Transmission and System Services</v>
          </cell>
        </row>
        <row r="2021">
          <cell r="A2021">
            <v>5210</v>
          </cell>
          <cell r="B2021" t="str">
            <v>Transmission Charges</v>
          </cell>
        </row>
        <row r="2022">
          <cell r="A2022">
            <v>5215</v>
          </cell>
          <cell r="B2022" t="str">
            <v>Transmission Charges Recovered</v>
          </cell>
        </row>
        <row r="2023">
          <cell r="A2023">
            <v>5305</v>
          </cell>
          <cell r="B2023" t="str">
            <v>Supervision</v>
          </cell>
        </row>
        <row r="2024">
          <cell r="A2024">
            <v>5310</v>
          </cell>
          <cell r="B2024" t="str">
            <v>Meter Reading Expense</v>
          </cell>
        </row>
        <row r="2025">
          <cell r="A2025">
            <v>5315</v>
          </cell>
          <cell r="B2025" t="str">
            <v>Customer Billing</v>
          </cell>
        </row>
        <row r="2026">
          <cell r="A2026">
            <v>5320</v>
          </cell>
          <cell r="B2026" t="str">
            <v>Collecting</v>
          </cell>
        </row>
        <row r="2027">
          <cell r="A2027">
            <v>5325</v>
          </cell>
          <cell r="B2027" t="str">
            <v>Collecting- Cash Over and Short</v>
          </cell>
        </row>
        <row r="2028">
          <cell r="A2028">
            <v>5330</v>
          </cell>
          <cell r="B2028" t="str">
            <v>Collection Charges</v>
          </cell>
        </row>
        <row r="2029">
          <cell r="A2029">
            <v>5335</v>
          </cell>
          <cell r="B2029" t="str">
            <v>Bad Debt Expense</v>
          </cell>
        </row>
        <row r="2030">
          <cell r="A2030">
            <v>5340</v>
          </cell>
          <cell r="B2030" t="str">
            <v>Miscellaneous Customer Accounts Expenses</v>
          </cell>
        </row>
        <row r="2031">
          <cell r="A2031">
            <v>5405</v>
          </cell>
          <cell r="B2031" t="str">
            <v>Supervision</v>
          </cell>
        </row>
        <row r="2032">
          <cell r="A2032">
            <v>5410</v>
          </cell>
          <cell r="B2032" t="str">
            <v>Community Relations - Sundry</v>
          </cell>
        </row>
        <row r="2033">
          <cell r="A2033">
            <v>5415</v>
          </cell>
          <cell r="B2033" t="str">
            <v>Energy Conservation</v>
          </cell>
        </row>
        <row r="2034">
          <cell r="A2034">
            <v>5420</v>
          </cell>
          <cell r="B2034" t="str">
            <v>Community Safety Program</v>
          </cell>
        </row>
        <row r="2035">
          <cell r="A2035">
            <v>5425</v>
          </cell>
          <cell r="B2035" t="str">
            <v>Miscellaneous Customer Service and Informational Expenses</v>
          </cell>
        </row>
        <row r="2036">
          <cell r="A2036">
            <v>5505</v>
          </cell>
          <cell r="B2036" t="str">
            <v>Supervision</v>
          </cell>
        </row>
        <row r="2037">
          <cell r="A2037">
            <v>5510</v>
          </cell>
          <cell r="B2037" t="str">
            <v>Demonstrating and Selling Expense</v>
          </cell>
        </row>
        <row r="2038">
          <cell r="A2038">
            <v>5515</v>
          </cell>
          <cell r="B2038" t="str">
            <v>Advertising Expense</v>
          </cell>
        </row>
        <row r="2039">
          <cell r="A2039">
            <v>5520</v>
          </cell>
          <cell r="B2039" t="str">
            <v>Miscellaneous Sales Expense</v>
          </cell>
        </row>
        <row r="2040">
          <cell r="A2040">
            <v>5605</v>
          </cell>
          <cell r="B2040" t="str">
            <v>Executive Salaries and Expenses</v>
          </cell>
        </row>
        <row r="2041">
          <cell r="A2041">
            <v>5610</v>
          </cell>
          <cell r="B2041" t="str">
            <v>Management Salaries and Expenses</v>
          </cell>
        </row>
        <row r="2042">
          <cell r="A2042">
            <v>5615</v>
          </cell>
          <cell r="B2042" t="str">
            <v>General Administrative Salaries and Expenses</v>
          </cell>
        </row>
        <row r="2043">
          <cell r="A2043">
            <v>5620</v>
          </cell>
          <cell r="B2043" t="str">
            <v>Office Supplies and Expenses</v>
          </cell>
        </row>
        <row r="2044">
          <cell r="A2044">
            <v>5625</v>
          </cell>
          <cell r="B2044" t="str">
            <v>Administrative Expense Transferred?Credit</v>
          </cell>
        </row>
        <row r="2045">
          <cell r="A2045">
            <v>5630</v>
          </cell>
          <cell r="B2045" t="str">
            <v>Outside Services Employed</v>
          </cell>
        </row>
        <row r="2046">
          <cell r="A2046">
            <v>5635</v>
          </cell>
          <cell r="B2046" t="str">
            <v>Property Insurance</v>
          </cell>
        </row>
        <row r="2047">
          <cell r="A2047">
            <v>5640</v>
          </cell>
          <cell r="B2047" t="str">
            <v>Injuries and Damages</v>
          </cell>
        </row>
        <row r="2048">
          <cell r="A2048">
            <v>5645</v>
          </cell>
          <cell r="B2048" t="str">
            <v>Employee Pensions and Benefits</v>
          </cell>
        </row>
        <row r="2049">
          <cell r="A2049">
            <v>5650</v>
          </cell>
          <cell r="B2049" t="str">
            <v>Franchise Requirements</v>
          </cell>
        </row>
        <row r="2050">
          <cell r="A2050">
            <v>5655</v>
          </cell>
          <cell r="B2050" t="str">
            <v>Regulatory Expenses</v>
          </cell>
        </row>
        <row r="2051">
          <cell r="A2051">
            <v>5660</v>
          </cell>
          <cell r="B2051" t="str">
            <v>General Advertising Expenses</v>
          </cell>
        </row>
        <row r="2052">
          <cell r="A2052">
            <v>5665</v>
          </cell>
          <cell r="B2052" t="str">
            <v>Miscellaneous General Expenses</v>
          </cell>
        </row>
        <row r="2053">
          <cell r="A2053">
            <v>5670</v>
          </cell>
          <cell r="B2053" t="str">
            <v>Rent</v>
          </cell>
        </row>
        <row r="2054">
          <cell r="A2054">
            <v>5675</v>
          </cell>
          <cell r="B2054" t="str">
            <v>Maintenance of General Plant</v>
          </cell>
        </row>
        <row r="2055">
          <cell r="A2055">
            <v>5680</v>
          </cell>
          <cell r="B2055" t="str">
            <v>Electrical Safety Authority Fees</v>
          </cell>
        </row>
        <row r="2056">
          <cell r="A2056">
            <v>5681</v>
          </cell>
          <cell r="B2056" t="str">
            <v>Special Purpose Charge Expense</v>
          </cell>
        </row>
        <row r="2057">
          <cell r="A2057">
            <v>5685</v>
          </cell>
          <cell r="B2057" t="str">
            <v>Independent Market Operator Fees and Penalties</v>
          </cell>
        </row>
        <row r="2058">
          <cell r="A2058">
            <v>5695</v>
          </cell>
          <cell r="B2058" t="str">
            <v>Smart Meter OM&amp;A contra</v>
          </cell>
        </row>
        <row r="2059">
          <cell r="A2059">
            <v>5705</v>
          </cell>
          <cell r="B2059" t="str">
            <v>Amortization expense</v>
          </cell>
        </row>
        <row r="2060">
          <cell r="A2060">
            <v>5710</v>
          </cell>
          <cell r="B2060" t="str">
            <v>Amortization of Limited Term Electric Plant</v>
          </cell>
        </row>
        <row r="2061">
          <cell r="A2061">
            <v>5715</v>
          </cell>
          <cell r="B2061" t="str">
            <v>Amortization of Intangibles and Other Electric Plant</v>
          </cell>
        </row>
        <row r="2062">
          <cell r="A2062">
            <v>5720</v>
          </cell>
          <cell r="B2062" t="str">
            <v>Amortization of Electric Plant Acquisition Adjustments</v>
          </cell>
        </row>
        <row r="2063">
          <cell r="A2063">
            <v>5725</v>
          </cell>
          <cell r="B2063" t="str">
            <v>Miscellaneous Amortization</v>
          </cell>
        </row>
        <row r="2064">
          <cell r="A2064">
            <v>5730</v>
          </cell>
          <cell r="B2064" t="str">
            <v>Amortization of Unrecovered Plant and Regulatory Study Costs</v>
          </cell>
        </row>
        <row r="2065">
          <cell r="A2065">
            <v>5735</v>
          </cell>
          <cell r="B2065" t="str">
            <v>Amortization of Deferred Development Costs</v>
          </cell>
        </row>
        <row r="2066">
          <cell r="A2066">
            <v>5740</v>
          </cell>
          <cell r="B2066" t="str">
            <v>Amortization of Deferred Charges</v>
          </cell>
        </row>
        <row r="2067">
          <cell r="A2067">
            <v>6005</v>
          </cell>
          <cell r="B2067" t="str">
            <v>Interest on Long Term Debt</v>
          </cell>
        </row>
        <row r="2068">
          <cell r="A2068">
            <v>6010</v>
          </cell>
          <cell r="B2068" t="str">
            <v>Amortization of Debt Discount and Expense</v>
          </cell>
        </row>
        <row r="2069">
          <cell r="A2069">
            <v>6015</v>
          </cell>
          <cell r="B2069" t="str">
            <v>Amortization of Premium on Debt?Credit</v>
          </cell>
        </row>
        <row r="2070">
          <cell r="A2070">
            <v>6020</v>
          </cell>
          <cell r="B2070" t="str">
            <v>Amortization of Loss on Reacquired Debt</v>
          </cell>
        </row>
        <row r="2071">
          <cell r="A2071">
            <v>6025</v>
          </cell>
          <cell r="B2071" t="str">
            <v>Amortization of Gain on Reacquired Debt--Credit</v>
          </cell>
        </row>
        <row r="2072">
          <cell r="A2072">
            <v>6030</v>
          </cell>
          <cell r="B2072" t="str">
            <v>Interest on Debt to Associated Companies</v>
          </cell>
        </row>
        <row r="2073">
          <cell r="A2073">
            <v>6035</v>
          </cell>
          <cell r="B2073" t="str">
            <v>Other Interest Expense</v>
          </cell>
        </row>
        <row r="2074">
          <cell r="A2074">
            <v>6040</v>
          </cell>
          <cell r="B2074" t="str">
            <v>Allowance for Borrowed Funds Used During Construction--Credit</v>
          </cell>
        </row>
        <row r="2075">
          <cell r="A2075">
            <v>6042</v>
          </cell>
          <cell r="B2075" t="str">
            <v>Allowance For Other Funds Used During Construction</v>
          </cell>
        </row>
        <row r="2076">
          <cell r="A2076">
            <v>6045</v>
          </cell>
          <cell r="B2076" t="str">
            <v>Interest Expense on Capital Lease Obligations</v>
          </cell>
        </row>
        <row r="2077">
          <cell r="A2077">
            <v>6105</v>
          </cell>
          <cell r="B2077" t="str">
            <v>Taxes Other Than Income Taxes</v>
          </cell>
        </row>
        <row r="2078">
          <cell r="A2078">
            <v>6110</v>
          </cell>
          <cell r="B2078" t="str">
            <v>Income Taxes</v>
          </cell>
        </row>
        <row r="2079">
          <cell r="A2079">
            <v>6115</v>
          </cell>
          <cell r="B2079" t="str">
            <v>Provision for Future Income Taxes</v>
          </cell>
        </row>
        <row r="2080">
          <cell r="A2080">
            <v>6205</v>
          </cell>
          <cell r="B2080" t="str">
            <v>Donations</v>
          </cell>
        </row>
        <row r="2081">
          <cell r="A2081">
            <v>6210</v>
          </cell>
          <cell r="B2081" t="str">
            <v>Life Insurance</v>
          </cell>
        </row>
        <row r="2082">
          <cell r="A2082">
            <v>6215</v>
          </cell>
          <cell r="B2082" t="str">
            <v>Penalties</v>
          </cell>
        </row>
        <row r="2083">
          <cell r="A2083">
            <v>6225</v>
          </cell>
          <cell r="B2083" t="str">
            <v>Other Deductions</v>
          </cell>
        </row>
        <row r="2084">
          <cell r="A2084">
            <v>6305</v>
          </cell>
          <cell r="B2084" t="str">
            <v>Extraordinary Income</v>
          </cell>
        </row>
        <row r="2085">
          <cell r="A2085">
            <v>6310</v>
          </cell>
          <cell r="B2085" t="str">
            <v>Extraordinary Deductions</v>
          </cell>
        </row>
        <row r="2086">
          <cell r="A2086">
            <v>6315</v>
          </cell>
          <cell r="B2086" t="str">
            <v>Taxes, Extraordinary Items</v>
          </cell>
        </row>
        <row r="2087">
          <cell r="A2087">
            <v>6405</v>
          </cell>
          <cell r="B2087" t="str">
            <v>Discontinues Operations - Income/ Gains</v>
          </cell>
        </row>
        <row r="2088">
          <cell r="A2088">
            <v>6410</v>
          </cell>
          <cell r="B2088" t="str">
            <v>Discontinued Operations - Deductions/ Losses</v>
          </cell>
        </row>
        <row r="2089">
          <cell r="A2089">
            <v>8810</v>
          </cell>
          <cell r="B2089" t="str">
            <v>HHSI - HCE - Intercompany Clearing</v>
          </cell>
        </row>
        <row r="2090">
          <cell r="A2090">
            <v>8811</v>
          </cell>
          <cell r="B2090" t="str">
            <v>HHSI - Water Heater - Intercompany Clearing</v>
          </cell>
        </row>
        <row r="2091">
          <cell r="A2091">
            <v>8812</v>
          </cell>
          <cell r="B2091" t="str">
            <v>HHSI - Corporate - Intercompany Clearing</v>
          </cell>
        </row>
        <row r="2092">
          <cell r="A2092">
            <v>8820</v>
          </cell>
          <cell r="B2092" t="str">
            <v>HESI - MSP - Intercompany Clearing</v>
          </cell>
        </row>
        <row r="2093">
          <cell r="A2093">
            <v>8821</v>
          </cell>
          <cell r="B2093" t="str">
            <v>HESI - Water Heater - Intercompany Clearing</v>
          </cell>
        </row>
        <row r="2094">
          <cell r="A2094">
            <v>8822</v>
          </cell>
          <cell r="B2094" t="str">
            <v>HESI - Corporate - Intercompany Clearing</v>
          </cell>
        </row>
        <row r="2095">
          <cell r="A2095">
            <v>8830</v>
          </cell>
          <cell r="B2095" t="str">
            <v>Customer Service Clearing</v>
          </cell>
        </row>
        <row r="2096">
          <cell r="A2096">
            <v>9040</v>
          </cell>
          <cell r="B2096" t="str">
            <v>Stores Burden Pool</v>
          </cell>
        </row>
        <row r="2097">
          <cell r="A2097">
            <v>9041</v>
          </cell>
          <cell r="B2097" t="str">
            <v>Procurement Burden Pool</v>
          </cell>
        </row>
        <row r="2098">
          <cell r="A2098">
            <v>9073</v>
          </cell>
          <cell r="B2098" t="str">
            <v>Fleet Burden Pool</v>
          </cell>
        </row>
        <row r="2099">
          <cell r="A2099">
            <v>9080</v>
          </cell>
          <cell r="B2099" t="str">
            <v>Engineering Burden Pool</v>
          </cell>
        </row>
        <row r="2100">
          <cell r="A2100">
            <v>9090</v>
          </cell>
          <cell r="B2100" t="str">
            <v>Payroll Burden Pool</v>
          </cell>
        </row>
        <row r="2101">
          <cell r="A2101">
            <v>9092</v>
          </cell>
          <cell r="B2101" t="str">
            <v>Business Projects Allocation Pool</v>
          </cell>
        </row>
        <row r="2102">
          <cell r="A2102">
            <v>9093</v>
          </cell>
          <cell r="B2102" t="str">
            <v>Cyber Security Allocation Pool</v>
          </cell>
        </row>
        <row r="2103">
          <cell r="A2103">
            <v>9096</v>
          </cell>
          <cell r="B2103" t="str">
            <v>Building Allocation Pool</v>
          </cell>
        </row>
        <row r="2104">
          <cell r="A2104">
            <v>9098</v>
          </cell>
          <cell r="B2104" t="str">
            <v>Business Applications Pool</v>
          </cell>
        </row>
        <row r="2105">
          <cell r="A2105">
            <v>9099</v>
          </cell>
          <cell r="B2105" t="str">
            <v>PC Services Pool</v>
          </cell>
        </row>
        <row r="2106">
          <cell r="A2106">
            <v>9908</v>
          </cell>
          <cell r="B2106" t="str">
            <v>HHSI - HCE Clearing Account - ADP</v>
          </cell>
        </row>
        <row r="2107">
          <cell r="A2107">
            <v>9909</v>
          </cell>
          <cell r="B2107" t="str">
            <v>Customer Service Clearing Account - ADP</v>
          </cell>
        </row>
        <row r="2108">
          <cell r="A2108">
            <v>9910</v>
          </cell>
          <cell r="B2108" t="str">
            <v>Customer Service Clearing Account - Daffron</v>
          </cell>
        </row>
        <row r="2109">
          <cell r="A2109">
            <v>9911</v>
          </cell>
          <cell r="B2109" t="str">
            <v>Hamilton Utilities Corporation Clearing Account - ADP</v>
          </cell>
        </row>
        <row r="2110">
          <cell r="A2110">
            <v>9912</v>
          </cell>
          <cell r="B2110" t="str">
            <v>HHSI - HCE Clearing Account - Daffron</v>
          </cell>
        </row>
        <row r="2111">
          <cell r="A2111">
            <v>9913</v>
          </cell>
          <cell r="B2111" t="str">
            <v>HHSI - Water Heater Clearing Account - Daffron</v>
          </cell>
        </row>
        <row r="2112">
          <cell r="A2112">
            <v>9914</v>
          </cell>
          <cell r="B2112" t="str">
            <v>HESI - Water Heater Clearing Account - Daffron</v>
          </cell>
        </row>
        <row r="2113">
          <cell r="A2113">
            <v>9915</v>
          </cell>
          <cell r="B2113" t="str">
            <v>HESI - MSP MSO Clearing Account - Daffron</v>
          </cell>
        </row>
        <row r="2114">
          <cell r="A2114">
            <v>9916</v>
          </cell>
          <cell r="B2114" t="str">
            <v>HESI Solar PV</v>
          </cell>
        </row>
        <row r="2115">
          <cell r="A2115">
            <v>9920</v>
          </cell>
          <cell r="B2115" t="str">
            <v>Atria Clearing Account</v>
          </cell>
        </row>
        <row r="2116">
          <cell r="A2116">
            <v>9950</v>
          </cell>
          <cell r="B2116" t="str">
            <v>Water and Sewer Clearing Account</v>
          </cell>
        </row>
        <row r="2117">
          <cell r="A2117">
            <v>9951</v>
          </cell>
          <cell r="B2117" t="str">
            <v>Daffron Legacy Clearing Account</v>
          </cell>
        </row>
        <row r="2118">
          <cell r="A2118">
            <v>9996</v>
          </cell>
          <cell r="B2118" t="str">
            <v>City Call Centre Clearing</v>
          </cell>
        </row>
        <row r="2119">
          <cell r="A2119">
            <v>9997</v>
          </cell>
          <cell r="B2119" t="str">
            <v>Regulatory Clearing</v>
          </cell>
        </row>
        <row r="2120">
          <cell r="A2120">
            <v>9998</v>
          </cell>
          <cell r="B2120" t="str">
            <v>Compensation / Leave of Absence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 (2)"/>
      <sheetName val="Input Sheet"/>
      <sheetName val="Customers with Retailers"/>
      <sheetName val="RRR 2.1.2"/>
    </sheetNames>
    <sheetDataSet>
      <sheetData sheetId="0" refreshError="1"/>
      <sheetData sheetId="1" refreshError="1"/>
      <sheetData sheetId="2" refreshError="1"/>
      <sheetData sheetId="3">
        <row r="54">
          <cell r="F54">
            <v>223311</v>
          </cell>
        </row>
        <row r="55">
          <cell r="F55">
            <v>18774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BillingDeterminant"/>
      <sheetName val="TRANSPOSE"/>
      <sheetName val="aForecast2 &amp; Transpose"/>
      <sheetName val="Summary"/>
      <sheetName val="Comparison To Prior Iteration"/>
    </sheetNames>
    <sheetDataSet>
      <sheetData sheetId="0"/>
      <sheetData sheetId="1">
        <row r="4">
          <cell r="DG4">
            <v>144196626.26618499</v>
          </cell>
          <cell r="EE4">
            <v>145103554.21956399</v>
          </cell>
          <cell r="EF4">
            <v>129851912.72786701</v>
          </cell>
          <cell r="EG4">
            <v>131739819.93871801</v>
          </cell>
          <cell r="EH4">
            <v>118880614.352108</v>
          </cell>
          <cell r="EI4">
            <v>119580750.871777</v>
          </cell>
          <cell r="EJ4">
            <v>138454667.217895</v>
          </cell>
          <cell r="EK4">
            <v>166917211.16563401</v>
          </cell>
          <cell r="EL4">
            <v>158002954.398027</v>
          </cell>
          <cell r="EM4">
            <v>130568791.67900001</v>
          </cell>
          <cell r="EN4">
            <v>129557311.090588</v>
          </cell>
          <cell r="EO4">
            <v>133801573.282932</v>
          </cell>
          <cell r="EP4">
            <v>144203896.26702601</v>
          </cell>
        </row>
        <row r="6">
          <cell r="EE6">
            <v>53455304.790420003</v>
          </cell>
          <cell r="EF6">
            <v>47509840.250182703</v>
          </cell>
          <cell r="EG6">
            <v>50175720.279608101</v>
          </cell>
          <cell r="EH6">
            <v>44507034.649748698</v>
          </cell>
          <cell r="EI6">
            <v>46769029.772811502</v>
          </cell>
          <cell r="EJ6">
            <v>52252221.088999197</v>
          </cell>
          <cell r="EK6">
            <v>58675279.417845801</v>
          </cell>
          <cell r="EL6">
            <v>51974444.556190103</v>
          </cell>
          <cell r="EM6">
            <v>47659357.721344598</v>
          </cell>
          <cell r="EN6">
            <v>39444703.6049404</v>
          </cell>
          <cell r="EO6">
            <v>48660536.680630498</v>
          </cell>
          <cell r="EP6">
            <v>52159397.008111902</v>
          </cell>
        </row>
        <row r="8">
          <cell r="EE8">
            <v>163332703.101486</v>
          </cell>
          <cell r="EF8">
            <v>149889629.95050699</v>
          </cell>
          <cell r="EG8">
            <v>155380506.46865299</v>
          </cell>
          <cell r="EH8">
            <v>143379358.85481101</v>
          </cell>
          <cell r="EI8">
            <v>146541340.06069401</v>
          </cell>
          <cell r="EJ8">
            <v>157161967.78282499</v>
          </cell>
          <cell r="EK8">
            <v>171989166.976798</v>
          </cell>
          <cell r="EL8">
            <v>167294960.59534401</v>
          </cell>
          <cell r="EM8">
            <v>147896124.251973</v>
          </cell>
          <cell r="EN8">
            <v>138991387.33596</v>
          </cell>
          <cell r="EO8">
            <v>145795558.93900701</v>
          </cell>
          <cell r="EP8">
            <v>157704166.91324899</v>
          </cell>
        </row>
        <row r="9">
          <cell r="EE9">
            <v>390392.04396068002</v>
          </cell>
          <cell r="EF9">
            <v>408255.42620497401</v>
          </cell>
          <cell r="EG9">
            <v>406893.21674387198</v>
          </cell>
          <cell r="EH9">
            <v>403219.63941027399</v>
          </cell>
          <cell r="EI9">
            <v>407189.19050985097</v>
          </cell>
          <cell r="EJ9">
            <v>477841.12726136198</v>
          </cell>
          <cell r="EK9">
            <v>473987.26243184</v>
          </cell>
          <cell r="EL9">
            <v>435165.86438498797</v>
          </cell>
          <cell r="EM9">
            <v>424010.30380349699</v>
          </cell>
          <cell r="EN9">
            <v>429966.88196202501</v>
          </cell>
          <cell r="EO9">
            <v>404723.44192085299</v>
          </cell>
          <cell r="EP9">
            <v>418115.65658017498</v>
          </cell>
        </row>
        <row r="11">
          <cell r="EE11">
            <v>898898.80686695303</v>
          </cell>
          <cell r="EF11">
            <v>850570.14020028699</v>
          </cell>
          <cell r="EG11">
            <v>854555.973533615</v>
          </cell>
          <cell r="EH11">
            <v>823820.47353361698</v>
          </cell>
          <cell r="EI11">
            <v>822003.89318072598</v>
          </cell>
          <cell r="EJ11">
            <v>1026201.64020028</v>
          </cell>
          <cell r="EK11">
            <v>1099754.9735336101</v>
          </cell>
          <cell r="EL11">
            <v>875621.14020027895</v>
          </cell>
          <cell r="EM11">
            <v>690978.30686694302</v>
          </cell>
          <cell r="EN11">
            <v>763092.30686694698</v>
          </cell>
          <cell r="EO11">
            <v>959144.97353361198</v>
          </cell>
          <cell r="EP11">
            <v>1063028.8068669499</v>
          </cell>
        </row>
        <row r="14">
          <cell r="EE14">
            <v>38803.536332889198</v>
          </cell>
          <cell r="EF14">
            <v>24111.5355861725</v>
          </cell>
          <cell r="EG14">
            <v>33265.821300458301</v>
          </cell>
          <cell r="EH14">
            <v>22809.083205220199</v>
          </cell>
          <cell r="EI14">
            <v>37150.749871886997</v>
          </cell>
          <cell r="EJ14">
            <v>30254.137378292598</v>
          </cell>
          <cell r="EK14">
            <v>46247.737378292601</v>
          </cell>
          <cell r="EL14">
            <v>27720.821300458301</v>
          </cell>
          <cell r="EM14">
            <v>27492.678443315599</v>
          </cell>
          <cell r="EN14">
            <v>20787.535586172598</v>
          </cell>
          <cell r="EO14">
            <v>40546.821300458301</v>
          </cell>
          <cell r="EP14">
            <v>32956.678443315403</v>
          </cell>
        </row>
        <row r="15">
          <cell r="EE15">
            <v>119.642445599876</v>
          </cell>
          <cell r="EF15">
            <v>67.439608277693694</v>
          </cell>
          <cell r="EG15">
            <v>92.157068112057601</v>
          </cell>
          <cell r="EH15">
            <v>63.416615726086</v>
          </cell>
          <cell r="EI15">
            <v>103.244240994176</v>
          </cell>
          <cell r="EJ15">
            <v>89.9243204179283</v>
          </cell>
          <cell r="EK15">
            <v>130.44055967890401</v>
          </cell>
          <cell r="EL15">
            <v>77.555171592626706</v>
          </cell>
          <cell r="EM15">
            <v>76.834838361252295</v>
          </cell>
          <cell r="EN15">
            <v>76.283745421008007</v>
          </cell>
          <cell r="EO15">
            <v>92.828005029349896</v>
          </cell>
          <cell r="EP15">
            <v>92.779019098443399</v>
          </cell>
        </row>
        <row r="18">
          <cell r="EE18">
            <v>3919121.3548440901</v>
          </cell>
          <cell r="EF18">
            <v>3898054.9199755499</v>
          </cell>
          <cell r="EG18">
            <v>3306476.7250337698</v>
          </cell>
          <cell r="EH18">
            <v>3054589.9364344901</v>
          </cell>
          <cell r="EI18">
            <v>2644409.5187198501</v>
          </cell>
          <cell r="EJ18">
            <v>2352950.3359568398</v>
          </cell>
          <cell r="EK18">
            <v>2564826.8795568598</v>
          </cell>
          <cell r="EL18">
            <v>2832172.3441914599</v>
          </cell>
          <cell r="EM18">
            <v>3272231.4612267599</v>
          </cell>
          <cell r="EN18">
            <v>3528619.4624808501</v>
          </cell>
          <cell r="EO18">
            <v>3918565.17845893</v>
          </cell>
          <cell r="EP18">
            <v>4337651.6716060201</v>
          </cell>
        </row>
        <row r="19">
          <cell r="EE19">
            <v>9154.8200132374604</v>
          </cell>
          <cell r="EF19">
            <v>9154.4139562752607</v>
          </cell>
          <cell r="EG19">
            <v>9154.0078993130701</v>
          </cell>
          <cell r="EH19">
            <v>9153.6018423508795</v>
          </cell>
          <cell r="EI19">
            <v>9153.1957853886906</v>
          </cell>
          <cell r="EJ19">
            <v>9152.7897284264891</v>
          </cell>
          <cell r="EK19">
            <v>9152.3836714643003</v>
          </cell>
          <cell r="EL19">
            <v>9151.9776145021096</v>
          </cell>
          <cell r="EM19">
            <v>9151.5715575399208</v>
          </cell>
          <cell r="EN19">
            <v>9151.1655005777193</v>
          </cell>
          <cell r="EO19">
            <v>9150.7594436155305</v>
          </cell>
          <cell r="EP19">
            <v>9150.3533866533398</v>
          </cell>
        </row>
        <row r="21">
          <cell r="EE21">
            <v>26188.4463495048</v>
          </cell>
          <cell r="EF21">
            <v>26252.067694069901</v>
          </cell>
          <cell r="EG21">
            <v>26315.689038634999</v>
          </cell>
          <cell r="EH21">
            <v>26379.3103832001</v>
          </cell>
          <cell r="EI21">
            <v>26442.931727765201</v>
          </cell>
          <cell r="EJ21">
            <v>26506.5530723304</v>
          </cell>
          <cell r="EK21">
            <v>26570.174416895501</v>
          </cell>
          <cell r="EL21">
            <v>26633.795761460598</v>
          </cell>
          <cell r="EM21">
            <v>26697.417106025699</v>
          </cell>
          <cell r="EN21">
            <v>26761.0384505908</v>
          </cell>
          <cell r="EO21">
            <v>26824.659795155902</v>
          </cell>
          <cell r="EP21">
            <v>26888.281139720999</v>
          </cell>
        </row>
      </sheetData>
      <sheetData sheetId="2"/>
      <sheetData sheetId="3">
        <row r="16">
          <cell r="I16">
            <v>39744804.13125179</v>
          </cell>
        </row>
      </sheetData>
      <sheetData sheetId="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Data Inputs"/>
      <sheetName val="kWs"/>
      <sheetName val="kWhs"/>
      <sheetName val="2. Output"/>
      <sheetName val="GDP 2016-2020 Budget"/>
      <sheetName val="LF 2016-2020 Budget"/>
      <sheetName val="Customer Yearly Analysis"/>
      <sheetName val="2015-2019 COS Results"/>
      <sheetName val="GDP Settlement Amount"/>
      <sheetName val="LF Settlement Amount"/>
    </sheetNames>
    <sheetDataSet>
      <sheetData sheetId="0"/>
      <sheetData sheetId="1">
        <row r="3">
          <cell r="N3">
            <v>280002.8088</v>
          </cell>
        </row>
      </sheetData>
      <sheetData sheetId="2">
        <row r="5">
          <cell r="N5">
            <v>179725047.30099997</v>
          </cell>
        </row>
      </sheetData>
      <sheetData sheetId="3"/>
      <sheetData sheetId="4"/>
      <sheetData sheetId="5">
        <row r="3">
          <cell r="AR3">
            <v>278430.29563794122</v>
          </cell>
        </row>
      </sheetData>
      <sheetData sheetId="6"/>
      <sheetData sheetId="7"/>
      <sheetData sheetId="8"/>
      <sheetData sheetId="9">
        <row r="3">
          <cell r="AF3">
            <v>20183.101831338969</v>
          </cell>
          <cell r="BJ3">
            <v>20963.135893040318</v>
          </cell>
          <cell r="BK3">
            <v>21030.844269291229</v>
          </cell>
          <cell r="BL3">
            <v>21578.737336884795</v>
          </cell>
          <cell r="BM3">
            <v>22038.687341072015</v>
          </cell>
          <cell r="BN3">
            <v>24149.320862824508</v>
          </cell>
          <cell r="BO3">
            <v>25607.774852413077</v>
          </cell>
          <cell r="BP3">
            <v>27418.779352825342</v>
          </cell>
          <cell r="BQ3">
            <v>26522.227060399506</v>
          </cell>
          <cell r="BR3">
            <v>26491.875029666338</v>
          </cell>
          <cell r="BS3">
            <v>24937.695404688551</v>
          </cell>
          <cell r="BT3">
            <v>24020.130167908985</v>
          </cell>
          <cell r="BU3">
            <v>24431.828225802445</v>
          </cell>
        </row>
        <row r="4">
          <cell r="BJ4">
            <v>7496.9515910921209</v>
          </cell>
          <cell r="BK4">
            <v>7437.8040440223604</v>
          </cell>
          <cell r="BL4">
            <v>7394.2216409183275</v>
          </cell>
          <cell r="BM4">
            <v>7323.4002358742719</v>
          </cell>
          <cell r="BN4">
            <v>7368.539153374878</v>
          </cell>
          <cell r="BO4">
            <v>7349.0827234177204</v>
          </cell>
          <cell r="BP4">
            <v>7447.9213876000831</v>
          </cell>
          <cell r="BQ4">
            <v>7340.52189423657</v>
          </cell>
          <cell r="BR4">
            <v>7188.7617405707388</v>
          </cell>
          <cell r="BS4">
            <v>7479.0516755315348</v>
          </cell>
          <cell r="BT4">
            <v>7333.5175794519946</v>
          </cell>
          <cell r="BU4">
            <v>7329.6262934605629</v>
          </cell>
        </row>
        <row r="5">
          <cell r="BJ5">
            <v>7653.5542339917356</v>
          </cell>
          <cell r="BK5">
            <v>7946.5248326355195</v>
          </cell>
          <cell r="BL5">
            <v>7927.7601868546153</v>
          </cell>
          <cell r="BM5">
            <v>8074.8507973307305</v>
          </cell>
          <cell r="BN5">
            <v>7404.1660384519855</v>
          </cell>
          <cell r="BO5">
            <v>7636.6055216735003</v>
          </cell>
          <cell r="BP5">
            <v>6874.5187785071294</v>
          </cell>
          <cell r="BQ5">
            <v>6885.4143792831383</v>
          </cell>
          <cell r="BR5">
            <v>7995.5550361275573</v>
          </cell>
          <cell r="BS5">
            <v>7717.1119051851183</v>
          </cell>
          <cell r="BT5">
            <v>7276.4453849109977</v>
          </cell>
          <cell r="BU5">
            <v>7530.6760696845286</v>
          </cell>
        </row>
        <row r="6">
          <cell r="BJ6">
            <v>13508.08048112261</v>
          </cell>
          <cell r="BK6">
            <v>12634.865095517604</v>
          </cell>
          <cell r="BL6">
            <v>11329.695346608183</v>
          </cell>
          <cell r="BM6">
            <v>12498.237720707339</v>
          </cell>
          <cell r="BN6">
            <v>12314.796013594601</v>
          </cell>
          <cell r="BO6">
            <v>10671.632406207758</v>
          </cell>
          <cell r="BP6">
            <v>10831.167565467027</v>
          </cell>
          <cell r="BQ6">
            <v>11654.920382469832</v>
          </cell>
          <cell r="BR6">
            <v>11534.376989757486</v>
          </cell>
          <cell r="BS6">
            <v>10721.494912536853</v>
          </cell>
          <cell r="BT6">
            <v>10700.809484754069</v>
          </cell>
          <cell r="BU6">
            <v>12179.109032898932</v>
          </cell>
        </row>
        <row r="7">
          <cell r="BJ7">
            <v>53543.803395649469</v>
          </cell>
          <cell r="BK7">
            <v>55448.371705900157</v>
          </cell>
          <cell r="BL7">
            <v>54338.717459804662</v>
          </cell>
          <cell r="BM7">
            <v>52802.567459920509</v>
          </cell>
          <cell r="BN7">
            <v>54363.924345726933</v>
          </cell>
          <cell r="BO7">
            <v>66158.606750055682</v>
          </cell>
          <cell r="BP7">
            <v>59987.989180015269</v>
          </cell>
          <cell r="BQ7">
            <v>55445.874797388977</v>
          </cell>
          <cell r="BR7">
            <v>60853.195001954591</v>
          </cell>
          <cell r="BS7">
            <v>53114.118949173389</v>
          </cell>
          <cell r="BT7">
            <v>52952.544107506939</v>
          </cell>
          <cell r="BU7">
            <v>54251.563462724356</v>
          </cell>
        </row>
        <row r="8">
          <cell r="BJ8">
            <v>52613.667143292027</v>
          </cell>
          <cell r="BK8">
            <v>52359.728304967844</v>
          </cell>
          <cell r="BL8">
            <v>50152.363898945012</v>
          </cell>
          <cell r="BM8">
            <v>48899.564374003603</v>
          </cell>
          <cell r="BN8">
            <v>45781.098589598078</v>
          </cell>
          <cell r="BO8">
            <v>47778.344361211362</v>
          </cell>
          <cell r="BP8">
            <v>46709.786418836484</v>
          </cell>
          <cell r="BQ8">
            <v>46273.378694897438</v>
          </cell>
          <cell r="BR8">
            <v>47517.163407292021</v>
          </cell>
          <cell r="BS8">
            <v>48629.725308753332</v>
          </cell>
          <cell r="BT8">
            <v>47811.236536966702</v>
          </cell>
          <cell r="BU8">
            <v>50617.750894392469</v>
          </cell>
        </row>
        <row r="9">
          <cell r="BJ9">
            <v>9582.9835380765689</v>
          </cell>
          <cell r="BK9">
            <v>9230.991859157748</v>
          </cell>
          <cell r="BL9">
            <v>9629.3395633622749</v>
          </cell>
          <cell r="BM9">
            <v>9251.1833098021762</v>
          </cell>
          <cell r="BN9">
            <v>9296.3243891283346</v>
          </cell>
          <cell r="BO9">
            <v>9203.49127632608</v>
          </cell>
          <cell r="BP9">
            <v>8524.3116239454866</v>
          </cell>
          <cell r="BQ9">
            <v>9350.7991502700497</v>
          </cell>
          <cell r="BR9">
            <v>8966.6859864047365</v>
          </cell>
          <cell r="BS9">
            <v>9051.1809380575723</v>
          </cell>
          <cell r="BT9">
            <v>9404.571318107759</v>
          </cell>
          <cell r="BU9">
            <v>9392.0402963025736</v>
          </cell>
        </row>
        <row r="10">
          <cell r="BJ10">
            <v>6681.0786282219615</v>
          </cell>
          <cell r="BK10">
            <v>6538.657560935565</v>
          </cell>
          <cell r="BL10">
            <v>6755.2724811252592</v>
          </cell>
          <cell r="BM10">
            <v>6562.005276884157</v>
          </cell>
          <cell r="BN10">
            <v>6546.4401329184293</v>
          </cell>
          <cell r="BO10">
            <v>6496.891091294201</v>
          </cell>
          <cell r="BP10">
            <v>6593.9138220138948</v>
          </cell>
          <cell r="BQ10">
            <v>6544.883618521857</v>
          </cell>
          <cell r="BR10">
            <v>6280.5355901706025</v>
          </cell>
          <cell r="BS10">
            <v>6295.3224769380431</v>
          </cell>
          <cell r="BT10">
            <v>6551.3690951742419</v>
          </cell>
          <cell r="BU10">
            <v>6588.9848597580822</v>
          </cell>
        </row>
        <row r="11">
          <cell r="BJ11">
            <v>9059.6920452510531</v>
          </cell>
          <cell r="BK11">
            <v>8833.2192005497327</v>
          </cell>
          <cell r="BL11">
            <v>7665.833403120253</v>
          </cell>
          <cell r="BM11">
            <v>9291.6126903403765</v>
          </cell>
          <cell r="BN11">
            <v>9279.9388323660824</v>
          </cell>
          <cell r="BO11">
            <v>9124.2873927088167</v>
          </cell>
          <cell r="BP11">
            <v>8560.0509239512357</v>
          </cell>
          <cell r="BQ11">
            <v>8314.899906491044</v>
          </cell>
          <cell r="BR11">
            <v>7935.8886509256063</v>
          </cell>
          <cell r="BS11">
            <v>8365.486624379655</v>
          </cell>
          <cell r="BT11">
            <v>8647.2157301593015</v>
          </cell>
          <cell r="BU11">
            <v>8771.7368818851137</v>
          </cell>
        </row>
        <row r="12">
          <cell r="BJ12">
            <v>43191.890936538257</v>
          </cell>
          <cell r="BK12">
            <v>42722.234335627974</v>
          </cell>
          <cell r="BL12">
            <v>41923.764068441706</v>
          </cell>
          <cell r="BM12">
            <v>39754.923393734047</v>
          </cell>
          <cell r="BN12">
            <v>30452.436720873171</v>
          </cell>
          <cell r="BO12">
            <v>34918.098142895586</v>
          </cell>
          <cell r="BP12">
            <v>35516.848156571614</v>
          </cell>
          <cell r="BQ12">
            <v>35708.634510310425</v>
          </cell>
          <cell r="BR12">
            <v>33827.122069558965</v>
          </cell>
          <cell r="BS12">
            <v>35512.211040765163</v>
          </cell>
          <cell r="BT12">
            <v>36245.286085039857</v>
          </cell>
          <cell r="BU12">
            <v>38057.447162121804</v>
          </cell>
        </row>
        <row r="13">
          <cell r="BJ13">
            <v>2889.3544316194657</v>
          </cell>
          <cell r="BK13">
            <v>2976.5095096125547</v>
          </cell>
          <cell r="BL13">
            <v>3372.551626867159</v>
          </cell>
          <cell r="BM13">
            <v>4289.8152889823941</v>
          </cell>
          <cell r="BN13">
            <v>4670.5214157796545</v>
          </cell>
          <cell r="BO13">
            <v>4918.5584703501581</v>
          </cell>
          <cell r="BP13">
            <v>5359.3298391634926</v>
          </cell>
          <cell r="BQ13">
            <v>5035.3802803768122</v>
          </cell>
          <cell r="BR13">
            <v>5080.2046522597775</v>
          </cell>
          <cell r="BS13">
            <v>4512.8443455812958</v>
          </cell>
          <cell r="BT13">
            <v>3530.7226742038747</v>
          </cell>
          <cell r="BU13">
            <v>3532.5991387819649</v>
          </cell>
        </row>
        <row r="18">
          <cell r="BJ18">
            <v>13013734.362380866</v>
          </cell>
          <cell r="BK18">
            <v>11934779.595621068</v>
          </cell>
          <cell r="BL18">
            <v>11819243.424330384</v>
          </cell>
          <cell r="BM18">
            <v>12410185.788847161</v>
          </cell>
          <cell r="BN18">
            <v>12622496.68623035</v>
          </cell>
          <cell r="BO18">
            <v>12714780.872612398</v>
          </cell>
          <cell r="BP18">
            <v>12223226.634830926</v>
          </cell>
          <cell r="BQ18">
            <v>14919054.303705445</v>
          </cell>
          <cell r="BR18">
            <v>14257808.071938735</v>
          </cell>
          <cell r="BS18">
            <v>14105351.37916135</v>
          </cell>
          <cell r="BT18">
            <v>14376686.080719773</v>
          </cell>
          <cell r="BU18">
            <v>10746597.212581718</v>
          </cell>
        </row>
        <row r="19">
          <cell r="BJ19">
            <v>5062750.6348372987</v>
          </cell>
          <cell r="BK19">
            <v>4535267.3622687878</v>
          </cell>
          <cell r="BL19">
            <v>4855106.1665341211</v>
          </cell>
          <cell r="BM19">
            <v>4843721.0419803895</v>
          </cell>
          <cell r="BN19">
            <v>4890390.0131328283</v>
          </cell>
          <cell r="BO19">
            <v>3696022.0386387608</v>
          </cell>
          <cell r="BP19">
            <v>4747251.3927096119</v>
          </cell>
          <cell r="BQ19">
            <v>4667073.7796277571</v>
          </cell>
          <cell r="BR19">
            <v>4588057.3262857478</v>
          </cell>
          <cell r="BS19">
            <v>4871641.7972261105</v>
          </cell>
          <cell r="BT19">
            <v>4621006.4012895962</v>
          </cell>
          <cell r="BU19">
            <v>4627248.0240198532</v>
          </cell>
        </row>
        <row r="20">
          <cell r="BJ20">
            <v>2981917.7053564684</v>
          </cell>
          <cell r="BK20">
            <v>2862609.0609257128</v>
          </cell>
          <cell r="BL20">
            <v>3066519.0188264032</v>
          </cell>
          <cell r="BM20">
            <v>3125415.7941322713</v>
          </cell>
          <cell r="BN20">
            <v>2815987.9958274812</v>
          </cell>
          <cell r="BO20">
            <v>2826988.9207443241</v>
          </cell>
          <cell r="BP20">
            <v>2740128.5860468303</v>
          </cell>
          <cell r="BQ20">
            <v>2923720.0644337283</v>
          </cell>
          <cell r="BR20">
            <v>3099243.3504459909</v>
          </cell>
          <cell r="BS20">
            <v>3236684.0905014868</v>
          </cell>
          <cell r="BT20">
            <v>3029478.8186772089</v>
          </cell>
          <cell r="BU20">
            <v>2469978.2179172426</v>
          </cell>
        </row>
        <row r="21">
          <cell r="BJ21">
            <v>6168710.4259150187</v>
          </cell>
          <cell r="BK21">
            <v>5715638.3626761585</v>
          </cell>
          <cell r="BL21">
            <v>6333777.6740596052</v>
          </cell>
          <cell r="BM21">
            <v>5878853.8623941755</v>
          </cell>
          <cell r="BN21">
            <v>5885890.9396449747</v>
          </cell>
          <cell r="BO21">
            <v>5708084.0967660639</v>
          </cell>
          <cell r="BP21">
            <v>5831459.6095785741</v>
          </cell>
          <cell r="BQ21">
            <v>5777481.8510500733</v>
          </cell>
          <cell r="BR21">
            <v>5385199.6024116687</v>
          </cell>
          <cell r="BS21">
            <v>5678205.7976749707</v>
          </cell>
          <cell r="BT21">
            <v>5539625.127006541</v>
          </cell>
          <cell r="BU21">
            <v>5851856.917899251</v>
          </cell>
        </row>
        <row r="25">
          <cell r="BJ25">
            <v>4564425.5464597838</v>
          </cell>
          <cell r="BK25">
            <v>4051750.9518602658</v>
          </cell>
          <cell r="BL25">
            <v>4497638.8861507103</v>
          </cell>
          <cell r="BM25">
            <v>4312679.0586631829</v>
          </cell>
          <cell r="BN25">
            <v>4454074.9018003708</v>
          </cell>
          <cell r="BO25">
            <v>1702661.7593244317</v>
          </cell>
          <cell r="BP25">
            <v>4332359.3672743812</v>
          </cell>
          <cell r="BQ25">
            <v>4328321.7689296706</v>
          </cell>
          <cell r="BR25">
            <v>3666553.0704065831</v>
          </cell>
          <cell r="BS25">
            <v>4211575.1471956745</v>
          </cell>
          <cell r="BT25">
            <v>4256041.1316388296</v>
          </cell>
          <cell r="BU25">
            <v>4467014.9842362767</v>
          </cell>
        </row>
        <row r="26">
          <cell r="BJ26">
            <v>4537423.1368698683</v>
          </cell>
          <cell r="BK26">
            <v>3830110.3071840187</v>
          </cell>
          <cell r="BL26">
            <v>3530478.9499912784</v>
          </cell>
          <cell r="BM26">
            <v>4306302.5380185563</v>
          </cell>
          <cell r="BN26">
            <v>4305198.1910541877</v>
          </cell>
          <cell r="BO26">
            <v>4125235.5562795945</v>
          </cell>
          <cell r="BP26">
            <v>3211957.7351626442</v>
          </cell>
          <cell r="BQ26">
            <v>4032149.7660642257</v>
          </cell>
          <cell r="BR26">
            <v>3487070.8764996598</v>
          </cell>
          <cell r="BS26">
            <v>4300453.1569162374</v>
          </cell>
          <cell r="BT26">
            <v>4401281.0464974185</v>
          </cell>
          <cell r="BU26">
            <v>3906712.6056160317</v>
          </cell>
        </row>
        <row r="27">
          <cell r="BJ27">
            <v>20357786.582596652</v>
          </cell>
          <cell r="BK27">
            <v>19045269.231814317</v>
          </cell>
          <cell r="BL27">
            <v>19523747.853668801</v>
          </cell>
          <cell r="BM27">
            <v>18257917.568518765</v>
          </cell>
          <cell r="BN27">
            <v>12630549.432361426</v>
          </cell>
          <cell r="BO27">
            <v>13983342.25251187</v>
          </cell>
          <cell r="BP27">
            <v>14845907.112694435</v>
          </cell>
          <cell r="BQ27">
            <v>13577798.490405537</v>
          </cell>
          <cell r="BR27">
            <v>12282620.180353764</v>
          </cell>
          <cell r="BS27">
            <v>15582075.296967208</v>
          </cell>
          <cell r="BT27">
            <v>16683385.653075572</v>
          </cell>
          <cell r="BU27">
            <v>16768461.66019995</v>
          </cell>
        </row>
        <row r="28">
          <cell r="BJ28">
            <v>1866250.3468960046</v>
          </cell>
          <cell r="BK28">
            <v>1762804.4790064192</v>
          </cell>
          <cell r="BL28">
            <v>2030990.9053679169</v>
          </cell>
          <cell r="BM28">
            <v>2207646.9079812509</v>
          </cell>
          <cell r="BN28">
            <v>2497496.2704611863</v>
          </cell>
          <cell r="BO28">
            <v>2609199.7152909571</v>
          </cell>
          <cell r="BP28">
            <v>2965098.927401138</v>
          </cell>
          <cell r="BQ28">
            <v>2791613.5381281455</v>
          </cell>
          <cell r="BR28">
            <v>2525539.6033774619</v>
          </cell>
          <cell r="BS28">
            <v>2395334.6717910855</v>
          </cell>
          <cell r="BT28">
            <v>2146845.89836718</v>
          </cell>
          <cell r="BU28">
            <v>2201401.9700915134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Class A &amp; WMP"/>
      <sheetName val="Class A &amp; WMP Customers"/>
      <sheetName val="ICI Expansion"/>
      <sheetName val="Summary Riders by Group"/>
      <sheetName val="Balance Summary "/>
      <sheetName val="Balance 2017 vs 2016"/>
      <sheetName val="Rate Rider Summary"/>
      <sheetName val="Table - Prop Rate Rider"/>
      <sheetName val="Rate Rider Check"/>
      <sheetName val="Table - Def &amp; Var Acct "/>
      <sheetName val="Table - Bill Determinants "/>
      <sheetName val="Table - Bill Det. Excl. WMP"/>
      <sheetName val="Table - Bill Det. GA Rider"/>
      <sheetName val="Table - Bill Det. CBR"/>
      <sheetName val="Table - Bill Determinants Total"/>
      <sheetName val="Table - Calc of Rate Rider"/>
      <sheetName val="Table - Rate Rider Excl WMP"/>
      <sheetName val="Table - Rate Rider GA"/>
      <sheetName val="Table - Rate Rider CBR"/>
      <sheetName val="2016 GS&gt;50kW &amp; LU"/>
      <sheetName val="LU1"/>
      <sheetName val="Unibilled kwH for GS&gt;50"/>
      <sheetName val="Bill Ad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G7">
            <v>-1.8E-3</v>
          </cell>
        </row>
      </sheetData>
      <sheetData sheetId="8"/>
      <sheetData sheetId="9"/>
      <sheetData sheetId="10">
        <row r="30">
          <cell r="D30">
            <v>1647803823.1021173</v>
          </cell>
          <cell r="E30">
            <v>90346673</v>
          </cell>
        </row>
        <row r="31">
          <cell r="D31">
            <v>595148676.14955509</v>
          </cell>
          <cell r="E31">
            <v>103898341</v>
          </cell>
        </row>
        <row r="32">
          <cell r="D32">
            <v>1811883808.7715611</v>
          </cell>
          <cell r="E32">
            <v>1611281237</v>
          </cell>
        </row>
        <row r="33">
          <cell r="D33">
            <v>248933055.62203574</v>
          </cell>
          <cell r="E33">
            <v>248933055.62203574</v>
          </cell>
        </row>
        <row r="34">
          <cell r="D34">
            <v>1065021673.1280894</v>
          </cell>
          <cell r="E34">
            <v>1065021673.1280894</v>
          </cell>
        </row>
        <row r="35">
          <cell r="D35">
            <v>11571071.95690605</v>
          </cell>
          <cell r="E35">
            <v>388224</v>
          </cell>
        </row>
        <row r="36">
          <cell r="D36">
            <v>438984.64842993952</v>
          </cell>
          <cell r="E36">
            <v>4428</v>
          </cell>
        </row>
        <row r="37">
          <cell r="D37">
            <v>31864627.859138645</v>
          </cell>
          <cell r="E37">
            <v>31636372.863474324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hodology"/>
      <sheetName val="Monthly Comparison"/>
      <sheetName val="Cumulative Balances"/>
      <sheetName val="monthly details by account"/>
      <sheetName val="Energy Revenue"/>
      <sheetName val="Cost of Power"/>
    </sheetNames>
    <sheetDataSet>
      <sheetData sheetId="0" refreshError="1"/>
      <sheetData sheetId="1" refreshError="1"/>
      <sheetData sheetId="2" refreshError="1"/>
      <sheetData sheetId="3">
        <row r="99">
          <cell r="F99">
            <v>964444.8900000006</v>
          </cell>
          <cell r="H99">
            <v>688116.44000000041</v>
          </cell>
          <cell r="J99">
            <v>115392.68000000063</v>
          </cell>
          <cell r="L99">
            <v>131847.30999999866</v>
          </cell>
          <cell r="N99">
            <v>1361782.6100000003</v>
          </cell>
          <cell r="P99">
            <v>67119.200000000186</v>
          </cell>
          <cell r="R99">
            <v>0</v>
          </cell>
          <cell r="T99">
            <v>0</v>
          </cell>
          <cell r="V99">
            <v>0</v>
          </cell>
          <cell r="X99">
            <v>0</v>
          </cell>
          <cell r="Z99">
            <v>0</v>
          </cell>
          <cell r="AB99">
            <v>0</v>
          </cell>
        </row>
        <row r="100">
          <cell r="F100">
            <v>135893.67000000086</v>
          </cell>
          <cell r="H100">
            <v>-1434526.5799999998</v>
          </cell>
          <cell r="J100">
            <v>1117352.52</v>
          </cell>
          <cell r="L100">
            <v>-534620.20999999973</v>
          </cell>
          <cell r="N100">
            <v>-871390.5699999996</v>
          </cell>
          <cell r="P100">
            <v>-677947.60000000009</v>
          </cell>
          <cell r="R100">
            <v>0</v>
          </cell>
          <cell r="T100">
            <v>0</v>
          </cell>
          <cell r="V100">
            <v>0</v>
          </cell>
          <cell r="X100">
            <v>0</v>
          </cell>
          <cell r="Z100">
            <v>0</v>
          </cell>
          <cell r="AB100">
            <v>0</v>
          </cell>
        </row>
        <row r="101">
          <cell r="F101">
            <v>-130897.73999999999</v>
          </cell>
          <cell r="H101">
            <v>-213875.70000000019</v>
          </cell>
          <cell r="J101">
            <v>-185937.58000000007</v>
          </cell>
          <cell r="L101">
            <v>-48965.829999999842</v>
          </cell>
          <cell r="N101">
            <v>-195780.47000000015</v>
          </cell>
          <cell r="P101">
            <v>-104009.77000000002</v>
          </cell>
          <cell r="R101">
            <v>0</v>
          </cell>
          <cell r="T101">
            <v>0</v>
          </cell>
          <cell r="V101">
            <v>0</v>
          </cell>
          <cell r="X101">
            <v>0</v>
          </cell>
          <cell r="Z101">
            <v>0</v>
          </cell>
          <cell r="AB101">
            <v>0</v>
          </cell>
        </row>
        <row r="102">
          <cell r="F102">
            <v>60611.269999999902</v>
          </cell>
          <cell r="H102">
            <v>110365.42999999993</v>
          </cell>
          <cell r="J102">
            <v>20701.180000000168</v>
          </cell>
          <cell r="L102">
            <v>69970.859999999986</v>
          </cell>
          <cell r="N102">
            <v>200959.26</v>
          </cell>
          <cell r="P102">
            <v>216195.64000000013</v>
          </cell>
          <cell r="R102">
            <v>0</v>
          </cell>
          <cell r="T102">
            <v>0</v>
          </cell>
          <cell r="V102">
            <v>0</v>
          </cell>
          <cell r="X102">
            <v>0</v>
          </cell>
          <cell r="Z102">
            <v>0</v>
          </cell>
          <cell r="AB102">
            <v>0</v>
          </cell>
        </row>
        <row r="103">
          <cell r="F103">
            <v>-49692.449999999953</v>
          </cell>
          <cell r="H103">
            <v>60696.790000000037</v>
          </cell>
          <cell r="J103">
            <v>-87238.229999999981</v>
          </cell>
          <cell r="L103">
            <v>-14669.79999999993</v>
          </cell>
          <cell r="N103">
            <v>191218.35999999987</v>
          </cell>
          <cell r="P103">
            <v>120514.62999999989</v>
          </cell>
          <cell r="R103">
            <v>0</v>
          </cell>
          <cell r="T103">
            <v>0</v>
          </cell>
          <cell r="V103">
            <v>0</v>
          </cell>
          <cell r="X103">
            <v>0</v>
          </cell>
          <cell r="Z103">
            <v>0</v>
          </cell>
          <cell r="AB103">
            <v>0</v>
          </cell>
        </row>
        <row r="104">
          <cell r="F104">
            <v>7595.1999999999534</v>
          </cell>
          <cell r="H104">
            <v>-26873.680000000022</v>
          </cell>
          <cell r="J104">
            <v>13270.789999999979</v>
          </cell>
          <cell r="L104">
            <v>-215.39999999996508</v>
          </cell>
          <cell r="N104">
            <v>-3366.2999999999884</v>
          </cell>
          <cell r="P104">
            <v>11626.479999999981</v>
          </cell>
          <cell r="R104">
            <v>0</v>
          </cell>
          <cell r="T104">
            <v>0</v>
          </cell>
          <cell r="V104">
            <v>0</v>
          </cell>
          <cell r="X104">
            <v>0</v>
          </cell>
          <cell r="Z104">
            <v>0</v>
          </cell>
          <cell r="AB104">
            <v>0</v>
          </cell>
        </row>
        <row r="105">
          <cell r="F105">
            <v>20314.990000000002</v>
          </cell>
          <cell r="H105">
            <v>24919.8</v>
          </cell>
          <cell r="J105">
            <v>23005.919999999998</v>
          </cell>
          <cell r="L105">
            <v>22074.98</v>
          </cell>
          <cell r="N105">
            <v>36064.839999999997</v>
          </cell>
          <cell r="P105">
            <v>29371.200000000001</v>
          </cell>
          <cell r="R105">
            <v>0</v>
          </cell>
          <cell r="T105">
            <v>0</v>
          </cell>
          <cell r="V105">
            <v>0</v>
          </cell>
          <cell r="X105">
            <v>0</v>
          </cell>
          <cell r="Z105">
            <v>0</v>
          </cell>
          <cell r="AB105">
            <v>0</v>
          </cell>
        </row>
      </sheetData>
      <sheetData sheetId="4">
        <row r="5">
          <cell r="A5">
            <v>3001</v>
          </cell>
          <cell r="B5" t="str">
            <v>Engy</v>
          </cell>
          <cell r="C5">
            <v>2490358.02</v>
          </cell>
          <cell r="D5">
            <v>3120778.82</v>
          </cell>
          <cell r="E5">
            <v>2704376.86</v>
          </cell>
          <cell r="F5">
            <v>2795562.62</v>
          </cell>
          <cell r="G5">
            <v>2027186.25</v>
          </cell>
          <cell r="H5">
            <v>2883067.21</v>
          </cell>
          <cell r="P5">
            <v>16021329.780000001</v>
          </cell>
          <cell r="R5">
            <v>9018833.2799999993</v>
          </cell>
        </row>
        <row r="6">
          <cell r="A6">
            <v>3003</v>
          </cell>
          <cell r="B6" t="str">
            <v>WMS</v>
          </cell>
          <cell r="C6">
            <v>236477.91</v>
          </cell>
          <cell r="D6">
            <v>293804.25</v>
          </cell>
          <cell r="E6">
            <v>255093.47</v>
          </cell>
          <cell r="F6">
            <v>263017.17</v>
          </cell>
          <cell r="G6">
            <v>192120.62</v>
          </cell>
          <cell r="H6">
            <v>253388.75</v>
          </cell>
          <cell r="P6">
            <v>1493902.17</v>
          </cell>
          <cell r="R6">
            <v>8483725.3100000005</v>
          </cell>
          <cell r="S6">
            <v>620133.11</v>
          </cell>
        </row>
        <row r="7">
          <cell r="A7">
            <v>3005</v>
          </cell>
          <cell r="B7" t="str">
            <v>TNS</v>
          </cell>
          <cell r="C7">
            <v>240375.24</v>
          </cell>
          <cell r="D7">
            <v>299467.83</v>
          </cell>
          <cell r="E7">
            <v>260000.98</v>
          </cell>
          <cell r="F7">
            <v>268780.48</v>
          </cell>
          <cell r="G7">
            <v>196109.9</v>
          </cell>
          <cell r="H7">
            <v>263053.86</v>
          </cell>
          <cell r="P7">
            <v>1527788.29</v>
          </cell>
          <cell r="Q7">
            <v>268780.48</v>
          </cell>
          <cell r="R7">
            <v>-578812.98</v>
          </cell>
        </row>
        <row r="8">
          <cell r="A8">
            <v>3007</v>
          </cell>
          <cell r="B8" t="str">
            <v>TC</v>
          </cell>
          <cell r="C8">
            <v>231109.72</v>
          </cell>
          <cell r="D8">
            <v>288159.25</v>
          </cell>
          <cell r="E8">
            <v>250188.12</v>
          </cell>
          <cell r="F8">
            <v>258755.25</v>
          </cell>
          <cell r="G8">
            <v>187702.48</v>
          </cell>
          <cell r="H8">
            <v>236565.94</v>
          </cell>
          <cell r="P8">
            <v>1452480.76</v>
          </cell>
        </row>
        <row r="9">
          <cell r="A9">
            <v>3008</v>
          </cell>
          <cell r="B9" t="str">
            <v>LV</v>
          </cell>
          <cell r="G9">
            <v>277.88</v>
          </cell>
          <cell r="H9">
            <v>4581.54</v>
          </cell>
          <cell r="P9">
            <v>4859.42</v>
          </cell>
        </row>
        <row r="10">
          <cell r="A10">
            <v>3009</v>
          </cell>
          <cell r="B10" t="str">
            <v>RRA</v>
          </cell>
          <cell r="C10">
            <v>58431.17</v>
          </cell>
          <cell r="D10">
            <v>73460.350000000006</v>
          </cell>
          <cell r="E10">
            <v>63775.98</v>
          </cell>
          <cell r="F10">
            <v>66392.929999999993</v>
          </cell>
          <cell r="G10">
            <v>48031.25</v>
          </cell>
          <cell r="H10">
            <v>63351.040000000001</v>
          </cell>
          <cell r="P10">
            <v>373442.72000000003</v>
          </cell>
        </row>
        <row r="11">
          <cell r="A11">
            <v>3011</v>
          </cell>
          <cell r="B11" t="str">
            <v>Engy</v>
          </cell>
          <cell r="C11">
            <v>929498.49</v>
          </cell>
          <cell r="D11">
            <v>712504.15</v>
          </cell>
          <cell r="E11">
            <v>940793.6</v>
          </cell>
          <cell r="F11">
            <v>759135.05</v>
          </cell>
          <cell r="G11">
            <v>824252.58</v>
          </cell>
          <cell r="H11">
            <v>739942.86</v>
          </cell>
          <cell r="P11">
            <v>4906126.7300000004</v>
          </cell>
        </row>
        <row r="12">
          <cell r="A12">
            <v>3013</v>
          </cell>
          <cell r="B12" t="str">
            <v>WMS</v>
          </cell>
          <cell r="C12">
            <v>94597.9</v>
          </cell>
          <cell r="D12">
            <v>70804.800000000003</v>
          </cell>
          <cell r="E12">
            <v>94404.08</v>
          </cell>
          <cell r="F12">
            <v>72579.679999999993</v>
          </cell>
          <cell r="G12">
            <v>82093.759999999995</v>
          </cell>
          <cell r="H12">
            <v>69541.83</v>
          </cell>
          <cell r="P12">
            <v>484022.05000000005</v>
          </cell>
        </row>
        <row r="13">
          <cell r="A13">
            <v>3015</v>
          </cell>
          <cell r="B13" t="str">
            <v>TNS</v>
          </cell>
          <cell r="C13">
            <v>87238.21</v>
          </cell>
          <cell r="D13">
            <v>65087.11</v>
          </cell>
          <cell r="E13">
            <v>87310.23</v>
          </cell>
          <cell r="F13">
            <v>67299.17</v>
          </cell>
          <cell r="G13">
            <v>75949.91</v>
          </cell>
          <cell r="H13">
            <v>65212.76</v>
          </cell>
          <cell r="P13">
            <v>448097.39</v>
          </cell>
        </row>
        <row r="14">
          <cell r="A14">
            <v>3017</v>
          </cell>
          <cell r="B14" t="str">
            <v>TC</v>
          </cell>
          <cell r="C14">
            <v>83612.679999999993</v>
          </cell>
          <cell r="D14">
            <v>62427.26</v>
          </cell>
          <cell r="E14">
            <v>83746.31</v>
          </cell>
          <cell r="F14">
            <v>64692.59</v>
          </cell>
          <cell r="G14">
            <v>72018.94</v>
          </cell>
          <cell r="H14">
            <v>58024.13</v>
          </cell>
          <cell r="P14">
            <v>424521.91</v>
          </cell>
          <cell r="Q14">
            <v>64692.59</v>
          </cell>
          <cell r="R14">
            <v>130471.9</v>
          </cell>
        </row>
        <row r="15">
          <cell r="A15">
            <v>3018</v>
          </cell>
          <cell r="B15" t="str">
            <v>LV</v>
          </cell>
          <cell r="G15">
            <v>228.77</v>
          </cell>
          <cell r="H15">
            <v>1253.0899999999999</v>
          </cell>
          <cell r="P15">
            <v>1481.86</v>
          </cell>
        </row>
        <row r="16">
          <cell r="A16">
            <v>3019</v>
          </cell>
          <cell r="B16" t="str">
            <v>RRA</v>
          </cell>
          <cell r="C16">
            <v>23388.43</v>
          </cell>
          <cell r="D16">
            <v>17705.36</v>
          </cell>
          <cell r="E16">
            <v>23602.6</v>
          </cell>
          <cell r="F16">
            <v>18688.330000000002</v>
          </cell>
          <cell r="G16">
            <v>20524.29</v>
          </cell>
          <cell r="H16">
            <v>17386.169999999998</v>
          </cell>
          <cell r="P16">
            <v>121295.18000000001</v>
          </cell>
          <cell r="R16">
            <v>2073344.37</v>
          </cell>
        </row>
        <row r="17">
          <cell r="A17">
            <v>3021</v>
          </cell>
          <cell r="B17" t="str">
            <v>Engy</v>
          </cell>
          <cell r="C17">
            <v>1708988.84</v>
          </cell>
          <cell r="D17">
            <v>1603875.06</v>
          </cell>
          <cell r="E17">
            <v>1705196.76</v>
          </cell>
          <cell r="F17">
            <v>1274116.5</v>
          </cell>
          <cell r="G17">
            <v>1295934.8600000001</v>
          </cell>
          <cell r="H17">
            <v>1745863.08</v>
          </cell>
          <cell r="P17">
            <v>9333975.1000000015</v>
          </cell>
          <cell r="R17">
            <v>2308102.13</v>
          </cell>
          <cell r="S17">
            <v>169585.76</v>
          </cell>
        </row>
        <row r="18">
          <cell r="A18">
            <v>3023</v>
          </cell>
          <cell r="B18" t="str">
            <v>WMS</v>
          </cell>
          <cell r="C18">
            <v>291329.17</v>
          </cell>
          <cell r="D18">
            <v>269258.03000000003</v>
          </cell>
          <cell r="E18">
            <v>296079.25</v>
          </cell>
          <cell r="F18">
            <v>266017.31</v>
          </cell>
          <cell r="G18">
            <v>251080.92</v>
          </cell>
          <cell r="H18">
            <v>273026.62</v>
          </cell>
          <cell r="P18">
            <v>1646791.2999999998</v>
          </cell>
          <cell r="Q18">
            <v>266017.31</v>
          </cell>
          <cell r="R18">
            <v>-949.72</v>
          </cell>
        </row>
        <row r="19">
          <cell r="A19">
            <v>3025</v>
          </cell>
          <cell r="B19" t="str">
            <v>TNS</v>
          </cell>
          <cell r="C19">
            <v>248149.36</v>
          </cell>
          <cell r="D19">
            <v>224846.37</v>
          </cell>
          <cell r="E19">
            <v>263168.17</v>
          </cell>
          <cell r="F19">
            <v>224203.37</v>
          </cell>
          <cell r="G19">
            <v>233217.96</v>
          </cell>
          <cell r="H19">
            <v>283973.52</v>
          </cell>
          <cell r="P19">
            <v>1477558.75</v>
          </cell>
          <cell r="Q19">
            <v>224203.37</v>
          </cell>
          <cell r="R19">
            <v>-175294.73</v>
          </cell>
        </row>
        <row r="20">
          <cell r="A20">
            <v>3027</v>
          </cell>
          <cell r="B20" t="str">
            <v>TC</v>
          </cell>
          <cell r="C20">
            <v>238305.86</v>
          </cell>
          <cell r="D20">
            <v>216256.27</v>
          </cell>
          <cell r="E20">
            <v>251994.93</v>
          </cell>
          <cell r="F20">
            <v>217241.27</v>
          </cell>
          <cell r="G20">
            <v>223166.31</v>
          </cell>
          <cell r="H20">
            <v>238084.28</v>
          </cell>
          <cell r="P20">
            <v>1385048.9200000002</v>
          </cell>
        </row>
        <row r="21">
          <cell r="A21">
            <v>3028</v>
          </cell>
          <cell r="B21" t="str">
            <v>LV</v>
          </cell>
          <cell r="G21">
            <v>453.22</v>
          </cell>
          <cell r="H21">
            <v>8838.89</v>
          </cell>
          <cell r="P21">
            <v>9292.1099999999988</v>
          </cell>
        </row>
        <row r="22">
          <cell r="A22">
            <v>3029</v>
          </cell>
          <cell r="B22" t="str">
            <v>RRA</v>
          </cell>
          <cell r="C22">
            <v>72832.11</v>
          </cell>
          <cell r="D22">
            <v>67416.06</v>
          </cell>
          <cell r="E22">
            <v>74019.56</v>
          </cell>
          <cell r="F22">
            <v>66696.37</v>
          </cell>
          <cell r="G22">
            <v>62925.68</v>
          </cell>
          <cell r="H22">
            <v>68377.539999999994</v>
          </cell>
          <cell r="P22">
            <v>412267.31999999995</v>
          </cell>
        </row>
        <row r="23">
          <cell r="A23">
            <v>3031</v>
          </cell>
          <cell r="B23" t="str">
            <v>Engy</v>
          </cell>
          <cell r="C23">
            <v>298130.92</v>
          </cell>
          <cell r="D23">
            <v>319988.03999999998</v>
          </cell>
          <cell r="E23">
            <v>295820.94</v>
          </cell>
          <cell r="F23">
            <v>259100.65</v>
          </cell>
          <cell r="G23">
            <v>278831.49</v>
          </cell>
          <cell r="H23">
            <v>367644.38</v>
          </cell>
          <cell r="P23">
            <v>1819516.42</v>
          </cell>
        </row>
        <row r="24">
          <cell r="A24">
            <v>3033</v>
          </cell>
          <cell r="B24" t="str">
            <v>WMS</v>
          </cell>
          <cell r="C24">
            <v>64820.75</v>
          </cell>
          <cell r="D24">
            <v>67345.36</v>
          </cell>
          <cell r="E24">
            <v>64422.11</v>
          </cell>
          <cell r="F24">
            <v>71514.16</v>
          </cell>
          <cell r="G24">
            <v>68058.710000000006</v>
          </cell>
          <cell r="H24">
            <v>72794.570000000007</v>
          </cell>
          <cell r="P24">
            <v>408955.66000000003</v>
          </cell>
        </row>
        <row r="25">
          <cell r="A25">
            <v>3034</v>
          </cell>
          <cell r="B25" t="str">
            <v>TNS</v>
          </cell>
          <cell r="C25">
            <v>54990.75</v>
          </cell>
          <cell r="D25">
            <v>56581.38</v>
          </cell>
          <cell r="E25">
            <v>55506.96</v>
          </cell>
          <cell r="F25">
            <v>53734.91</v>
          </cell>
          <cell r="G25">
            <v>57688.03</v>
          </cell>
          <cell r="H25">
            <v>64592.6</v>
          </cell>
          <cell r="P25">
            <v>343094.63</v>
          </cell>
        </row>
        <row r="26">
          <cell r="A26">
            <v>3035</v>
          </cell>
          <cell r="B26" t="str">
            <v>TC</v>
          </cell>
          <cell r="C26">
            <v>52560.94</v>
          </cell>
          <cell r="D26">
            <v>55324.9</v>
          </cell>
          <cell r="E26">
            <v>54341.58</v>
          </cell>
          <cell r="F26">
            <v>53740.2</v>
          </cell>
          <cell r="G26">
            <v>55235.06</v>
          </cell>
          <cell r="H26">
            <v>53741.27</v>
          </cell>
          <cell r="P26">
            <v>324943.95</v>
          </cell>
          <cell r="Q26">
            <v>53740.2</v>
          </cell>
          <cell r="R26">
            <v>13656.79</v>
          </cell>
        </row>
        <row r="27">
          <cell r="A27">
            <v>3036</v>
          </cell>
          <cell r="B27" t="str">
            <v>RRA</v>
          </cell>
          <cell r="C27">
            <v>16205.18</v>
          </cell>
          <cell r="D27">
            <v>16836.34</v>
          </cell>
          <cell r="E27">
            <v>16105.5</v>
          </cell>
          <cell r="F27">
            <v>17878.560000000001</v>
          </cell>
          <cell r="G27">
            <v>17014.689999999999</v>
          </cell>
          <cell r="H27">
            <v>18198.650000000001</v>
          </cell>
          <cell r="P27">
            <v>102238.92000000001</v>
          </cell>
          <cell r="R27">
            <v>2215402.39</v>
          </cell>
          <cell r="S27">
            <v>1858.9</v>
          </cell>
        </row>
        <row r="28">
          <cell r="A28">
            <v>3038</v>
          </cell>
          <cell r="B28" t="str">
            <v>LV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2106.98</v>
          </cell>
          <cell r="P28">
            <v>2106.98</v>
          </cell>
        </row>
        <row r="29">
          <cell r="A29">
            <v>3041</v>
          </cell>
          <cell r="B29" t="str">
            <v>Engy</v>
          </cell>
          <cell r="P29">
            <v>0</v>
          </cell>
          <cell r="R29">
            <v>3542426.95</v>
          </cell>
          <cell r="S29">
            <v>59649.09</v>
          </cell>
        </row>
        <row r="30">
          <cell r="A30">
            <v>3043</v>
          </cell>
          <cell r="B30" t="str">
            <v>WMS</v>
          </cell>
          <cell r="P30">
            <v>0</v>
          </cell>
          <cell r="Q30" t="e">
            <v>#REF!</v>
          </cell>
          <cell r="R30">
            <v>-132524.57</v>
          </cell>
          <cell r="S30">
            <v>33.130000000000003</v>
          </cell>
        </row>
        <row r="31">
          <cell r="A31">
            <v>3044</v>
          </cell>
          <cell r="B31" t="str">
            <v>TNS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P31">
            <v>0</v>
          </cell>
          <cell r="Q31">
            <v>0</v>
          </cell>
          <cell r="R31">
            <v>-615107.65</v>
          </cell>
        </row>
        <row r="32">
          <cell r="A32">
            <v>3045</v>
          </cell>
          <cell r="B32" t="str">
            <v>TC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P32">
            <v>0</v>
          </cell>
        </row>
        <row r="33">
          <cell r="A33">
            <v>3046</v>
          </cell>
          <cell r="B33" t="str">
            <v>RRA</v>
          </cell>
          <cell r="P33">
            <v>0</v>
          </cell>
        </row>
        <row r="34">
          <cell r="A34">
            <v>3051</v>
          </cell>
          <cell r="B34" t="str">
            <v>Engy</v>
          </cell>
          <cell r="C34">
            <v>0</v>
          </cell>
          <cell r="P34">
            <v>0</v>
          </cell>
        </row>
        <row r="35">
          <cell r="A35">
            <v>3053</v>
          </cell>
          <cell r="B35" t="str">
            <v>WMS</v>
          </cell>
          <cell r="C35">
            <v>6647.82</v>
          </cell>
          <cell r="D35">
            <v>6475.56</v>
          </cell>
          <cell r="E35">
            <v>5421.41</v>
          </cell>
          <cell r="F35">
            <v>5361.59</v>
          </cell>
          <cell r="G35">
            <v>4556.92</v>
          </cell>
          <cell r="H35">
            <v>4087.58</v>
          </cell>
          <cell r="P35">
            <v>32550.880000000005</v>
          </cell>
        </row>
        <row r="36">
          <cell r="A36">
            <v>3054</v>
          </cell>
          <cell r="B36" t="str">
            <v>TNS</v>
          </cell>
          <cell r="C36">
            <v>4034.43</v>
          </cell>
          <cell r="D36">
            <v>4034.8</v>
          </cell>
          <cell r="E36">
            <v>4051.93</v>
          </cell>
          <cell r="F36">
            <v>4051.92</v>
          </cell>
          <cell r="G36">
            <v>4060.98</v>
          </cell>
          <cell r="H36">
            <v>4210.83</v>
          </cell>
          <cell r="P36">
            <v>24444.89</v>
          </cell>
        </row>
        <row r="37">
          <cell r="A37">
            <v>3055</v>
          </cell>
          <cell r="B37" t="str">
            <v>TC</v>
          </cell>
          <cell r="C37">
            <v>3845.62</v>
          </cell>
          <cell r="D37">
            <v>3845.93</v>
          </cell>
          <cell r="E37">
            <v>3862.25</v>
          </cell>
          <cell r="F37">
            <v>3862.11</v>
          </cell>
          <cell r="G37">
            <v>3870.87</v>
          </cell>
          <cell r="H37">
            <v>3463.81</v>
          </cell>
          <cell r="P37">
            <v>22750.59</v>
          </cell>
          <cell r="Q37" t="e">
            <v>#REF!</v>
          </cell>
          <cell r="R37">
            <v>1978.9</v>
          </cell>
          <cell r="S37">
            <v>6.66</v>
          </cell>
        </row>
        <row r="38">
          <cell r="A38">
            <v>3056</v>
          </cell>
          <cell r="B38" t="str">
            <v>RRA</v>
          </cell>
          <cell r="C38">
            <v>1661.96</v>
          </cell>
          <cell r="D38">
            <v>1618.89</v>
          </cell>
          <cell r="E38">
            <v>1355.35</v>
          </cell>
          <cell r="F38">
            <v>1340.4</v>
          </cell>
          <cell r="G38">
            <v>1139.23</v>
          </cell>
          <cell r="H38">
            <v>1021.9</v>
          </cell>
          <cell r="P38">
            <v>8137.73</v>
          </cell>
          <cell r="R38">
            <v>804863.43</v>
          </cell>
          <cell r="S38">
            <v>-6265.89</v>
          </cell>
        </row>
        <row r="39">
          <cell r="A39">
            <v>3061</v>
          </cell>
          <cell r="B39" t="str">
            <v>Engy</v>
          </cell>
          <cell r="C39">
            <v>712.56</v>
          </cell>
          <cell r="D39">
            <v>571.85</v>
          </cell>
          <cell r="E39">
            <v>681.95</v>
          </cell>
          <cell r="F39">
            <v>589.29999999999995</v>
          </cell>
          <cell r="G39">
            <v>667.05</v>
          </cell>
          <cell r="H39">
            <v>680.11</v>
          </cell>
          <cell r="P39">
            <v>3902.82</v>
          </cell>
          <cell r="R39">
            <v>1047419.82</v>
          </cell>
          <cell r="S39">
            <v>26293.22</v>
          </cell>
        </row>
        <row r="40">
          <cell r="A40">
            <v>3063</v>
          </cell>
          <cell r="B40" t="str">
            <v>WMS</v>
          </cell>
          <cell r="C40">
            <v>67.06</v>
          </cell>
          <cell r="D40">
            <v>53.9</v>
          </cell>
          <cell r="E40">
            <v>62.79</v>
          </cell>
          <cell r="F40">
            <v>56.33</v>
          </cell>
          <cell r="G40">
            <v>61.17</v>
          </cell>
          <cell r="H40">
            <v>58.02</v>
          </cell>
          <cell r="P40">
            <v>359.27</v>
          </cell>
          <cell r="Q40" t="e">
            <v>#REF!</v>
          </cell>
          <cell r="R40">
            <v>-270483.71000000002</v>
          </cell>
          <cell r="S40">
            <v>-2015.46</v>
          </cell>
        </row>
        <row r="41">
          <cell r="A41">
            <v>3064</v>
          </cell>
          <cell r="B41" t="str">
            <v>TNS</v>
          </cell>
          <cell r="C41">
            <v>12.64</v>
          </cell>
          <cell r="D41">
            <v>10.17</v>
          </cell>
          <cell r="E41">
            <v>11.84</v>
          </cell>
          <cell r="F41">
            <v>10.62</v>
          </cell>
          <cell r="G41">
            <v>11.53</v>
          </cell>
          <cell r="H41">
            <v>11.44</v>
          </cell>
          <cell r="P41">
            <v>68.240000000000009</v>
          </cell>
          <cell r="Q41">
            <v>10.62</v>
          </cell>
          <cell r="R41">
            <v>-234739.75</v>
          </cell>
        </row>
        <row r="42">
          <cell r="A42">
            <v>3065</v>
          </cell>
          <cell r="B42" t="str">
            <v>TC</v>
          </cell>
          <cell r="C42">
            <v>11.92</v>
          </cell>
          <cell r="D42">
            <v>9.59</v>
          </cell>
          <cell r="E42">
            <v>11.17</v>
          </cell>
          <cell r="F42">
            <v>10.02</v>
          </cell>
          <cell r="G42">
            <v>10.88</v>
          </cell>
          <cell r="H42">
            <v>9.48</v>
          </cell>
          <cell r="P42">
            <v>63.06</v>
          </cell>
        </row>
        <row r="43">
          <cell r="A43">
            <v>3066</v>
          </cell>
          <cell r="B43" t="str">
            <v>RRA</v>
          </cell>
          <cell r="C43">
            <v>16.89</v>
          </cell>
          <cell r="D43">
            <v>13.6</v>
          </cell>
          <cell r="E43">
            <v>15.84</v>
          </cell>
          <cell r="F43">
            <v>14.21</v>
          </cell>
          <cell r="G43">
            <v>15.4</v>
          </cell>
          <cell r="H43">
            <v>14.48</v>
          </cell>
          <cell r="P43">
            <v>90.42</v>
          </cell>
        </row>
        <row r="44">
          <cell r="A44">
            <v>3068</v>
          </cell>
          <cell r="B44" t="str">
            <v>LV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0.31</v>
          </cell>
          <cell r="P44">
            <v>0.31</v>
          </cell>
        </row>
        <row r="45">
          <cell r="A45">
            <v>3070</v>
          </cell>
          <cell r="B45" t="str">
            <v>FRP</v>
          </cell>
          <cell r="C45">
            <v>-11787.68</v>
          </cell>
          <cell r="D45">
            <v>-534.78</v>
          </cell>
          <cell r="E45">
            <v>75152.78</v>
          </cell>
          <cell r="F45">
            <v>623992.11</v>
          </cell>
          <cell r="G45">
            <v>-619242.42000000004</v>
          </cell>
          <cell r="H45">
            <v>-256124.2</v>
          </cell>
          <cell r="P45">
            <v>-188544.19000000012</v>
          </cell>
        </row>
        <row r="46">
          <cell r="A46">
            <v>3081</v>
          </cell>
          <cell r="B46" t="str">
            <v>Engy</v>
          </cell>
          <cell r="C46">
            <v>31852.92</v>
          </cell>
          <cell r="D46">
            <v>32769.949999999997</v>
          </cell>
          <cell r="E46">
            <v>32387.18</v>
          </cell>
          <cell r="F46">
            <v>29683.33</v>
          </cell>
          <cell r="G46">
            <v>30800.11</v>
          </cell>
          <cell r="H46">
            <v>35606.019999999997</v>
          </cell>
          <cell r="P46">
            <v>193099.50999999998</v>
          </cell>
        </row>
        <row r="47">
          <cell r="A47">
            <v>3085</v>
          </cell>
          <cell r="B47" t="str">
            <v>TNS</v>
          </cell>
          <cell r="C47">
            <v>1639.24</v>
          </cell>
          <cell r="D47">
            <v>1639.24</v>
          </cell>
          <cell r="E47">
            <v>1649.01</v>
          </cell>
          <cell r="F47">
            <v>1648.99</v>
          </cell>
          <cell r="G47">
            <v>1648.97</v>
          </cell>
          <cell r="H47">
            <v>1692.63</v>
          </cell>
          <cell r="P47">
            <v>9918.0799999999981</v>
          </cell>
        </row>
        <row r="48">
          <cell r="A48">
            <v>3087</v>
          </cell>
          <cell r="B48" t="str">
            <v>TC</v>
          </cell>
          <cell r="C48">
            <v>1571.99</v>
          </cell>
          <cell r="D48">
            <v>1571.99</v>
          </cell>
          <cell r="E48">
            <v>1581.37</v>
          </cell>
          <cell r="F48">
            <v>1581.35</v>
          </cell>
          <cell r="G48">
            <v>1581.33</v>
          </cell>
          <cell r="H48">
            <v>1394.4</v>
          </cell>
          <cell r="P48">
            <v>9282.43</v>
          </cell>
        </row>
        <row r="49">
          <cell r="A49">
            <v>3088</v>
          </cell>
          <cell r="B49" t="str">
            <v>LV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63.64</v>
          </cell>
          <cell r="P49">
            <v>63.64</v>
          </cell>
        </row>
        <row r="50">
          <cell r="A50">
            <v>3201</v>
          </cell>
          <cell r="B50" t="str">
            <v>Engy</v>
          </cell>
          <cell r="C50">
            <v>217896.57</v>
          </cell>
          <cell r="D50">
            <v>-790048.18</v>
          </cell>
          <cell r="E50">
            <v>329053.44</v>
          </cell>
          <cell r="F50">
            <v>-1058444.99</v>
          </cell>
          <cell r="G50">
            <v>512064.59</v>
          </cell>
          <cell r="H50">
            <v>212527.53</v>
          </cell>
          <cell r="P50">
            <v>-576951.04000000004</v>
          </cell>
        </row>
        <row r="51">
          <cell r="A51">
            <v>3203</v>
          </cell>
          <cell r="B51" t="str">
            <v>WMS</v>
          </cell>
          <cell r="C51">
            <v>25266.73</v>
          </cell>
          <cell r="D51">
            <v>-39455.54</v>
          </cell>
          <cell r="E51">
            <v>-5932.53</v>
          </cell>
          <cell r="F51">
            <v>-74388.52</v>
          </cell>
          <cell r="G51">
            <v>49706.32</v>
          </cell>
          <cell r="H51">
            <v>7682.09</v>
          </cell>
          <cell r="P51">
            <v>-37121.449999999997</v>
          </cell>
        </row>
        <row r="52">
          <cell r="A52">
            <v>3205</v>
          </cell>
          <cell r="B52" t="str">
            <v>TNS</v>
          </cell>
          <cell r="C52">
            <v>25752.639999999999</v>
          </cell>
          <cell r="D52">
            <v>-40214.31</v>
          </cell>
          <cell r="E52">
            <v>-6046.61</v>
          </cell>
          <cell r="F52">
            <v>-75819.08</v>
          </cell>
          <cell r="G52">
            <v>64513.52</v>
          </cell>
          <cell r="H52">
            <v>8125.28</v>
          </cell>
          <cell r="P52">
            <v>-23688.560000000005</v>
          </cell>
        </row>
        <row r="53">
          <cell r="A53">
            <v>3207</v>
          </cell>
          <cell r="B53" t="str">
            <v>TC</v>
          </cell>
          <cell r="C53">
            <v>24780.83</v>
          </cell>
          <cell r="D53">
            <v>-38696.79</v>
          </cell>
          <cell r="E53">
            <v>-5818.43</v>
          </cell>
          <cell r="F53">
            <v>-72957.98</v>
          </cell>
          <cell r="G53">
            <v>14122.19</v>
          </cell>
          <cell r="H53">
            <v>6795.69</v>
          </cell>
          <cell r="P53">
            <v>-71774.489999999991</v>
          </cell>
          <cell r="Q53" t="e">
            <v>#REF!</v>
          </cell>
          <cell r="R53">
            <v>54</v>
          </cell>
          <cell r="S53">
            <v>0.5</v>
          </cell>
        </row>
        <row r="54">
          <cell r="A54">
            <v>3208</v>
          </cell>
          <cell r="B54" t="str">
            <v>GA</v>
          </cell>
          <cell r="C54">
            <v>127645.52</v>
          </cell>
          <cell r="D54">
            <v>148627.20000000001</v>
          </cell>
          <cell r="E54">
            <v>118546.23</v>
          </cell>
          <cell r="F54">
            <v>104631.3</v>
          </cell>
          <cell r="G54">
            <v>98092.3</v>
          </cell>
          <cell r="H54">
            <v>133100.51999999999</v>
          </cell>
          <cell r="P54">
            <v>730643.07000000007</v>
          </cell>
        </row>
        <row r="55">
          <cell r="A55">
            <v>3209</v>
          </cell>
          <cell r="B55" t="str">
            <v>RRA</v>
          </cell>
          <cell r="C55">
            <v>6316.6900000000023</v>
          </cell>
          <cell r="D55">
            <v>-9863.8799999999992</v>
          </cell>
          <cell r="E55">
            <v>-1483.14</v>
          </cell>
          <cell r="F55">
            <v>-18597.130000000005</v>
          </cell>
          <cell r="G55">
            <v>12426.58</v>
          </cell>
          <cell r="H55">
            <v>1920.52</v>
          </cell>
          <cell r="P55">
            <v>-9280.3600000000024</v>
          </cell>
          <cell r="R55">
            <v>272220.82</v>
          </cell>
          <cell r="S55">
            <v>-19714.900000000001</v>
          </cell>
        </row>
        <row r="56">
          <cell r="A56">
            <v>3211</v>
          </cell>
          <cell r="B56" t="str">
            <v>Engy</v>
          </cell>
          <cell r="C56">
            <v>-248128.99</v>
          </cell>
          <cell r="D56">
            <v>-24922.07</v>
          </cell>
          <cell r="E56">
            <v>-68273.52</v>
          </cell>
          <cell r="F56">
            <v>-149791.26999999999</v>
          </cell>
          <cell r="G56">
            <v>-32264.13</v>
          </cell>
          <cell r="H56">
            <v>228060.54</v>
          </cell>
          <cell r="P56">
            <v>-295319.43999999994</v>
          </cell>
          <cell r="R56">
            <v>1038715.43</v>
          </cell>
          <cell r="S56">
            <v>-86855.01</v>
          </cell>
        </row>
        <row r="57">
          <cell r="A57">
            <v>3213</v>
          </cell>
          <cell r="B57" t="str">
            <v>WMS</v>
          </cell>
          <cell r="C57">
            <v>-16416.59</v>
          </cell>
          <cell r="D57">
            <v>5139.09</v>
          </cell>
          <cell r="E57">
            <v>-15150.84</v>
          </cell>
          <cell r="F57">
            <v>-9453.61</v>
          </cell>
          <cell r="G57">
            <v>405.83</v>
          </cell>
          <cell r="H57">
            <v>15174.12</v>
          </cell>
          <cell r="P57">
            <v>-20301.999999999993</v>
          </cell>
          <cell r="Q57" t="e">
            <v>#REF!</v>
          </cell>
          <cell r="R57">
            <v>-55019.61</v>
          </cell>
          <cell r="S57">
            <v>11104.47</v>
          </cell>
        </row>
        <row r="58">
          <cell r="A58">
            <v>3215</v>
          </cell>
          <cell r="B58" t="str">
            <v>TNS</v>
          </cell>
          <cell r="C58">
            <v>-15469.49</v>
          </cell>
          <cell r="D58">
            <v>4842.6000000000004</v>
          </cell>
          <cell r="E58">
            <v>-14276.74</v>
          </cell>
          <cell r="F58">
            <v>-8908.2099999999991</v>
          </cell>
          <cell r="G58">
            <v>4314.2</v>
          </cell>
          <cell r="H58">
            <v>14882.3</v>
          </cell>
          <cell r="P58">
            <v>-14615.339999999997</v>
          </cell>
          <cell r="Q58">
            <v>-8908.2099999999991</v>
          </cell>
          <cell r="R58">
            <v>-84628.56</v>
          </cell>
        </row>
        <row r="59">
          <cell r="A59">
            <v>3217</v>
          </cell>
          <cell r="B59" t="str">
            <v>TC</v>
          </cell>
          <cell r="C59">
            <v>-14838.08</v>
          </cell>
          <cell r="D59">
            <v>4644.95</v>
          </cell>
          <cell r="E59">
            <v>-13694.02</v>
          </cell>
          <cell r="F59">
            <v>-8544.61</v>
          </cell>
          <cell r="G59">
            <v>-9462.67</v>
          </cell>
          <cell r="H59">
            <v>12256.02</v>
          </cell>
          <cell r="P59">
            <v>-29638.41</v>
          </cell>
        </row>
        <row r="60">
          <cell r="A60">
            <v>3218</v>
          </cell>
          <cell r="B60" t="str">
            <v>GA</v>
          </cell>
          <cell r="C60">
            <v>115359.81</v>
          </cell>
          <cell r="D60">
            <v>73951.38</v>
          </cell>
          <cell r="E60">
            <v>99721.82</v>
          </cell>
          <cell r="F60">
            <v>52519.199999999997</v>
          </cell>
          <cell r="G60">
            <v>93594.71</v>
          </cell>
          <cell r="H60">
            <v>79754.06</v>
          </cell>
          <cell r="P60">
            <v>514900.98000000004</v>
          </cell>
        </row>
        <row r="61">
          <cell r="A61">
            <v>3219</v>
          </cell>
          <cell r="B61" t="str">
            <v>RRA</v>
          </cell>
          <cell r="C61">
            <v>-4104.1499999999978</v>
          </cell>
          <cell r="D61">
            <v>1284.77</v>
          </cell>
          <cell r="E61">
            <v>-3787.7</v>
          </cell>
          <cell r="F61">
            <v>-2363.41</v>
          </cell>
          <cell r="G61">
            <v>101.46</v>
          </cell>
          <cell r="H61">
            <v>3793.53</v>
          </cell>
          <cell r="P61">
            <v>-5075.4999999999982</v>
          </cell>
        </row>
        <row r="62">
          <cell r="A62">
            <v>3221</v>
          </cell>
          <cell r="B62" t="str">
            <v>Engy</v>
          </cell>
          <cell r="C62">
            <v>-103293.68</v>
          </cell>
          <cell r="D62">
            <v>-78627.78</v>
          </cell>
          <cell r="E62">
            <v>-365231.82</v>
          </cell>
          <cell r="F62">
            <v>-64114.55</v>
          </cell>
          <cell r="G62">
            <v>432809.13</v>
          </cell>
          <cell r="H62">
            <v>28142.53</v>
          </cell>
          <cell r="P62">
            <v>-150316.17000000007</v>
          </cell>
        </row>
        <row r="63">
          <cell r="A63">
            <v>3223</v>
          </cell>
          <cell r="B63" t="str">
            <v>WMS</v>
          </cell>
          <cell r="C63">
            <v>-11930.01</v>
          </cell>
          <cell r="D63">
            <v>-943.88</v>
          </cell>
          <cell r="E63">
            <v>-12227.35</v>
          </cell>
          <cell r="F63">
            <v>-12211.16</v>
          </cell>
          <cell r="G63">
            <v>13834.88</v>
          </cell>
          <cell r="H63">
            <v>3978.79</v>
          </cell>
          <cell r="P63">
            <v>-19498.729999999996</v>
          </cell>
        </row>
        <row r="64">
          <cell r="A64">
            <v>3225</v>
          </cell>
          <cell r="B64" t="str">
            <v>TNS</v>
          </cell>
          <cell r="C64">
            <v>-15037.65</v>
          </cell>
          <cell r="D64">
            <v>12131.94</v>
          </cell>
          <cell r="E64">
            <v>-9969.82</v>
          </cell>
          <cell r="F64">
            <v>6932.83</v>
          </cell>
          <cell r="G64">
            <v>19974.27</v>
          </cell>
          <cell r="H64">
            <v>-8893.14</v>
          </cell>
          <cell r="P64">
            <v>5138.4300000000021</v>
          </cell>
          <cell r="Q64" t="e">
            <v>#REF!</v>
          </cell>
          <cell r="R64">
            <v>3.75</v>
          </cell>
        </row>
        <row r="65">
          <cell r="A65">
            <v>3226</v>
          </cell>
          <cell r="B65" t="str">
            <v>GA</v>
          </cell>
          <cell r="C65">
            <v>-252695.26</v>
          </cell>
          <cell r="D65">
            <v>-6915.95</v>
          </cell>
          <cell r="E65">
            <v>94387.93</v>
          </cell>
          <cell r="F65">
            <v>217215.79</v>
          </cell>
          <cell r="G65">
            <v>-141857.81</v>
          </cell>
          <cell r="H65">
            <v>-287089.83</v>
          </cell>
          <cell r="P65">
            <v>-376955.13</v>
          </cell>
        </row>
        <row r="66">
          <cell r="A66">
            <v>3227</v>
          </cell>
          <cell r="B66" t="str">
            <v>TC</v>
          </cell>
          <cell r="C66">
            <v>-14228.43</v>
          </cell>
          <cell r="D66">
            <v>10929.36</v>
          </cell>
          <cell r="E66">
            <v>-7777.08</v>
          </cell>
          <cell r="F66">
            <v>6235.75</v>
          </cell>
          <cell r="G66">
            <v>-12088.09</v>
          </cell>
          <cell r="H66">
            <v>-11587.22</v>
          </cell>
          <cell r="P66">
            <v>-28515.71</v>
          </cell>
          <cell r="R66">
            <v>61512.97</v>
          </cell>
        </row>
        <row r="67">
          <cell r="A67">
            <v>3228</v>
          </cell>
          <cell r="B67" t="str">
            <v>GA</v>
          </cell>
          <cell r="C67">
            <v>1669073.63</v>
          </cell>
          <cell r="D67">
            <v>1330740.3999999999</v>
          </cell>
          <cell r="E67">
            <v>1485366.34</v>
          </cell>
          <cell r="F67">
            <v>1211229.17</v>
          </cell>
          <cell r="G67">
            <v>1834821.01</v>
          </cell>
          <cell r="H67">
            <v>1515584.48</v>
          </cell>
          <cell r="P67">
            <v>9046815.0299999993</v>
          </cell>
          <cell r="R67">
            <v>58226.15</v>
          </cell>
        </row>
        <row r="68">
          <cell r="A68">
            <v>3229</v>
          </cell>
          <cell r="B68" t="str">
            <v>RRA</v>
          </cell>
          <cell r="C68">
            <v>-2982.5299999999988</v>
          </cell>
          <cell r="D68">
            <v>-235.9699999999998</v>
          </cell>
          <cell r="E68">
            <v>-3056.83</v>
          </cell>
          <cell r="F68">
            <v>-3052.75</v>
          </cell>
          <cell r="G68">
            <v>3458.71</v>
          </cell>
          <cell r="H68">
            <v>994.68</v>
          </cell>
          <cell r="P68">
            <v>-4874.6899999999978</v>
          </cell>
          <cell r="Q68">
            <v>-3052.75</v>
          </cell>
          <cell r="R68">
            <v>-9980.16</v>
          </cell>
        </row>
        <row r="69">
          <cell r="A69">
            <v>3231</v>
          </cell>
          <cell r="B69" t="str">
            <v>Engy</v>
          </cell>
          <cell r="C69">
            <v>21812.66</v>
          </cell>
          <cell r="D69">
            <v>-24139.01</v>
          </cell>
          <cell r="E69">
            <v>-36032.29</v>
          </cell>
          <cell r="F69">
            <v>19730.84</v>
          </cell>
          <cell r="G69">
            <v>88812.89</v>
          </cell>
          <cell r="H69">
            <v>-21281.08</v>
          </cell>
          <cell r="P69">
            <v>48904.009999999995</v>
          </cell>
        </row>
        <row r="70">
          <cell r="A70">
            <v>3233</v>
          </cell>
          <cell r="B70" t="str">
            <v>WMS</v>
          </cell>
          <cell r="C70">
            <v>2524.6</v>
          </cell>
          <cell r="D70">
            <v>-1741.79</v>
          </cell>
          <cell r="E70">
            <v>3878.68</v>
          </cell>
          <cell r="F70">
            <v>-134.96</v>
          </cell>
          <cell r="G70">
            <v>1755.75</v>
          </cell>
          <cell r="H70">
            <v>-2220.7800000000002</v>
          </cell>
          <cell r="P70">
            <v>4061.4999999999995</v>
          </cell>
        </row>
        <row r="71">
          <cell r="A71">
            <v>3234</v>
          </cell>
          <cell r="B71" t="str">
            <v>TNS</v>
          </cell>
          <cell r="C71">
            <v>1590.61</v>
          </cell>
          <cell r="D71">
            <v>-1140.79</v>
          </cell>
          <cell r="E71">
            <v>-1308.24</v>
          </cell>
          <cell r="F71">
            <v>2791.68</v>
          </cell>
          <cell r="G71">
            <v>4962.96</v>
          </cell>
          <cell r="H71">
            <v>-5208.71</v>
          </cell>
          <cell r="P71">
            <v>1687.5099999999993</v>
          </cell>
        </row>
        <row r="72">
          <cell r="A72">
            <v>3235</v>
          </cell>
          <cell r="B72" t="str">
            <v>TC</v>
          </cell>
          <cell r="C72">
            <v>2763.96</v>
          </cell>
          <cell r="D72">
            <v>-1351.41</v>
          </cell>
          <cell r="E72">
            <v>450.5</v>
          </cell>
          <cell r="F72">
            <v>82.88</v>
          </cell>
          <cell r="G72">
            <v>-1016.25</v>
          </cell>
          <cell r="H72">
            <v>-6310.45</v>
          </cell>
          <cell r="P72">
            <v>-5380.77</v>
          </cell>
        </row>
        <row r="73">
          <cell r="A73">
            <v>3236</v>
          </cell>
          <cell r="B73" t="str">
            <v>RRA</v>
          </cell>
          <cell r="C73">
            <v>631.16</v>
          </cell>
          <cell r="D73">
            <v>-435.45</v>
          </cell>
          <cell r="E73">
            <v>969.67</v>
          </cell>
          <cell r="F73">
            <v>-33.729999999999997</v>
          </cell>
          <cell r="G73">
            <v>438.93</v>
          </cell>
          <cell r="H73">
            <v>-555.19000000000005</v>
          </cell>
          <cell r="P73">
            <v>1015.3899999999999</v>
          </cell>
        </row>
        <row r="74">
          <cell r="A74">
            <v>3238</v>
          </cell>
          <cell r="B74" t="str">
            <v>GA</v>
          </cell>
          <cell r="C74">
            <v>473690.11</v>
          </cell>
          <cell r="D74">
            <v>388530.98</v>
          </cell>
          <cell r="E74">
            <v>406354.76</v>
          </cell>
          <cell r="F74">
            <v>361696.64</v>
          </cell>
          <cell r="G74">
            <v>598131.49</v>
          </cell>
          <cell r="H74">
            <v>477364.38</v>
          </cell>
          <cell r="P74">
            <v>2705768.3600000003</v>
          </cell>
          <cell r="Q74">
            <v>361696.64</v>
          </cell>
          <cell r="R74">
            <v>14432</v>
          </cell>
        </row>
        <row r="75">
          <cell r="A75">
            <v>3239</v>
          </cell>
          <cell r="B75" t="str">
            <v>GA</v>
          </cell>
          <cell r="C75">
            <v>-85005.3</v>
          </cell>
          <cell r="D75">
            <v>12741.19</v>
          </cell>
          <cell r="E75">
            <v>-22283.8</v>
          </cell>
          <cell r="F75">
            <v>140143.39000000001</v>
          </cell>
          <cell r="G75">
            <v>-1762.33</v>
          </cell>
          <cell r="H75">
            <v>-175016.55</v>
          </cell>
          <cell r="P75">
            <v>-131183.39999999997</v>
          </cell>
        </row>
        <row r="76">
          <cell r="A76">
            <v>3241</v>
          </cell>
          <cell r="B76" t="str">
            <v>Engy</v>
          </cell>
          <cell r="P76">
            <v>0</v>
          </cell>
          <cell r="R76">
            <v>11791.52</v>
          </cell>
        </row>
        <row r="77">
          <cell r="A77">
            <v>3243</v>
          </cell>
          <cell r="B77" t="str">
            <v>WMS</v>
          </cell>
          <cell r="P77">
            <v>0</v>
          </cell>
          <cell r="R77">
            <v>724.55</v>
          </cell>
        </row>
        <row r="78">
          <cell r="A78">
            <v>3244</v>
          </cell>
          <cell r="B78" t="str">
            <v>TNS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P78">
            <v>0</v>
          </cell>
        </row>
        <row r="79">
          <cell r="A79">
            <v>3245</v>
          </cell>
          <cell r="B79" t="str">
            <v>TC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P79">
            <v>0</v>
          </cell>
        </row>
        <row r="80">
          <cell r="A80">
            <v>3246</v>
          </cell>
          <cell r="B80" t="str">
            <v>RRA</v>
          </cell>
          <cell r="P80">
            <v>0</v>
          </cell>
        </row>
        <row r="81">
          <cell r="A81">
            <v>3248</v>
          </cell>
          <cell r="B81" t="str">
            <v>GA</v>
          </cell>
          <cell r="P81">
            <v>0</v>
          </cell>
        </row>
        <row r="82">
          <cell r="A82">
            <v>3258</v>
          </cell>
          <cell r="B82" t="str">
            <v>GA</v>
          </cell>
          <cell r="C82">
            <v>48580.26</v>
          </cell>
          <cell r="D82">
            <v>37359.019999999997</v>
          </cell>
          <cell r="E82">
            <v>34196.639999999999</v>
          </cell>
          <cell r="F82">
            <v>27117.279999999999</v>
          </cell>
          <cell r="G82">
            <v>40048.36</v>
          </cell>
          <cell r="H82">
            <v>26805.13</v>
          </cell>
          <cell r="P82">
            <v>214106.69</v>
          </cell>
        </row>
        <row r="83">
          <cell r="A83">
            <v>3268</v>
          </cell>
          <cell r="B83" t="str">
            <v>GA</v>
          </cell>
          <cell r="C83">
            <v>14.11</v>
          </cell>
          <cell r="D83">
            <v>11.71</v>
          </cell>
          <cell r="E83">
            <v>1.19</v>
          </cell>
          <cell r="F83">
            <v>10.96</v>
          </cell>
          <cell r="G83">
            <v>1.58</v>
          </cell>
          <cell r="H83">
            <v>12.35</v>
          </cell>
          <cell r="P83">
            <v>51.9</v>
          </cell>
          <cell r="Q83">
            <v>10.96</v>
          </cell>
          <cell r="R83">
            <v>103.95</v>
          </cell>
        </row>
        <row r="84">
          <cell r="A84">
            <v>3278</v>
          </cell>
          <cell r="B84" t="str">
            <v>GA</v>
          </cell>
          <cell r="C84">
            <v>98.36</v>
          </cell>
          <cell r="D84">
            <v>77.64</v>
          </cell>
          <cell r="E84">
            <v>84.89</v>
          </cell>
          <cell r="F84">
            <v>68.09</v>
          </cell>
          <cell r="G84">
            <v>118.29</v>
          </cell>
          <cell r="H84">
            <v>87.02</v>
          </cell>
          <cell r="P84">
            <v>534.29000000000008</v>
          </cell>
        </row>
        <row r="85">
          <cell r="P85">
            <v>0</v>
          </cell>
          <cell r="Q85">
            <v>28229.72</v>
          </cell>
        </row>
        <row r="86">
          <cell r="A86">
            <v>3908</v>
          </cell>
          <cell r="B86" t="str">
            <v>WAP to Retailers</v>
          </cell>
          <cell r="C86">
            <v>1038336.75</v>
          </cell>
          <cell r="D86">
            <v>1012648.69</v>
          </cell>
          <cell r="E86">
            <v>1057814.22</v>
          </cell>
          <cell r="F86">
            <v>758398.37</v>
          </cell>
          <cell r="G86">
            <v>798100.35</v>
          </cell>
          <cell r="H86">
            <v>1176671.5</v>
          </cell>
          <cell r="P86">
            <v>5841969.8799999999</v>
          </cell>
        </row>
        <row r="87">
          <cell r="P87">
            <v>0</v>
          </cell>
        </row>
        <row r="88">
          <cell r="C88">
            <v>10579693.859999998</v>
          </cell>
          <cell r="D88">
            <v>9938935.8000000007</v>
          </cell>
          <cell r="E88">
            <v>11004668.41</v>
          </cell>
          <cell r="F88">
            <v>9161337.0599999968</v>
          </cell>
          <cell r="G88">
            <v>10187444.600000001</v>
          </cell>
          <cell r="H88">
            <v>11084352.119999999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61956431.849999994</v>
          </cell>
          <cell r="Q88">
            <v>103862030</v>
          </cell>
        </row>
      </sheetData>
      <sheetData sheetId="5">
        <row r="27">
          <cell r="C27">
            <v>7338822.2700000005</v>
          </cell>
          <cell r="D27">
            <v>6572981.1800000006</v>
          </cell>
          <cell r="E27">
            <v>6787132.7800000003</v>
          </cell>
          <cell r="F27">
            <v>5379805.2699999996</v>
          </cell>
          <cell r="G27">
            <v>6999735.3600000003</v>
          </cell>
          <cell r="H27">
            <v>7207919.6799999997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C28">
            <v>2232654.91</v>
          </cell>
          <cell r="D28">
            <v>550596.99</v>
          </cell>
          <cell r="E28">
            <v>3333728.52</v>
          </cell>
          <cell r="F28">
            <v>1580011.61</v>
          </cell>
          <cell r="G28">
            <v>1649797.03</v>
          </cell>
          <cell r="H28">
            <v>1092653.96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C29">
            <v>562487.6</v>
          </cell>
          <cell r="D29">
            <v>456864.07999999996</v>
          </cell>
          <cell r="E29">
            <v>500113.49</v>
          </cell>
          <cell r="F29">
            <v>533392.16</v>
          </cell>
          <cell r="G29">
            <v>467894.41</v>
          </cell>
          <cell r="H29">
            <v>593501.81999999995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C30">
            <v>693887.25</v>
          </cell>
          <cell r="D30">
            <v>737651.77</v>
          </cell>
          <cell r="E30">
            <v>660798.89</v>
          </cell>
          <cell r="F30">
            <v>614697.54</v>
          </cell>
          <cell r="G30">
            <v>863411.49</v>
          </cell>
          <cell r="H30">
            <v>907849.01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C31">
            <v>559804.56000000006</v>
          </cell>
          <cell r="D31">
            <v>663818.09000000008</v>
          </cell>
          <cell r="E31">
            <v>531648.47</v>
          </cell>
          <cell r="F31">
            <v>510029.03</v>
          </cell>
          <cell r="G31">
            <v>726359.40999999992</v>
          </cell>
          <cell r="H31">
            <v>712951.98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C32">
            <v>179992.11</v>
          </cell>
          <cell r="D32">
            <v>140926.39000000001</v>
          </cell>
          <cell r="E32">
            <v>184787.62</v>
          </cell>
          <cell r="F32">
            <v>146748.38</v>
          </cell>
          <cell r="G32">
            <v>162709.92000000001</v>
          </cell>
          <cell r="H32">
            <v>186129.8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C33">
            <v>20314.990000000002</v>
          </cell>
          <cell r="D33">
            <v>24919.8</v>
          </cell>
          <cell r="E33">
            <v>23005.919999999998</v>
          </cell>
          <cell r="F33">
            <v>22074.98</v>
          </cell>
          <cell r="G33">
            <v>37024.71</v>
          </cell>
          <cell r="H33">
            <v>46215.65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Error Check"/>
      <sheetName val="Summary - Operating"/>
      <sheetName val="Summary - Capital"/>
      <sheetName val="Setup"/>
      <sheetName val="WorkPlan - Operating"/>
      <sheetName val="OEB Accts"/>
      <sheetName val="WorkPlan - Capital"/>
      <sheetName val="Labour Types"/>
      <sheetName val="2009 Operating Budget"/>
      <sheetName val="2009 Capital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C5" t="str">
            <v>A/P</v>
          </cell>
        </row>
        <row r="6">
          <cell r="C6" t="str">
            <v>A/P - fixed assets</v>
          </cell>
        </row>
        <row r="7">
          <cell r="C7" t="str">
            <v>Vehicle</v>
          </cell>
        </row>
        <row r="8">
          <cell r="C8" t="str">
            <v>Inventory</v>
          </cell>
        </row>
        <row r="9">
          <cell r="C9" t="str">
            <v>Workorder Time</v>
          </cell>
        </row>
        <row r="10">
          <cell r="C10" t="str">
            <v>Project Time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Summary 2011 EDO"/>
      <sheetName val="2011 GAAP FA Continuity"/>
      <sheetName val="2010 GAAP FA Continuity"/>
      <sheetName val="Depreciation"/>
      <sheetName val="Depreciation Schedule"/>
      <sheetName val="Depreciation Summary"/>
      <sheetName val="Summary"/>
      <sheetName val="Distribution Plan"/>
      <sheetName val="Company 11 Capital by CC"/>
      <sheetName val="Company 12 Capital by CC"/>
      <sheetName val="2011 Capital R5"/>
      <sheetName val="Capital R5 - Changes"/>
      <sheetName val="2011 Capital R0"/>
      <sheetName val="2011 Capital R0 - Changes"/>
      <sheetName val="2010 Budget from IFS"/>
      <sheetName val="Setup"/>
      <sheetName val="2011 Project Capital"/>
      <sheetName val="CPAEX_2011"/>
      <sheetName val="2010 Budget Deprec Co12"/>
      <sheetName val="NOT USED - 2010 Budget Deprec"/>
      <sheetName val="2010 Budget Deprec Co11"/>
      <sheetName val="2009 Deprec CarryOver - Co11"/>
      <sheetName val="2009 Deprec CarryOver - Co12"/>
      <sheetName val="Inputs for Depreciation"/>
      <sheetName val="Smart Meter FA Continuity 2009"/>
    </sheetNames>
    <sheetDataSet>
      <sheetData sheetId="0"/>
      <sheetData sheetId="1"/>
      <sheetData sheetId="2"/>
      <sheetData sheetId="3"/>
      <sheetData sheetId="4"/>
      <sheetData sheetId="5">
        <row r="10">
          <cell r="A10" t="str">
            <v>1675</v>
          </cell>
          <cell r="B10" t="str">
            <v>Generators</v>
          </cell>
          <cell r="C10">
            <v>25</v>
          </cell>
        </row>
        <row r="11">
          <cell r="A11" t="str">
            <v>1805</v>
          </cell>
          <cell r="B11" t="str">
            <v>Land Substations</v>
          </cell>
        </row>
        <row r="12">
          <cell r="A12" t="str">
            <v>1808</v>
          </cell>
          <cell r="B12" t="str">
            <v>Building Substations</v>
          </cell>
          <cell r="C12">
            <v>30</v>
          </cell>
        </row>
        <row r="13">
          <cell r="A13" t="str">
            <v>1810</v>
          </cell>
          <cell r="B13" t="str">
            <v>Lease Hold Improvements</v>
          </cell>
          <cell r="C13">
            <v>5</v>
          </cell>
        </row>
        <row r="14">
          <cell r="A14" t="str">
            <v>1820</v>
          </cell>
          <cell r="B14" t="str">
            <v>Substations</v>
          </cell>
          <cell r="C14">
            <v>30</v>
          </cell>
        </row>
        <row r="15">
          <cell r="A15" t="str">
            <v>1830</v>
          </cell>
          <cell r="B15" t="str">
            <v>Poles Towers &amp; Fixtures</v>
          </cell>
          <cell r="C15">
            <v>25</v>
          </cell>
        </row>
        <row r="16">
          <cell r="A16" t="str">
            <v>1835</v>
          </cell>
          <cell r="B16" t="str">
            <v>Overhead Conductors &amp; Devices</v>
          </cell>
          <cell r="C16">
            <v>25</v>
          </cell>
        </row>
        <row r="17">
          <cell r="A17" t="str">
            <v>1840</v>
          </cell>
          <cell r="B17" t="str">
            <v>Underground Conduit</v>
          </cell>
          <cell r="C17">
            <v>25</v>
          </cell>
        </row>
        <row r="18">
          <cell r="A18" t="str">
            <v>1845</v>
          </cell>
          <cell r="B18" t="str">
            <v>Underground Conductors &amp; Devices</v>
          </cell>
          <cell r="C18">
            <v>25</v>
          </cell>
        </row>
        <row r="19">
          <cell r="A19" t="str">
            <v>1850</v>
          </cell>
          <cell r="B19" t="str">
            <v>Line Transformers</v>
          </cell>
          <cell r="C19">
            <v>25</v>
          </cell>
        </row>
        <row r="20">
          <cell r="A20" t="str">
            <v>1855</v>
          </cell>
          <cell r="B20" t="str">
            <v>Services</v>
          </cell>
          <cell r="C20">
            <v>25</v>
          </cell>
        </row>
        <row r="21">
          <cell r="A21" t="str">
            <v>1860</v>
          </cell>
          <cell r="B21" t="str">
            <v>Meters</v>
          </cell>
          <cell r="C21">
            <v>25</v>
          </cell>
        </row>
        <row r="22">
          <cell r="A22" t="str">
            <v>1861</v>
          </cell>
          <cell r="B22" t="str">
            <v>Smart Meters</v>
          </cell>
          <cell r="C22">
            <v>15</v>
          </cell>
        </row>
        <row r="23">
          <cell r="A23" t="str">
            <v>1905</v>
          </cell>
          <cell r="B23" t="str">
            <v>Land</v>
          </cell>
          <cell r="C23">
            <v>0</v>
          </cell>
        </row>
        <row r="24">
          <cell r="A24" t="str">
            <v>1906</v>
          </cell>
          <cell r="B24" t="str">
            <v>Land Rights</v>
          </cell>
          <cell r="C24">
            <v>30</v>
          </cell>
        </row>
        <row r="25">
          <cell r="A25" t="str">
            <v>1908</v>
          </cell>
          <cell r="B25" t="str">
            <v>Buildings &amp; Fixtures</v>
          </cell>
          <cell r="C25">
            <v>30</v>
          </cell>
        </row>
        <row r="26">
          <cell r="A26" t="str">
            <v>1915</v>
          </cell>
          <cell r="B26" t="str">
            <v>office Furniture &amp; Equipment</v>
          </cell>
          <cell r="C26">
            <v>10</v>
          </cell>
        </row>
        <row r="27">
          <cell r="A27" t="str">
            <v>1920</v>
          </cell>
          <cell r="B27" t="str">
            <v>Computer Equipment-Hardware</v>
          </cell>
          <cell r="C27">
            <v>5</v>
          </cell>
        </row>
        <row r="28">
          <cell r="A28" t="str">
            <v>1921</v>
          </cell>
          <cell r="B28" t="str">
            <v>Computer Equipment-Pre March 2004</v>
          </cell>
          <cell r="C28">
            <v>5</v>
          </cell>
        </row>
        <row r="29">
          <cell r="A29" t="str">
            <v>1925</v>
          </cell>
          <cell r="B29" t="str">
            <v>Computer Software</v>
          </cell>
          <cell r="C29">
            <v>3</v>
          </cell>
        </row>
        <row r="30">
          <cell r="A30" t="str">
            <v>1930</v>
          </cell>
          <cell r="C30">
            <v>6.5</v>
          </cell>
        </row>
        <row r="31">
          <cell r="A31" t="str">
            <v>1935</v>
          </cell>
          <cell r="B31" t="str">
            <v>Stores Equipment</v>
          </cell>
          <cell r="C31">
            <v>10</v>
          </cell>
        </row>
        <row r="32">
          <cell r="A32" t="str">
            <v>1940</v>
          </cell>
          <cell r="B32" t="str">
            <v>Tools Shop &amp; Garage Equipment</v>
          </cell>
          <cell r="C32">
            <v>10</v>
          </cell>
        </row>
        <row r="33">
          <cell r="A33" t="str">
            <v>1945</v>
          </cell>
          <cell r="B33" t="str">
            <v>Measurement &amp; Testing Equipment</v>
          </cell>
          <cell r="C33">
            <v>10</v>
          </cell>
        </row>
        <row r="34">
          <cell r="A34" t="str">
            <v>1950</v>
          </cell>
          <cell r="B34" t="str">
            <v>Power Operated Equipment</v>
          </cell>
          <cell r="C34">
            <v>10</v>
          </cell>
        </row>
        <row r="35">
          <cell r="A35" t="str">
            <v>1955</v>
          </cell>
          <cell r="B35" t="str">
            <v>Communications Equipment</v>
          </cell>
          <cell r="C35">
            <v>10</v>
          </cell>
        </row>
        <row r="36">
          <cell r="A36" t="str">
            <v>1960</v>
          </cell>
          <cell r="B36" t="str">
            <v>Misc Equipment</v>
          </cell>
          <cell r="C36">
            <v>25</v>
          </cell>
        </row>
        <row r="37">
          <cell r="A37" t="str">
            <v>1970</v>
          </cell>
          <cell r="B37" t="str">
            <v>Load Management Controls-Customer Premises</v>
          </cell>
          <cell r="C37">
            <v>8</v>
          </cell>
        </row>
        <row r="38">
          <cell r="A38" t="str">
            <v>1980</v>
          </cell>
          <cell r="B38" t="str">
            <v>System Supervisory Equipment</v>
          </cell>
          <cell r="C38">
            <v>25</v>
          </cell>
        </row>
        <row r="39">
          <cell r="A39" t="str">
            <v>1995</v>
          </cell>
          <cell r="B39" t="str">
            <v>Contributions &amp; Grants</v>
          </cell>
          <cell r="C39">
            <v>25</v>
          </cell>
        </row>
        <row r="40">
          <cell r="A40" t="str">
            <v>1996</v>
          </cell>
          <cell r="B40" t="str">
            <v>S/S Contribution</v>
          </cell>
          <cell r="C40">
            <v>25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5">
          <cell r="A5" t="str">
            <v>SA3 - FIXED ASSETS - Vehicle</v>
          </cell>
          <cell r="B5" t="str">
            <v>SA3</v>
          </cell>
          <cell r="C5" t="str">
            <v>FIXED ASSETS - Vehicle</v>
          </cell>
          <cell r="D5">
            <v>157000</v>
          </cell>
          <cell r="E5" t="str">
            <v>Vehicles</v>
          </cell>
          <cell r="F5" t="str">
            <v>1930</v>
          </cell>
        </row>
        <row r="6">
          <cell r="A6" t="str">
            <v>SA63 - FIXED ASSET Furniture and Fixtures</v>
          </cell>
          <cell r="B6" t="str">
            <v>SA63</v>
          </cell>
          <cell r="C6" t="str">
            <v>FIXED ASSET Furniture and Fixtures</v>
          </cell>
          <cell r="D6">
            <v>154000</v>
          </cell>
          <cell r="E6" t="str">
            <v>Furniture and fixtures</v>
          </cell>
          <cell r="F6" t="str">
            <v>1915</v>
          </cell>
        </row>
        <row r="7">
          <cell r="A7" t="str">
            <v>SA65 - FIXED ASSET Computer Hardware</v>
          </cell>
          <cell r="B7" t="str">
            <v>SA65</v>
          </cell>
          <cell r="C7" t="str">
            <v>FIXED ASSET Computer Hardware</v>
          </cell>
          <cell r="D7">
            <v>155000</v>
          </cell>
          <cell r="E7" t="str">
            <v>Computer hardware</v>
          </cell>
          <cell r="F7" t="str">
            <v>1920</v>
          </cell>
        </row>
        <row r="8">
          <cell r="A8" t="str">
            <v>SA66 - FIXED ASSET Computer Software</v>
          </cell>
          <cell r="B8" t="str">
            <v>SA66</v>
          </cell>
          <cell r="C8" t="str">
            <v>FIXED ASSET Computer Software</v>
          </cell>
          <cell r="D8">
            <v>154500</v>
          </cell>
          <cell r="E8" t="str">
            <v>Computer software</v>
          </cell>
          <cell r="F8" t="str">
            <v>1925</v>
          </cell>
        </row>
        <row r="9">
          <cell r="A9" t="str">
            <v>SA68 - FIXED ASSET Tools, Shop and Garage Equipment</v>
          </cell>
          <cell r="B9" t="str">
            <v>SA68</v>
          </cell>
          <cell r="C9" t="str">
            <v>FIXED ASSET Tools, Shop and Garage Equipment</v>
          </cell>
          <cell r="D9">
            <v>153000</v>
          </cell>
          <cell r="E9" t="str">
            <v>Tools, shop and garage equipment</v>
          </cell>
          <cell r="F9" t="str">
            <v>1940</v>
          </cell>
        </row>
        <row r="10">
          <cell r="A10" t="str">
            <v>SA71 - FIXED ASSET Measurement and Testing Equipment</v>
          </cell>
          <cell r="B10" t="str">
            <v>SA71</v>
          </cell>
          <cell r="C10" t="str">
            <v>FIXED ASSET Measurement and Testing Equipment</v>
          </cell>
          <cell r="D10">
            <v>153100</v>
          </cell>
          <cell r="E10" t="str">
            <v>Measurement and testing equipment</v>
          </cell>
          <cell r="F10" t="str">
            <v>1945</v>
          </cell>
        </row>
        <row r="11">
          <cell r="A11" t="str">
            <v>SA72 - FIXED ASSET Communications Equipment</v>
          </cell>
          <cell r="B11" t="str">
            <v>SA72</v>
          </cell>
          <cell r="C11" t="str">
            <v>FIXED ASSET Communications Equipment</v>
          </cell>
          <cell r="D11">
            <v>153300</v>
          </cell>
          <cell r="E11" t="str">
            <v>Communications equipment</v>
          </cell>
          <cell r="F11" t="str">
            <v>1955</v>
          </cell>
        </row>
        <row r="12">
          <cell r="A12" t="str">
            <v>SA93 - FIXED ASSET - Building Other (151000)</v>
          </cell>
          <cell r="B12" t="str">
            <v>SA93</v>
          </cell>
          <cell r="C12" t="str">
            <v>FIXED ASSET - Building Other (151000)</v>
          </cell>
          <cell r="D12">
            <v>151000</v>
          </cell>
          <cell r="E12" t="str">
            <v>Building</v>
          </cell>
          <cell r="F12" t="str">
            <v/>
          </cell>
        </row>
        <row r="13">
          <cell r="A13" t="str">
            <v>SA94 - FIXED ASSET - Substation Equipment (151300)</v>
          </cell>
          <cell r="B13" t="str">
            <v>SA94</v>
          </cell>
          <cell r="C13" t="str">
            <v>FIXED ASSET - Substation Equipment (151300)</v>
          </cell>
          <cell r="D13">
            <v>151300</v>
          </cell>
          <cell r="E13" t="str">
            <v>Substation switchgear and other elements</v>
          </cell>
          <cell r="F13" t="str">
            <v/>
          </cell>
        </row>
        <row r="14">
          <cell r="A14" t="str">
            <v>SA91 - FIXED ASSET Customer Connections</v>
          </cell>
          <cell r="B14" t="str">
            <v>SA91</v>
          </cell>
          <cell r="C14" t="str">
            <v>FIXED ASSET Customer Connections</v>
          </cell>
          <cell r="D14">
            <v>151250</v>
          </cell>
          <cell r="E14" t="str">
            <v>Hydro One Substation Contribution</v>
          </cell>
          <cell r="F14" t="str">
            <v>1995</v>
          </cell>
        </row>
        <row r="19">
          <cell r="A19">
            <v>300</v>
          </cell>
        </row>
        <row r="20">
          <cell r="A20">
            <v>301</v>
          </cell>
        </row>
        <row r="21">
          <cell r="A21">
            <v>302</v>
          </cell>
        </row>
        <row r="22">
          <cell r="A22">
            <v>303</v>
          </cell>
        </row>
        <row r="23">
          <cell r="A23">
            <v>304</v>
          </cell>
        </row>
        <row r="24">
          <cell r="A24">
            <v>305</v>
          </cell>
        </row>
        <row r="29">
          <cell r="A29" t="str">
            <v>400_BD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mmary Operating"/>
      <sheetName val="Summary - Operating-old"/>
      <sheetName val="2010 Operating Details"/>
      <sheetName val="Summary - Capital"/>
      <sheetName val="Setup"/>
      <sheetName val="WorkPlan - Operating"/>
      <sheetName val="WorkPlan - Capital"/>
      <sheetName val="Labour Types"/>
      <sheetName val="Payroll Staff"/>
      <sheetName val="New Staff"/>
      <sheetName val="Students"/>
      <sheetName val="Staff from another CC"/>
      <sheetName val="2009 Operating Budget"/>
      <sheetName val="2009 Capital Budget"/>
      <sheetName val="OEB Ac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24">
          <cell r="A224" t="str">
            <v>SA3 - FIXED ASSETS - Vehicle</v>
          </cell>
        </row>
        <row r="225">
          <cell r="A225" t="str">
            <v>SA63 - FIXED ASSET Furniture and Fixtures</v>
          </cell>
        </row>
        <row r="226">
          <cell r="A226" t="str">
            <v>SA65 - FIXED ASSET Computer Hardware</v>
          </cell>
        </row>
        <row r="227">
          <cell r="A227" t="str">
            <v>SA66 - FIXED ASSET Computer Software</v>
          </cell>
        </row>
        <row r="228">
          <cell r="A228" t="str">
            <v>SA68 - FIXED ASSET Tools, Shop and Garage Equipment</v>
          </cell>
        </row>
        <row r="229">
          <cell r="A229" t="str">
            <v>SA71 - FIXED ASSET Measurement and Testing Equipment</v>
          </cell>
        </row>
        <row r="230">
          <cell r="A230" t="str">
            <v>SA72 - FIXED ASSET Communications Equipment</v>
          </cell>
        </row>
        <row r="231">
          <cell r="A231" t="str">
            <v>SA93 - FIXED ASSET - Building Other (151000)</v>
          </cell>
        </row>
        <row r="232">
          <cell r="A232" t="str">
            <v>SA94 - FIXED ASSET - Substation Equipment (151300)</v>
          </cell>
        </row>
        <row r="233">
          <cell r="A233" t="str">
            <v>SA91 - FIXED ASSET Customer Connections</v>
          </cell>
        </row>
        <row r="325">
          <cell r="A325" t="str">
            <v>VECP - Cable Pulling Truck</v>
          </cell>
          <cell r="B325" t="str">
            <v>VECP</v>
          </cell>
          <cell r="C325" t="str">
            <v>Cable Pulling Truck</v>
          </cell>
          <cell r="D325">
            <v>47</v>
          </cell>
          <cell r="E325" t="str">
            <v>CAD</v>
          </cell>
        </row>
        <row r="326">
          <cell r="A326" t="str">
            <v>VEDD - Digger Derrick Truck</v>
          </cell>
          <cell r="B326" t="str">
            <v>VEDD</v>
          </cell>
          <cell r="C326" t="str">
            <v>Digger Derrick Truck</v>
          </cell>
          <cell r="D326">
            <v>47</v>
          </cell>
          <cell r="E326" t="str">
            <v>CAD</v>
          </cell>
        </row>
        <row r="327">
          <cell r="A327" t="str">
            <v>VEDB - Double Bucket Truck</v>
          </cell>
          <cell r="B327" t="str">
            <v>VEDB</v>
          </cell>
          <cell r="C327" t="str">
            <v>Double Bucket Truck</v>
          </cell>
          <cell r="D327">
            <v>36</v>
          </cell>
          <cell r="E327" t="str">
            <v>CAD</v>
          </cell>
        </row>
        <row r="328">
          <cell r="A328" t="str">
            <v>VEHD - Heavy Duty Pick Up</v>
          </cell>
          <cell r="B328" t="str">
            <v>VEHD</v>
          </cell>
          <cell r="C328" t="str">
            <v>Heavy Duty Pick Up</v>
          </cell>
          <cell r="D328">
            <v>27</v>
          </cell>
          <cell r="E328" t="str">
            <v>CAD</v>
          </cell>
        </row>
        <row r="329">
          <cell r="A329" t="str">
            <v>VECS - Crew Support Vehicle</v>
          </cell>
          <cell r="B329" t="str">
            <v>VECS</v>
          </cell>
          <cell r="C329" t="str">
            <v>Crew Support Vehicle</v>
          </cell>
          <cell r="D329">
            <v>27</v>
          </cell>
          <cell r="E329" t="str">
            <v>CAD</v>
          </cell>
        </row>
        <row r="330">
          <cell r="A330" t="str">
            <v>VEKC - Knuckle Crane Truck</v>
          </cell>
          <cell r="B330" t="str">
            <v>VEKC</v>
          </cell>
          <cell r="C330" t="str">
            <v>Knuckle Crane Truck</v>
          </cell>
          <cell r="D330">
            <v>50</v>
          </cell>
          <cell r="E330" t="str">
            <v>CAD</v>
          </cell>
        </row>
        <row r="331">
          <cell r="A331" t="str">
            <v>VELD - Low Duty Pick Up</v>
          </cell>
          <cell r="B331" t="str">
            <v>VELD</v>
          </cell>
          <cell r="C331" t="str">
            <v>Low Duty Pick Up</v>
          </cell>
          <cell r="D331">
            <v>19</v>
          </cell>
          <cell r="E331" t="str">
            <v>CAD</v>
          </cell>
        </row>
        <row r="332">
          <cell r="A332" t="str">
            <v>VEPV - Passenger Vehicle</v>
          </cell>
          <cell r="B332" t="str">
            <v>VEPV</v>
          </cell>
          <cell r="C332" t="str">
            <v>Passenger Vehicle</v>
          </cell>
          <cell r="D332">
            <v>14</v>
          </cell>
          <cell r="E332" t="str">
            <v>CAD</v>
          </cell>
        </row>
        <row r="333">
          <cell r="A333" t="str">
            <v>VECV - Cargo Van</v>
          </cell>
          <cell r="B333" t="str">
            <v>VECV</v>
          </cell>
          <cell r="C333" t="str">
            <v>Cargo Van</v>
          </cell>
          <cell r="D333">
            <v>14</v>
          </cell>
          <cell r="E333" t="str">
            <v>CAD</v>
          </cell>
        </row>
        <row r="334">
          <cell r="A334" t="str">
            <v>VESB - Single Bucket Truck</v>
          </cell>
          <cell r="B334" t="str">
            <v>VESB</v>
          </cell>
          <cell r="C334" t="str">
            <v>Single Bucket Truck</v>
          </cell>
          <cell r="D334">
            <v>36</v>
          </cell>
          <cell r="E334" t="str">
            <v>CAD</v>
          </cell>
        </row>
        <row r="335">
          <cell r="A335" t="str">
            <v>VESV - Step Van</v>
          </cell>
          <cell r="B335" t="str">
            <v>VESV</v>
          </cell>
          <cell r="C335" t="str">
            <v>Step Van</v>
          </cell>
          <cell r="D335">
            <v>20</v>
          </cell>
          <cell r="E335" t="str">
            <v>CAD</v>
          </cell>
        </row>
        <row r="336">
          <cell r="A336" t="str">
            <v>VEVT - Vac Truck</v>
          </cell>
          <cell r="B336" t="str">
            <v>VEVT</v>
          </cell>
          <cell r="C336" t="str">
            <v>Vac Truck</v>
          </cell>
          <cell r="D336">
            <v>72</v>
          </cell>
          <cell r="E336" t="str">
            <v>CAD</v>
          </cell>
        </row>
        <row r="337">
          <cell r="A337" t="str">
            <v>EQSW - Sweeper</v>
          </cell>
          <cell r="B337" t="str">
            <v>EQSW</v>
          </cell>
          <cell r="C337" t="str">
            <v>Sweeper</v>
          </cell>
          <cell r="D337">
            <v>10</v>
          </cell>
          <cell r="E337" t="str">
            <v>CAD</v>
          </cell>
        </row>
        <row r="338">
          <cell r="A338" t="str">
            <v>EQTR - Trailer</v>
          </cell>
          <cell r="B338" t="str">
            <v>EQTR</v>
          </cell>
          <cell r="C338" t="str">
            <v>Trailer</v>
          </cell>
          <cell r="D338">
            <v>10</v>
          </cell>
          <cell r="E338" t="str">
            <v>CAD</v>
          </cell>
        </row>
        <row r="339">
          <cell r="A339" t="str">
            <v>EQTC - Transformer Cart</v>
          </cell>
          <cell r="B339" t="str">
            <v>EQTC</v>
          </cell>
          <cell r="C339" t="str">
            <v>Transformer Cart</v>
          </cell>
          <cell r="D339">
            <v>10</v>
          </cell>
          <cell r="E339" t="str">
            <v>CAD</v>
          </cell>
        </row>
        <row r="340">
          <cell r="A340" t="str">
            <v>EQTT - Tension Trailer</v>
          </cell>
          <cell r="B340" t="str">
            <v>EQTT</v>
          </cell>
          <cell r="C340" t="str">
            <v>Tension Trailer</v>
          </cell>
          <cell r="D340">
            <v>15</v>
          </cell>
          <cell r="E340" t="str">
            <v>CAD</v>
          </cell>
        </row>
        <row r="341">
          <cell r="A341" t="str">
            <v>EQAC - Air Compressor</v>
          </cell>
          <cell r="B341" t="str">
            <v>EQAC</v>
          </cell>
          <cell r="C341" t="str">
            <v>Air Compressor</v>
          </cell>
          <cell r="D341">
            <v>10</v>
          </cell>
          <cell r="E341" t="str">
            <v>CAD</v>
          </cell>
        </row>
        <row r="342">
          <cell r="A342" t="str">
            <v>EQFL - Forklift</v>
          </cell>
          <cell r="B342" t="str">
            <v>EQFL</v>
          </cell>
          <cell r="C342" t="str">
            <v>Forklift</v>
          </cell>
          <cell r="D342">
            <v>10</v>
          </cell>
          <cell r="E342" t="str">
            <v>CAD</v>
          </cell>
        </row>
        <row r="343">
          <cell r="A343" t="str">
            <v>EQGN - Generator</v>
          </cell>
          <cell r="B343" t="str">
            <v>EQGN</v>
          </cell>
          <cell r="C343" t="str">
            <v>Generator</v>
          </cell>
          <cell r="D343">
            <v>10</v>
          </cell>
          <cell r="E343" t="str">
            <v>CAD</v>
          </cell>
        </row>
        <row r="344">
          <cell r="A344" t="str">
            <v>BACK - Backhoe</v>
          </cell>
          <cell r="B344" t="str">
            <v>BACK</v>
          </cell>
          <cell r="C344" t="str">
            <v>Backhoe</v>
          </cell>
          <cell r="D344">
            <v>50</v>
          </cell>
          <cell r="E344" t="str">
            <v>CAD</v>
          </cell>
        </row>
        <row r="506">
          <cell r="B506" t="str">
            <v>100000</v>
          </cell>
          <cell r="C506" t="str">
            <v>Cash - General chequing</v>
          </cell>
        </row>
        <row r="507">
          <cell r="B507" t="str">
            <v>100100</v>
          </cell>
          <cell r="C507" t="str">
            <v>Cash - Daffron energy credits</v>
          </cell>
        </row>
        <row r="508">
          <cell r="B508" t="str">
            <v>100200</v>
          </cell>
          <cell r="C508" t="str">
            <v>Cash - Receipts</v>
          </cell>
        </row>
        <row r="509">
          <cell r="B509" t="str">
            <v>100300</v>
          </cell>
          <cell r="C509" t="str">
            <v>Cash - Disbursments</v>
          </cell>
        </row>
        <row r="510">
          <cell r="B510" t="str">
            <v>104000</v>
          </cell>
          <cell r="C510" t="str">
            <v>Unapplied cash - A/R</v>
          </cell>
        </row>
        <row r="511">
          <cell r="B511" t="str">
            <v>105000</v>
          </cell>
          <cell r="C511" t="str">
            <v>Outstanding cheques - A/P (L)</v>
          </cell>
        </row>
        <row r="512">
          <cell r="B512" t="str">
            <v>106000</v>
          </cell>
          <cell r="C512" t="str">
            <v>Open customer cheques (L)</v>
          </cell>
        </row>
        <row r="513">
          <cell r="B513" t="str">
            <v>106100</v>
          </cell>
          <cell r="C513" t="str">
            <v>Clearing account customer cheques (L)</v>
          </cell>
        </row>
        <row r="514">
          <cell r="B514" t="str">
            <v>107000</v>
          </cell>
          <cell r="C514" t="str">
            <v>Cash - Petty cash</v>
          </cell>
        </row>
        <row r="515">
          <cell r="B515" t="str">
            <v>108500</v>
          </cell>
          <cell r="C515" t="str">
            <v>Foreign exchange</v>
          </cell>
        </row>
        <row r="516">
          <cell r="B516" t="str">
            <v>110000</v>
          </cell>
          <cell r="C516" t="str">
            <v>Accounts receivable - Trade (L)</v>
          </cell>
        </row>
        <row r="517">
          <cell r="B517" t="str">
            <v>110001</v>
          </cell>
          <cell r="C517" t="str">
            <v>Accounts receivable - Trade other</v>
          </cell>
        </row>
        <row r="518">
          <cell r="B518" t="str">
            <v>111100</v>
          </cell>
          <cell r="C518" t="str">
            <v>Intercompany accounts receivable - Horizon Holdings Inc. (L)</v>
          </cell>
        </row>
        <row r="519">
          <cell r="B519" t="str">
            <v>111110</v>
          </cell>
          <cell r="C519" t="str">
            <v>Intercompany accounts receivable - Horizon Utilities - EDO (L)</v>
          </cell>
        </row>
        <row r="520">
          <cell r="B520" t="str">
            <v>111120</v>
          </cell>
          <cell r="C520" t="str">
            <v>Intercompany accounts receivable - Horizon Utilities - Customer care (L)</v>
          </cell>
        </row>
        <row r="521">
          <cell r="B521" t="str">
            <v>111130</v>
          </cell>
          <cell r="C521" t="str">
            <v>Intercompany accounts receivable - Horizon Energy Solutions Inc. (L)</v>
          </cell>
        </row>
        <row r="522">
          <cell r="B522" t="str">
            <v>111140</v>
          </cell>
          <cell r="C522" t="str">
            <v>Intercompany accounts receivable - HESI - MSP (L)</v>
          </cell>
        </row>
        <row r="523">
          <cell r="B523" t="str">
            <v>111150</v>
          </cell>
          <cell r="C523" t="str">
            <v>Intercompany accounts receivable - HESI - Water heaters - St. Catharines (L)</v>
          </cell>
        </row>
        <row r="524">
          <cell r="B524" t="str">
            <v>111160</v>
          </cell>
          <cell r="C524" t="str">
            <v>Intercompany accounts receivable - Hamilton Hydro Services Inc. (L)</v>
          </cell>
        </row>
        <row r="525">
          <cell r="B525" t="str">
            <v>111170</v>
          </cell>
          <cell r="C525" t="str">
            <v>Intercompany accounts receivable - HHSI - Hamilton Community Energy (L)</v>
          </cell>
        </row>
        <row r="526">
          <cell r="B526" t="str">
            <v>111180</v>
          </cell>
          <cell r="C526" t="str">
            <v>Intercompany accounts receivable - HHSI - Water heaters - Hamilton (L)</v>
          </cell>
        </row>
        <row r="527">
          <cell r="B527" t="str">
            <v>111190</v>
          </cell>
          <cell r="C527" t="str">
            <v>Intercompany accounts receivable - HHSI - FibreWired (L)</v>
          </cell>
        </row>
        <row r="528">
          <cell r="B528" t="str">
            <v>111200</v>
          </cell>
          <cell r="C528" t="str">
            <v>Intercompany accounts receivable - Hamilton Utilities Corporation (L)</v>
          </cell>
        </row>
        <row r="529">
          <cell r="B529" t="str">
            <v>111300</v>
          </cell>
          <cell r="C529" t="str">
            <v>Intercompany receivable - HHSI - Daffron - Water Heaters</v>
          </cell>
        </row>
        <row r="530">
          <cell r="B530" t="str">
            <v>111310</v>
          </cell>
          <cell r="C530" t="str">
            <v>Intercompany receivable - HHSI - Daffron - HCE</v>
          </cell>
        </row>
        <row r="531">
          <cell r="B531" t="str">
            <v>111320</v>
          </cell>
          <cell r="C531" t="str">
            <v>Intercompany receivable - HESI - Daffron - Water Heaters</v>
          </cell>
        </row>
        <row r="532">
          <cell r="B532" t="str">
            <v>111330</v>
          </cell>
          <cell r="C532" t="str">
            <v>Intercompany receivable - HESI - Daffron - MSP</v>
          </cell>
        </row>
        <row r="533">
          <cell r="B533" t="str">
            <v>111400</v>
          </cell>
          <cell r="C533" t="str">
            <v>Intercompany accounts receivable - HHSI - Hamilton Community Energy</v>
          </cell>
        </row>
        <row r="534">
          <cell r="B534" t="str">
            <v>111410</v>
          </cell>
          <cell r="C534" t="str">
            <v>Intercompany accounts receivable - Hamilton Hydro Services Inc.</v>
          </cell>
        </row>
        <row r="535">
          <cell r="B535" t="str">
            <v>111420</v>
          </cell>
          <cell r="C535" t="str">
            <v>Intercompany accounts receivable - HHSI - Water heaters - Hamilton</v>
          </cell>
        </row>
        <row r="536">
          <cell r="B536" t="str">
            <v>111500</v>
          </cell>
          <cell r="C536" t="str">
            <v>Intercompany accounts receivable - HESI - MSP</v>
          </cell>
        </row>
        <row r="537">
          <cell r="B537" t="str">
            <v>111510</v>
          </cell>
          <cell r="C537" t="str">
            <v>Intercompany accounts receivable - Horizon Energy Solutions Inc.</v>
          </cell>
        </row>
        <row r="538">
          <cell r="B538" t="str">
            <v>111520</v>
          </cell>
          <cell r="C538" t="str">
            <v>Intercompany accounts receivable - HESI Water heaters - St. Catharines</v>
          </cell>
        </row>
        <row r="539">
          <cell r="B539" t="str">
            <v>111600</v>
          </cell>
          <cell r="C539" t="str">
            <v>Intercompany accounts receivable - Customer care - Clearing</v>
          </cell>
        </row>
        <row r="540">
          <cell r="B540" t="str">
            <v>111610</v>
          </cell>
          <cell r="C540" t="str">
            <v>Intercompany accounts receivable - Horizon Utilities - Customer care</v>
          </cell>
        </row>
        <row r="541">
          <cell r="B541" t="str">
            <v>111700</v>
          </cell>
          <cell r="C541" t="str">
            <v>Intercompany accounts receivable - Horizon Holdings Inc.</v>
          </cell>
        </row>
        <row r="542">
          <cell r="B542" t="str">
            <v>111800</v>
          </cell>
          <cell r="C542" t="str">
            <v>Intercompany accounts receivable - Horizon Utilities - EDO</v>
          </cell>
        </row>
        <row r="543">
          <cell r="B543" t="str">
            <v>111900</v>
          </cell>
          <cell r="C543" t="str">
            <v>Intercompany accounts receivable - Hamilton Utilities Corporation</v>
          </cell>
        </row>
        <row r="544">
          <cell r="B544" t="str">
            <v>112000</v>
          </cell>
          <cell r="C544" t="str">
            <v>Advanced invoice clearing (L)</v>
          </cell>
        </row>
        <row r="545">
          <cell r="B545" t="str">
            <v>112500</v>
          </cell>
          <cell r="C545" t="str">
            <v>Accounts receivable - Recoverable work (L)</v>
          </cell>
        </row>
        <row r="546">
          <cell r="B546" t="str">
            <v>112501</v>
          </cell>
          <cell r="C546" t="str">
            <v>Accounts receivable - Recoverable work other</v>
          </cell>
        </row>
        <row r="547">
          <cell r="B547" t="str">
            <v>113000</v>
          </cell>
          <cell r="C547" t="str">
            <v>Accounts receivable - Retailers</v>
          </cell>
        </row>
        <row r="548">
          <cell r="B548" t="str">
            <v>113500</v>
          </cell>
          <cell r="C548" t="str">
            <v>Accounts receivable - Daffron</v>
          </cell>
        </row>
        <row r="549">
          <cell r="B549" t="str">
            <v>113600</v>
          </cell>
          <cell r="C549" t="str">
            <v>Accounts receivable - Unbilled</v>
          </cell>
        </row>
        <row r="550">
          <cell r="B550" t="str">
            <v>113998</v>
          </cell>
          <cell r="C550" t="str">
            <v>Daffron historical clearing account</v>
          </cell>
        </row>
        <row r="551">
          <cell r="B551" t="str">
            <v>113999</v>
          </cell>
          <cell r="C551" t="str">
            <v>Water and sewer - Clearing account</v>
          </cell>
        </row>
        <row r="552">
          <cell r="B552" t="str">
            <v>114000</v>
          </cell>
          <cell r="C552" t="str">
            <v>Allowance for doubtful accounts - Trade (L)</v>
          </cell>
        </row>
        <row r="553">
          <cell r="B553" t="str">
            <v>114100</v>
          </cell>
          <cell r="C553" t="str">
            <v>Allowance for doubtful accounts - Daffron</v>
          </cell>
        </row>
        <row r="554">
          <cell r="B554" t="str">
            <v>114200</v>
          </cell>
          <cell r="C554" t="str">
            <v>Allowance for doubtful accounts - Miscellaneous</v>
          </cell>
        </row>
        <row r="555">
          <cell r="B555" t="str">
            <v>115000</v>
          </cell>
          <cell r="C555" t="str">
            <v>Advance - Employee travel</v>
          </cell>
        </row>
        <row r="556">
          <cell r="B556" t="str">
            <v>117000</v>
          </cell>
          <cell r="C556" t="str">
            <v>Other receivables</v>
          </cell>
        </row>
        <row r="557">
          <cell r="B557" t="str">
            <v>117100</v>
          </cell>
          <cell r="C557" t="str">
            <v>Other receivables - Regulatory</v>
          </cell>
        </row>
        <row r="558">
          <cell r="B558" t="str">
            <v>117200</v>
          </cell>
          <cell r="C558" t="str">
            <v>Other receivables - Miscellaneous backbilling</v>
          </cell>
        </row>
        <row r="559">
          <cell r="B559" t="str">
            <v>118000</v>
          </cell>
          <cell r="C559" t="str">
            <v>Interest/dividend receivable</v>
          </cell>
        </row>
        <row r="560">
          <cell r="B560" t="str">
            <v>118500</v>
          </cell>
          <cell r="C560" t="str">
            <v>Rents receivable</v>
          </cell>
        </row>
        <row r="561">
          <cell r="B561" t="str">
            <v>119000</v>
          </cell>
          <cell r="C561" t="str">
            <v>Notes receivables</v>
          </cell>
        </row>
        <row r="562">
          <cell r="B562" t="str">
            <v>120000</v>
          </cell>
          <cell r="C562" t="str">
            <v>Inventory (L)</v>
          </cell>
        </row>
        <row r="563">
          <cell r="B563" t="str">
            <v>120001</v>
          </cell>
          <cell r="C563" t="str">
            <v>Inventory</v>
          </cell>
        </row>
        <row r="564">
          <cell r="B564" t="str">
            <v>120099</v>
          </cell>
          <cell r="C564" t="str">
            <v>Inventory - Return clearing</v>
          </cell>
        </row>
        <row r="565">
          <cell r="B565" t="str">
            <v>120500</v>
          </cell>
          <cell r="C565" t="str">
            <v>Inventory - Fuel</v>
          </cell>
        </row>
        <row r="566">
          <cell r="B566" t="str">
            <v>122000</v>
          </cell>
          <cell r="C566" t="str">
            <v>Inventory - Work in process</v>
          </cell>
        </row>
        <row r="567">
          <cell r="B567" t="str">
            <v>122500</v>
          </cell>
          <cell r="C567" t="str">
            <v>Inventory - Work in process at vendor</v>
          </cell>
        </row>
        <row r="568">
          <cell r="B568" t="str">
            <v>122600</v>
          </cell>
          <cell r="C568" t="str">
            <v>Inventory in exchange</v>
          </cell>
        </row>
        <row r="569">
          <cell r="B569" t="str">
            <v>124500</v>
          </cell>
          <cell r="C569" t="str">
            <v>Transfer within a site</v>
          </cell>
        </row>
        <row r="570">
          <cell r="B570" t="str">
            <v>124600</v>
          </cell>
          <cell r="C570" t="str">
            <v>Transfer between sites</v>
          </cell>
        </row>
        <row r="571">
          <cell r="B571" t="str">
            <v>124700</v>
          </cell>
          <cell r="C571" t="str">
            <v>Non-inventory trans between sites</v>
          </cell>
        </row>
        <row r="572">
          <cell r="B572" t="str">
            <v>125800</v>
          </cell>
          <cell r="C572" t="str">
            <v>Inventory - Consignment</v>
          </cell>
        </row>
        <row r="573">
          <cell r="B573" t="str">
            <v>126000</v>
          </cell>
          <cell r="C573" t="str">
            <v>Reserve for excess and obsolete inventory</v>
          </cell>
        </row>
        <row r="574">
          <cell r="B574" t="str">
            <v>127100</v>
          </cell>
          <cell r="C574" t="str">
            <v>Work in progress (L)</v>
          </cell>
        </row>
        <row r="575">
          <cell r="B575" t="str">
            <v>127101</v>
          </cell>
          <cell r="C575" t="str">
            <v>Work in progress - Other</v>
          </cell>
        </row>
        <row r="576">
          <cell r="B576" t="str">
            <v>127102</v>
          </cell>
          <cell r="C576" t="str">
            <v>Work in progress - Project closure clearing</v>
          </cell>
        </row>
        <row r="577">
          <cell r="B577" t="str">
            <v>127800</v>
          </cell>
          <cell r="C577" t="str">
            <v>Capitalized project revenue (L)</v>
          </cell>
        </row>
        <row r="578">
          <cell r="B578" t="str">
            <v>130000</v>
          </cell>
          <cell r="C578" t="str">
            <v>Deferred tax - Current</v>
          </cell>
        </row>
        <row r="579">
          <cell r="B579" t="str">
            <v>131000</v>
          </cell>
          <cell r="C579" t="str">
            <v>Deferred tax - Long-term</v>
          </cell>
        </row>
        <row r="580">
          <cell r="B580" t="str">
            <v>140000</v>
          </cell>
          <cell r="C580" t="str">
            <v>Prepaid expense (L)</v>
          </cell>
        </row>
        <row r="581">
          <cell r="B581" t="str">
            <v>140100</v>
          </cell>
          <cell r="C581" t="str">
            <v>Prepaid insurance (L)</v>
          </cell>
        </row>
        <row r="582">
          <cell r="B582" t="str">
            <v>140200</v>
          </cell>
          <cell r="C582" t="str">
            <v>Prepaid property taxes</v>
          </cell>
        </row>
        <row r="583">
          <cell r="B583" t="str">
            <v>140300</v>
          </cell>
          <cell r="C583" t="str">
            <v>Prepaid other</v>
          </cell>
        </row>
        <row r="584">
          <cell r="B584" t="str">
            <v>140350</v>
          </cell>
          <cell r="C584" t="str">
            <v>Prepaid Postage</v>
          </cell>
        </row>
        <row r="585">
          <cell r="B585" t="str">
            <v>140390</v>
          </cell>
          <cell r="C585" t="str">
            <v>Prepaid Customer Care (L)</v>
          </cell>
        </row>
        <row r="586">
          <cell r="B586" t="str">
            <v>140391</v>
          </cell>
          <cell r="C586" t="str">
            <v>Prepaid Customer Care</v>
          </cell>
        </row>
        <row r="587">
          <cell r="B587" t="str">
            <v>140400</v>
          </cell>
          <cell r="C587" t="str">
            <v>Supplier advances (L)</v>
          </cell>
        </row>
        <row r="588">
          <cell r="B588" t="str">
            <v>144000</v>
          </cell>
          <cell r="C588" t="str">
            <v>Other Current Assets</v>
          </cell>
        </row>
        <row r="589">
          <cell r="B589" t="str">
            <v>144100</v>
          </cell>
          <cell r="C589" t="str">
            <v>Accrual for tax - Federal</v>
          </cell>
        </row>
        <row r="590">
          <cell r="B590" t="str">
            <v>144200</v>
          </cell>
          <cell r="C590" t="str">
            <v>Accrual for tax - Provincial</v>
          </cell>
        </row>
        <row r="591">
          <cell r="B591" t="str">
            <v>145000</v>
          </cell>
          <cell r="C591" t="str">
            <v>Investment - Long-term</v>
          </cell>
        </row>
        <row r="592">
          <cell r="B592" t="str">
            <v>146000</v>
          </cell>
          <cell r="C592" t="str">
            <v>Other special or collateral funds</v>
          </cell>
        </row>
        <row r="593">
          <cell r="B593" t="str">
            <v>146500</v>
          </cell>
          <cell r="C593" t="str">
            <v>Sinking funds</v>
          </cell>
        </row>
        <row r="594">
          <cell r="B594" t="str">
            <v>147000</v>
          </cell>
          <cell r="C594" t="str">
            <v>Unamortized debt expense</v>
          </cell>
        </row>
        <row r="595">
          <cell r="B595" t="str">
            <v>148000</v>
          </cell>
          <cell r="C595" t="str">
            <v>Deferred issuance costs</v>
          </cell>
        </row>
        <row r="596">
          <cell r="B596" t="str">
            <v>148100</v>
          </cell>
          <cell r="C596" t="str">
            <v>Deferred merger and aquisition costs</v>
          </cell>
        </row>
        <row r="597">
          <cell r="B597" t="str">
            <v>148200</v>
          </cell>
          <cell r="C597" t="str">
            <v>Deferred costs - Other</v>
          </cell>
        </row>
        <row r="598">
          <cell r="B598" t="str">
            <v>148300</v>
          </cell>
          <cell r="C598" t="str">
            <v>Account 1562 reserve</v>
          </cell>
        </row>
        <row r="599">
          <cell r="B599" t="str">
            <v>148400</v>
          </cell>
          <cell r="C599" t="str">
            <v>Deferred conservation and demand management costs</v>
          </cell>
        </row>
        <row r="600">
          <cell r="B600" t="str">
            <v>150000</v>
          </cell>
          <cell r="C600" t="str">
            <v>Land</v>
          </cell>
        </row>
        <row r="601">
          <cell r="B601" t="str">
            <v>150500</v>
          </cell>
          <cell r="C601" t="str">
            <v>Land rights - Distribution plant</v>
          </cell>
        </row>
        <row r="602">
          <cell r="B602" t="str">
            <v>150600</v>
          </cell>
          <cell r="C602" t="str">
            <v>Land rights - General plant</v>
          </cell>
        </row>
        <row r="603">
          <cell r="B603" t="str">
            <v>150700</v>
          </cell>
          <cell r="C603" t="str">
            <v>Land - Substations</v>
          </cell>
        </row>
        <row r="604">
          <cell r="B604" t="str">
            <v>151000</v>
          </cell>
          <cell r="C604" t="str">
            <v>Building</v>
          </cell>
        </row>
        <row r="605">
          <cell r="B605" t="str">
            <v>151200</v>
          </cell>
          <cell r="C605" t="str">
            <v>Building - Substations</v>
          </cell>
        </row>
        <row r="606">
          <cell r="B606" t="str">
            <v>151250</v>
          </cell>
          <cell r="C606" t="str">
            <v>Hydro One substation contribution</v>
          </cell>
        </row>
        <row r="607">
          <cell r="B607" t="str">
            <v>151300</v>
          </cell>
          <cell r="C607" t="str">
            <v>Substation equipment</v>
          </cell>
        </row>
        <row r="608">
          <cell r="B608" t="str">
            <v>151400</v>
          </cell>
          <cell r="C608" t="str">
            <v>Transformers</v>
          </cell>
        </row>
        <row r="609">
          <cell r="B609" t="str">
            <v>151450</v>
          </cell>
          <cell r="C609" t="str">
            <v>Services</v>
          </cell>
        </row>
        <row r="610">
          <cell r="B610" t="str">
            <v>151500</v>
          </cell>
          <cell r="C610" t="str">
            <v>Meters</v>
          </cell>
        </row>
        <row r="611">
          <cell r="B611" t="str">
            <v>151510</v>
          </cell>
          <cell r="C611" t="str">
            <v>Smart meters</v>
          </cell>
        </row>
        <row r="612">
          <cell r="B612" t="str">
            <v>152000</v>
          </cell>
          <cell r="C612" t="str">
            <v>Leasehold improvement - Distribution plant</v>
          </cell>
        </row>
        <row r="613">
          <cell r="B613" t="str">
            <v>152100</v>
          </cell>
          <cell r="C613" t="str">
            <v>Leasehold improvement - General plant</v>
          </cell>
        </row>
        <row r="614">
          <cell r="B614" t="str">
            <v>152500</v>
          </cell>
          <cell r="C614" t="str">
            <v>Poles, towers and fixtures</v>
          </cell>
        </row>
        <row r="615">
          <cell r="B615" t="str">
            <v>153000</v>
          </cell>
          <cell r="C615" t="str">
            <v>Tools, shop and garage equipment</v>
          </cell>
        </row>
        <row r="616">
          <cell r="B616" t="str">
            <v>153100</v>
          </cell>
          <cell r="C616" t="str">
            <v>Measurement and testing equipment</v>
          </cell>
        </row>
        <row r="617">
          <cell r="B617" t="str">
            <v>153200</v>
          </cell>
          <cell r="C617" t="str">
            <v>Power operated equipment</v>
          </cell>
        </row>
        <row r="618">
          <cell r="B618" t="str">
            <v>153300</v>
          </cell>
          <cell r="C618" t="str">
            <v>Communications equipment</v>
          </cell>
        </row>
        <row r="619">
          <cell r="B619" t="str">
            <v>153400</v>
          </cell>
          <cell r="C619" t="str">
            <v>Other equipment</v>
          </cell>
        </row>
        <row r="620">
          <cell r="B620" t="str">
            <v>153500</v>
          </cell>
          <cell r="C620" t="str">
            <v>Stores equipment</v>
          </cell>
        </row>
        <row r="621">
          <cell r="B621" t="str">
            <v>153600</v>
          </cell>
          <cell r="C621" t="str">
            <v>System supervisory equipment</v>
          </cell>
        </row>
        <row r="622">
          <cell r="B622" t="str">
            <v>154000</v>
          </cell>
          <cell r="C622" t="str">
            <v>Furniture and fixtures</v>
          </cell>
        </row>
        <row r="623">
          <cell r="B623" t="str">
            <v>154500</v>
          </cell>
          <cell r="C623" t="str">
            <v>Computer software</v>
          </cell>
        </row>
        <row r="624">
          <cell r="B624" t="str">
            <v>155000</v>
          </cell>
          <cell r="C624" t="str">
            <v>Computer hardware</v>
          </cell>
        </row>
        <row r="625">
          <cell r="B625" t="str">
            <v>155500</v>
          </cell>
          <cell r="C625" t="str">
            <v>Overhead conductors and devices</v>
          </cell>
        </row>
        <row r="626">
          <cell r="B626" t="str">
            <v>156000</v>
          </cell>
          <cell r="C626" t="str">
            <v>Underground conductors and devices</v>
          </cell>
        </row>
        <row r="627">
          <cell r="B627" t="str">
            <v>156600</v>
          </cell>
          <cell r="C627" t="str">
            <v>Underground conduit</v>
          </cell>
        </row>
        <row r="628">
          <cell r="B628" t="str">
            <v>157000</v>
          </cell>
          <cell r="C628" t="str">
            <v>Vehicles</v>
          </cell>
        </row>
        <row r="629">
          <cell r="B629" t="str">
            <v>158000</v>
          </cell>
          <cell r="C629" t="str">
            <v>Other tangible property</v>
          </cell>
        </row>
        <row r="630">
          <cell r="B630" t="str">
            <v>158100</v>
          </cell>
          <cell r="C630" t="str">
            <v>Water heaters</v>
          </cell>
        </row>
        <row r="631">
          <cell r="B631" t="str">
            <v>158200</v>
          </cell>
          <cell r="C631" t="str">
            <v>Sentinel lights</v>
          </cell>
        </row>
        <row r="632">
          <cell r="B632" t="str">
            <v>158300</v>
          </cell>
          <cell r="C632" t="str">
            <v>Piping infrastructure</v>
          </cell>
        </row>
        <row r="633">
          <cell r="B633" t="str">
            <v>158400</v>
          </cell>
          <cell r="C633" t="str">
            <v>Generators</v>
          </cell>
        </row>
        <row r="634">
          <cell r="B634" t="str">
            <v>158500</v>
          </cell>
          <cell r="C634" t="str">
            <v>Energy centre equipment class 43.1</v>
          </cell>
        </row>
        <row r="635">
          <cell r="B635" t="str">
            <v>159000</v>
          </cell>
          <cell r="C635" t="str">
            <v>Capital - work in progress</v>
          </cell>
        </row>
        <row r="636">
          <cell r="B636" t="str">
            <v>159500</v>
          </cell>
          <cell r="C636" t="str">
            <v>Property under capital lease</v>
          </cell>
        </row>
        <row r="637">
          <cell r="B637" t="str">
            <v>159900</v>
          </cell>
          <cell r="C637" t="str">
            <v>Provision for impairment</v>
          </cell>
        </row>
        <row r="638">
          <cell r="B638" t="str">
            <v>160000</v>
          </cell>
          <cell r="C638" t="str">
            <v>Accumulated depreciation</v>
          </cell>
        </row>
        <row r="639">
          <cell r="B639" t="str">
            <v>160500</v>
          </cell>
          <cell r="C639" t="str">
            <v>Accumulated depreciation - capital contribution</v>
          </cell>
        </row>
        <row r="640">
          <cell r="B640" t="str">
            <v>160900</v>
          </cell>
          <cell r="C640" t="str">
            <v>Amortization of provision for impairment</v>
          </cell>
        </row>
        <row r="641">
          <cell r="B641" t="str">
            <v>161000</v>
          </cell>
          <cell r="C641" t="str">
            <v>Accumulated depreciation - Adjustments</v>
          </cell>
        </row>
        <row r="642">
          <cell r="B642" t="str">
            <v>170000</v>
          </cell>
          <cell r="C642" t="str">
            <v>Unrecovered plant and regulatory study costs</v>
          </cell>
        </row>
        <row r="643">
          <cell r="B643" t="str">
            <v>170500</v>
          </cell>
          <cell r="C643" t="str">
            <v>Other regulatory assets - Net accruals</v>
          </cell>
        </row>
        <row r="644">
          <cell r="B644" t="str">
            <v>170510</v>
          </cell>
          <cell r="C644" t="str">
            <v>Other regulatory assets - Other adjustments</v>
          </cell>
        </row>
        <row r="645">
          <cell r="B645" t="str">
            <v>170520</v>
          </cell>
          <cell r="C645" t="str">
            <v>Other regulatory assets - Carrying charges</v>
          </cell>
        </row>
        <row r="646">
          <cell r="B646" t="str">
            <v>171000</v>
          </cell>
          <cell r="C646" t="str">
            <v>Preliminary survey and investigation charges</v>
          </cell>
        </row>
        <row r="647">
          <cell r="B647" t="str">
            <v>171500</v>
          </cell>
          <cell r="C647" t="str">
            <v>Emission allowance inventory</v>
          </cell>
        </row>
        <row r="648">
          <cell r="B648" t="str">
            <v>171600</v>
          </cell>
          <cell r="C648" t="str">
            <v>Emission allowance withheld</v>
          </cell>
        </row>
        <row r="649">
          <cell r="B649" t="str">
            <v>171800</v>
          </cell>
          <cell r="C649" t="str">
            <v>RCVA retail - Net accruals</v>
          </cell>
        </row>
        <row r="650">
          <cell r="B650" t="str">
            <v>171810</v>
          </cell>
          <cell r="C650" t="str">
            <v>RCVA retail - Other Adjustments</v>
          </cell>
        </row>
        <row r="651">
          <cell r="B651" t="str">
            <v>171820</v>
          </cell>
          <cell r="C651" t="str">
            <v>RCVA retail - Carrying charges</v>
          </cell>
        </row>
        <row r="652">
          <cell r="B652" t="str">
            <v>172500</v>
          </cell>
          <cell r="C652" t="str">
            <v>Miscellaneous deferred debits - Regulatory</v>
          </cell>
        </row>
        <row r="653">
          <cell r="B653" t="str">
            <v>172510</v>
          </cell>
          <cell r="C653" t="str">
            <v>Retroactive revenue recovery</v>
          </cell>
        </row>
        <row r="654">
          <cell r="B654" t="str">
            <v>173000</v>
          </cell>
          <cell r="C654" t="str">
            <v>Deferred losses from disposition of utility plant</v>
          </cell>
        </row>
        <row r="655">
          <cell r="B655" t="str">
            <v>174000</v>
          </cell>
          <cell r="C655" t="str">
            <v>Unamortized loss on reacquired debt</v>
          </cell>
        </row>
        <row r="656">
          <cell r="B656" t="str">
            <v>174500</v>
          </cell>
          <cell r="C656" t="str">
            <v>Development charge deposits/receivables</v>
          </cell>
        </row>
        <row r="657">
          <cell r="B657" t="str">
            <v>174800</v>
          </cell>
          <cell r="C657" t="str">
            <v>RCVA STR - Net accruals</v>
          </cell>
        </row>
        <row r="658">
          <cell r="B658" t="str">
            <v>174810</v>
          </cell>
          <cell r="C658" t="str">
            <v>RCVA STR - Other adjustments</v>
          </cell>
        </row>
        <row r="659">
          <cell r="B659" t="str">
            <v>174820</v>
          </cell>
          <cell r="C659" t="str">
            <v>RCVA STR - Carrying charges</v>
          </cell>
        </row>
        <row r="660">
          <cell r="B660" t="str">
            <v>175000</v>
          </cell>
          <cell r="C660" t="str">
            <v>LV variance account - Net accruals</v>
          </cell>
        </row>
        <row r="661">
          <cell r="B661" t="str">
            <v>175010</v>
          </cell>
          <cell r="C661" t="str">
            <v>LV variance account - Other adjustments</v>
          </cell>
        </row>
        <row r="662">
          <cell r="B662" t="str">
            <v>175020</v>
          </cell>
          <cell r="C662" t="str">
            <v>LV variance account - Carrying charges</v>
          </cell>
        </row>
        <row r="663">
          <cell r="B663" t="str">
            <v>175500</v>
          </cell>
          <cell r="C663" t="str">
            <v>Smart meter capital and recovery offset VA - Revenues</v>
          </cell>
        </row>
        <row r="664">
          <cell r="B664" t="str">
            <v>175510</v>
          </cell>
          <cell r="C664" t="str">
            <v>Smart meter capital and recovery offset VA - Capital</v>
          </cell>
        </row>
        <row r="665">
          <cell r="B665" t="str">
            <v>175520</v>
          </cell>
          <cell r="C665" t="str">
            <v>Smart meter capital and recovery offset VA - Carrying charges</v>
          </cell>
        </row>
        <row r="666">
          <cell r="B666" t="str">
            <v>175530</v>
          </cell>
          <cell r="C666" t="str">
            <v>Smart meter capital and recovery offset VA - Accumulated amortization</v>
          </cell>
        </row>
        <row r="667">
          <cell r="B667" t="str">
            <v>175540</v>
          </cell>
          <cell r="C667" t="str">
            <v>Smart meter capital and recovery offset VA - Stranded meter costs</v>
          </cell>
        </row>
        <row r="668">
          <cell r="B668" t="str">
            <v>175550</v>
          </cell>
          <cell r="C668" t="str">
            <v>Smart meter capital and recovery offset VA - Smart meter revenue for GAAP</v>
          </cell>
        </row>
        <row r="669">
          <cell r="B669" t="str">
            <v>175600</v>
          </cell>
          <cell r="C669" t="str">
            <v>Smart Meter OM&amp;A VA - Incremental costs</v>
          </cell>
        </row>
        <row r="670">
          <cell r="B670" t="str">
            <v>175610</v>
          </cell>
          <cell r="C670" t="str">
            <v>Smart Meter OM&amp;A VA - Carrying charges</v>
          </cell>
        </row>
        <row r="671">
          <cell r="B671" t="str">
            <v>175620</v>
          </cell>
          <cell r="C671" t="str">
            <v>Smart meter historical</v>
          </cell>
        </row>
        <row r="672">
          <cell r="B672" t="str">
            <v>175630</v>
          </cell>
          <cell r="C672" t="str">
            <v>Smart Meter OM&amp;A VA - Amortization expense</v>
          </cell>
        </row>
        <row r="673">
          <cell r="B673" t="str">
            <v>176000</v>
          </cell>
          <cell r="C673" t="str">
            <v>Deferred development costs</v>
          </cell>
        </row>
        <row r="674">
          <cell r="B674" t="str">
            <v>176200</v>
          </cell>
          <cell r="C674" t="str">
            <v>Deferred taxes</v>
          </cell>
        </row>
        <row r="675">
          <cell r="B675" t="str">
            <v>176201</v>
          </cell>
          <cell r="C675" t="str">
            <v>Deferred taxes - Future payment in lieu of taxes</v>
          </cell>
        </row>
        <row r="676">
          <cell r="B676" t="str">
            <v>176300</v>
          </cell>
          <cell r="C676" t="str">
            <v>Contra asset - Deferred taxes</v>
          </cell>
        </row>
        <row r="677">
          <cell r="B677" t="str">
            <v>176500</v>
          </cell>
          <cell r="C677" t="str">
            <v>Conservation and demand management expenditures and recoveries</v>
          </cell>
        </row>
        <row r="678">
          <cell r="B678" t="str">
            <v>176600</v>
          </cell>
          <cell r="C678" t="str">
            <v>Conservation and demand management contra account</v>
          </cell>
        </row>
        <row r="679">
          <cell r="B679" t="str">
            <v>177000</v>
          </cell>
          <cell r="C679" t="str">
            <v>Reserve for transition costs</v>
          </cell>
        </row>
        <row r="680">
          <cell r="B680" t="str">
            <v>177100</v>
          </cell>
          <cell r="C680" t="str">
            <v>Qualifying transition costs</v>
          </cell>
        </row>
        <row r="681">
          <cell r="B681" t="str">
            <v>177200</v>
          </cell>
          <cell r="C681" t="str">
            <v>Extraordinary event costs</v>
          </cell>
        </row>
        <row r="682">
          <cell r="B682" t="str">
            <v>177400</v>
          </cell>
          <cell r="C682" t="str">
            <v>Deferred rate impact amounts</v>
          </cell>
        </row>
        <row r="683">
          <cell r="B683" t="str">
            <v>178000</v>
          </cell>
          <cell r="C683" t="str">
            <v>RSVA WMS - Net accruals</v>
          </cell>
        </row>
        <row r="684">
          <cell r="B684" t="str">
            <v>178010</v>
          </cell>
          <cell r="C684" t="str">
            <v>RSVA WMS - Other adjustments</v>
          </cell>
        </row>
        <row r="685">
          <cell r="B685" t="str">
            <v>178020</v>
          </cell>
          <cell r="C685" t="str">
            <v>RSVA WMS - Carrying charges</v>
          </cell>
        </row>
        <row r="686">
          <cell r="B686" t="str">
            <v>178200</v>
          </cell>
          <cell r="C686" t="str">
            <v>RSVA one-time - Net accruals</v>
          </cell>
        </row>
        <row r="687">
          <cell r="B687" t="str">
            <v>178210</v>
          </cell>
          <cell r="C687" t="str">
            <v>RSVA one-time - Other adjustments</v>
          </cell>
        </row>
        <row r="688">
          <cell r="B688" t="str">
            <v>178220</v>
          </cell>
          <cell r="C688" t="str">
            <v>RSVA one-time - Carrying charges</v>
          </cell>
        </row>
        <row r="689">
          <cell r="B689" t="str">
            <v>178400</v>
          </cell>
          <cell r="C689" t="str">
            <v>RSVA NW - Net accruals</v>
          </cell>
        </row>
        <row r="690">
          <cell r="B690" t="str">
            <v>178410</v>
          </cell>
          <cell r="C690" t="str">
            <v>RSVA NW - Other adjustments</v>
          </cell>
        </row>
        <row r="691">
          <cell r="B691" t="str">
            <v>178420</v>
          </cell>
          <cell r="C691" t="str">
            <v>RSVA NW - Carrying charges</v>
          </cell>
        </row>
        <row r="692">
          <cell r="B692" t="str">
            <v>178600</v>
          </cell>
          <cell r="C692" t="str">
            <v>RSVA CN - Net accruals</v>
          </cell>
        </row>
        <row r="693">
          <cell r="B693" t="str">
            <v>178610</v>
          </cell>
          <cell r="C693" t="str">
            <v>RSVA CN - Other adjustments</v>
          </cell>
        </row>
        <row r="694">
          <cell r="B694" t="str">
            <v>178620</v>
          </cell>
          <cell r="C694" t="str">
            <v>RSVA CN - Carrying charges</v>
          </cell>
        </row>
        <row r="695">
          <cell r="B695" t="str">
            <v>178800</v>
          </cell>
          <cell r="C695" t="str">
            <v>RSVA power - Net accruals</v>
          </cell>
        </row>
        <row r="696">
          <cell r="B696" t="str">
            <v>178810</v>
          </cell>
          <cell r="C696" t="str">
            <v>RSVA power - Other adjustments</v>
          </cell>
        </row>
        <row r="697">
          <cell r="B697" t="str">
            <v>178820</v>
          </cell>
          <cell r="C697" t="str">
            <v>RSVA power - Carrying charges</v>
          </cell>
        </row>
        <row r="698">
          <cell r="B698" t="str">
            <v>178830</v>
          </cell>
          <cell r="C698" t="str">
            <v>RSVA power adj - Net accruals</v>
          </cell>
        </row>
        <row r="699">
          <cell r="B699" t="str">
            <v>178840</v>
          </cell>
          <cell r="C699" t="str">
            <v>RSVA power adj - Other adjustments</v>
          </cell>
        </row>
        <row r="700">
          <cell r="B700" t="str">
            <v>178850</v>
          </cell>
          <cell r="C700" t="str">
            <v>RSVA power adj - Carrying charges</v>
          </cell>
        </row>
        <row r="701">
          <cell r="B701" t="str">
            <v>179000</v>
          </cell>
          <cell r="C701" t="str">
            <v>Recovery of regulatory asset balances - Net accruals</v>
          </cell>
        </row>
        <row r="702">
          <cell r="B702" t="str">
            <v>179010</v>
          </cell>
          <cell r="C702" t="str">
            <v>Recovery of regulatory asset balances - Other adjustments</v>
          </cell>
        </row>
        <row r="703">
          <cell r="B703" t="str">
            <v>179020</v>
          </cell>
          <cell r="C703" t="str">
            <v>Recovery of regulatory asset balances - Carrying charges</v>
          </cell>
        </row>
        <row r="704">
          <cell r="B704" t="str">
            <v>179030</v>
          </cell>
          <cell r="C704" t="str">
            <v>Recovery of regulatory asset balances 2008 - Net accruals</v>
          </cell>
        </row>
        <row r="705">
          <cell r="B705" t="str">
            <v>179040</v>
          </cell>
          <cell r="C705" t="str">
            <v>Recovery of regulatory asset balances 2008 - Other adjustments</v>
          </cell>
        </row>
        <row r="706">
          <cell r="B706" t="str">
            <v>179050</v>
          </cell>
          <cell r="C706" t="str">
            <v>Recovery of regulatory asset balances 2008 - Carrying charges</v>
          </cell>
        </row>
        <row r="707">
          <cell r="B707" t="str">
            <v>179200</v>
          </cell>
          <cell r="C707" t="str">
            <v>PIL's and tax variance for 2006 and subsequent years</v>
          </cell>
        </row>
        <row r="708">
          <cell r="B708" t="str">
            <v>179210</v>
          </cell>
          <cell r="C708" t="str">
            <v>PIL's and tax variance for 2006 and subsequent years - Other adjustments</v>
          </cell>
        </row>
        <row r="709">
          <cell r="B709" t="str">
            <v>179220</v>
          </cell>
          <cell r="C709" t="str">
            <v>PIL's and tax variance for 2006 and sub years - Carrying charges</v>
          </cell>
        </row>
        <row r="710">
          <cell r="B710" t="str">
            <v>179300</v>
          </cell>
          <cell r="C710" t="str">
            <v>Regulatory provisions</v>
          </cell>
        </row>
        <row r="711">
          <cell r="B711" t="str">
            <v>180000</v>
          </cell>
          <cell r="C711" t="str">
            <v>Customer contracts</v>
          </cell>
        </row>
        <row r="712">
          <cell r="B712" t="str">
            <v>190000</v>
          </cell>
          <cell r="C712" t="str">
            <v>Deposits</v>
          </cell>
        </row>
        <row r="713">
          <cell r="B713" t="str">
            <v>190100</v>
          </cell>
          <cell r="C713" t="str">
            <v>Deposits - Long-term</v>
          </cell>
        </row>
        <row r="714">
          <cell r="B714" t="str">
            <v>190400</v>
          </cell>
          <cell r="C714" t="str">
            <v>Contribution to overhead substation</v>
          </cell>
        </row>
        <row r="715">
          <cell r="B715" t="str">
            <v>190500</v>
          </cell>
          <cell r="C715" t="str">
            <v>Contributions and grants</v>
          </cell>
        </row>
        <row r="716">
          <cell r="B716" t="str">
            <v>190600</v>
          </cell>
          <cell r="C716" t="str">
            <v>Contributions - Damage recoverable</v>
          </cell>
        </row>
        <row r="717">
          <cell r="B717" t="str">
            <v>193000</v>
          </cell>
          <cell r="C717" t="str">
            <v>Unamortized bond issue cost</v>
          </cell>
        </row>
        <row r="718">
          <cell r="B718" t="str">
            <v>193500</v>
          </cell>
          <cell r="C718" t="str">
            <v>Unamortized bond discount</v>
          </cell>
        </row>
        <row r="719">
          <cell r="B719" t="str">
            <v>193600</v>
          </cell>
          <cell r="C719" t="str">
            <v>Goodwill</v>
          </cell>
        </row>
        <row r="720">
          <cell r="B720" t="str">
            <v>194000</v>
          </cell>
          <cell r="C720" t="str">
            <v>Notes receivable from associated companies</v>
          </cell>
        </row>
        <row r="721">
          <cell r="B721" t="str">
            <v>195000</v>
          </cell>
          <cell r="C721" t="str">
            <v>Investment in subsidiaries</v>
          </cell>
        </row>
        <row r="722">
          <cell r="B722" t="str">
            <v>196000</v>
          </cell>
          <cell r="C722" t="str">
            <v>Promissory note receivable</v>
          </cell>
        </row>
        <row r="723">
          <cell r="B723" t="str">
            <v>199999</v>
          </cell>
          <cell r="C723" t="str">
            <v>Consolidation clearing - Balance sheet</v>
          </cell>
        </row>
        <row r="724">
          <cell r="B724" t="str">
            <v>200000</v>
          </cell>
          <cell r="C724" t="str">
            <v>Accounts payable - Trade (L)</v>
          </cell>
        </row>
        <row r="725">
          <cell r="B725" t="str">
            <v>200100</v>
          </cell>
          <cell r="C725" t="str">
            <v>Accounts payable - Daffron energy credits</v>
          </cell>
        </row>
        <row r="726">
          <cell r="B726" t="str">
            <v>200200</v>
          </cell>
          <cell r="C726" t="str">
            <v>Accounts payable - Trade preliminary invoice (L)</v>
          </cell>
        </row>
        <row r="727">
          <cell r="B727" t="str">
            <v>201000</v>
          </cell>
          <cell r="C727" t="str">
            <v>Accounts payable - Unbilled material receipt (L)</v>
          </cell>
        </row>
        <row r="728">
          <cell r="B728" t="str">
            <v>201001</v>
          </cell>
          <cell r="C728" t="str">
            <v>Accounts payable - Unbilled material receipt conversion</v>
          </cell>
        </row>
        <row r="729">
          <cell r="B729" t="str">
            <v>202000</v>
          </cell>
          <cell r="C729" t="str">
            <v>Accounts payable - Receipt without purchase order</v>
          </cell>
        </row>
        <row r="730">
          <cell r="B730" t="str">
            <v>203000</v>
          </cell>
          <cell r="C730" t="str">
            <v>Accounts payable - Unbilled prepayment</v>
          </cell>
        </row>
        <row r="731">
          <cell r="B731" t="str">
            <v>204000</v>
          </cell>
          <cell r="C731" t="str">
            <v>Accounts payable - Customer credit balances</v>
          </cell>
        </row>
        <row r="732">
          <cell r="B732" t="str">
            <v>205000</v>
          </cell>
          <cell r="C732" t="str">
            <v>Accounts payable - Employee travel reimbursement</v>
          </cell>
        </row>
        <row r="733">
          <cell r="B733" t="str">
            <v>205100</v>
          </cell>
          <cell r="C733" t="str">
            <v>Customer overpayment (L)</v>
          </cell>
        </row>
        <row r="734">
          <cell r="B734" t="str">
            <v>205200</v>
          </cell>
          <cell r="C734" t="str">
            <v>Holdbacks payable</v>
          </cell>
        </row>
        <row r="735">
          <cell r="B735" t="str">
            <v>205300</v>
          </cell>
          <cell r="C735" t="str">
            <v>Debt retirement charges payable</v>
          </cell>
        </row>
        <row r="736">
          <cell r="B736" t="str">
            <v>205400</v>
          </cell>
          <cell r="C736" t="str">
            <v>Accounts payable - Other</v>
          </cell>
        </row>
        <row r="737">
          <cell r="B737" t="str">
            <v>205410</v>
          </cell>
          <cell r="C737" t="str">
            <v>Accounts payable - Unmatched supplier cheque (L)</v>
          </cell>
        </row>
        <row r="738">
          <cell r="B738" t="str">
            <v>205900</v>
          </cell>
          <cell r="C738" t="str">
            <v>Accounts payable - City of Hamilton</v>
          </cell>
        </row>
        <row r="739">
          <cell r="B739" t="str">
            <v>206000</v>
          </cell>
          <cell r="C739" t="str">
            <v>Capital lease obligation - Current</v>
          </cell>
        </row>
        <row r="740">
          <cell r="B740" t="str">
            <v>208000</v>
          </cell>
          <cell r="C740" t="str">
            <v>Payroll payable</v>
          </cell>
        </row>
        <row r="741">
          <cell r="B741" t="str">
            <v>208010</v>
          </cell>
          <cell r="C741" t="str">
            <v>Payroll - OMERS payable</v>
          </cell>
        </row>
        <row r="742">
          <cell r="B742" t="str">
            <v>208020</v>
          </cell>
          <cell r="C742" t="str">
            <v>Payroll - EI payable</v>
          </cell>
        </row>
        <row r="743">
          <cell r="B743" t="str">
            <v>208030</v>
          </cell>
          <cell r="C743" t="str">
            <v>Payroll - CPP payable</v>
          </cell>
        </row>
        <row r="744">
          <cell r="B744" t="str">
            <v>208040</v>
          </cell>
          <cell r="C744" t="str">
            <v>Payroll - Income taxes payable</v>
          </cell>
        </row>
        <row r="745">
          <cell r="B745" t="str">
            <v>208050</v>
          </cell>
          <cell r="C745" t="str">
            <v>Payroll - Union dues payable</v>
          </cell>
        </row>
        <row r="746">
          <cell r="B746" t="str">
            <v>208060</v>
          </cell>
          <cell r="C746" t="str">
            <v>Payroll - Charity fund payable</v>
          </cell>
        </row>
        <row r="747">
          <cell r="B747" t="str">
            <v>208070</v>
          </cell>
          <cell r="C747" t="str">
            <v>Payroll - Garnish payable</v>
          </cell>
        </row>
        <row r="748">
          <cell r="B748" t="str">
            <v>208080</v>
          </cell>
          <cell r="C748" t="str">
            <v>Payroll - WSIB payable</v>
          </cell>
        </row>
        <row r="749">
          <cell r="B749" t="str">
            <v>208090</v>
          </cell>
          <cell r="C749" t="str">
            <v>Payroll - EHT payable</v>
          </cell>
        </row>
        <row r="750">
          <cell r="B750" t="str">
            <v>208100</v>
          </cell>
          <cell r="C750" t="str">
            <v>Payroll - Group benefits payable</v>
          </cell>
        </row>
        <row r="751">
          <cell r="B751" t="str">
            <v>208110</v>
          </cell>
          <cell r="C751" t="str">
            <v>Payroll - Life insurance payable</v>
          </cell>
        </row>
        <row r="752">
          <cell r="B752" t="str">
            <v>208120</v>
          </cell>
          <cell r="C752" t="str">
            <v>Payroll - CSB payable</v>
          </cell>
        </row>
        <row r="753">
          <cell r="B753" t="str">
            <v>208130</v>
          </cell>
          <cell r="C753" t="str">
            <v>Payroll - Credit union payable</v>
          </cell>
        </row>
        <row r="754">
          <cell r="B754" t="str">
            <v>208140</v>
          </cell>
          <cell r="C754" t="str">
            <v>Payroll - Other deductions</v>
          </cell>
        </row>
        <row r="755">
          <cell r="B755" t="str">
            <v>208150</v>
          </cell>
          <cell r="C755" t="str">
            <v>Payroll - Support payable</v>
          </cell>
        </row>
        <row r="756">
          <cell r="B756" t="str">
            <v>208200</v>
          </cell>
          <cell r="C756" t="str">
            <v>Payroll - Banked overtime payable</v>
          </cell>
        </row>
        <row r="757">
          <cell r="B757" t="str">
            <v>209000</v>
          </cell>
          <cell r="C757" t="str">
            <v>Customer deposits - Current</v>
          </cell>
        </row>
        <row r="758">
          <cell r="B758" t="str">
            <v>209005</v>
          </cell>
          <cell r="C758" t="str">
            <v>Construction deposits (L)</v>
          </cell>
        </row>
        <row r="759">
          <cell r="B759" t="str">
            <v>209006</v>
          </cell>
          <cell r="C759" t="str">
            <v>Construction deposits - other</v>
          </cell>
        </row>
        <row r="760">
          <cell r="B760" t="str">
            <v>209007</v>
          </cell>
          <cell r="C760" t="str">
            <v>Deposits - meter fees</v>
          </cell>
        </row>
        <row r="761">
          <cell r="B761" t="str">
            <v>209010</v>
          </cell>
          <cell r="C761" t="str">
            <v>Interest on customer deposits - Current</v>
          </cell>
        </row>
        <row r="762">
          <cell r="B762" t="str">
            <v>209020</v>
          </cell>
          <cell r="C762" t="str">
            <v>Interest on construction deposits - Current</v>
          </cell>
        </row>
        <row r="763">
          <cell r="B763" t="str">
            <v>209030</v>
          </cell>
          <cell r="C763" t="str">
            <v>Customer deferred deposits - Current</v>
          </cell>
        </row>
        <row r="764">
          <cell r="B764" t="str">
            <v>209035</v>
          </cell>
          <cell r="C764" t="str">
            <v>Retailer deposits - Current</v>
          </cell>
        </row>
        <row r="765">
          <cell r="B765" t="str">
            <v>209040</v>
          </cell>
          <cell r="C765" t="str">
            <v>Advanced invoice clearing (L)</v>
          </cell>
        </row>
        <row r="766">
          <cell r="B766" t="str">
            <v>209050</v>
          </cell>
          <cell r="C766" t="str">
            <v>Customer rebates payable</v>
          </cell>
        </row>
        <row r="767">
          <cell r="B767" t="str">
            <v>209100</v>
          </cell>
          <cell r="C767" t="str">
            <v>Unearned revenue</v>
          </cell>
        </row>
        <row r="768">
          <cell r="B768" t="str">
            <v>211100</v>
          </cell>
          <cell r="C768" t="str">
            <v>Intercompany accounts payable - Horizon Holdings Inc. (L)</v>
          </cell>
        </row>
        <row r="769">
          <cell r="B769" t="str">
            <v>211110</v>
          </cell>
          <cell r="C769" t="str">
            <v>Intercompany accounts payable - Horizon Utilities - EDO (L)</v>
          </cell>
        </row>
        <row r="770">
          <cell r="B770" t="str">
            <v>211120</v>
          </cell>
          <cell r="C770" t="str">
            <v>Intercompany accounts payable - Horizon Utilities - Customer care (L)</v>
          </cell>
        </row>
        <row r="771">
          <cell r="B771" t="str">
            <v>211130</v>
          </cell>
          <cell r="C771" t="str">
            <v>Intercompany accounts payable - Horizon Energy Solutions Inc. (L)</v>
          </cell>
        </row>
        <row r="772">
          <cell r="B772" t="str">
            <v>211140</v>
          </cell>
          <cell r="C772" t="str">
            <v>Intercompany accounts payable - HESI - MSP (L)</v>
          </cell>
        </row>
        <row r="773">
          <cell r="B773" t="str">
            <v>211150</v>
          </cell>
          <cell r="C773" t="str">
            <v>Intercompany accounts payable - HESI - Water heaters - St. Catharines (L)</v>
          </cell>
        </row>
        <row r="774">
          <cell r="B774" t="str">
            <v>211160</v>
          </cell>
          <cell r="C774" t="str">
            <v>Intercompany accounts payable - Hamilton Hydro Services Inc. (L)</v>
          </cell>
        </row>
        <row r="775">
          <cell r="B775" t="str">
            <v>211170</v>
          </cell>
          <cell r="C775" t="str">
            <v>Intercompany accounts payable - HHSI - Hamilton Community Energy (L)</v>
          </cell>
        </row>
        <row r="776">
          <cell r="B776" t="str">
            <v>211180</v>
          </cell>
          <cell r="C776" t="str">
            <v>Intercompany accounts payable - HHSI - Water heaters Hamilton (L)</v>
          </cell>
        </row>
        <row r="777">
          <cell r="B777" t="str">
            <v>211190</v>
          </cell>
          <cell r="C777" t="str">
            <v>Intercompany accounts payable - HHSI - FibreWired (L)</v>
          </cell>
        </row>
        <row r="778">
          <cell r="B778" t="str">
            <v>211200</v>
          </cell>
          <cell r="C778" t="str">
            <v>Intercompany accounts payable - Hamilton Utilities Corporation (L)</v>
          </cell>
        </row>
        <row r="779">
          <cell r="B779" t="str">
            <v>211300</v>
          </cell>
          <cell r="C779" t="str">
            <v>Intercompany payable - HHSI - Daffron - Water Heaters</v>
          </cell>
        </row>
        <row r="780">
          <cell r="B780" t="str">
            <v>211310</v>
          </cell>
          <cell r="C780" t="str">
            <v>Intercompany payable - HHSI - Daffron - HCE</v>
          </cell>
        </row>
        <row r="781">
          <cell r="B781" t="str">
            <v>211320</v>
          </cell>
          <cell r="C781" t="str">
            <v>Intercompany payable - HESI - Daffron - Water Heaters</v>
          </cell>
        </row>
        <row r="782">
          <cell r="B782" t="str">
            <v>211330</v>
          </cell>
          <cell r="C782" t="str">
            <v>Intercompany payable - HESI - Daffron - MSP</v>
          </cell>
        </row>
        <row r="783">
          <cell r="B783" t="str">
            <v>211400</v>
          </cell>
          <cell r="C783" t="str">
            <v>Intercompany payable - HHSI - Hamilton Community Energy</v>
          </cell>
        </row>
        <row r="784">
          <cell r="B784" t="str">
            <v>211410</v>
          </cell>
          <cell r="C784" t="str">
            <v>Intercompany payable - Hamilton Hydro Services Inc.</v>
          </cell>
        </row>
        <row r="785">
          <cell r="B785" t="str">
            <v>211420</v>
          </cell>
          <cell r="C785" t="str">
            <v>Intercompany payable - HHSI - Water heaters - Hamilton</v>
          </cell>
        </row>
        <row r="786">
          <cell r="B786" t="str">
            <v>211500</v>
          </cell>
          <cell r="C786" t="str">
            <v>Intercompany payable - HESI - MSP</v>
          </cell>
        </row>
        <row r="787">
          <cell r="B787" t="str">
            <v>211510</v>
          </cell>
          <cell r="C787" t="str">
            <v>Intercompany payable - Horizon Energy Solutions Inc.</v>
          </cell>
        </row>
        <row r="788">
          <cell r="B788" t="str">
            <v>211520</v>
          </cell>
          <cell r="C788" t="str">
            <v>Intercompany payable - HESI - Water heaters - St. Catharines</v>
          </cell>
        </row>
        <row r="789">
          <cell r="B789" t="str">
            <v>211610</v>
          </cell>
          <cell r="C789" t="str">
            <v>Intercompany payable - Horizon Utilities - Customer care</v>
          </cell>
        </row>
        <row r="790">
          <cell r="B790" t="str">
            <v>211700</v>
          </cell>
          <cell r="C790" t="str">
            <v>Intercompany payable - Horizon Holdings Inc.</v>
          </cell>
        </row>
        <row r="791">
          <cell r="B791" t="str">
            <v>211800</v>
          </cell>
          <cell r="C791" t="str">
            <v>Intercompany payable - Horizon Utilities - EDO</v>
          </cell>
        </row>
        <row r="792">
          <cell r="B792" t="str">
            <v>211900</v>
          </cell>
          <cell r="C792" t="str">
            <v>Intercompany payable - Hamilton Utilities Corporation</v>
          </cell>
        </row>
        <row r="793">
          <cell r="B793" t="str">
            <v>212100</v>
          </cell>
          <cell r="C793" t="str">
            <v>Intercompany accounts receivable SHGI</v>
          </cell>
        </row>
        <row r="794">
          <cell r="B794" t="str">
            <v>218000</v>
          </cell>
          <cell r="C794" t="str">
            <v>Intercompany loan payable (L)</v>
          </cell>
        </row>
        <row r="795">
          <cell r="B795" t="str">
            <v>219000</v>
          </cell>
          <cell r="C795" t="str">
            <v>Intercompany loan receivable (L)</v>
          </cell>
        </row>
        <row r="796">
          <cell r="B796" t="str">
            <v>220000</v>
          </cell>
          <cell r="C796" t="str">
            <v>Accrued salaries and wages</v>
          </cell>
        </row>
        <row r="797">
          <cell r="B797" t="str">
            <v>221000</v>
          </cell>
          <cell r="C797" t="str">
            <v>Accrued payroll tax</v>
          </cell>
        </row>
        <row r="798">
          <cell r="B798" t="str">
            <v>222000</v>
          </cell>
          <cell r="C798" t="str">
            <v>Accrued dividend payable</v>
          </cell>
        </row>
        <row r="799">
          <cell r="B799" t="str">
            <v>224000</v>
          </cell>
          <cell r="C799" t="str">
            <v>Accrued employee benefit and payroll deduction</v>
          </cell>
        </row>
        <row r="800">
          <cell r="B800" t="str">
            <v>226000</v>
          </cell>
          <cell r="C800" t="str">
            <v>Accrued bonus</v>
          </cell>
        </row>
        <row r="801">
          <cell r="B801" t="str">
            <v>227000</v>
          </cell>
          <cell r="C801" t="str">
            <v>Accrued vacation</v>
          </cell>
        </row>
        <row r="802">
          <cell r="B802" t="str">
            <v>229000</v>
          </cell>
          <cell r="C802" t="str">
            <v>Other accrued liabilities</v>
          </cell>
        </row>
        <row r="803">
          <cell r="B803" t="str">
            <v>229100</v>
          </cell>
          <cell r="C803" t="str">
            <v>Other accrued liabilities - Regulatory</v>
          </cell>
        </row>
        <row r="804">
          <cell r="B804" t="str">
            <v>229200</v>
          </cell>
          <cell r="C804" t="str">
            <v>Other accrued liabilities - Backbilling</v>
          </cell>
        </row>
        <row r="805">
          <cell r="B805" t="str">
            <v>229400</v>
          </cell>
          <cell r="C805" t="str">
            <v>Accrual for tax - Federal</v>
          </cell>
        </row>
        <row r="806">
          <cell r="B806" t="str">
            <v>229500</v>
          </cell>
          <cell r="C806" t="str">
            <v>Accrual for tax - Provincial</v>
          </cell>
        </row>
        <row r="807">
          <cell r="B807" t="str">
            <v>230100</v>
          </cell>
          <cell r="C807" t="str">
            <v>Deferred revenue (L)</v>
          </cell>
        </row>
        <row r="808">
          <cell r="B808" t="str">
            <v>230200</v>
          </cell>
          <cell r="C808" t="str">
            <v>Deferred revenue</v>
          </cell>
        </row>
        <row r="809">
          <cell r="B809" t="str">
            <v>230600</v>
          </cell>
          <cell r="C809" t="str">
            <v>Employee future benefits</v>
          </cell>
        </row>
        <row r="810">
          <cell r="B810" t="str">
            <v>230800</v>
          </cell>
          <cell r="C810" t="str">
            <v>Pensions - Past service liability</v>
          </cell>
        </row>
        <row r="811">
          <cell r="B811" t="str">
            <v>231000</v>
          </cell>
          <cell r="C811" t="str">
            <v>Vested sick leave liability</v>
          </cell>
        </row>
        <row r="812">
          <cell r="B812" t="str">
            <v>231100</v>
          </cell>
          <cell r="C812" t="str">
            <v>Capital lease obligiation - long-term</v>
          </cell>
        </row>
        <row r="813">
          <cell r="B813" t="str">
            <v>232000</v>
          </cell>
          <cell r="C813" t="str">
            <v>Stale dated cheques</v>
          </cell>
        </row>
        <row r="814">
          <cell r="B814" t="str">
            <v>233500</v>
          </cell>
          <cell r="C814" t="str">
            <v>Unamortized bond premium</v>
          </cell>
        </row>
        <row r="815">
          <cell r="B815" t="str">
            <v>234000</v>
          </cell>
          <cell r="C815" t="str">
            <v>Accrued pension cost liability</v>
          </cell>
        </row>
        <row r="816">
          <cell r="B816" t="str">
            <v>235000</v>
          </cell>
          <cell r="C816" t="str">
            <v>Future income taxes - Long-term</v>
          </cell>
        </row>
        <row r="817">
          <cell r="B817" t="str">
            <v>236000</v>
          </cell>
          <cell r="C817" t="str">
            <v>Due to HUC re: Qualifying transition costs recovery</v>
          </cell>
        </row>
        <row r="818">
          <cell r="B818" t="str">
            <v>237000</v>
          </cell>
          <cell r="C818" t="str">
            <v>Due to SCHI re: Qualifying transition costs recovery</v>
          </cell>
        </row>
        <row r="819">
          <cell r="B819" t="str">
            <v>238000</v>
          </cell>
          <cell r="C819" t="str">
            <v>Due from SCHI - MPA indemnity</v>
          </cell>
        </row>
        <row r="820">
          <cell r="B820" t="str">
            <v>239000</v>
          </cell>
          <cell r="C820" t="str">
            <v>Other regulatory liabilities</v>
          </cell>
        </row>
        <row r="821">
          <cell r="B821" t="str">
            <v>247000</v>
          </cell>
          <cell r="C821" t="str">
            <v>Debt retirement charges payable</v>
          </cell>
        </row>
        <row r="822">
          <cell r="B822" t="str">
            <v>247500</v>
          </cell>
          <cell r="C822" t="str">
            <v>GST payable</v>
          </cell>
        </row>
        <row r="823">
          <cell r="B823" t="str">
            <v>248000</v>
          </cell>
          <cell r="C823" t="str">
            <v>PST payable</v>
          </cell>
        </row>
        <row r="824">
          <cell r="B824" t="str">
            <v>248500</v>
          </cell>
          <cell r="C824" t="str">
            <v>Sales tax on advanced invoices</v>
          </cell>
        </row>
        <row r="825">
          <cell r="B825" t="str">
            <v>249500</v>
          </cell>
          <cell r="C825" t="str">
            <v>Customer deposits - Long-term</v>
          </cell>
        </row>
        <row r="826">
          <cell r="B826" t="str">
            <v>249600</v>
          </cell>
          <cell r="C826" t="str">
            <v>Construction deposits - Long-term (L)</v>
          </cell>
        </row>
        <row r="827">
          <cell r="B827" t="str">
            <v>249700</v>
          </cell>
          <cell r="C827" t="str">
            <v>Retaler deposits - Long-term</v>
          </cell>
        </row>
        <row r="828">
          <cell r="B828" t="str">
            <v>251000</v>
          </cell>
          <cell r="C828" t="str">
            <v>Notes payable</v>
          </cell>
        </row>
        <row r="829">
          <cell r="B829" t="str">
            <v>262000</v>
          </cell>
          <cell r="C829" t="str">
            <v>Current portion of long-term debt</v>
          </cell>
        </row>
        <row r="830">
          <cell r="B830" t="str">
            <v>263000</v>
          </cell>
          <cell r="C830" t="str">
            <v>Accrued interest on long-term debt</v>
          </cell>
        </row>
        <row r="831">
          <cell r="B831" t="str">
            <v>270000</v>
          </cell>
          <cell r="C831" t="str">
            <v>Long-term portion of obligation under capital lease</v>
          </cell>
        </row>
        <row r="832">
          <cell r="B832" t="str">
            <v>272000</v>
          </cell>
          <cell r="C832" t="str">
            <v>Long-term debt</v>
          </cell>
        </row>
        <row r="833">
          <cell r="B833" t="str">
            <v>275000</v>
          </cell>
          <cell r="C833" t="str">
            <v>Debenture - bond issuance long term portion</v>
          </cell>
        </row>
        <row r="834">
          <cell r="B834" t="str">
            <v>285000</v>
          </cell>
          <cell r="C834" t="str">
            <v>Future income taxes - Current</v>
          </cell>
        </row>
        <row r="835">
          <cell r="B835" t="str">
            <v>294000</v>
          </cell>
          <cell r="C835" t="str">
            <v>Notes payable to associated companies</v>
          </cell>
        </row>
        <row r="836">
          <cell r="B836" t="str">
            <v>300000</v>
          </cell>
          <cell r="C836" t="str">
            <v>Common stock</v>
          </cell>
        </row>
        <row r="837">
          <cell r="B837" t="str">
            <v>301000</v>
          </cell>
          <cell r="C837" t="str">
            <v>Contributed surplus</v>
          </cell>
        </row>
        <row r="838">
          <cell r="B838" t="str">
            <v>302000</v>
          </cell>
          <cell r="C838" t="str">
            <v>Minority interest</v>
          </cell>
        </row>
        <row r="839">
          <cell r="B839" t="str">
            <v>310000</v>
          </cell>
          <cell r="C839" t="str">
            <v>Preferred stock</v>
          </cell>
        </row>
        <row r="840">
          <cell r="B840" t="str">
            <v>340000</v>
          </cell>
          <cell r="C840" t="str">
            <v>Retained earnings</v>
          </cell>
        </row>
        <row r="841">
          <cell r="B841" t="str">
            <v>350000</v>
          </cell>
          <cell r="C841" t="str">
            <v>Dividend - Common stock</v>
          </cell>
        </row>
        <row r="842">
          <cell r="B842" t="str">
            <v>351000</v>
          </cell>
          <cell r="C842" t="str">
            <v>Dividend - Preferred stock</v>
          </cell>
        </row>
        <row r="843">
          <cell r="B843" t="str">
            <v>360000</v>
          </cell>
          <cell r="C843" t="str">
            <v>Accumulated income</v>
          </cell>
        </row>
        <row r="844">
          <cell r="B844" t="str">
            <v>400600</v>
          </cell>
          <cell r="C844" t="str">
            <v>Residential energy sales - Power</v>
          </cell>
        </row>
        <row r="845">
          <cell r="B845" t="str">
            <v>400601</v>
          </cell>
          <cell r="C845" t="str">
            <v>Residential energy sales - Power adjustment</v>
          </cell>
        </row>
        <row r="846">
          <cell r="B846" t="str">
            <v>402000</v>
          </cell>
          <cell r="C846" t="str">
            <v>Large users energy sales - Power</v>
          </cell>
        </row>
        <row r="847">
          <cell r="B847" t="str">
            <v>402001</v>
          </cell>
          <cell r="C847" t="str">
            <v>Large users energy sales - Power adjustment</v>
          </cell>
        </row>
        <row r="848">
          <cell r="B848" t="str">
            <v>402500</v>
          </cell>
          <cell r="C848" t="str">
            <v>Street lighting energy sales - Power</v>
          </cell>
        </row>
        <row r="849">
          <cell r="B849" t="str">
            <v>402501</v>
          </cell>
          <cell r="C849" t="str">
            <v>Street lighting energy sales - Power adjustment</v>
          </cell>
        </row>
        <row r="850">
          <cell r="B850" t="str">
            <v>403000</v>
          </cell>
          <cell r="C850" t="str">
            <v>Sentinel lighting energy sales - Power</v>
          </cell>
        </row>
        <row r="851">
          <cell r="B851" t="str">
            <v>403001</v>
          </cell>
          <cell r="C851" t="str">
            <v>Sentinel lighting energy sales - Power adjustment</v>
          </cell>
        </row>
        <row r="852">
          <cell r="B852" t="str">
            <v>403500</v>
          </cell>
          <cell r="C852" t="str">
            <v>General service &lt;50 kW energy sales - Power</v>
          </cell>
        </row>
        <row r="853">
          <cell r="B853" t="str">
            <v>403501</v>
          </cell>
          <cell r="C853" t="str">
            <v>General service &lt;50 kW energy sales - Power adjustment</v>
          </cell>
        </row>
        <row r="854">
          <cell r="B854" t="str">
            <v>403510</v>
          </cell>
          <cell r="C854" t="str">
            <v>General service &gt;50 kW energy sales - Power</v>
          </cell>
        </row>
        <row r="855">
          <cell r="B855" t="str">
            <v>403511</v>
          </cell>
          <cell r="C855" t="str">
            <v>General service &gt;50 kW energy sales - Power adjustment</v>
          </cell>
        </row>
        <row r="856">
          <cell r="B856" t="str">
            <v>403520</v>
          </cell>
          <cell r="C856" t="str">
            <v>Unmetered energy sales - Power</v>
          </cell>
        </row>
        <row r="857">
          <cell r="B857" t="str">
            <v>403521</v>
          </cell>
          <cell r="C857" t="str">
            <v>Unmetered energy sales - Power adjustment</v>
          </cell>
        </row>
        <row r="858">
          <cell r="B858" t="str">
            <v>405000</v>
          </cell>
          <cell r="C858" t="str">
            <v>Revenue adjustment - power</v>
          </cell>
        </row>
        <row r="859">
          <cell r="B859" t="str">
            <v>405001</v>
          </cell>
          <cell r="C859" t="str">
            <v>Revenue adjustment - power adjustment</v>
          </cell>
        </row>
        <row r="860">
          <cell r="B860" t="str">
            <v>405500</v>
          </cell>
          <cell r="C860" t="str">
            <v>Energy sales for resale (retailers)</v>
          </cell>
        </row>
        <row r="861">
          <cell r="B861" t="str">
            <v>406200</v>
          </cell>
          <cell r="C861" t="str">
            <v>Billed - WMS</v>
          </cell>
        </row>
        <row r="862">
          <cell r="B862" t="str">
            <v>406400</v>
          </cell>
          <cell r="C862" t="str">
            <v>Billed - One time</v>
          </cell>
        </row>
        <row r="863">
          <cell r="B863" t="str">
            <v>406600</v>
          </cell>
          <cell r="C863" t="str">
            <v>Billed - NW</v>
          </cell>
        </row>
        <row r="864">
          <cell r="B864" t="str">
            <v>406800</v>
          </cell>
          <cell r="C864" t="str">
            <v>Billed - CN</v>
          </cell>
        </row>
        <row r="865">
          <cell r="B865" t="str">
            <v>407500</v>
          </cell>
          <cell r="C865" t="str">
            <v>Billed - LV</v>
          </cell>
        </row>
        <row r="866">
          <cell r="B866" t="str">
            <v>408000</v>
          </cell>
          <cell r="C866" t="str">
            <v>Distribution services revenue - Residential - Fixed</v>
          </cell>
        </row>
        <row r="867">
          <cell r="B867" t="str">
            <v>408001</v>
          </cell>
          <cell r="C867" t="str">
            <v>Distribution services revenue - Large users - Fixed</v>
          </cell>
        </row>
        <row r="868">
          <cell r="B868" t="str">
            <v>408002</v>
          </cell>
          <cell r="C868" t="str">
            <v>Distribution services revenue - Street lighting - Fixed</v>
          </cell>
        </row>
        <row r="869">
          <cell r="B869" t="str">
            <v>408003</v>
          </cell>
          <cell r="C869" t="str">
            <v>Distribution services revenue - Sentinel lighting - Fixed</v>
          </cell>
        </row>
        <row r="870">
          <cell r="B870" t="str">
            <v>408004</v>
          </cell>
          <cell r="C870" t="str">
            <v>Distribution services revenue - General services &lt; 50 kW - Fixed</v>
          </cell>
        </row>
        <row r="871">
          <cell r="B871" t="str">
            <v>408005</v>
          </cell>
          <cell r="C871" t="str">
            <v>Distribution services revenue - General services &gt; 50 kW - Fixed</v>
          </cell>
        </row>
        <row r="872">
          <cell r="B872" t="str">
            <v>408006</v>
          </cell>
          <cell r="C872" t="str">
            <v>Distribution services revenue - Unmetered - Fixed</v>
          </cell>
        </row>
        <row r="873">
          <cell r="B873" t="str">
            <v>408008</v>
          </cell>
          <cell r="C873" t="str">
            <v>Distribution services revenue - Adjustment - Fixed</v>
          </cell>
        </row>
        <row r="874">
          <cell r="B874" t="str">
            <v>408009</v>
          </cell>
          <cell r="C874" t="str">
            <v>Distribution services revenue - SSS administration charge - Fixed</v>
          </cell>
        </row>
        <row r="875">
          <cell r="B875" t="str">
            <v>408010</v>
          </cell>
          <cell r="C875" t="str">
            <v>Regulatory assets drawdown - Fixed</v>
          </cell>
        </row>
        <row r="876">
          <cell r="B876" t="str">
            <v>408012</v>
          </cell>
          <cell r="C876" t="str">
            <v>Other PILS adjustments - Fixed</v>
          </cell>
        </row>
        <row r="877">
          <cell r="B877" t="str">
            <v>408014</v>
          </cell>
          <cell r="C877" t="str">
            <v>Backbilling adjustments - Fixed</v>
          </cell>
        </row>
        <row r="878">
          <cell r="B878" t="str">
            <v>408016</v>
          </cell>
          <cell r="C878" t="str">
            <v>Distribution services revenue - Unbilled - Fixed</v>
          </cell>
        </row>
        <row r="879">
          <cell r="B879" t="str">
            <v>408018</v>
          </cell>
          <cell r="C879" t="str">
            <v>Distribution services revenue - Adjustment - Smart meter</v>
          </cell>
        </row>
        <row r="880">
          <cell r="B880" t="str">
            <v>408030</v>
          </cell>
          <cell r="C880" t="str">
            <v>Distribution services revenue - Residential - Variable</v>
          </cell>
        </row>
        <row r="881">
          <cell r="B881" t="str">
            <v>408031</v>
          </cell>
          <cell r="C881" t="str">
            <v>Distribution services revenue - Large users - Variable</v>
          </cell>
        </row>
        <row r="882">
          <cell r="B882" t="str">
            <v>408032</v>
          </cell>
          <cell r="C882" t="str">
            <v>Distribution services revenue - Street lighting - Variable</v>
          </cell>
        </row>
        <row r="883">
          <cell r="B883" t="str">
            <v>408033</v>
          </cell>
          <cell r="C883" t="str">
            <v>Distribution services revenue - Sentinel lighting - Variable</v>
          </cell>
        </row>
        <row r="884">
          <cell r="B884" t="str">
            <v>408034</v>
          </cell>
          <cell r="C884" t="str">
            <v>Distribution services revenue - General services &lt; 50 kW - Variable</v>
          </cell>
        </row>
        <row r="885">
          <cell r="B885" t="str">
            <v>408035</v>
          </cell>
          <cell r="C885" t="str">
            <v>Distribution services revenue - General services &gt; 50 kW - Variable</v>
          </cell>
        </row>
        <row r="886">
          <cell r="B886" t="str">
            <v>408036</v>
          </cell>
          <cell r="C886" t="str">
            <v>Distribution services revenue - Unmetered - Variable</v>
          </cell>
        </row>
        <row r="887">
          <cell r="B887" t="str">
            <v>408037</v>
          </cell>
          <cell r="C887" t="str">
            <v>Distribution services revenue - Standby - Variable</v>
          </cell>
        </row>
        <row r="888">
          <cell r="B888" t="str">
            <v>408038</v>
          </cell>
          <cell r="C888" t="str">
            <v>Distribution services revenue - Adjustment - Variable</v>
          </cell>
        </row>
        <row r="889">
          <cell r="B889" t="str">
            <v>408039</v>
          </cell>
          <cell r="C889" t="str">
            <v>Distribution services revenue - Unbilled - Variable</v>
          </cell>
        </row>
        <row r="890">
          <cell r="B890" t="str">
            <v>408040</v>
          </cell>
          <cell r="C890" t="str">
            <v>Regulatory assets drawdown - Variable</v>
          </cell>
        </row>
        <row r="891">
          <cell r="B891" t="str">
            <v>408042</v>
          </cell>
          <cell r="C891" t="str">
            <v>PILS 2007 drawdown - Variable</v>
          </cell>
        </row>
        <row r="892">
          <cell r="B892" t="str">
            <v>408044</v>
          </cell>
          <cell r="C892" t="str">
            <v>Backbilling adjustments - Variable</v>
          </cell>
        </row>
        <row r="893">
          <cell r="B893" t="str">
            <v>408046</v>
          </cell>
          <cell r="C893" t="str">
            <v>Distribution services revenue - Load transfer - Variable</v>
          </cell>
        </row>
        <row r="894">
          <cell r="B894" t="str">
            <v>408048</v>
          </cell>
          <cell r="C894" t="str">
            <v>Distribution services revenue - Theft of power - Variable</v>
          </cell>
        </row>
        <row r="895">
          <cell r="B895" t="str">
            <v>408070</v>
          </cell>
          <cell r="C895" t="str">
            <v>Transformer discounts - GS &lt; 50 kW</v>
          </cell>
        </row>
        <row r="896">
          <cell r="B896" t="str">
            <v>408071</v>
          </cell>
          <cell r="C896" t="str">
            <v>Transformer discounts - GS &gt; 50 kW</v>
          </cell>
        </row>
        <row r="897">
          <cell r="B897" t="str">
            <v>408072</v>
          </cell>
          <cell r="C897" t="str">
            <v>Transformer discounts - Large users</v>
          </cell>
        </row>
        <row r="898">
          <cell r="B898" t="str">
            <v>408200</v>
          </cell>
          <cell r="C898" t="str">
            <v>Retail services revenue - Establishing service agreements</v>
          </cell>
        </row>
        <row r="899">
          <cell r="B899" t="str">
            <v>408210</v>
          </cell>
          <cell r="C899" t="str">
            <v>Retail services revenue - Distributor consolidated billing</v>
          </cell>
        </row>
        <row r="900">
          <cell r="B900" t="str">
            <v>408220</v>
          </cell>
          <cell r="C900" t="str">
            <v>Retail services revenue - Retailer consolidated billing</v>
          </cell>
        </row>
        <row r="901">
          <cell r="B901" t="str">
            <v>408400</v>
          </cell>
          <cell r="C901" t="str">
            <v>Service transaction request revenue - Retailer request fee</v>
          </cell>
        </row>
        <row r="902">
          <cell r="B902" t="str">
            <v>408410</v>
          </cell>
          <cell r="C902" t="str">
            <v>Service transaction request revenue - Retailer processing fee</v>
          </cell>
        </row>
        <row r="903">
          <cell r="B903" t="str">
            <v>409005</v>
          </cell>
          <cell r="C903" t="str">
            <v>Power purchased</v>
          </cell>
        </row>
        <row r="904">
          <cell r="B904" t="str">
            <v>409008</v>
          </cell>
          <cell r="C904" t="str">
            <v>Charges - WMS</v>
          </cell>
        </row>
        <row r="905">
          <cell r="B905" t="str">
            <v>409010</v>
          </cell>
          <cell r="C905" t="str">
            <v>Cost of power adjustments</v>
          </cell>
        </row>
        <row r="906">
          <cell r="B906" t="str">
            <v>409012</v>
          </cell>
          <cell r="C906" t="str">
            <v>Charges - WMS one time</v>
          </cell>
        </row>
        <row r="907">
          <cell r="B907" t="str">
            <v>409014</v>
          </cell>
          <cell r="C907" t="str">
            <v>Charges - Retail transmission - NW</v>
          </cell>
        </row>
        <row r="908">
          <cell r="B908" t="str">
            <v>409016</v>
          </cell>
          <cell r="C908" t="str">
            <v>Charges - Retail transmission - CN</v>
          </cell>
        </row>
        <row r="909">
          <cell r="B909" t="str">
            <v>409018</v>
          </cell>
          <cell r="C909" t="str">
            <v>Charges - Low voltage</v>
          </cell>
        </row>
        <row r="910">
          <cell r="B910" t="str">
            <v>410000</v>
          </cell>
          <cell r="C910" t="str">
            <v>Rental income - Pole and duct</v>
          </cell>
        </row>
        <row r="911">
          <cell r="B911" t="str">
            <v>410010</v>
          </cell>
          <cell r="C911" t="str">
            <v>Rental income - Pole and duct - Intercompany</v>
          </cell>
        </row>
        <row r="912">
          <cell r="B912" t="str">
            <v>411000</v>
          </cell>
          <cell r="C912" t="str">
            <v>Building rental - John Street (Daffron)</v>
          </cell>
        </row>
        <row r="913">
          <cell r="B913" t="str">
            <v>411500</v>
          </cell>
          <cell r="C913" t="str">
            <v>Building rental - John Street (City of Hamilton)</v>
          </cell>
        </row>
        <row r="914">
          <cell r="B914" t="str">
            <v>412000</v>
          </cell>
          <cell r="C914" t="str">
            <v>Building rental - Stoney Creek</v>
          </cell>
        </row>
        <row r="915">
          <cell r="B915" t="str">
            <v>412500</v>
          </cell>
          <cell r="C915" t="str">
            <v>Building rental - Governor's Road</v>
          </cell>
        </row>
        <row r="916">
          <cell r="B916" t="str">
            <v>413000</v>
          </cell>
          <cell r="C916" t="str">
            <v>Building rental - St. Catharines</v>
          </cell>
        </row>
        <row r="917">
          <cell r="B917" t="str">
            <v>420000</v>
          </cell>
          <cell r="C917" t="str">
            <v>Late payment charges</v>
          </cell>
        </row>
        <row r="918">
          <cell r="B918" t="str">
            <v>421000</v>
          </cell>
          <cell r="C918" t="str">
            <v>Lawyers fees</v>
          </cell>
        </row>
        <row r="919">
          <cell r="B919" t="str">
            <v>421100</v>
          </cell>
          <cell r="C919" t="str">
            <v>Income tax letter</v>
          </cell>
        </row>
        <row r="920">
          <cell r="B920" t="str">
            <v>421200</v>
          </cell>
          <cell r="C920" t="str">
            <v>Notification charge</v>
          </cell>
        </row>
        <row r="921">
          <cell r="B921" t="str">
            <v>421300</v>
          </cell>
          <cell r="C921" t="str">
            <v>Account history</v>
          </cell>
        </row>
        <row r="922">
          <cell r="B922" t="str">
            <v>421400</v>
          </cell>
          <cell r="C922" t="str">
            <v>Legal letter</v>
          </cell>
        </row>
        <row r="923">
          <cell r="B923" t="str">
            <v>421500</v>
          </cell>
          <cell r="C923" t="str">
            <v>NSF payment charges</v>
          </cell>
        </row>
        <row r="924">
          <cell r="B924" t="str">
            <v>421600</v>
          </cell>
          <cell r="C924" t="str">
            <v>Special meter reads</v>
          </cell>
        </row>
        <row r="925">
          <cell r="B925" t="str">
            <v>421700</v>
          </cell>
          <cell r="C925" t="str">
            <v>Meter dispute charges</v>
          </cell>
        </row>
        <row r="926">
          <cell r="B926" t="str">
            <v>421800</v>
          </cell>
          <cell r="C926" t="str">
            <v>Statement of account</v>
          </cell>
        </row>
        <row r="927">
          <cell r="B927" t="str">
            <v>421900</v>
          </cell>
          <cell r="C927" t="str">
            <v>Post dated cheque removal</v>
          </cell>
        </row>
        <row r="928">
          <cell r="B928" t="str">
            <v>422000</v>
          </cell>
          <cell r="C928" t="str">
            <v>Collection charges</v>
          </cell>
        </row>
        <row r="929">
          <cell r="B929" t="str">
            <v>422100</v>
          </cell>
          <cell r="C929" t="str">
            <v>Reconnection charges</v>
          </cell>
        </row>
        <row r="930">
          <cell r="B930" t="str">
            <v>422200</v>
          </cell>
          <cell r="C930" t="str">
            <v>Credit checks</v>
          </cell>
        </row>
        <row r="931">
          <cell r="B931" t="str">
            <v>422300</v>
          </cell>
          <cell r="C931" t="str">
            <v>Duplicate invoice charges</v>
          </cell>
        </row>
        <row r="932">
          <cell r="B932" t="str">
            <v>422400</v>
          </cell>
          <cell r="C932" t="str">
            <v>Request for other billing information</v>
          </cell>
        </row>
        <row r="933">
          <cell r="B933" t="str">
            <v>422500</v>
          </cell>
          <cell r="C933" t="str">
            <v>New connection charges</v>
          </cell>
        </row>
        <row r="934">
          <cell r="B934" t="str">
            <v>423000</v>
          </cell>
          <cell r="C934" t="str">
            <v>Meter department charges</v>
          </cell>
        </row>
        <row r="935">
          <cell r="B935" t="str">
            <v>423500</v>
          </cell>
          <cell r="C935" t="str">
            <v>Theft of power</v>
          </cell>
        </row>
        <row r="936">
          <cell r="B936" t="str">
            <v>424000</v>
          </cell>
          <cell r="C936" t="str">
            <v>Scrap sales</v>
          </cell>
        </row>
        <row r="937">
          <cell r="B937" t="str">
            <v>424500</v>
          </cell>
          <cell r="C937" t="str">
            <v>Merchandising</v>
          </cell>
        </row>
        <row r="938">
          <cell r="B938" t="str">
            <v>425000</v>
          </cell>
          <cell r="C938" t="str">
            <v>City call centre charges</v>
          </cell>
        </row>
        <row r="939">
          <cell r="B939" t="str">
            <v>426000</v>
          </cell>
          <cell r="C939" t="str">
            <v>Ontario Power Authority program bonus</v>
          </cell>
        </row>
        <row r="940">
          <cell r="B940" t="str">
            <v>427000</v>
          </cell>
          <cell r="C940" t="str">
            <v>Water heater rental</v>
          </cell>
        </row>
        <row r="941">
          <cell r="B941" t="str">
            <v>427500</v>
          </cell>
          <cell r="C941" t="str">
            <v>Sentinel light rental</v>
          </cell>
        </row>
        <row r="942">
          <cell r="B942" t="str">
            <v>429900</v>
          </cell>
          <cell r="C942" t="str">
            <v>Miscellaneous revenue</v>
          </cell>
        </row>
        <row r="943">
          <cell r="B943" t="str">
            <v>429910</v>
          </cell>
          <cell r="C943" t="str">
            <v>Miscellaneous revenue - Intercompany</v>
          </cell>
        </row>
        <row r="944">
          <cell r="B944" t="str">
            <v>430000</v>
          </cell>
          <cell r="C944" t="str">
            <v>Water billing</v>
          </cell>
        </row>
        <row r="945">
          <cell r="B945" t="str">
            <v>431000</v>
          </cell>
          <cell r="C945" t="str">
            <v>Water billing late payment charges</v>
          </cell>
        </row>
        <row r="946">
          <cell r="B946" t="str">
            <v>431500</v>
          </cell>
          <cell r="C946" t="str">
            <v>WNH payment processing charges</v>
          </cell>
        </row>
        <row r="947">
          <cell r="B947" t="str">
            <v>440000</v>
          </cell>
          <cell r="C947" t="str">
            <v>Management fee revenue</v>
          </cell>
        </row>
        <row r="948">
          <cell r="B948" t="str">
            <v>440010</v>
          </cell>
          <cell r="C948" t="str">
            <v>Billing and customer service fees - EDO</v>
          </cell>
        </row>
        <row r="949">
          <cell r="B949" t="str">
            <v>440020</v>
          </cell>
          <cell r="C949" t="str">
            <v>Billing and customer service fees - Water heaters</v>
          </cell>
        </row>
        <row r="950">
          <cell r="B950" t="str">
            <v>440030</v>
          </cell>
          <cell r="C950" t="str">
            <v>Management fee revenue - Intercompany - Horizon</v>
          </cell>
        </row>
        <row r="951">
          <cell r="B951" t="str">
            <v>440040</v>
          </cell>
          <cell r="C951" t="str">
            <v>Management fee revenue - Intercompany - HUC</v>
          </cell>
        </row>
        <row r="952">
          <cell r="B952" t="str">
            <v>451000</v>
          </cell>
          <cell r="C952" t="str">
            <v>Revenue - Cooling</v>
          </cell>
        </row>
        <row r="953">
          <cell r="B953" t="str">
            <v>452000</v>
          </cell>
          <cell r="C953" t="str">
            <v>Revenue - Thermal heat</v>
          </cell>
        </row>
        <row r="954">
          <cell r="B954" t="str">
            <v>453000</v>
          </cell>
          <cell r="C954" t="str">
            <v>Revenue - Electricity</v>
          </cell>
        </row>
        <row r="955">
          <cell r="B955" t="str">
            <v>459000</v>
          </cell>
          <cell r="C955" t="str">
            <v>Telecommunication service charges</v>
          </cell>
        </row>
        <row r="956">
          <cell r="B956" t="str">
            <v>459010</v>
          </cell>
          <cell r="C956" t="str">
            <v>Telecommunication service charges - Intercompany</v>
          </cell>
        </row>
        <row r="957">
          <cell r="B957" t="str">
            <v>490000</v>
          </cell>
          <cell r="C957" t="str">
            <v>Interest income - Intercompany</v>
          </cell>
        </row>
        <row r="958">
          <cell r="B958" t="str">
            <v>491000</v>
          </cell>
          <cell r="C958" t="str">
            <v>Interest income - Bank</v>
          </cell>
        </row>
        <row r="959">
          <cell r="B959" t="str">
            <v>492000</v>
          </cell>
          <cell r="C959" t="str">
            <v>Interest income - Miscellaneous receivables</v>
          </cell>
        </row>
        <row r="960">
          <cell r="B960" t="str">
            <v>498000</v>
          </cell>
          <cell r="C960" t="str">
            <v>Dividend income</v>
          </cell>
        </row>
        <row r="961">
          <cell r="B961" t="str">
            <v>499900</v>
          </cell>
          <cell r="C961" t="str">
            <v>Billing and customer service revenue (Reporting purposes only)</v>
          </cell>
        </row>
        <row r="962">
          <cell r="B962" t="str">
            <v>499910</v>
          </cell>
          <cell r="C962" t="str">
            <v>Other revenue (Reporting purposes only)</v>
          </cell>
        </row>
        <row r="963">
          <cell r="B963" t="str">
            <v>499920</v>
          </cell>
          <cell r="C963" t="str">
            <v>Interest income (Reporting purposes only)</v>
          </cell>
        </row>
        <row r="964">
          <cell r="B964" t="str">
            <v>500000</v>
          </cell>
          <cell r="C964" t="str">
            <v>Cost of goods sold</v>
          </cell>
        </row>
        <row r="965">
          <cell r="B965" t="str">
            <v>502000</v>
          </cell>
          <cell r="C965" t="str">
            <v>Cost of service sold</v>
          </cell>
        </row>
        <row r="966">
          <cell r="B966" t="str">
            <v>503000</v>
          </cell>
          <cell r="C966" t="str">
            <v>Cost of service sold-contra account</v>
          </cell>
        </row>
        <row r="967">
          <cell r="B967" t="str">
            <v>600000</v>
          </cell>
          <cell r="C967" t="str">
            <v>Salaries</v>
          </cell>
        </row>
        <row r="968">
          <cell r="B968" t="str">
            <v>601000</v>
          </cell>
          <cell r="C968" t="str">
            <v>Overtime</v>
          </cell>
        </row>
        <row r="969">
          <cell r="B969" t="str">
            <v>604000</v>
          </cell>
          <cell r="C969" t="str">
            <v>Contract labour</v>
          </cell>
        </row>
        <row r="970">
          <cell r="B970" t="str">
            <v>605000</v>
          </cell>
          <cell r="C970" t="str">
            <v>Bonus</v>
          </cell>
        </row>
        <row r="971">
          <cell r="B971" t="str">
            <v>605500</v>
          </cell>
          <cell r="C971" t="str">
            <v>Commissions</v>
          </cell>
        </row>
        <row r="972">
          <cell r="B972" t="str">
            <v>606000</v>
          </cell>
          <cell r="C972" t="str">
            <v>Overtime and vacation payout</v>
          </cell>
        </row>
        <row r="973">
          <cell r="B973" t="str">
            <v>608000</v>
          </cell>
          <cell r="C973" t="str">
            <v>Direct labour - Work order</v>
          </cell>
        </row>
        <row r="974">
          <cell r="B974" t="str">
            <v>608090</v>
          </cell>
          <cell r="C974" t="str">
            <v>Direct labour - Work order - Contra</v>
          </cell>
        </row>
        <row r="975">
          <cell r="B975" t="str">
            <v>608100</v>
          </cell>
          <cell r="C975" t="str">
            <v>Direct labour - Work order - Overhead</v>
          </cell>
        </row>
        <row r="976">
          <cell r="B976" t="str">
            <v>608190</v>
          </cell>
          <cell r="C976" t="str">
            <v>Direct labour - Work order - Overhead - Contra</v>
          </cell>
        </row>
        <row r="977">
          <cell r="B977" t="str">
            <v>609000</v>
          </cell>
          <cell r="C977" t="str">
            <v>Direct labour - Project (ABC costs)</v>
          </cell>
        </row>
        <row r="978">
          <cell r="B978" t="str">
            <v>609090</v>
          </cell>
          <cell r="C978" t="str">
            <v>Direct labour - Project (ABC costs) - Contra</v>
          </cell>
        </row>
        <row r="979">
          <cell r="B979" t="str">
            <v>609100</v>
          </cell>
          <cell r="C979" t="str">
            <v>Direct labour - Project (ABC costs) - Overhead</v>
          </cell>
        </row>
        <row r="980">
          <cell r="B980" t="str">
            <v>609190</v>
          </cell>
          <cell r="C980" t="str">
            <v>Direct labour - Project (ABC costs) - Overhead - Contra</v>
          </cell>
        </row>
        <row r="981">
          <cell r="B981" t="str">
            <v>610000</v>
          </cell>
          <cell r="C981" t="str">
            <v>Employer payroll taxes</v>
          </cell>
        </row>
        <row r="982">
          <cell r="B982" t="str">
            <v>611000</v>
          </cell>
          <cell r="C982" t="str">
            <v>Health and medical benefits</v>
          </cell>
        </row>
        <row r="983">
          <cell r="B983" t="str">
            <v>611200</v>
          </cell>
          <cell r="C983" t="str">
            <v>OMERS</v>
          </cell>
        </row>
        <row r="984">
          <cell r="B984" t="str">
            <v>611300</v>
          </cell>
          <cell r="C984" t="str">
            <v>Long-term disability</v>
          </cell>
        </row>
        <row r="985">
          <cell r="B985" t="str">
            <v>611400</v>
          </cell>
          <cell r="C985" t="str">
            <v>EHT</v>
          </cell>
        </row>
        <row r="986">
          <cell r="B986" t="str">
            <v>611500</v>
          </cell>
          <cell r="C986" t="str">
            <v>Life insurance premiums</v>
          </cell>
        </row>
        <row r="987">
          <cell r="B987" t="str">
            <v>612000</v>
          </cell>
          <cell r="C987" t="str">
            <v>Employee future benefits</v>
          </cell>
        </row>
        <row r="988">
          <cell r="B988" t="str">
            <v>613000</v>
          </cell>
          <cell r="C988" t="str">
            <v>Retiree benefits</v>
          </cell>
        </row>
        <row r="989">
          <cell r="B989" t="str">
            <v>614000</v>
          </cell>
          <cell r="C989" t="str">
            <v>Vacation and holidays</v>
          </cell>
        </row>
        <row r="990">
          <cell r="B990" t="str">
            <v>615000</v>
          </cell>
          <cell r="C990" t="str">
            <v>Other downtime</v>
          </cell>
        </row>
        <row r="991">
          <cell r="B991" t="str">
            <v>619000</v>
          </cell>
          <cell r="C991" t="str">
            <v>Other employee compensation</v>
          </cell>
        </row>
        <row r="992">
          <cell r="B992" t="str">
            <v>620000</v>
          </cell>
          <cell r="C992" t="str">
            <v>Travel and accommodations</v>
          </cell>
        </row>
        <row r="993">
          <cell r="B993" t="str">
            <v>621000</v>
          </cell>
          <cell r="C993" t="str">
            <v>Mileage</v>
          </cell>
        </row>
        <row r="994">
          <cell r="B994" t="str">
            <v>622000</v>
          </cell>
          <cell r="C994" t="str">
            <v>Meals and entertainment</v>
          </cell>
        </row>
        <row r="995">
          <cell r="B995" t="str">
            <v>630000</v>
          </cell>
          <cell r="C995" t="str">
            <v>Recruiting</v>
          </cell>
        </row>
        <row r="996">
          <cell r="B996" t="str">
            <v>640000</v>
          </cell>
          <cell r="C996" t="str">
            <v>Training and development</v>
          </cell>
        </row>
        <row r="997">
          <cell r="B997" t="str">
            <v>641000</v>
          </cell>
          <cell r="C997" t="str">
            <v>Subscriptions and memberships</v>
          </cell>
        </row>
        <row r="998">
          <cell r="B998" t="str">
            <v>650000</v>
          </cell>
          <cell r="C998" t="str">
            <v>Direct work order charges - Materials used</v>
          </cell>
        </row>
        <row r="999">
          <cell r="B999" t="str">
            <v>651000</v>
          </cell>
          <cell r="C999" t="str">
            <v>Direct work order charges - Vehicles used</v>
          </cell>
        </row>
        <row r="1000">
          <cell r="B1000" t="str">
            <v>671000</v>
          </cell>
          <cell r="C1000" t="str">
            <v>Vehicle</v>
          </cell>
        </row>
        <row r="1001">
          <cell r="B1001" t="str">
            <v>672000</v>
          </cell>
          <cell r="C1001" t="str">
            <v>Fuel</v>
          </cell>
        </row>
        <row r="1002">
          <cell r="B1002" t="str">
            <v>681000</v>
          </cell>
          <cell r="C1002" t="str">
            <v>Safety</v>
          </cell>
        </row>
        <row r="1003">
          <cell r="B1003" t="str">
            <v>690000</v>
          </cell>
          <cell r="C1003" t="str">
            <v>Computer maintenance</v>
          </cell>
        </row>
        <row r="1004">
          <cell r="B1004" t="str">
            <v>691000</v>
          </cell>
          <cell r="C1004" t="str">
            <v>Internet services</v>
          </cell>
        </row>
        <row r="1005">
          <cell r="B1005" t="str">
            <v>691010</v>
          </cell>
          <cell r="C1005" t="str">
            <v>Internet services - Intercompany</v>
          </cell>
        </row>
        <row r="1006">
          <cell r="B1006" t="str">
            <v>692000</v>
          </cell>
          <cell r="C1006" t="str">
            <v>Software license and maintenance</v>
          </cell>
        </row>
        <row r="1007">
          <cell r="B1007" t="str">
            <v>699900</v>
          </cell>
          <cell r="C1007" t="str">
            <v>Salaries and benefits (Reporting purposes only)</v>
          </cell>
        </row>
        <row r="1008">
          <cell r="B1008" t="str">
            <v>700000</v>
          </cell>
          <cell r="C1008" t="str">
            <v>Maintenance supplies</v>
          </cell>
        </row>
        <row r="1009">
          <cell r="B1009" t="str">
            <v>704000</v>
          </cell>
          <cell r="C1009" t="str">
            <v>General office supplies</v>
          </cell>
        </row>
        <row r="1010">
          <cell r="B1010" t="str">
            <v>707000</v>
          </cell>
          <cell r="C1010" t="str">
            <v>Small tools</v>
          </cell>
        </row>
        <row r="1011">
          <cell r="B1011" t="str">
            <v>708000</v>
          </cell>
          <cell r="C1011" t="str">
            <v>Consumables</v>
          </cell>
        </row>
        <row r="1012">
          <cell r="B1012" t="str">
            <v>709000</v>
          </cell>
          <cell r="C1012" t="str">
            <v>Other supplies</v>
          </cell>
        </row>
        <row r="1013">
          <cell r="B1013" t="str">
            <v>709900</v>
          </cell>
          <cell r="C1013" t="str">
            <v>Purchase price variance</v>
          </cell>
        </row>
        <row r="1014">
          <cell r="B1014" t="str">
            <v>710000</v>
          </cell>
          <cell r="C1014" t="str">
            <v>Rent</v>
          </cell>
        </row>
        <row r="1015">
          <cell r="B1015" t="str">
            <v>711000</v>
          </cell>
          <cell r="C1015" t="str">
            <v>Repairs and maintenance - Equipment</v>
          </cell>
        </row>
        <row r="1016">
          <cell r="B1016" t="str">
            <v>711200</v>
          </cell>
          <cell r="C1016" t="str">
            <v>Equipment repair</v>
          </cell>
        </row>
        <row r="1017">
          <cell r="B1017" t="str">
            <v>711500</v>
          </cell>
          <cell r="C1017" t="str">
            <v>Equipment rental</v>
          </cell>
        </row>
        <row r="1018">
          <cell r="B1018" t="str">
            <v>720000</v>
          </cell>
          <cell r="C1018" t="str">
            <v>Rent - Building</v>
          </cell>
        </row>
        <row r="1019">
          <cell r="B1019" t="str">
            <v>720500</v>
          </cell>
          <cell r="C1019" t="str">
            <v>Rent - Outside storage</v>
          </cell>
        </row>
        <row r="1020">
          <cell r="B1020" t="str">
            <v>721000</v>
          </cell>
          <cell r="C1020" t="str">
            <v>Utilities</v>
          </cell>
        </row>
        <row r="1021">
          <cell r="B1021" t="str">
            <v>721010</v>
          </cell>
          <cell r="C1021" t="str">
            <v>Natural Gas</v>
          </cell>
        </row>
        <row r="1022">
          <cell r="B1022" t="str">
            <v>722000</v>
          </cell>
          <cell r="C1022" t="str">
            <v>Property tax</v>
          </cell>
        </row>
        <row r="1023">
          <cell r="B1023" t="str">
            <v>723000</v>
          </cell>
          <cell r="C1023" t="str">
            <v>Repairs and maintenance - Building</v>
          </cell>
        </row>
        <row r="1024">
          <cell r="B1024" t="str">
            <v>723500</v>
          </cell>
          <cell r="C1024" t="str">
            <v>HVAC maintenance</v>
          </cell>
        </row>
        <row r="1025">
          <cell r="B1025" t="str">
            <v>724000</v>
          </cell>
          <cell r="C1025" t="str">
            <v>Janitorial and landscaping service</v>
          </cell>
        </row>
        <row r="1026">
          <cell r="B1026" t="str">
            <v>725000</v>
          </cell>
          <cell r="C1026" t="str">
            <v>Security service</v>
          </cell>
        </row>
        <row r="1027">
          <cell r="B1027" t="str">
            <v>726100</v>
          </cell>
          <cell r="C1027" t="str">
            <v>WSIB</v>
          </cell>
        </row>
        <row r="1028">
          <cell r="B1028" t="str">
            <v>726200</v>
          </cell>
          <cell r="C1028" t="str">
            <v>Insurance - Property</v>
          </cell>
        </row>
        <row r="1029">
          <cell r="B1029" t="str">
            <v>726300</v>
          </cell>
          <cell r="C1029" t="str">
            <v>Insurance - General</v>
          </cell>
        </row>
        <row r="1030">
          <cell r="B1030" t="str">
            <v>726400</v>
          </cell>
          <cell r="C1030" t="str">
            <v>Insurance - Automobile</v>
          </cell>
        </row>
        <row r="1031">
          <cell r="B1031" t="str">
            <v>730000</v>
          </cell>
          <cell r="C1031" t="str">
            <v>Telephone</v>
          </cell>
        </row>
        <row r="1032">
          <cell r="B1032" t="str">
            <v>730010</v>
          </cell>
          <cell r="C1032" t="str">
            <v>Telephone - Intercompany</v>
          </cell>
        </row>
        <row r="1033">
          <cell r="B1033" t="str">
            <v>731000</v>
          </cell>
          <cell r="C1033" t="str">
            <v>Cellular and pager</v>
          </cell>
        </row>
        <row r="1034">
          <cell r="B1034" t="str">
            <v>735000</v>
          </cell>
          <cell r="C1034" t="str">
            <v>Wireless communications</v>
          </cell>
        </row>
        <row r="1035">
          <cell r="B1035" t="str">
            <v>740000</v>
          </cell>
          <cell r="C1035" t="str">
            <v>Freight postage and delivery</v>
          </cell>
        </row>
        <row r="1036">
          <cell r="B1036" t="str">
            <v>745000</v>
          </cell>
          <cell r="C1036" t="str">
            <v>Emergency maintenance</v>
          </cell>
        </row>
        <row r="1037">
          <cell r="B1037" t="str">
            <v>750000</v>
          </cell>
          <cell r="C1037" t="str">
            <v>Legal fees</v>
          </cell>
        </row>
        <row r="1038">
          <cell r="B1038" t="str">
            <v>751000</v>
          </cell>
          <cell r="C1038" t="str">
            <v>Auditing fees</v>
          </cell>
        </row>
        <row r="1039">
          <cell r="B1039" t="str">
            <v>752000</v>
          </cell>
          <cell r="C1039" t="str">
            <v>Tax service</v>
          </cell>
        </row>
        <row r="1040">
          <cell r="B1040" t="str">
            <v>753000</v>
          </cell>
          <cell r="C1040" t="str">
            <v>Consulting</v>
          </cell>
        </row>
        <row r="1041">
          <cell r="B1041" t="str">
            <v>753500</v>
          </cell>
          <cell r="C1041" t="str">
            <v>Tree trimming</v>
          </cell>
        </row>
        <row r="1042">
          <cell r="B1042" t="str">
            <v>754000</v>
          </cell>
          <cell r="C1042" t="str">
            <v>Outside service provider</v>
          </cell>
        </row>
        <row r="1043">
          <cell r="B1043" t="str">
            <v>754500</v>
          </cell>
          <cell r="C1043" t="str">
            <v>Service agreements</v>
          </cell>
        </row>
        <row r="1044">
          <cell r="B1044" t="str">
            <v>755000</v>
          </cell>
          <cell r="C1044" t="str">
            <v>Other professional service</v>
          </cell>
        </row>
        <row r="1045">
          <cell r="B1045" t="str">
            <v>755500</v>
          </cell>
          <cell r="C1045" t="str">
            <v>Joint use</v>
          </cell>
        </row>
        <row r="1046">
          <cell r="B1046" t="str">
            <v>755510</v>
          </cell>
          <cell r="C1046" t="str">
            <v>Joint use - Intercompany</v>
          </cell>
        </row>
        <row r="1047">
          <cell r="B1047" t="str">
            <v>756000</v>
          </cell>
          <cell r="C1047" t="str">
            <v>Outside sales commissions</v>
          </cell>
        </row>
        <row r="1048">
          <cell r="B1048" t="str">
            <v>756500</v>
          </cell>
          <cell r="C1048" t="str">
            <v>Intercompany customer service charges</v>
          </cell>
        </row>
        <row r="1049">
          <cell r="B1049" t="str">
            <v>757000</v>
          </cell>
          <cell r="C1049" t="str">
            <v>Management fee expense</v>
          </cell>
        </row>
        <row r="1050">
          <cell r="B1050" t="str">
            <v>757010</v>
          </cell>
          <cell r="C1050" t="str">
            <v>Management fee expense - Intercompany - Horizon</v>
          </cell>
        </row>
        <row r="1051">
          <cell r="B1051" t="str">
            <v>757020</v>
          </cell>
          <cell r="C1051" t="str">
            <v>Management fee expense - Intercompany - HUC</v>
          </cell>
        </row>
        <row r="1052">
          <cell r="B1052" t="str">
            <v>757500</v>
          </cell>
          <cell r="C1052" t="str">
            <v>Honorarium</v>
          </cell>
        </row>
        <row r="1053">
          <cell r="B1053" t="str">
            <v>757510</v>
          </cell>
          <cell r="C1053" t="str">
            <v>Board expenses</v>
          </cell>
        </row>
        <row r="1054">
          <cell r="B1054" t="str">
            <v>758000</v>
          </cell>
          <cell r="C1054" t="str">
            <v>Meter reading - Hydro</v>
          </cell>
        </row>
        <row r="1055">
          <cell r="B1055" t="str">
            <v>758100</v>
          </cell>
          <cell r="C1055" t="str">
            <v>Meter reading - Water</v>
          </cell>
        </row>
        <row r="1056">
          <cell r="B1056" t="str">
            <v>758500</v>
          </cell>
          <cell r="C1056" t="str">
            <v>Meter cuts and reconnections</v>
          </cell>
        </row>
        <row r="1057">
          <cell r="B1057" t="str">
            <v>760000</v>
          </cell>
          <cell r="C1057" t="str">
            <v>Bank charges</v>
          </cell>
        </row>
        <row r="1058">
          <cell r="B1058" t="str">
            <v>761000</v>
          </cell>
          <cell r="C1058" t="str">
            <v>Bad debts</v>
          </cell>
        </row>
        <row r="1059">
          <cell r="B1059" t="str">
            <v>761500</v>
          </cell>
          <cell r="C1059" t="str">
            <v>Bad debt recovery</v>
          </cell>
        </row>
        <row r="1060">
          <cell r="B1060" t="str">
            <v>761700</v>
          </cell>
          <cell r="C1060" t="str">
            <v>Collection agency fees</v>
          </cell>
        </row>
        <row r="1061">
          <cell r="B1061" t="str">
            <v>763000</v>
          </cell>
          <cell r="C1061" t="str">
            <v>Dues and subscriptions</v>
          </cell>
        </row>
        <row r="1062">
          <cell r="B1062" t="str">
            <v>764000</v>
          </cell>
          <cell r="C1062" t="str">
            <v>Donations</v>
          </cell>
        </row>
        <row r="1063">
          <cell r="B1063" t="str">
            <v>764100</v>
          </cell>
          <cell r="C1063" t="str">
            <v>Sponsorships</v>
          </cell>
        </row>
        <row r="1064">
          <cell r="B1064" t="str">
            <v>765000</v>
          </cell>
          <cell r="C1064" t="str">
            <v>Conservation and demand management expense</v>
          </cell>
        </row>
        <row r="1065">
          <cell r="B1065" t="str">
            <v>765500</v>
          </cell>
          <cell r="C1065" t="str">
            <v>Research and development</v>
          </cell>
        </row>
        <row r="1066">
          <cell r="B1066" t="str">
            <v>766000</v>
          </cell>
          <cell r="C1066" t="str">
            <v>Issuance costs - Debenture</v>
          </cell>
        </row>
        <row r="1067">
          <cell r="B1067" t="str">
            <v>766500</v>
          </cell>
          <cell r="C1067" t="str">
            <v>Letter of credit fees</v>
          </cell>
        </row>
        <row r="1068">
          <cell r="B1068" t="str">
            <v>767000</v>
          </cell>
          <cell r="C1068" t="str">
            <v>Mergers and acquisitions</v>
          </cell>
        </row>
        <row r="1069">
          <cell r="B1069" t="str">
            <v>767500</v>
          </cell>
          <cell r="C1069" t="str">
            <v>Project planning</v>
          </cell>
        </row>
        <row r="1070">
          <cell r="B1070" t="str">
            <v>768000</v>
          </cell>
          <cell r="C1070" t="str">
            <v>Load transfers</v>
          </cell>
        </row>
        <row r="1071">
          <cell r="B1071" t="str">
            <v>768500</v>
          </cell>
          <cell r="C1071" t="str">
            <v>Regulatory costs</v>
          </cell>
        </row>
        <row r="1072">
          <cell r="B1072" t="str">
            <v>769000</v>
          </cell>
          <cell r="C1072" t="str">
            <v>Rounding difference (L)</v>
          </cell>
        </row>
        <row r="1073">
          <cell r="B1073" t="str">
            <v>770000</v>
          </cell>
          <cell r="C1073" t="str">
            <v>Advertising</v>
          </cell>
        </row>
        <row r="1074">
          <cell r="B1074" t="str">
            <v>772000</v>
          </cell>
          <cell r="C1074" t="str">
            <v>Sales promotion</v>
          </cell>
        </row>
        <row r="1075">
          <cell r="B1075" t="str">
            <v>773000</v>
          </cell>
          <cell r="C1075" t="str">
            <v>Public relations</v>
          </cell>
        </row>
        <row r="1076">
          <cell r="B1076" t="str">
            <v>779000</v>
          </cell>
          <cell r="C1076" t="str">
            <v>Marketing</v>
          </cell>
        </row>
        <row r="1077">
          <cell r="B1077" t="str">
            <v>780000</v>
          </cell>
          <cell r="C1077" t="str">
            <v>Intercompany expense</v>
          </cell>
        </row>
        <row r="1078">
          <cell r="B1078" t="str">
            <v>781000</v>
          </cell>
          <cell r="C1078" t="str">
            <v>Issue inventory charge - internal</v>
          </cell>
        </row>
        <row r="1079">
          <cell r="B1079" t="str">
            <v>781100</v>
          </cell>
          <cell r="C1079" t="str">
            <v>Income from issue inventory - internal</v>
          </cell>
        </row>
        <row r="1080">
          <cell r="B1080" t="str">
            <v>790000</v>
          </cell>
          <cell r="C1080" t="str">
            <v>Inventory value adjustments</v>
          </cell>
        </row>
        <row r="1081">
          <cell r="B1081" t="str">
            <v>792000</v>
          </cell>
          <cell r="C1081" t="str">
            <v>Scrap and spoilage</v>
          </cell>
        </row>
        <row r="1082">
          <cell r="B1082" t="str">
            <v>792300</v>
          </cell>
          <cell r="C1082" t="str">
            <v>Non-Inventory transfers between sites</v>
          </cell>
        </row>
        <row r="1083">
          <cell r="B1083" t="str">
            <v>792400</v>
          </cell>
          <cell r="C1083" t="str">
            <v>Purchase price variances - inventory</v>
          </cell>
        </row>
        <row r="1084">
          <cell r="B1084" t="str">
            <v>792490</v>
          </cell>
          <cell r="C1084" t="str">
            <v>Purchasing clearing - Balance must be zero</v>
          </cell>
        </row>
        <row r="1085">
          <cell r="B1085" t="str">
            <v>792500</v>
          </cell>
          <cell r="C1085" t="str">
            <v>Inventory count adjustments</v>
          </cell>
        </row>
        <row r="1086">
          <cell r="B1086" t="str">
            <v>793000</v>
          </cell>
          <cell r="C1086" t="str">
            <v>Inventory obsolesence</v>
          </cell>
        </row>
        <row r="1087">
          <cell r="B1087" t="str">
            <v>795000</v>
          </cell>
          <cell r="C1087" t="str">
            <v>Impairment loss - Long-lived assets</v>
          </cell>
        </row>
        <row r="1088">
          <cell r="B1088" t="str">
            <v>796000</v>
          </cell>
          <cell r="C1088" t="str">
            <v>Interest expense - Intercompany</v>
          </cell>
        </row>
        <row r="1089">
          <cell r="B1089" t="str">
            <v>799000</v>
          </cell>
          <cell r="C1089" t="str">
            <v>Miscellaneous expense</v>
          </cell>
        </row>
        <row r="1090">
          <cell r="B1090" t="str">
            <v>799900</v>
          </cell>
          <cell r="C1090" t="str">
            <v>Operating costs (Reporting purposes only)</v>
          </cell>
        </row>
        <row r="1091">
          <cell r="B1091" t="str">
            <v>799999</v>
          </cell>
          <cell r="C1091" t="str">
            <v>FibreWired operating expenses</v>
          </cell>
        </row>
        <row r="1092">
          <cell r="B1092" t="str">
            <v>800000</v>
          </cell>
          <cell r="C1092" t="str">
            <v>Amortization</v>
          </cell>
        </row>
        <row r="1093">
          <cell r="B1093" t="str">
            <v>800100</v>
          </cell>
          <cell r="C1093" t="str">
            <v>Amortization - Stores and fleet</v>
          </cell>
        </row>
        <row r="1094">
          <cell r="B1094" t="str">
            <v>800500</v>
          </cell>
          <cell r="C1094" t="str">
            <v>Amortization - Capital contribution</v>
          </cell>
        </row>
        <row r="1095">
          <cell r="B1095" t="str">
            <v>811500</v>
          </cell>
          <cell r="C1095" t="str">
            <v>Unrealized gain on foreign currency exchange</v>
          </cell>
        </row>
        <row r="1096">
          <cell r="B1096" t="str">
            <v>811600</v>
          </cell>
          <cell r="C1096" t="str">
            <v>Unrealized loss on foreign currency exchange</v>
          </cell>
        </row>
        <row r="1097">
          <cell r="B1097" t="str">
            <v>812000</v>
          </cell>
          <cell r="C1097" t="str">
            <v>Interest expense</v>
          </cell>
        </row>
        <row r="1098">
          <cell r="B1098" t="str">
            <v>819000</v>
          </cell>
          <cell r="C1098" t="str">
            <v>Other interest expense</v>
          </cell>
        </row>
        <row r="1099">
          <cell r="B1099" t="str">
            <v>830000</v>
          </cell>
          <cell r="C1099" t="str">
            <v>Gain/loss on sale of assets</v>
          </cell>
        </row>
        <row r="1100">
          <cell r="B1100" t="str">
            <v>832000</v>
          </cell>
          <cell r="C1100" t="str">
            <v>Gain/loss on disposal of assets</v>
          </cell>
        </row>
        <row r="1101">
          <cell r="B1101" t="str">
            <v>840000</v>
          </cell>
          <cell r="C1101" t="str">
            <v>Minority interest expense</v>
          </cell>
        </row>
        <row r="1102">
          <cell r="B1102" t="str">
            <v>851000</v>
          </cell>
          <cell r="C1102" t="str">
            <v>Payment in lieu of taxes - Federal</v>
          </cell>
        </row>
        <row r="1103">
          <cell r="B1103" t="str">
            <v>852000</v>
          </cell>
          <cell r="C1103" t="str">
            <v>Payment in lieu of taxes - Provincial</v>
          </cell>
        </row>
        <row r="1104">
          <cell r="B1104" t="str">
            <v>853000</v>
          </cell>
          <cell r="C1104" t="str">
            <v>Capital tax</v>
          </cell>
        </row>
        <row r="1105">
          <cell r="B1105" t="str">
            <v>860000</v>
          </cell>
          <cell r="C1105" t="str">
            <v>Extraordinary income - Gross</v>
          </cell>
        </row>
        <row r="1106">
          <cell r="B1106" t="str">
            <v>860500</v>
          </cell>
          <cell r="C1106" t="str">
            <v>Extraordinary losses - Gross</v>
          </cell>
        </row>
        <row r="1107">
          <cell r="B1107" t="str">
            <v>861000</v>
          </cell>
          <cell r="C1107" t="str">
            <v>Extraordinary items - Tax effect</v>
          </cell>
        </row>
        <row r="1108">
          <cell r="B1108" t="str">
            <v>881000</v>
          </cell>
          <cell r="C1108" t="str">
            <v>Foreign currency translation adjustment</v>
          </cell>
        </row>
        <row r="1109">
          <cell r="B1109" t="str">
            <v>885000</v>
          </cell>
          <cell r="C1109" t="str">
            <v>Gain/loss on tax w/ currency translation</v>
          </cell>
        </row>
        <row r="1110">
          <cell r="B1110" t="str">
            <v>899900</v>
          </cell>
          <cell r="C1110" t="str">
            <v>Depreciation and amortization (Reporting purposes only)</v>
          </cell>
        </row>
        <row r="1111">
          <cell r="B1111" t="str">
            <v>899910</v>
          </cell>
          <cell r="C1111" t="str">
            <v>Income and large corporations taxes (Reporting purposes only)</v>
          </cell>
        </row>
        <row r="1112">
          <cell r="B1112" t="str">
            <v>900000</v>
          </cell>
          <cell r="C1112" t="str">
            <v>Payroll burden - Costs recovered</v>
          </cell>
        </row>
        <row r="1113">
          <cell r="B1113" t="str">
            <v>900100</v>
          </cell>
          <cell r="C1113" t="str">
            <v>Payroll burden - Costs allocated in</v>
          </cell>
        </row>
        <row r="1114">
          <cell r="B1114" t="str">
            <v>901000</v>
          </cell>
          <cell r="C1114" t="str">
            <v>Fleet burden - Costs recovered</v>
          </cell>
        </row>
        <row r="1115">
          <cell r="B1115" t="str">
            <v>902000</v>
          </cell>
          <cell r="C1115" t="str">
            <v>Stores burden - Costs recovered</v>
          </cell>
        </row>
        <row r="1116">
          <cell r="B1116" t="str">
            <v>902500</v>
          </cell>
          <cell r="C1116" t="str">
            <v>Procurement burden - Costs recovered</v>
          </cell>
        </row>
        <row r="1117">
          <cell r="B1117" t="str">
            <v>903000</v>
          </cell>
          <cell r="C1117" t="str">
            <v>Engineering burden - Costs recovered</v>
          </cell>
        </row>
        <row r="1118">
          <cell r="B1118" t="str">
            <v>903100</v>
          </cell>
          <cell r="C1118" t="str">
            <v>Engineering cost centre - Costs recovered</v>
          </cell>
        </row>
        <row r="1119">
          <cell r="B1119" t="str">
            <v>903200</v>
          </cell>
          <cell r="C1119" t="str">
            <v>Capital planning - Costs recovered</v>
          </cell>
        </row>
        <row r="1120">
          <cell r="B1120" t="str">
            <v>905000</v>
          </cell>
          <cell r="C1120" t="str">
            <v>Building costs - Costs recovered</v>
          </cell>
        </row>
        <row r="1121">
          <cell r="B1121" t="str">
            <v>906000</v>
          </cell>
          <cell r="C1121" t="str">
            <v>PC services costs - Costs recovered</v>
          </cell>
        </row>
        <row r="1122">
          <cell r="B1122" t="str">
            <v>906200</v>
          </cell>
          <cell r="C1122" t="str">
            <v>Business applications - Costs recovered</v>
          </cell>
        </row>
        <row r="1123">
          <cell r="B1123" t="str">
            <v>910000</v>
          </cell>
          <cell r="C1123" t="str">
            <v>Payroll burden - Costs allocated in</v>
          </cell>
        </row>
        <row r="1124">
          <cell r="B1124" t="str">
            <v>911000</v>
          </cell>
          <cell r="C1124" t="str">
            <v>Fleet burden - Costs allocated in</v>
          </cell>
        </row>
        <row r="1125">
          <cell r="B1125" t="str">
            <v>912000</v>
          </cell>
          <cell r="C1125" t="str">
            <v>Stores burden - Costs allocated in</v>
          </cell>
        </row>
        <row r="1126">
          <cell r="B1126" t="str">
            <v>912500</v>
          </cell>
          <cell r="C1126" t="str">
            <v>Procurement burden - Costs allocated in</v>
          </cell>
        </row>
        <row r="1127">
          <cell r="B1127" t="str">
            <v>913000</v>
          </cell>
          <cell r="C1127" t="str">
            <v>Engineering burden - Costs allocated in</v>
          </cell>
        </row>
        <row r="1128">
          <cell r="B1128" t="str">
            <v>913100</v>
          </cell>
          <cell r="C1128" t="str">
            <v>Engineering cost centre - Costs allocated in</v>
          </cell>
        </row>
        <row r="1129">
          <cell r="B1129" t="str">
            <v>913200</v>
          </cell>
          <cell r="C1129" t="str">
            <v>Capital planning - Costs allocated in</v>
          </cell>
        </row>
        <row r="1130">
          <cell r="B1130" t="str">
            <v>915000</v>
          </cell>
          <cell r="C1130" t="str">
            <v>Building costs - Costs allocated in</v>
          </cell>
        </row>
        <row r="1131">
          <cell r="B1131" t="str">
            <v>916000</v>
          </cell>
          <cell r="C1131" t="str">
            <v>PC services costs - Costs allocated in</v>
          </cell>
        </row>
        <row r="1132">
          <cell r="B1132" t="str">
            <v>916200</v>
          </cell>
          <cell r="C1132" t="str">
            <v>Business applications - Costs allocated in</v>
          </cell>
        </row>
        <row r="1133">
          <cell r="B1133" t="str">
            <v>920000</v>
          </cell>
          <cell r="C1133" t="str">
            <v>Variance account - Payroll burden</v>
          </cell>
        </row>
        <row r="1134">
          <cell r="B1134" t="str">
            <v>921000</v>
          </cell>
          <cell r="C1134" t="str">
            <v>Variance account - Fleet burden</v>
          </cell>
        </row>
        <row r="1135">
          <cell r="B1135" t="str">
            <v>922000</v>
          </cell>
          <cell r="C1135" t="str">
            <v>Variance account - Stores burden</v>
          </cell>
        </row>
        <row r="1136">
          <cell r="B1136" t="str">
            <v>923000</v>
          </cell>
          <cell r="C1136" t="str">
            <v>Variance account - Engineering burden</v>
          </cell>
        </row>
        <row r="1137">
          <cell r="B1137" t="str">
            <v>930000</v>
          </cell>
          <cell r="C1137" t="str">
            <v>Customer Service - Department contra account</v>
          </cell>
        </row>
        <row r="1138">
          <cell r="B1138" t="str">
            <v>940000</v>
          </cell>
          <cell r="C1138" t="str">
            <v>Smater meter - OM&amp;A Contra</v>
          </cell>
        </row>
        <row r="1139">
          <cell r="B1139" t="str">
            <v>940010</v>
          </cell>
          <cell r="C1139" t="str">
            <v>Smater meter - Depreciation Contra</v>
          </cell>
        </row>
        <row r="1140">
          <cell r="B1140" t="str">
            <v>980000</v>
          </cell>
          <cell r="C1140" t="str">
            <v>Cost recovery account</v>
          </cell>
        </row>
        <row r="1141">
          <cell r="B1141" t="str">
            <v>999999</v>
          </cell>
          <cell r="C1141" t="str">
            <v>Consolidation clearing - Income statement</v>
          </cell>
        </row>
      </sheetData>
      <sheetData sheetId="6" refreshError="1"/>
      <sheetData sheetId="7" refreshError="1"/>
      <sheetData sheetId="8" refreshError="1">
        <row r="1">
          <cell r="D1" t="str">
            <v>620-101</v>
          </cell>
        </row>
        <row r="7">
          <cell r="S7" t="str">
            <v/>
          </cell>
          <cell r="T7" t="str">
            <v/>
          </cell>
          <cell r="U7" t="str">
            <v>Coordinator, Human Resources</v>
          </cell>
          <cell r="V7">
            <v>51.398619791666668</v>
          </cell>
        </row>
        <row r="8">
          <cell r="S8" t="str">
            <v/>
          </cell>
          <cell r="T8" t="str">
            <v/>
          </cell>
          <cell r="U8" t="str">
            <v>Advisor, Human Resources</v>
          </cell>
          <cell r="V8">
            <v>67.342984375</v>
          </cell>
        </row>
        <row r="9">
          <cell r="S9" t="str">
            <v/>
          </cell>
          <cell r="T9" t="str">
            <v/>
          </cell>
          <cell r="U9" t="str">
            <v>Director, Human Resources</v>
          </cell>
          <cell r="V9">
            <v>116.56065624999999</v>
          </cell>
        </row>
        <row r="10">
          <cell r="S10" t="str">
            <v/>
          </cell>
          <cell r="T10" t="str">
            <v/>
          </cell>
          <cell r="U10" t="str">
            <v>Lead, Training &amp; Development</v>
          </cell>
          <cell r="V10">
            <v>76.85675520833334</v>
          </cell>
        </row>
        <row r="11">
          <cell r="S11" t="str">
            <v/>
          </cell>
          <cell r="T11" t="str">
            <v/>
          </cell>
          <cell r="U11" t="str">
            <v>Coordinator, Training</v>
          </cell>
          <cell r="V11">
            <v>56.833333333333336</v>
          </cell>
        </row>
        <row r="12">
          <cell r="S12" t="str">
            <v/>
          </cell>
          <cell r="T12" t="str">
            <v/>
          </cell>
          <cell r="U12" t="str">
            <v>Specialist, Payroll</v>
          </cell>
          <cell r="V12">
            <v>53.733333333333334</v>
          </cell>
        </row>
        <row r="13">
          <cell r="S13" t="str">
            <v/>
          </cell>
          <cell r="T13" t="str">
            <v/>
          </cell>
          <cell r="U13" t="str">
            <v>Specialist, Change Management</v>
          </cell>
          <cell r="V13">
            <v>89.9</v>
          </cell>
        </row>
        <row r="14">
          <cell r="S14" t="str">
            <v/>
          </cell>
          <cell r="T14" t="str">
            <v/>
          </cell>
          <cell r="U14" t="str">
            <v>Manager, Employee Relations</v>
          </cell>
          <cell r="V14">
            <v>97.13333333333334</v>
          </cell>
        </row>
        <row r="15">
          <cell r="S15" t="str">
            <v/>
          </cell>
          <cell r="T15" t="str">
            <v/>
          </cell>
          <cell r="U15" t="str">
            <v>SPECIALIST, COMPENSATION AND PROJECTS</v>
          </cell>
          <cell r="V15">
            <v>79.825000000000003</v>
          </cell>
        </row>
        <row r="16"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</row>
        <row r="17"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</row>
        <row r="18"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</row>
        <row r="19"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</row>
        <row r="20"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</row>
        <row r="21"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</row>
        <row r="22"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</row>
        <row r="23"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</row>
        <row r="24"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</row>
        <row r="25"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</row>
        <row r="26"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</row>
        <row r="27"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</row>
        <row r="28"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</row>
        <row r="29"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</row>
        <row r="30"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</row>
        <row r="31"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</row>
        <row r="32"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</row>
        <row r="33"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</row>
        <row r="34"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</row>
        <row r="35"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</row>
        <row r="36"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</row>
        <row r="37"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</row>
        <row r="38"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</row>
        <row r="39"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</row>
        <row r="40"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</row>
        <row r="41"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</row>
        <row r="42"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</row>
        <row r="43"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</row>
        <row r="44"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</row>
        <row r="45"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</row>
        <row r="46"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</row>
        <row r="47"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</row>
        <row r="48"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</row>
        <row r="49"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</row>
        <row r="50"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</row>
        <row r="51"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</row>
        <row r="52"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</row>
        <row r="53"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</row>
        <row r="54"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</row>
        <row r="55"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</row>
        <row r="56"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</row>
        <row r="57"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</row>
        <row r="58"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</row>
        <row r="59"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</row>
        <row r="60"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</row>
        <row r="61"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</row>
        <row r="62"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</row>
        <row r="63"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</row>
        <row r="64"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</row>
        <row r="65"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</row>
        <row r="66"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</row>
        <row r="67"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</row>
        <row r="68"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</row>
        <row r="69"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</row>
        <row r="70"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</row>
        <row r="71"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</row>
        <row r="72"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</row>
        <row r="73"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</row>
        <row r="74"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</row>
        <row r="75"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</row>
        <row r="76"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</row>
        <row r="77"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</row>
        <row r="78"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</row>
        <row r="79"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</row>
        <row r="80"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</row>
        <row r="81"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</row>
        <row r="82"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</row>
        <row r="83"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</row>
        <row r="84"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</row>
        <row r="85"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</row>
        <row r="86"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</row>
        <row r="87"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</row>
        <row r="88"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</row>
        <row r="89"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</row>
        <row r="90"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</row>
        <row r="91"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</row>
        <row r="92"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</row>
        <row r="93"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</row>
        <row r="94"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</row>
        <row r="95"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</row>
        <row r="96"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</row>
        <row r="97"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</row>
        <row r="98"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</row>
        <row r="99"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</row>
        <row r="100"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</row>
        <row r="101"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</row>
        <row r="102"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</row>
        <row r="103"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</row>
        <row r="104"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</row>
        <row r="105"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</row>
        <row r="106"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Main"/>
      <sheetName val="SS10-Leadsheet"/>
      <sheetName val="SS11-Journal Entries"/>
      <sheetName val="SS11.1 - JE Proof"/>
      <sheetName val="SS12-Summary"/>
      <sheetName val="SS13-Summary_Rate Rec"/>
      <sheetName val="SS14-Tax Cont Sch"/>
      <sheetName val="SS15-PY Provision to Actual"/>
      <sheetName val="SS16-Current Taxes"/>
      <sheetName val="SS17-Current Taxes - Prov."/>
      <sheetName val="SS18-Future Taxes"/>
      <sheetName val="SS19-Tax Rate"/>
      <sheetName val="SS20-Future Tax Rate"/>
      <sheetName val="SS21-Schedule 8"/>
      <sheetName val="SS22-Schedule 10"/>
      <sheetName val="SS23-Schedule 13"/>
      <sheetName val="SS-24-Cap Tax - General Corp"/>
      <sheetName val="SS25-Comments"/>
      <sheetName val="Sheet3"/>
    </sheetNames>
    <sheetDataSet>
      <sheetData sheetId="0" refreshError="1"/>
      <sheetData sheetId="1">
        <row r="6">
          <cell r="C6" t="str">
            <v>El Con Construction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"/>
      <sheetName val="INDEX"/>
      <sheetName val="DL"/>
      <sheetName val="(B1Raw)"/>
      <sheetName val="(F1Raw)"/>
      <sheetName val="(F2Raw)"/>
      <sheetName val="(F3Raw)"/>
      <sheetName val="(FYNextRaw)"/>
      <sheetName val="(A-LY)"/>
      <sheetName val="(A-FY)"/>
      <sheetName val="B1"/>
      <sheetName val="F1"/>
      <sheetName val="F2"/>
      <sheetName val="F3"/>
      <sheetName val="FYNext"/>
      <sheetName val="|BvF Codestring|"/>
      <sheetName val="|BvF Summary|"/>
      <sheetName val="|"/>
      <sheetName val="||"/>
      <sheetName val="|||"/>
      <sheetName val="|OPEX|"/>
      <sheetName val="|CAPEX|"/>
      <sheetName val="&lt;OPEX Report&gt;"/>
      <sheetName val="&lt;CAPEX Report&gt;"/>
      <sheetName val="|SS|"/>
      <sheetName val="|RC|"/>
      <sheetName val="{FS1}"/>
      <sheetName val="{FS2}"/>
      <sheetName val="{OEB}"/>
    </sheetNames>
    <sheetDataSet>
      <sheetData sheetId="0" refreshError="1"/>
      <sheetData sheetId="1">
        <row r="2">
          <cell r="Y2" t="str">
            <v>OK</v>
          </cell>
          <cell r="AD2">
            <v>2</v>
          </cell>
        </row>
        <row r="3">
          <cell r="AS3">
            <v>10</v>
          </cell>
          <cell r="AY3" t="str">
            <v>AARON HANNAH</v>
          </cell>
          <cell r="BC3">
            <v>40246</v>
          </cell>
        </row>
        <row r="4">
          <cell r="AD4">
            <v>2012</v>
          </cell>
          <cell r="AS4">
            <v>11</v>
          </cell>
          <cell r="AY4" t="str">
            <v>AARON SEBASTIAN</v>
          </cell>
          <cell r="BC4">
            <v>40247</v>
          </cell>
        </row>
        <row r="5">
          <cell r="AS5">
            <v>12</v>
          </cell>
          <cell r="AY5" t="str">
            <v>ADOLPH HEERSINK</v>
          </cell>
          <cell r="BC5">
            <v>40248</v>
          </cell>
        </row>
        <row r="6">
          <cell r="AS6">
            <v>13</v>
          </cell>
          <cell r="AY6" t="str">
            <v>ADRIAN PHILLIPS</v>
          </cell>
          <cell r="BC6">
            <v>40249</v>
          </cell>
        </row>
        <row r="7">
          <cell r="AS7">
            <v>14</v>
          </cell>
          <cell r="AY7" t="str">
            <v>ALAN STEWART</v>
          </cell>
          <cell r="BC7">
            <v>40250</v>
          </cell>
        </row>
        <row r="8">
          <cell r="AD8" t="str">
            <v>FEB FY2012</v>
          </cell>
          <cell r="AS8">
            <v>20</v>
          </cell>
          <cell r="AY8" t="str">
            <v>ALESSANDRA LOEWIG</v>
          </cell>
          <cell r="BC8">
            <v>40251</v>
          </cell>
        </row>
        <row r="9">
          <cell r="AD9" t="str">
            <v>February</v>
          </cell>
          <cell r="AS9">
            <v>30</v>
          </cell>
          <cell r="AY9" t="str">
            <v>ALICE PARDIAC</v>
          </cell>
          <cell r="BC9">
            <v>40252</v>
          </cell>
        </row>
        <row r="10">
          <cell r="AD10" t="str">
            <v>F1</v>
          </cell>
          <cell r="AS10">
            <v>50</v>
          </cell>
          <cell r="AY10" t="str">
            <v>AMANDA ROBINSON</v>
          </cell>
          <cell r="BC10">
            <v>40253</v>
          </cell>
        </row>
        <row r="11">
          <cell r="AD11">
            <v>2010</v>
          </cell>
          <cell r="AS11">
            <v>70</v>
          </cell>
          <cell r="AY11" t="str">
            <v>AMY ZAITZ</v>
          </cell>
          <cell r="BC11">
            <v>40254</v>
          </cell>
        </row>
        <row r="12">
          <cell r="AD12">
            <v>2011</v>
          </cell>
          <cell r="AY12" t="str">
            <v>ANDJELO KARAN</v>
          </cell>
          <cell r="BC12">
            <v>40255</v>
          </cell>
        </row>
        <row r="13">
          <cell r="AD13">
            <v>2012</v>
          </cell>
          <cell r="AY13" t="str">
            <v>ANDREA DANIELI</v>
          </cell>
          <cell r="BC13">
            <v>40256</v>
          </cell>
        </row>
        <row r="14">
          <cell r="AD14">
            <v>2013</v>
          </cell>
          <cell r="AY14" t="str">
            <v>ANDREW DRESCHLER</v>
          </cell>
          <cell r="BC14">
            <v>40257</v>
          </cell>
        </row>
        <row r="15">
          <cell r="AD15">
            <v>2014</v>
          </cell>
          <cell r="AY15" t="str">
            <v>ANDREW MEHLENBACHER</v>
          </cell>
          <cell r="BC15">
            <v>40258</v>
          </cell>
        </row>
        <row r="16">
          <cell r="AD16">
            <v>2015</v>
          </cell>
          <cell r="AY16" t="str">
            <v>ANDREW TURNEY</v>
          </cell>
          <cell r="BC16">
            <v>40259</v>
          </cell>
        </row>
        <row r="17">
          <cell r="AD17">
            <v>2016</v>
          </cell>
          <cell r="AY17" t="str">
            <v>ANDY KERR</v>
          </cell>
          <cell r="BC17">
            <v>40260</v>
          </cell>
        </row>
        <row r="18">
          <cell r="AD18">
            <v>2017</v>
          </cell>
          <cell r="AY18" t="str">
            <v>ANITA TROTT</v>
          </cell>
          <cell r="BC18">
            <v>40261</v>
          </cell>
        </row>
        <row r="19">
          <cell r="AD19">
            <v>2018</v>
          </cell>
          <cell r="AY19" t="str">
            <v>ANN LAHAIE</v>
          </cell>
          <cell r="BC19">
            <v>40262</v>
          </cell>
        </row>
        <row r="20">
          <cell r="AD20">
            <v>2019</v>
          </cell>
          <cell r="AY20" t="str">
            <v>ANNA CASTALDI</v>
          </cell>
          <cell r="BC20">
            <v>40263</v>
          </cell>
        </row>
        <row r="21">
          <cell r="AY21" t="str">
            <v>ANNETTE MACKIE</v>
          </cell>
          <cell r="BC21">
            <v>40264</v>
          </cell>
        </row>
        <row r="22">
          <cell r="AY22" t="str">
            <v>ANTHONY LAMMERS</v>
          </cell>
          <cell r="BC22">
            <v>40265</v>
          </cell>
        </row>
        <row r="23">
          <cell r="AY23" t="str">
            <v>ANTHONY LANCIA</v>
          </cell>
          <cell r="BC23">
            <v>40266</v>
          </cell>
        </row>
        <row r="24">
          <cell r="AY24" t="str">
            <v>ANTONIO IAVARONE</v>
          </cell>
          <cell r="BC24">
            <v>40267</v>
          </cell>
        </row>
        <row r="25">
          <cell r="AY25" t="str">
            <v>ARTHUR THOMAS</v>
          </cell>
          <cell r="BC25">
            <v>40268</v>
          </cell>
        </row>
        <row r="26">
          <cell r="AY26" t="str">
            <v>BARBARA MCCORMICK</v>
          </cell>
          <cell r="BC26">
            <v>40269</v>
          </cell>
        </row>
        <row r="27">
          <cell r="AY27" t="str">
            <v>BARRY MOORE</v>
          </cell>
          <cell r="BC27">
            <v>40270</v>
          </cell>
        </row>
        <row r="28">
          <cell r="AY28" t="str">
            <v>BEVERLY YOUNG</v>
          </cell>
          <cell r="BC28">
            <v>40271</v>
          </cell>
        </row>
        <row r="29">
          <cell r="AY29" t="str">
            <v>BILL KHASHFE</v>
          </cell>
          <cell r="BC29">
            <v>40272</v>
          </cell>
        </row>
        <row r="30">
          <cell r="AY30" t="str">
            <v>BLAISE LIAKI</v>
          </cell>
          <cell r="BC30">
            <v>40273</v>
          </cell>
        </row>
        <row r="31">
          <cell r="AY31" t="str">
            <v>BOBBI-ANNE ALEXANDER</v>
          </cell>
          <cell r="BC31">
            <v>40274</v>
          </cell>
        </row>
        <row r="32">
          <cell r="AY32" t="str">
            <v>BOYD CARLSON</v>
          </cell>
          <cell r="BC32">
            <v>40275</v>
          </cell>
        </row>
        <row r="33">
          <cell r="AY33" t="str">
            <v>BRAD CARR</v>
          </cell>
          <cell r="BC33">
            <v>40276</v>
          </cell>
        </row>
        <row r="34">
          <cell r="AY34" t="str">
            <v>BRAD DOUGLAS</v>
          </cell>
          <cell r="BC34">
            <v>40277</v>
          </cell>
        </row>
        <row r="35">
          <cell r="AY35" t="str">
            <v>BRAD FRYETT</v>
          </cell>
          <cell r="BC35">
            <v>40278</v>
          </cell>
        </row>
        <row r="36">
          <cell r="AY36" t="str">
            <v>BRAD MACCORMACK</v>
          </cell>
          <cell r="BC36">
            <v>40279</v>
          </cell>
        </row>
        <row r="37">
          <cell r="AY37" t="str">
            <v>BRADLEY WHITWELL</v>
          </cell>
          <cell r="BC37">
            <v>40280</v>
          </cell>
        </row>
        <row r="38">
          <cell r="AY38" t="str">
            <v>BRANDON SMITH</v>
          </cell>
          <cell r="BC38">
            <v>40281</v>
          </cell>
        </row>
        <row r="39">
          <cell r="AY39" t="str">
            <v>BRANKA STEFANOVIC</v>
          </cell>
          <cell r="BC39">
            <v>40282</v>
          </cell>
        </row>
        <row r="40">
          <cell r="AY40" t="str">
            <v>BRENDA MORROW</v>
          </cell>
          <cell r="BC40">
            <v>40283</v>
          </cell>
        </row>
        <row r="41">
          <cell r="AY41" t="str">
            <v>BRENT MURRAY</v>
          </cell>
          <cell r="BC41">
            <v>40284</v>
          </cell>
        </row>
        <row r="42">
          <cell r="AY42" t="str">
            <v>BRETT GAUVREAU</v>
          </cell>
          <cell r="BC42">
            <v>40285</v>
          </cell>
        </row>
        <row r="43">
          <cell r="AY43" t="str">
            <v>BRETT MILES</v>
          </cell>
          <cell r="BC43">
            <v>40286</v>
          </cell>
        </row>
        <row r="44">
          <cell r="AY44" t="str">
            <v>BRIAN BOTA</v>
          </cell>
          <cell r="BC44">
            <v>40287</v>
          </cell>
        </row>
        <row r="45">
          <cell r="AY45" t="str">
            <v>BRIAN HENLEY</v>
          </cell>
          <cell r="BC45">
            <v>40288</v>
          </cell>
        </row>
        <row r="46">
          <cell r="AY46" t="str">
            <v>BRIAN MACDONALD</v>
          </cell>
          <cell r="BC46">
            <v>40289</v>
          </cell>
        </row>
        <row r="47">
          <cell r="AY47" t="str">
            <v>BRIAN ROBINSON</v>
          </cell>
          <cell r="BC47">
            <v>40290</v>
          </cell>
        </row>
        <row r="48">
          <cell r="AY48" t="str">
            <v>BRIAN ROSS</v>
          </cell>
          <cell r="BC48">
            <v>40291</v>
          </cell>
        </row>
        <row r="49">
          <cell r="AY49" t="str">
            <v>BRIAN SMITH</v>
          </cell>
          <cell r="BC49">
            <v>40292</v>
          </cell>
        </row>
        <row r="50">
          <cell r="AY50" t="str">
            <v>BRIAN WARREN</v>
          </cell>
          <cell r="BC50">
            <v>40293</v>
          </cell>
        </row>
        <row r="51">
          <cell r="AY51" t="str">
            <v>BRIAN WEBSTER</v>
          </cell>
          <cell r="BC51">
            <v>40294</v>
          </cell>
        </row>
        <row r="52">
          <cell r="AY52" t="str">
            <v>BRUCE BARR</v>
          </cell>
          <cell r="BC52">
            <v>40295</v>
          </cell>
        </row>
        <row r="53">
          <cell r="AY53" t="str">
            <v>BRUCE BOYKO</v>
          </cell>
          <cell r="BC53">
            <v>40296</v>
          </cell>
        </row>
        <row r="54">
          <cell r="AY54" t="str">
            <v>BRUCE MCNEA</v>
          </cell>
          <cell r="BC54">
            <v>40297</v>
          </cell>
        </row>
        <row r="55">
          <cell r="AY55" t="str">
            <v>BRUCE PAYNE</v>
          </cell>
          <cell r="BC55">
            <v>40298</v>
          </cell>
        </row>
        <row r="56">
          <cell r="AY56" t="str">
            <v>BRUCE THACHUK</v>
          </cell>
          <cell r="BC56">
            <v>40299</v>
          </cell>
        </row>
        <row r="57">
          <cell r="AY57" t="str">
            <v>CARMINE CALABRESE</v>
          </cell>
          <cell r="BC57">
            <v>40300</v>
          </cell>
        </row>
        <row r="58">
          <cell r="AY58" t="str">
            <v>CAROL BEAUPARLANT</v>
          </cell>
          <cell r="BC58">
            <v>40301</v>
          </cell>
        </row>
        <row r="59">
          <cell r="AY59" t="str">
            <v>CATHERINE LIVINGSTONE</v>
          </cell>
          <cell r="BC59">
            <v>40302</v>
          </cell>
        </row>
        <row r="60">
          <cell r="AY60" t="str">
            <v>CATHERINE SZPYTMA</v>
          </cell>
          <cell r="BC60">
            <v>40303</v>
          </cell>
        </row>
        <row r="61">
          <cell r="AY61" t="str">
            <v>CATHLEEN GUILLEMETTE</v>
          </cell>
          <cell r="BC61">
            <v>40304</v>
          </cell>
        </row>
        <row r="62">
          <cell r="AY62" t="str">
            <v>CELIA ZANATTA</v>
          </cell>
          <cell r="BC62">
            <v>40305</v>
          </cell>
        </row>
        <row r="63">
          <cell r="AY63" t="str">
            <v>CESIRA GENUARDI</v>
          </cell>
          <cell r="BC63">
            <v>40306</v>
          </cell>
        </row>
        <row r="64">
          <cell r="AY64" t="str">
            <v>CHARLES DUNHAM</v>
          </cell>
          <cell r="BC64">
            <v>40307</v>
          </cell>
        </row>
        <row r="65">
          <cell r="AY65" t="str">
            <v>CHARLES HOWELL</v>
          </cell>
          <cell r="BC65">
            <v>40308</v>
          </cell>
        </row>
        <row r="66">
          <cell r="AY66" t="str">
            <v>CHERYL MCINTOSH</v>
          </cell>
          <cell r="BC66">
            <v>40309</v>
          </cell>
        </row>
        <row r="67">
          <cell r="AY67" t="str">
            <v>CHRIS DOULIOS</v>
          </cell>
          <cell r="BC67">
            <v>40310</v>
          </cell>
        </row>
        <row r="68">
          <cell r="AY68" t="str">
            <v>CHRIS JOLIE</v>
          </cell>
          <cell r="BC68">
            <v>40311</v>
          </cell>
        </row>
        <row r="69">
          <cell r="AY69" t="str">
            <v>CHRIS WILKES</v>
          </cell>
          <cell r="BC69">
            <v>40312</v>
          </cell>
        </row>
        <row r="70">
          <cell r="AY70" t="str">
            <v>CHRISTIE STEMMLER</v>
          </cell>
          <cell r="BC70">
            <v>40313</v>
          </cell>
        </row>
        <row r="71">
          <cell r="AY71" t="str">
            <v>CHRISTINE MEREDITH</v>
          </cell>
          <cell r="BC71">
            <v>40314</v>
          </cell>
        </row>
        <row r="72">
          <cell r="AY72" t="str">
            <v>CHRISTOPHER GARDNER</v>
          </cell>
          <cell r="BC72">
            <v>40315</v>
          </cell>
        </row>
        <row r="73">
          <cell r="AY73" t="str">
            <v>CINDY ROGERSON</v>
          </cell>
          <cell r="BC73">
            <v>40316</v>
          </cell>
        </row>
        <row r="74">
          <cell r="AY74" t="str">
            <v>CLAUDIO ANGELONE</v>
          </cell>
          <cell r="BC74">
            <v>40317</v>
          </cell>
        </row>
        <row r="75">
          <cell r="AY75" t="str">
            <v>CLAUDIO PALAZZO</v>
          </cell>
          <cell r="BC75">
            <v>40318</v>
          </cell>
        </row>
        <row r="76">
          <cell r="AY76" t="str">
            <v>CLAUDIO ZUGNO</v>
          </cell>
          <cell r="BC76">
            <v>40319</v>
          </cell>
        </row>
        <row r="77">
          <cell r="BC77">
            <v>40320</v>
          </cell>
        </row>
        <row r="78">
          <cell r="AY78" t="str">
            <v>COREY HAND</v>
          </cell>
          <cell r="BC78">
            <v>40321</v>
          </cell>
        </row>
        <row r="79">
          <cell r="AY79" t="str">
            <v>COREY HENDERSON</v>
          </cell>
          <cell r="BC79">
            <v>40322</v>
          </cell>
        </row>
        <row r="80">
          <cell r="AY80" t="str">
            <v>CRAIG SULLIVAN</v>
          </cell>
          <cell r="BC80">
            <v>40323</v>
          </cell>
        </row>
        <row r="81">
          <cell r="AY81" t="str">
            <v>DAN CANTWELL</v>
          </cell>
          <cell r="BC81">
            <v>40324</v>
          </cell>
        </row>
        <row r="82">
          <cell r="AY82" t="str">
            <v>DAN PREDOJEVIC</v>
          </cell>
          <cell r="BC82">
            <v>40325</v>
          </cell>
        </row>
        <row r="83">
          <cell r="AY83" t="str">
            <v>DANIEL BERBECARU</v>
          </cell>
          <cell r="BC83">
            <v>40326</v>
          </cell>
        </row>
        <row r="84">
          <cell r="AY84" t="str">
            <v>DANIEL DESPRES</v>
          </cell>
          <cell r="BC84">
            <v>40327</v>
          </cell>
        </row>
        <row r="85">
          <cell r="AY85" t="str">
            <v>DANIEL FRANCIOSA</v>
          </cell>
          <cell r="BC85">
            <v>40328</v>
          </cell>
        </row>
        <row r="86">
          <cell r="AY86" t="str">
            <v>DANIEL LAWRENCE</v>
          </cell>
          <cell r="BC86">
            <v>40329</v>
          </cell>
        </row>
        <row r="87">
          <cell r="AY87" t="str">
            <v>DANIEL ROBERGE</v>
          </cell>
          <cell r="BC87">
            <v>40330</v>
          </cell>
        </row>
        <row r="88">
          <cell r="AY88" t="str">
            <v>DANIEL SKIDMORE</v>
          </cell>
          <cell r="BC88">
            <v>40331</v>
          </cell>
        </row>
        <row r="89">
          <cell r="AY89" t="str">
            <v>DANIEL SUAREZ-BACZEK</v>
          </cell>
          <cell r="BC89">
            <v>40332</v>
          </cell>
        </row>
        <row r="90">
          <cell r="AY90" t="str">
            <v>DAREN BURKE</v>
          </cell>
          <cell r="BC90">
            <v>40333</v>
          </cell>
        </row>
        <row r="91">
          <cell r="AY91" t="str">
            <v>DARLENE NELSON</v>
          </cell>
          <cell r="BC91">
            <v>40334</v>
          </cell>
        </row>
        <row r="92">
          <cell r="AY92" t="str">
            <v>DARLENE PEARSON</v>
          </cell>
          <cell r="BC92">
            <v>40335</v>
          </cell>
        </row>
        <row r="93">
          <cell r="AY93" t="str">
            <v>DAVE PRESSLEY</v>
          </cell>
          <cell r="BC93">
            <v>40336</v>
          </cell>
        </row>
        <row r="94">
          <cell r="AY94" t="str">
            <v>DAVE RIDDELL</v>
          </cell>
          <cell r="BC94">
            <v>40337</v>
          </cell>
        </row>
        <row r="95">
          <cell r="AY95" t="str">
            <v>DAVE ROBINSON</v>
          </cell>
          <cell r="BC95">
            <v>40338</v>
          </cell>
        </row>
        <row r="96">
          <cell r="AY96" t="str">
            <v>DAVID ASKIN</v>
          </cell>
          <cell r="BC96">
            <v>40339</v>
          </cell>
        </row>
        <row r="97">
          <cell r="AY97" t="str">
            <v>DAVID EVANS</v>
          </cell>
          <cell r="BC97">
            <v>40340</v>
          </cell>
        </row>
        <row r="98">
          <cell r="AY98" t="str">
            <v>DAVID HADDOCK</v>
          </cell>
          <cell r="BC98">
            <v>40341</v>
          </cell>
        </row>
        <row r="99">
          <cell r="AY99" t="str">
            <v>DAVID KIRK</v>
          </cell>
          <cell r="BC99">
            <v>40342</v>
          </cell>
        </row>
        <row r="100">
          <cell r="AY100" t="str">
            <v>DAVID OOSTERLINCK</v>
          </cell>
          <cell r="BC100">
            <v>40343</v>
          </cell>
        </row>
        <row r="101">
          <cell r="AY101" t="str">
            <v>DAVID SYMONS</v>
          </cell>
          <cell r="BC101">
            <v>40344</v>
          </cell>
        </row>
        <row r="102">
          <cell r="AY102" t="str">
            <v>DAVID WOODCOCK</v>
          </cell>
          <cell r="BC102">
            <v>40345</v>
          </cell>
        </row>
        <row r="103">
          <cell r="AY103" t="str">
            <v>DAWN FREEMAN</v>
          </cell>
          <cell r="BC103">
            <v>40346</v>
          </cell>
        </row>
        <row r="104">
          <cell r="AY104" t="str">
            <v>DAWN MANNING</v>
          </cell>
          <cell r="BC104">
            <v>40347</v>
          </cell>
        </row>
        <row r="105">
          <cell r="AY105" t="str">
            <v>DEAN ANDERSON</v>
          </cell>
          <cell r="BC105">
            <v>40348</v>
          </cell>
        </row>
        <row r="106">
          <cell r="AY106" t="str">
            <v>DEAN LORO</v>
          </cell>
          <cell r="BC106">
            <v>40349</v>
          </cell>
        </row>
        <row r="107">
          <cell r="AY107" t="str">
            <v>DEANNA CANDLISH</v>
          </cell>
          <cell r="BC107">
            <v>40350</v>
          </cell>
        </row>
        <row r="108">
          <cell r="AY108" t="str">
            <v>DEBORAH SIMPSON</v>
          </cell>
          <cell r="BC108">
            <v>40351</v>
          </cell>
        </row>
        <row r="109">
          <cell r="AY109" t="str">
            <v>DELAINE BELL</v>
          </cell>
          <cell r="BC109">
            <v>40352</v>
          </cell>
        </row>
        <row r="110">
          <cell r="AY110" t="str">
            <v>DENNIS BERBERICK</v>
          </cell>
          <cell r="BC110">
            <v>40353</v>
          </cell>
        </row>
        <row r="111">
          <cell r="AY111" t="str">
            <v>DENNIS FRANCO</v>
          </cell>
          <cell r="BC111">
            <v>40354</v>
          </cell>
        </row>
        <row r="112">
          <cell r="AY112" t="str">
            <v>DEREK GUDGEON</v>
          </cell>
          <cell r="BC112">
            <v>40355</v>
          </cell>
        </row>
        <row r="113">
          <cell r="AY113" t="str">
            <v>DEVIN BOOTY</v>
          </cell>
          <cell r="BC113">
            <v>40356</v>
          </cell>
        </row>
        <row r="114">
          <cell r="AY114" t="str">
            <v>DIANE MANCINI</v>
          </cell>
          <cell r="BC114">
            <v>40357</v>
          </cell>
        </row>
        <row r="115">
          <cell r="AY115" t="str">
            <v>DIANNE GRAVES</v>
          </cell>
          <cell r="BC115">
            <v>40358</v>
          </cell>
        </row>
        <row r="116">
          <cell r="AY116" t="str">
            <v>DOMENIC COSENTINO</v>
          </cell>
          <cell r="BC116">
            <v>40359</v>
          </cell>
        </row>
        <row r="117">
          <cell r="AY117" t="str">
            <v>DON NICKERSON</v>
          </cell>
          <cell r="BC117">
            <v>40360</v>
          </cell>
        </row>
        <row r="118">
          <cell r="AY118" t="str">
            <v>DONALD BULTHUIS</v>
          </cell>
          <cell r="BC118">
            <v>40361</v>
          </cell>
        </row>
        <row r="119">
          <cell r="AY119" t="str">
            <v>DONALD DESPOND</v>
          </cell>
          <cell r="BC119">
            <v>40362</v>
          </cell>
        </row>
        <row r="120">
          <cell r="AY120" t="str">
            <v>DONNA POTTS</v>
          </cell>
          <cell r="BC120">
            <v>40363</v>
          </cell>
        </row>
        <row r="121">
          <cell r="AY121" t="str">
            <v>DOROTHY HOLME</v>
          </cell>
          <cell r="BC121">
            <v>40364</v>
          </cell>
        </row>
        <row r="122">
          <cell r="AY122" t="str">
            <v>DOUG DEWAR</v>
          </cell>
          <cell r="BC122">
            <v>40365</v>
          </cell>
        </row>
        <row r="123">
          <cell r="AY123" t="str">
            <v>DOUGLAS MCCLELLAN</v>
          </cell>
          <cell r="BC123">
            <v>40366</v>
          </cell>
        </row>
        <row r="124">
          <cell r="AY124" t="str">
            <v>EILEEN CAMPBELL</v>
          </cell>
          <cell r="BC124">
            <v>40367</v>
          </cell>
        </row>
        <row r="125">
          <cell r="AY125" t="str">
            <v>ELLA RAYNER</v>
          </cell>
          <cell r="BC125">
            <v>40368</v>
          </cell>
        </row>
        <row r="126">
          <cell r="AY126" t="str">
            <v>ERIC CHARTRAND</v>
          </cell>
          <cell r="BC126">
            <v>40369</v>
          </cell>
        </row>
        <row r="127">
          <cell r="AY127" t="str">
            <v>ERIC ROLFE</v>
          </cell>
          <cell r="BC127">
            <v>40370</v>
          </cell>
        </row>
        <row r="128">
          <cell r="AY128" t="str">
            <v>EVAN COWELL</v>
          </cell>
          <cell r="BC128">
            <v>40371</v>
          </cell>
        </row>
        <row r="129">
          <cell r="AY129" t="str">
            <v>EVANTHIA IKONOMIDIS</v>
          </cell>
          <cell r="BC129">
            <v>40372</v>
          </cell>
        </row>
        <row r="130">
          <cell r="AY130" t="str">
            <v>FERNANDO CASALLAS</v>
          </cell>
          <cell r="BC130">
            <v>40373</v>
          </cell>
        </row>
        <row r="131">
          <cell r="AY131" t="str">
            <v>FIEZAL AHAD</v>
          </cell>
          <cell r="BC131">
            <v>40374</v>
          </cell>
        </row>
        <row r="132">
          <cell r="AY132" t="str">
            <v>FLORIN MIHAI</v>
          </cell>
          <cell r="BC132">
            <v>40375</v>
          </cell>
        </row>
        <row r="133">
          <cell r="AY133" t="str">
            <v>FRANCA AMARAL</v>
          </cell>
          <cell r="BC133">
            <v>40376</v>
          </cell>
        </row>
        <row r="134">
          <cell r="AY134" t="str">
            <v>FRANCES DOYLE</v>
          </cell>
          <cell r="BC134">
            <v>40377</v>
          </cell>
        </row>
        <row r="135">
          <cell r="AY135" t="str">
            <v>FRANK GIANCOLA</v>
          </cell>
          <cell r="BC135">
            <v>40378</v>
          </cell>
        </row>
        <row r="136">
          <cell r="AY136" t="str">
            <v>FRED MAY</v>
          </cell>
          <cell r="BC136">
            <v>40379</v>
          </cell>
        </row>
        <row r="137">
          <cell r="AY137" t="str">
            <v>GARY CHIAROT</v>
          </cell>
          <cell r="BC137">
            <v>40380</v>
          </cell>
        </row>
        <row r="138">
          <cell r="AY138" t="str">
            <v>GARY MACDONALD</v>
          </cell>
          <cell r="BC138">
            <v>40381</v>
          </cell>
        </row>
        <row r="139">
          <cell r="AY139" t="str">
            <v>GEORGE SCHACHTSCHNEIDER</v>
          </cell>
          <cell r="BC139">
            <v>40382</v>
          </cell>
        </row>
        <row r="140">
          <cell r="AY140" t="str">
            <v>GERRY DIGIACINTO</v>
          </cell>
          <cell r="BC140">
            <v>40383</v>
          </cell>
        </row>
        <row r="141">
          <cell r="AY141" t="str">
            <v>GILLES MONGRAIN</v>
          </cell>
          <cell r="BC141">
            <v>40384</v>
          </cell>
        </row>
        <row r="142">
          <cell r="AY142" t="str">
            <v>GIRVAN GRAY</v>
          </cell>
          <cell r="BC142">
            <v>40385</v>
          </cell>
        </row>
        <row r="143">
          <cell r="AY143" t="str">
            <v>GRACE RAFTER</v>
          </cell>
          <cell r="BC143">
            <v>40386</v>
          </cell>
        </row>
        <row r="144">
          <cell r="AY144" t="str">
            <v>GRAHAM LEE</v>
          </cell>
          <cell r="BC144">
            <v>40387</v>
          </cell>
        </row>
        <row r="145">
          <cell r="AY145" t="str">
            <v>GREG BALLINGER</v>
          </cell>
          <cell r="BC145">
            <v>40388</v>
          </cell>
        </row>
        <row r="146">
          <cell r="AY146" t="str">
            <v>GREG SCOBIE</v>
          </cell>
          <cell r="BC146">
            <v>40389</v>
          </cell>
        </row>
        <row r="147">
          <cell r="AY147" t="str">
            <v>GREG VANDE KUYT</v>
          </cell>
          <cell r="BC147">
            <v>40390</v>
          </cell>
        </row>
        <row r="148">
          <cell r="AY148" t="str">
            <v>GREGG HUTCHINSON</v>
          </cell>
          <cell r="BC148">
            <v>40391</v>
          </cell>
        </row>
        <row r="149">
          <cell r="AY149" t="str">
            <v>GREGORY CLARKE</v>
          </cell>
          <cell r="BC149">
            <v>40392</v>
          </cell>
        </row>
        <row r="150">
          <cell r="AY150" t="str">
            <v>HANI TAKI</v>
          </cell>
          <cell r="BC150">
            <v>40393</v>
          </cell>
        </row>
        <row r="151">
          <cell r="AY151" t="str">
            <v>HANY IBRAHIM</v>
          </cell>
          <cell r="BC151">
            <v>40394</v>
          </cell>
        </row>
        <row r="152">
          <cell r="AY152" t="str">
            <v>HARRY NARINE</v>
          </cell>
          <cell r="BC152">
            <v>40395</v>
          </cell>
        </row>
        <row r="153">
          <cell r="AY153" t="str">
            <v>HENRY WINTER</v>
          </cell>
          <cell r="BC153">
            <v>40396</v>
          </cell>
        </row>
        <row r="154">
          <cell r="AY154" t="str">
            <v>IAN COWE</v>
          </cell>
          <cell r="BC154">
            <v>40397</v>
          </cell>
        </row>
        <row r="155">
          <cell r="AY155" t="str">
            <v>IAN ELSASSER</v>
          </cell>
          <cell r="BC155">
            <v>40398</v>
          </cell>
        </row>
        <row r="156">
          <cell r="AY156" t="str">
            <v>IAN INNIS</v>
          </cell>
          <cell r="BC156">
            <v>40399</v>
          </cell>
        </row>
        <row r="157">
          <cell r="AY157" t="str">
            <v>IAN MORRIS</v>
          </cell>
          <cell r="BC157">
            <v>40400</v>
          </cell>
        </row>
        <row r="158">
          <cell r="AY158" t="str">
            <v>IGOR RUSIC</v>
          </cell>
          <cell r="BC158">
            <v>40401</v>
          </cell>
        </row>
        <row r="159">
          <cell r="AY159" t="str">
            <v>INDY BUTANY-DESOUZA</v>
          </cell>
          <cell r="BC159">
            <v>40402</v>
          </cell>
        </row>
        <row r="160">
          <cell r="AY160" t="str">
            <v>IRENE BECK</v>
          </cell>
          <cell r="BC160">
            <v>40403</v>
          </cell>
        </row>
        <row r="161">
          <cell r="AY161" t="str">
            <v>IVAN TOMASIC</v>
          </cell>
          <cell r="BC161">
            <v>40404</v>
          </cell>
        </row>
        <row r="162">
          <cell r="AY162" t="str">
            <v>IVANA STOSIC</v>
          </cell>
          <cell r="BC162">
            <v>40405</v>
          </cell>
        </row>
        <row r="163">
          <cell r="AY163" t="str">
            <v>JAMES ARNEL</v>
          </cell>
          <cell r="BC163">
            <v>40406</v>
          </cell>
        </row>
        <row r="164">
          <cell r="AY164" t="str">
            <v>JAMES COCHRANE</v>
          </cell>
          <cell r="BC164">
            <v>40407</v>
          </cell>
        </row>
        <row r="165">
          <cell r="AY165" t="str">
            <v>JAMES HILL</v>
          </cell>
          <cell r="BC165">
            <v>40408</v>
          </cell>
        </row>
        <row r="166">
          <cell r="AY166" t="str">
            <v>JAMES HUSSACK</v>
          </cell>
          <cell r="BC166">
            <v>40409</v>
          </cell>
        </row>
        <row r="167">
          <cell r="AY167" t="str">
            <v>JAMES JOHNSON</v>
          </cell>
          <cell r="BC167">
            <v>40410</v>
          </cell>
        </row>
        <row r="168">
          <cell r="AY168" t="str">
            <v>JAMES REES</v>
          </cell>
          <cell r="BC168">
            <v>40411</v>
          </cell>
        </row>
        <row r="169">
          <cell r="AY169" t="str">
            <v>JAMES SCOTT</v>
          </cell>
          <cell r="BC169">
            <v>40412</v>
          </cell>
        </row>
        <row r="170">
          <cell r="AY170" t="str">
            <v>JANE HUMPHRIES</v>
          </cell>
          <cell r="BC170">
            <v>40413</v>
          </cell>
        </row>
        <row r="171">
          <cell r="AY171" t="str">
            <v>JANET RINIERI</v>
          </cell>
          <cell r="BC171">
            <v>40414</v>
          </cell>
        </row>
        <row r="172">
          <cell r="AY172" t="str">
            <v>JANICE JOHNSTON</v>
          </cell>
          <cell r="BC172">
            <v>40415</v>
          </cell>
        </row>
        <row r="173">
          <cell r="AY173" t="str">
            <v>JASON CAUCCI</v>
          </cell>
          <cell r="BC173">
            <v>40416</v>
          </cell>
        </row>
        <row r="174">
          <cell r="AY174" t="str">
            <v>JASON KONING</v>
          </cell>
          <cell r="BC174">
            <v>40417</v>
          </cell>
        </row>
        <row r="175">
          <cell r="AY175" t="str">
            <v>JASON MCBRIDE</v>
          </cell>
          <cell r="BC175">
            <v>40418</v>
          </cell>
        </row>
        <row r="176">
          <cell r="AY176" t="str">
            <v>JASON NEWLANDS</v>
          </cell>
          <cell r="BC176">
            <v>40419</v>
          </cell>
        </row>
        <row r="177">
          <cell r="AY177" t="str">
            <v>JASON SCHAUBEL</v>
          </cell>
          <cell r="BC177">
            <v>40420</v>
          </cell>
        </row>
        <row r="178">
          <cell r="AY178" t="str">
            <v>JASON THOMPSON</v>
          </cell>
          <cell r="BC178">
            <v>40421</v>
          </cell>
        </row>
        <row r="179">
          <cell r="AY179" t="str">
            <v>JAYNE HUBATSCHEK</v>
          </cell>
          <cell r="BC179">
            <v>40422</v>
          </cell>
        </row>
        <row r="180">
          <cell r="AY180" t="str">
            <v>JEFF MACDONALD</v>
          </cell>
          <cell r="BC180">
            <v>40423</v>
          </cell>
        </row>
        <row r="181">
          <cell r="AY181" t="str">
            <v>JEFFERY LAMARR</v>
          </cell>
          <cell r="BC181">
            <v>40424</v>
          </cell>
        </row>
        <row r="182">
          <cell r="AY182" t="str">
            <v>JEFFREY GALBRAITH</v>
          </cell>
          <cell r="BC182">
            <v>40425</v>
          </cell>
        </row>
        <row r="183">
          <cell r="AY183" t="str">
            <v>JEFFREY KOEPPE</v>
          </cell>
          <cell r="BC183">
            <v>40426</v>
          </cell>
        </row>
        <row r="184">
          <cell r="AY184" t="str">
            <v>JEFFREY MCNAB</v>
          </cell>
          <cell r="BC184">
            <v>40427</v>
          </cell>
        </row>
        <row r="185">
          <cell r="AY185" t="str">
            <v>JEFFREY SKIDMORE</v>
          </cell>
          <cell r="BC185">
            <v>40428</v>
          </cell>
        </row>
        <row r="186">
          <cell r="AY186" t="str">
            <v>JENNIFER HALL</v>
          </cell>
          <cell r="BC186">
            <v>40429</v>
          </cell>
        </row>
        <row r="187">
          <cell r="AY187" t="str">
            <v>JENNIFER LINDLEY</v>
          </cell>
          <cell r="BC187">
            <v>40430</v>
          </cell>
        </row>
        <row r="188">
          <cell r="AY188" t="str">
            <v>JENNIFER MARTINEAU</v>
          </cell>
          <cell r="BC188">
            <v>40431</v>
          </cell>
        </row>
        <row r="189">
          <cell r="AY189" t="str">
            <v>JENNIFER QUINLAN</v>
          </cell>
          <cell r="BC189">
            <v>40432</v>
          </cell>
        </row>
        <row r="190">
          <cell r="AY190" t="str">
            <v>JENNIFER ROBINS</v>
          </cell>
          <cell r="BC190">
            <v>40433</v>
          </cell>
        </row>
        <row r="191">
          <cell r="AY191" t="str">
            <v>JERALD COMETTO</v>
          </cell>
          <cell r="BC191">
            <v>40434</v>
          </cell>
        </row>
        <row r="192">
          <cell r="AY192" t="str">
            <v>JIM BUTLER</v>
          </cell>
          <cell r="BC192">
            <v>40435</v>
          </cell>
        </row>
        <row r="193">
          <cell r="AY193" t="str">
            <v>JIM PATTERSON</v>
          </cell>
          <cell r="BC193">
            <v>40436</v>
          </cell>
        </row>
        <row r="194">
          <cell r="AY194" t="str">
            <v>JIM STINSON</v>
          </cell>
          <cell r="BC194">
            <v>40437</v>
          </cell>
        </row>
        <row r="195">
          <cell r="AY195" t="str">
            <v>JOANNE VANDENBERG</v>
          </cell>
          <cell r="BC195">
            <v>40438</v>
          </cell>
        </row>
        <row r="196">
          <cell r="AY196" t="str">
            <v>JOE GERRIOR</v>
          </cell>
          <cell r="BC196">
            <v>40439</v>
          </cell>
        </row>
        <row r="197">
          <cell r="AY197" t="str">
            <v>JOE GIANETTO</v>
          </cell>
          <cell r="BC197">
            <v>40440</v>
          </cell>
        </row>
        <row r="198">
          <cell r="AY198" t="str">
            <v>JOE SHAWIHAT</v>
          </cell>
          <cell r="BC198">
            <v>40441</v>
          </cell>
        </row>
        <row r="199">
          <cell r="AY199" t="str">
            <v>JOE WIERDA</v>
          </cell>
          <cell r="BC199">
            <v>40442</v>
          </cell>
        </row>
        <row r="200">
          <cell r="AY200" t="str">
            <v>JOHN BASILIO</v>
          </cell>
          <cell r="BC200">
            <v>40443</v>
          </cell>
        </row>
        <row r="201">
          <cell r="AY201" t="str">
            <v>JOHN BRENYO</v>
          </cell>
          <cell r="BC201">
            <v>40444</v>
          </cell>
        </row>
        <row r="202">
          <cell r="AY202" t="str">
            <v>JOHN FOURNIER</v>
          </cell>
          <cell r="BC202">
            <v>40445</v>
          </cell>
        </row>
        <row r="203">
          <cell r="AY203" t="str">
            <v>JOHN LUSTED</v>
          </cell>
          <cell r="BC203">
            <v>40446</v>
          </cell>
        </row>
        <row r="204">
          <cell r="AY204" t="str">
            <v>JOHN ROBERTSON</v>
          </cell>
          <cell r="BC204">
            <v>40447</v>
          </cell>
        </row>
        <row r="205">
          <cell r="AY205" t="str">
            <v>JOHN SELKIRK</v>
          </cell>
          <cell r="BC205">
            <v>40448</v>
          </cell>
        </row>
        <row r="206">
          <cell r="AY206" t="str">
            <v>JOHN STEVENSON</v>
          </cell>
          <cell r="BC206">
            <v>40449</v>
          </cell>
        </row>
        <row r="207">
          <cell r="AY207" t="str">
            <v>JOHN THOMPSON</v>
          </cell>
          <cell r="BC207">
            <v>40450</v>
          </cell>
        </row>
        <row r="208">
          <cell r="AY208" t="str">
            <v>JOHN THORNTON</v>
          </cell>
          <cell r="BC208">
            <v>40451</v>
          </cell>
        </row>
        <row r="209">
          <cell r="AY209" t="str">
            <v>JOHN WHITE</v>
          </cell>
          <cell r="BC209">
            <v>40452</v>
          </cell>
        </row>
        <row r="210">
          <cell r="AY210" t="str">
            <v>JORDAN BECK</v>
          </cell>
          <cell r="BC210">
            <v>40453</v>
          </cell>
        </row>
        <row r="211">
          <cell r="AY211" t="str">
            <v>JOSEPH ALMEIDA</v>
          </cell>
          <cell r="BC211">
            <v>40454</v>
          </cell>
        </row>
        <row r="212">
          <cell r="AY212" t="str">
            <v>JOSEPH BOTAS</v>
          </cell>
          <cell r="BC212">
            <v>40455</v>
          </cell>
        </row>
        <row r="213">
          <cell r="AY213" t="str">
            <v>JOSEPH MAJEROVICH</v>
          </cell>
          <cell r="BC213">
            <v>40456</v>
          </cell>
        </row>
        <row r="214">
          <cell r="AY214" t="str">
            <v>JOSEPH POPIEL</v>
          </cell>
          <cell r="BC214">
            <v>40457</v>
          </cell>
        </row>
        <row r="215">
          <cell r="AY215" t="str">
            <v>JUDY TAYLOR</v>
          </cell>
          <cell r="BC215">
            <v>40458</v>
          </cell>
        </row>
        <row r="216">
          <cell r="AY216" t="str">
            <v>JUSTIN BILLONE</v>
          </cell>
          <cell r="BC216">
            <v>40459</v>
          </cell>
        </row>
        <row r="217">
          <cell r="AY217" t="str">
            <v>KAREN ARNOLD</v>
          </cell>
          <cell r="BC217">
            <v>40460</v>
          </cell>
        </row>
        <row r="218">
          <cell r="AY218" t="str">
            <v>KAREN HILLARY</v>
          </cell>
          <cell r="BC218">
            <v>40461</v>
          </cell>
        </row>
        <row r="219">
          <cell r="AY219" t="str">
            <v>KAREN HOBBINS</v>
          </cell>
          <cell r="BC219">
            <v>40462</v>
          </cell>
        </row>
        <row r="220">
          <cell r="AY220" t="str">
            <v>KAREN MACDONALD</v>
          </cell>
          <cell r="BC220">
            <v>40463</v>
          </cell>
        </row>
        <row r="221">
          <cell r="AY221" t="str">
            <v>KAREN THORNE</v>
          </cell>
          <cell r="BC221">
            <v>40464</v>
          </cell>
        </row>
        <row r="222">
          <cell r="AY222" t="str">
            <v>KATHERINE DZIERZAWSKI</v>
          </cell>
          <cell r="BC222">
            <v>40465</v>
          </cell>
        </row>
        <row r="223">
          <cell r="AY223" t="str">
            <v>KATHY BORCIC</v>
          </cell>
          <cell r="BC223">
            <v>40466</v>
          </cell>
        </row>
        <row r="224">
          <cell r="AY224" t="str">
            <v>KATHY LERETTE</v>
          </cell>
          <cell r="BC224">
            <v>40467</v>
          </cell>
        </row>
        <row r="225">
          <cell r="AY225" t="str">
            <v>KATHY SHARP</v>
          </cell>
          <cell r="BC225">
            <v>40468</v>
          </cell>
        </row>
        <row r="226">
          <cell r="AY226" t="str">
            <v>KATIE FLANNIGAN</v>
          </cell>
          <cell r="BC226">
            <v>40469</v>
          </cell>
        </row>
        <row r="227">
          <cell r="AY227" t="str">
            <v>KELLEY FITZPATRICK</v>
          </cell>
          <cell r="BC227">
            <v>40470</v>
          </cell>
        </row>
        <row r="228">
          <cell r="AY228" t="str">
            <v>KELLY SPENCER</v>
          </cell>
          <cell r="BC228">
            <v>40471</v>
          </cell>
        </row>
        <row r="229">
          <cell r="AY229" t="str">
            <v>KENNETH HOLMES</v>
          </cell>
          <cell r="BC229">
            <v>40472</v>
          </cell>
        </row>
        <row r="230">
          <cell r="AY230" t="str">
            <v>KESH NANDLALL</v>
          </cell>
          <cell r="BC230">
            <v>40473</v>
          </cell>
        </row>
        <row r="231">
          <cell r="AY231" t="str">
            <v>KETAN PATEL</v>
          </cell>
          <cell r="BC231">
            <v>40474</v>
          </cell>
        </row>
        <row r="232">
          <cell r="AY232" t="str">
            <v>KEVIN ARCHER</v>
          </cell>
          <cell r="BC232">
            <v>40475</v>
          </cell>
        </row>
        <row r="233">
          <cell r="AY233" t="str">
            <v>KEVIN BUZZELL</v>
          </cell>
          <cell r="BC233">
            <v>40476</v>
          </cell>
        </row>
        <row r="234">
          <cell r="AY234" t="str">
            <v>KEVIN GREGOIRE</v>
          </cell>
          <cell r="BC234">
            <v>40477</v>
          </cell>
        </row>
        <row r="235">
          <cell r="AY235" t="str">
            <v>KEVIN ROBINS</v>
          </cell>
          <cell r="BC235">
            <v>40478</v>
          </cell>
        </row>
        <row r="236">
          <cell r="AY236" t="str">
            <v>KEVIN TOWNSEND</v>
          </cell>
          <cell r="BC236">
            <v>40479</v>
          </cell>
        </row>
        <row r="237">
          <cell r="AY237" t="str">
            <v>KIM DEABREU</v>
          </cell>
          <cell r="BC237">
            <v>40480</v>
          </cell>
        </row>
        <row r="238">
          <cell r="AY238" t="str">
            <v>KIM NEUFELD</v>
          </cell>
          <cell r="BC238">
            <v>40481</v>
          </cell>
        </row>
        <row r="239">
          <cell r="AY239" t="str">
            <v>KORI-LYNN SYKES</v>
          </cell>
          <cell r="BC239">
            <v>40482</v>
          </cell>
        </row>
        <row r="240">
          <cell r="AY240" t="str">
            <v>LAURIE TURNONE</v>
          </cell>
          <cell r="BC240">
            <v>40483</v>
          </cell>
        </row>
        <row r="241">
          <cell r="AY241" t="str">
            <v>LEE CALLAGHAN</v>
          </cell>
          <cell r="BC241">
            <v>40484</v>
          </cell>
        </row>
        <row r="242">
          <cell r="AY242" t="str">
            <v>LEIGH FORREST</v>
          </cell>
          <cell r="BC242">
            <v>40485</v>
          </cell>
        </row>
        <row r="243">
          <cell r="AY243" t="str">
            <v>LESLEY LINGARD</v>
          </cell>
          <cell r="BC243">
            <v>40486</v>
          </cell>
        </row>
        <row r="244">
          <cell r="AY244" t="str">
            <v>LINDA BOURGEOIS</v>
          </cell>
          <cell r="BC244">
            <v>40487</v>
          </cell>
        </row>
        <row r="245">
          <cell r="AY245" t="str">
            <v>LINDA DELIBATO</v>
          </cell>
          <cell r="BC245">
            <v>40488</v>
          </cell>
        </row>
        <row r="246">
          <cell r="AY246" t="str">
            <v>LINDSAY MARTINEAU</v>
          </cell>
          <cell r="BC246">
            <v>40489</v>
          </cell>
        </row>
        <row r="247">
          <cell r="AY247" t="str">
            <v>LISE GALLI</v>
          </cell>
          <cell r="BC247">
            <v>40490</v>
          </cell>
        </row>
        <row r="248">
          <cell r="AY248" t="str">
            <v>LLOYD DEGROW</v>
          </cell>
          <cell r="BC248">
            <v>40491</v>
          </cell>
        </row>
        <row r="249">
          <cell r="AY249" t="str">
            <v>LORETTA TAYLOR</v>
          </cell>
          <cell r="BC249">
            <v>40492</v>
          </cell>
        </row>
        <row r="250">
          <cell r="AY250" t="str">
            <v>LORI THORNTON</v>
          </cell>
          <cell r="BC250">
            <v>40493</v>
          </cell>
        </row>
        <row r="251">
          <cell r="AY251" t="str">
            <v>LOUIS PACHECO</v>
          </cell>
          <cell r="BC251">
            <v>40494</v>
          </cell>
        </row>
        <row r="252">
          <cell r="AY252" t="str">
            <v>LYNN GAYLARD</v>
          </cell>
          <cell r="BC252">
            <v>40495</v>
          </cell>
        </row>
        <row r="253">
          <cell r="AY253" t="str">
            <v>LYNN WALTON</v>
          </cell>
          <cell r="BC253">
            <v>40496</v>
          </cell>
        </row>
        <row r="254">
          <cell r="AY254" t="str">
            <v>MANUEL QUAINI</v>
          </cell>
          <cell r="BC254">
            <v>40497</v>
          </cell>
        </row>
        <row r="255">
          <cell r="AY255" t="str">
            <v>MARC LOSIER</v>
          </cell>
          <cell r="BC255">
            <v>40498</v>
          </cell>
        </row>
        <row r="256">
          <cell r="AY256" t="str">
            <v>MARCEL LAROCHE</v>
          </cell>
          <cell r="BC256">
            <v>40499</v>
          </cell>
        </row>
        <row r="257">
          <cell r="AY257" t="str">
            <v>MARDY CRANDELL</v>
          </cell>
          <cell r="BC257">
            <v>40500</v>
          </cell>
        </row>
        <row r="258">
          <cell r="AY258" t="str">
            <v>MARIA BOZZO</v>
          </cell>
          <cell r="BC258">
            <v>40501</v>
          </cell>
        </row>
        <row r="259">
          <cell r="AY259" t="str">
            <v>MARIA GARITO</v>
          </cell>
          <cell r="BC259">
            <v>40502</v>
          </cell>
        </row>
        <row r="260">
          <cell r="AY260" t="str">
            <v>MARIANNE BEARE</v>
          </cell>
          <cell r="BC260">
            <v>40503</v>
          </cell>
        </row>
        <row r="261">
          <cell r="AY261" t="str">
            <v>MARILYN CONRAD</v>
          </cell>
          <cell r="BC261">
            <v>40504</v>
          </cell>
        </row>
        <row r="262">
          <cell r="AY262" t="str">
            <v>MARINA BULTHUIS</v>
          </cell>
          <cell r="BC262">
            <v>40505</v>
          </cell>
        </row>
        <row r="263">
          <cell r="AY263" t="str">
            <v>MARIO CANGEMI</v>
          </cell>
          <cell r="BC263">
            <v>40506</v>
          </cell>
        </row>
        <row r="264">
          <cell r="AY264" t="str">
            <v>MARJORIE RICHARDS</v>
          </cell>
          <cell r="BC264">
            <v>40507</v>
          </cell>
        </row>
        <row r="265">
          <cell r="AY265" t="str">
            <v>MARK JAKUBOWSKI</v>
          </cell>
          <cell r="BC265">
            <v>40508</v>
          </cell>
        </row>
        <row r="266">
          <cell r="AY266" t="str">
            <v>MARK LUSTRINELLI</v>
          </cell>
          <cell r="BC266">
            <v>40509</v>
          </cell>
        </row>
        <row r="267">
          <cell r="AY267" t="str">
            <v>MARK MALSTROM</v>
          </cell>
          <cell r="BC267">
            <v>40510</v>
          </cell>
        </row>
        <row r="268">
          <cell r="AY268" t="str">
            <v>MARK MORRIS</v>
          </cell>
          <cell r="BC268">
            <v>40511</v>
          </cell>
        </row>
        <row r="269">
          <cell r="AY269" t="str">
            <v>MARK WARELIS</v>
          </cell>
          <cell r="BC269">
            <v>40512</v>
          </cell>
        </row>
        <row r="270">
          <cell r="AY270" t="str">
            <v>MARKO STEFANOVIC</v>
          </cell>
          <cell r="BC270">
            <v>40513</v>
          </cell>
        </row>
        <row r="271">
          <cell r="AY271" t="str">
            <v>MARNI PENNY</v>
          </cell>
          <cell r="BC271">
            <v>40514</v>
          </cell>
        </row>
        <row r="272">
          <cell r="AY272" t="str">
            <v>MARTY BEAUCOCK</v>
          </cell>
          <cell r="BC272">
            <v>40515</v>
          </cell>
        </row>
        <row r="273">
          <cell r="AY273" t="str">
            <v>MATTHEW KENT</v>
          </cell>
          <cell r="BC273">
            <v>40516</v>
          </cell>
        </row>
        <row r="274">
          <cell r="AY274" t="str">
            <v>MATTHEW SHANNON</v>
          </cell>
          <cell r="BC274">
            <v>40517</v>
          </cell>
        </row>
        <row r="275">
          <cell r="AY275" t="str">
            <v>MATTHEW STRECKER</v>
          </cell>
          <cell r="BC275">
            <v>40518</v>
          </cell>
        </row>
        <row r="276">
          <cell r="AY276" t="str">
            <v>MAURO CARBONE</v>
          </cell>
          <cell r="BC276">
            <v>40519</v>
          </cell>
        </row>
        <row r="277">
          <cell r="AY277" t="str">
            <v>MAX CANANZI</v>
          </cell>
          <cell r="BC277">
            <v>40520</v>
          </cell>
        </row>
        <row r="278">
          <cell r="AY278" t="str">
            <v>MELISSA BARRON</v>
          </cell>
          <cell r="BC278">
            <v>40521</v>
          </cell>
        </row>
        <row r="279">
          <cell r="AY279" t="str">
            <v>MICHAEL DONG</v>
          </cell>
          <cell r="BC279">
            <v>40522</v>
          </cell>
        </row>
        <row r="280">
          <cell r="AY280" t="str">
            <v>MICHAEL LEWIS</v>
          </cell>
          <cell r="BC280">
            <v>40523</v>
          </cell>
        </row>
        <row r="281">
          <cell r="AY281" t="str">
            <v>MICHAEL LUTON</v>
          </cell>
          <cell r="BC281">
            <v>40524</v>
          </cell>
        </row>
        <row r="282">
          <cell r="AY282" t="str">
            <v>MICHAEL MUSSAT</v>
          </cell>
          <cell r="BC282">
            <v>40525</v>
          </cell>
        </row>
        <row r="283">
          <cell r="AY283" t="str">
            <v>MICHAEL RICHARD</v>
          </cell>
          <cell r="BC283">
            <v>40526</v>
          </cell>
        </row>
        <row r="284">
          <cell r="AY284" t="str">
            <v>MICHAEL RUSSELL</v>
          </cell>
          <cell r="BC284">
            <v>40527</v>
          </cell>
        </row>
        <row r="285">
          <cell r="AY285" t="str">
            <v>MICHAEL THOMSON</v>
          </cell>
          <cell r="BC285">
            <v>40528</v>
          </cell>
        </row>
        <row r="286">
          <cell r="AY286" t="str">
            <v>MICHAEL WILLIAMSON</v>
          </cell>
          <cell r="BC286">
            <v>40529</v>
          </cell>
        </row>
        <row r="287">
          <cell r="AY287" t="str">
            <v>MICHELLE WORTEL</v>
          </cell>
          <cell r="BC287">
            <v>40530</v>
          </cell>
        </row>
        <row r="288">
          <cell r="AY288" t="str">
            <v>MIKE DENOMME</v>
          </cell>
          <cell r="BC288">
            <v>40531</v>
          </cell>
        </row>
        <row r="289">
          <cell r="AY289" t="str">
            <v>MIKE DESCAMPS</v>
          </cell>
          <cell r="BC289">
            <v>40532</v>
          </cell>
        </row>
        <row r="290">
          <cell r="AY290" t="str">
            <v>MIKEL SCHNEIDER</v>
          </cell>
          <cell r="BC290">
            <v>40533</v>
          </cell>
        </row>
        <row r="291">
          <cell r="AY291" t="str">
            <v>MONICA ASHURST</v>
          </cell>
          <cell r="BC291">
            <v>40534</v>
          </cell>
        </row>
        <row r="292">
          <cell r="AY292" t="str">
            <v>MONICA DOHERTY</v>
          </cell>
          <cell r="BC292">
            <v>40535</v>
          </cell>
        </row>
        <row r="293">
          <cell r="AY293" t="str">
            <v>MUMTAZ KHAN</v>
          </cell>
          <cell r="BC293">
            <v>40536</v>
          </cell>
        </row>
        <row r="294">
          <cell r="AY294" t="str">
            <v>MUSTAFA ALI</v>
          </cell>
          <cell r="BC294">
            <v>40537</v>
          </cell>
        </row>
        <row r="295">
          <cell r="AY295" t="str">
            <v>NADETTE DRAKE</v>
          </cell>
          <cell r="BC295">
            <v>40538</v>
          </cell>
        </row>
        <row r="296">
          <cell r="AY296" t="str">
            <v>NASTARAN HAGHANI</v>
          </cell>
          <cell r="BC296">
            <v>40539</v>
          </cell>
        </row>
        <row r="297">
          <cell r="AY297" t="str">
            <v>NATHAN CERNUSCA</v>
          </cell>
          <cell r="BC297">
            <v>40540</v>
          </cell>
        </row>
        <row r="298">
          <cell r="AY298" t="str">
            <v>NAZIRA NOORMOHAMED</v>
          </cell>
          <cell r="BC298">
            <v>40541</v>
          </cell>
        </row>
        <row r="299">
          <cell r="AY299" t="str">
            <v>NEIL FREEMAN</v>
          </cell>
          <cell r="BC299">
            <v>40542</v>
          </cell>
        </row>
        <row r="300">
          <cell r="AY300" t="str">
            <v>NICK DESTEFANO</v>
          </cell>
          <cell r="BC300">
            <v>40543</v>
          </cell>
        </row>
        <row r="301">
          <cell r="AY301" t="str">
            <v>NICOLE FILLMORE</v>
          </cell>
          <cell r="BC301">
            <v>40544</v>
          </cell>
        </row>
        <row r="302">
          <cell r="AY302" t="str">
            <v>NIGEL HARNANAN</v>
          </cell>
          <cell r="BC302">
            <v>40545</v>
          </cell>
        </row>
        <row r="303">
          <cell r="AY303" t="str">
            <v>NIKOLA RISTEVSKI</v>
          </cell>
          <cell r="BC303">
            <v>40546</v>
          </cell>
        </row>
        <row r="304">
          <cell r="AY304" t="str">
            <v>NIRMALA THOMAS</v>
          </cell>
          <cell r="BC304">
            <v>40547</v>
          </cell>
        </row>
        <row r="305">
          <cell r="AY305" t="str">
            <v>NORMAN BOTTS</v>
          </cell>
          <cell r="BC305">
            <v>40548</v>
          </cell>
        </row>
        <row r="306">
          <cell r="AY306" t="str">
            <v>PAIGE WEBB</v>
          </cell>
          <cell r="BC306">
            <v>40549</v>
          </cell>
        </row>
        <row r="307">
          <cell r="AY307" t="str">
            <v>PAMELA FAZZARI</v>
          </cell>
          <cell r="BC307">
            <v>40550</v>
          </cell>
        </row>
        <row r="308">
          <cell r="AY308" t="str">
            <v>PAT MCNULTY</v>
          </cell>
          <cell r="BC308">
            <v>40551</v>
          </cell>
        </row>
        <row r="309">
          <cell r="AY309" t="str">
            <v>PATRICIA SAFKO</v>
          </cell>
          <cell r="BC309">
            <v>40552</v>
          </cell>
        </row>
        <row r="310">
          <cell r="AY310" t="str">
            <v>PATRICK CHEATLEY</v>
          </cell>
          <cell r="BC310">
            <v>40553</v>
          </cell>
        </row>
        <row r="311">
          <cell r="AY311" t="str">
            <v>PAUL HUMBER</v>
          </cell>
          <cell r="BC311">
            <v>40554</v>
          </cell>
        </row>
        <row r="312">
          <cell r="AY312" t="str">
            <v>PAUL KIEFER</v>
          </cell>
          <cell r="BC312">
            <v>40555</v>
          </cell>
        </row>
        <row r="313">
          <cell r="AY313" t="str">
            <v>PAUL NIXON</v>
          </cell>
          <cell r="BC313">
            <v>40556</v>
          </cell>
        </row>
        <row r="314">
          <cell r="AY314" t="str">
            <v>PAUL WARDELL</v>
          </cell>
          <cell r="BC314">
            <v>40557</v>
          </cell>
        </row>
        <row r="315">
          <cell r="AY315" t="str">
            <v>PETER GOULD</v>
          </cell>
          <cell r="BC315">
            <v>40558</v>
          </cell>
        </row>
        <row r="316">
          <cell r="AY316" t="str">
            <v>PETER HIENG</v>
          </cell>
          <cell r="BC316">
            <v>40559</v>
          </cell>
        </row>
        <row r="317">
          <cell r="AY317" t="str">
            <v>PETER LILLEY</v>
          </cell>
          <cell r="BC317">
            <v>40560</v>
          </cell>
        </row>
        <row r="318">
          <cell r="AY318" t="str">
            <v>PETER MARSON</v>
          </cell>
          <cell r="BC318">
            <v>40561</v>
          </cell>
        </row>
        <row r="319">
          <cell r="AY319" t="str">
            <v>PETER NEUMANN</v>
          </cell>
          <cell r="BC319">
            <v>40562</v>
          </cell>
        </row>
        <row r="320">
          <cell r="AY320" t="str">
            <v>PETER VALLIERES</v>
          </cell>
          <cell r="BC320">
            <v>40563</v>
          </cell>
        </row>
        <row r="321">
          <cell r="AY321" t="str">
            <v>PETER VANDERHOUT</v>
          </cell>
          <cell r="BC321">
            <v>40564</v>
          </cell>
        </row>
        <row r="322">
          <cell r="AY322" t="str">
            <v>PHILIP KWINT</v>
          </cell>
          <cell r="BC322">
            <v>40565</v>
          </cell>
        </row>
        <row r="323">
          <cell r="AY323" t="str">
            <v>PHONGSACK BOUALAVONG</v>
          </cell>
          <cell r="BC323">
            <v>40566</v>
          </cell>
        </row>
        <row r="324">
          <cell r="AY324" t="str">
            <v>RANDY COOMBER</v>
          </cell>
          <cell r="BC324">
            <v>40567</v>
          </cell>
        </row>
        <row r="325">
          <cell r="AY325" t="str">
            <v>RANDY MURRE</v>
          </cell>
          <cell r="BC325">
            <v>40568</v>
          </cell>
        </row>
        <row r="326">
          <cell r="AY326" t="str">
            <v>RANDY WEBB</v>
          </cell>
          <cell r="BC326">
            <v>40569</v>
          </cell>
        </row>
        <row r="327">
          <cell r="AY327" t="str">
            <v>RHONDA VANMEER</v>
          </cell>
          <cell r="BC327">
            <v>40570</v>
          </cell>
        </row>
        <row r="328">
          <cell r="AY328" t="str">
            <v>RICCARDO ZOTTARELLI</v>
          </cell>
          <cell r="BC328">
            <v>40571</v>
          </cell>
        </row>
        <row r="329">
          <cell r="AY329" t="str">
            <v>RICHARD AUDIT</v>
          </cell>
          <cell r="BC329">
            <v>40572</v>
          </cell>
        </row>
        <row r="330">
          <cell r="AY330" t="str">
            <v>RICHARD BASSINDALE</v>
          </cell>
          <cell r="BC330">
            <v>40573</v>
          </cell>
        </row>
        <row r="331">
          <cell r="AY331" t="str">
            <v>RICHARD HALL</v>
          </cell>
          <cell r="BC331">
            <v>40574</v>
          </cell>
        </row>
        <row r="332">
          <cell r="AY332" t="str">
            <v>RICHARD MCBRIDE</v>
          </cell>
          <cell r="BC332">
            <v>40575</v>
          </cell>
        </row>
        <row r="333">
          <cell r="AY333" t="str">
            <v>RICHARD URECH</v>
          </cell>
          <cell r="BC333">
            <v>40576</v>
          </cell>
        </row>
        <row r="334">
          <cell r="AY334" t="str">
            <v>RICK BEEDIE</v>
          </cell>
          <cell r="BC334">
            <v>40577</v>
          </cell>
        </row>
        <row r="335">
          <cell r="AY335" t="str">
            <v>RICKY RAFTER</v>
          </cell>
          <cell r="BC335">
            <v>40578</v>
          </cell>
        </row>
        <row r="336">
          <cell r="AY336" t="str">
            <v>RITA MORRIS</v>
          </cell>
          <cell r="BC336">
            <v>40579</v>
          </cell>
        </row>
        <row r="337">
          <cell r="AY337" t="str">
            <v>ROB CROSSMAN</v>
          </cell>
          <cell r="BC337">
            <v>40580</v>
          </cell>
        </row>
        <row r="338">
          <cell r="AY338" t="str">
            <v>ROB MACINTYRE</v>
          </cell>
          <cell r="BC338">
            <v>40581</v>
          </cell>
        </row>
        <row r="339">
          <cell r="AY339" t="str">
            <v>ROBERT BATES</v>
          </cell>
          <cell r="BC339">
            <v>40582</v>
          </cell>
        </row>
        <row r="340">
          <cell r="AY340" t="str">
            <v>ROBERT BENTLEY</v>
          </cell>
          <cell r="BC340">
            <v>40583</v>
          </cell>
        </row>
        <row r="341">
          <cell r="AY341" t="str">
            <v>ROBERT DUNHAM</v>
          </cell>
          <cell r="BC341">
            <v>40584</v>
          </cell>
        </row>
        <row r="342">
          <cell r="AY342" t="str">
            <v>ROBERT EBBERS</v>
          </cell>
          <cell r="BC342">
            <v>40585</v>
          </cell>
        </row>
        <row r="343">
          <cell r="AY343" t="str">
            <v>ROBERT HAND</v>
          </cell>
          <cell r="BC343">
            <v>40586</v>
          </cell>
        </row>
        <row r="344">
          <cell r="AY344" t="str">
            <v>ROBERT HENSCHEL</v>
          </cell>
          <cell r="BC344">
            <v>40587</v>
          </cell>
        </row>
        <row r="345">
          <cell r="AY345" t="str">
            <v>ROBERT ROHR</v>
          </cell>
          <cell r="BC345">
            <v>40588</v>
          </cell>
        </row>
        <row r="346">
          <cell r="AY346" t="str">
            <v>ROBERT TAYLOR</v>
          </cell>
          <cell r="BC346">
            <v>40589</v>
          </cell>
        </row>
        <row r="347">
          <cell r="AY347" t="str">
            <v>ROMAN KATA</v>
          </cell>
          <cell r="BC347">
            <v>40590</v>
          </cell>
        </row>
        <row r="348">
          <cell r="AY348" t="str">
            <v>ROSS BARBER</v>
          </cell>
          <cell r="BC348">
            <v>40591</v>
          </cell>
        </row>
        <row r="349">
          <cell r="AY349" t="str">
            <v>ROSS FINNIMORE</v>
          </cell>
          <cell r="BC349">
            <v>40592</v>
          </cell>
        </row>
        <row r="350">
          <cell r="AY350" t="str">
            <v>ROY OWEN</v>
          </cell>
          <cell r="BC350">
            <v>40593</v>
          </cell>
        </row>
        <row r="351">
          <cell r="AY351" t="str">
            <v>RUSSELL FISHER</v>
          </cell>
          <cell r="BC351">
            <v>40594</v>
          </cell>
        </row>
        <row r="352">
          <cell r="AY352" t="str">
            <v>SALMAN BAIG</v>
          </cell>
          <cell r="BC352">
            <v>40595</v>
          </cell>
        </row>
        <row r="353">
          <cell r="AY353" t="str">
            <v>SAM DIPASQUALE</v>
          </cell>
          <cell r="BC353">
            <v>40596</v>
          </cell>
        </row>
        <row r="354">
          <cell r="AY354" t="str">
            <v>SAM GENTILE</v>
          </cell>
          <cell r="BC354">
            <v>40597</v>
          </cell>
        </row>
        <row r="355">
          <cell r="AY355" t="str">
            <v>SAMANTHA BURKE</v>
          </cell>
          <cell r="BC355">
            <v>40598</v>
          </cell>
        </row>
        <row r="356">
          <cell r="AY356" t="str">
            <v>SAMANTHA LUNDY</v>
          </cell>
          <cell r="BC356">
            <v>40599</v>
          </cell>
        </row>
        <row r="357">
          <cell r="AY357" t="str">
            <v>SANDRA BELL</v>
          </cell>
          <cell r="BC357">
            <v>40600</v>
          </cell>
        </row>
        <row r="358">
          <cell r="AY358" t="str">
            <v>SARAH HUGHES</v>
          </cell>
          <cell r="BC358">
            <v>40601</v>
          </cell>
        </row>
        <row r="359">
          <cell r="AY359" t="str">
            <v>SCOTT BEAUDRIE</v>
          </cell>
          <cell r="BC359">
            <v>40602</v>
          </cell>
        </row>
        <row r="360">
          <cell r="AY360" t="str">
            <v>SCOTT BIGGS</v>
          </cell>
          <cell r="BC360">
            <v>40603</v>
          </cell>
        </row>
        <row r="361">
          <cell r="AY361" t="str">
            <v>SCOTT BORER</v>
          </cell>
          <cell r="BC361">
            <v>40604</v>
          </cell>
        </row>
        <row r="362">
          <cell r="AY362" t="str">
            <v>SCOTT SUTTON</v>
          </cell>
          <cell r="BC362">
            <v>40605</v>
          </cell>
        </row>
        <row r="363">
          <cell r="AY363" t="str">
            <v>SERGHEI TIMOTIN</v>
          </cell>
          <cell r="BC363">
            <v>40606</v>
          </cell>
        </row>
        <row r="364">
          <cell r="AY364" t="str">
            <v>SHAUN SNOW</v>
          </cell>
          <cell r="BC364">
            <v>40607</v>
          </cell>
        </row>
        <row r="365">
          <cell r="AY365" t="str">
            <v>SHEILA WHITNEY</v>
          </cell>
          <cell r="BC365">
            <v>40608</v>
          </cell>
        </row>
        <row r="366">
          <cell r="AY366" t="str">
            <v>SHELLEY PARKER</v>
          </cell>
          <cell r="BC366">
            <v>40609</v>
          </cell>
        </row>
        <row r="367">
          <cell r="AY367" t="str">
            <v>SHERI OJERO</v>
          </cell>
          <cell r="BC367">
            <v>40610</v>
          </cell>
        </row>
        <row r="368">
          <cell r="AY368" t="str">
            <v>SHERRI SHWEIHAT</v>
          </cell>
          <cell r="BC368">
            <v>40611</v>
          </cell>
        </row>
        <row r="369">
          <cell r="AY369" t="str">
            <v>SOKUNTHAI TOB</v>
          </cell>
          <cell r="BC369">
            <v>40612</v>
          </cell>
        </row>
        <row r="370">
          <cell r="AY370" t="str">
            <v>STANLEY COULTER</v>
          </cell>
          <cell r="BC370">
            <v>40613</v>
          </cell>
        </row>
        <row r="371">
          <cell r="AY371" t="str">
            <v>STEPHEN LARWOOD</v>
          </cell>
          <cell r="BC371">
            <v>40614</v>
          </cell>
        </row>
        <row r="372">
          <cell r="AY372" t="str">
            <v>STEVE ABRAMOVICH</v>
          </cell>
          <cell r="BC372">
            <v>40615</v>
          </cell>
        </row>
        <row r="373">
          <cell r="AY373" t="str">
            <v>STEVE STRUGAR</v>
          </cell>
          <cell r="BC373">
            <v>40616</v>
          </cell>
        </row>
        <row r="374">
          <cell r="AY374" t="str">
            <v>STEVEN ROBSON</v>
          </cell>
          <cell r="BC374">
            <v>40617</v>
          </cell>
        </row>
        <row r="375">
          <cell r="AY375" t="str">
            <v>STEVEN TEW</v>
          </cell>
          <cell r="BC375">
            <v>40618</v>
          </cell>
        </row>
        <row r="376">
          <cell r="AY376" t="str">
            <v>SUDHA MARTHI</v>
          </cell>
          <cell r="BC376">
            <v>40619</v>
          </cell>
        </row>
        <row r="377">
          <cell r="AY377" t="str">
            <v>SUE STANGRET</v>
          </cell>
          <cell r="BC377">
            <v>40620</v>
          </cell>
        </row>
        <row r="378">
          <cell r="AY378" t="str">
            <v>SUNIL BECHARBHAI</v>
          </cell>
          <cell r="BC378">
            <v>40621</v>
          </cell>
        </row>
        <row r="379">
          <cell r="AY379" t="str">
            <v>SUSAN SPEZIALE</v>
          </cell>
          <cell r="BC379">
            <v>40622</v>
          </cell>
        </row>
        <row r="380">
          <cell r="AY380" t="str">
            <v>TARA WANSEL</v>
          </cell>
          <cell r="BC380">
            <v>40623</v>
          </cell>
        </row>
        <row r="381">
          <cell r="AY381" t="str">
            <v>TAYLOR ARKINSON</v>
          </cell>
          <cell r="BC381">
            <v>40624</v>
          </cell>
        </row>
        <row r="382">
          <cell r="AY382" t="str">
            <v>TEJ KARUPEN</v>
          </cell>
          <cell r="BC382">
            <v>40625</v>
          </cell>
        </row>
        <row r="383">
          <cell r="AY383" t="str">
            <v>TERRILEA PITTON</v>
          </cell>
          <cell r="BC383">
            <v>40626</v>
          </cell>
        </row>
        <row r="384">
          <cell r="AY384" t="str">
            <v>TERRY RYAN</v>
          </cell>
          <cell r="BC384">
            <v>40627</v>
          </cell>
        </row>
        <row r="385">
          <cell r="AY385" t="str">
            <v>THERESA JONES</v>
          </cell>
          <cell r="BC385">
            <v>40628</v>
          </cell>
        </row>
        <row r="386">
          <cell r="AY386" t="str">
            <v>TIFFANY GOUPIL</v>
          </cell>
          <cell r="BC386">
            <v>40629</v>
          </cell>
        </row>
        <row r="387">
          <cell r="AY387" t="str">
            <v>TIMOTHY CALLAGHAN</v>
          </cell>
          <cell r="BC387">
            <v>40630</v>
          </cell>
        </row>
        <row r="388">
          <cell r="AY388" t="str">
            <v>TODD DAIGLE</v>
          </cell>
          <cell r="BC388">
            <v>40631</v>
          </cell>
        </row>
        <row r="389">
          <cell r="AY389" t="str">
            <v>TONY IERACE</v>
          </cell>
          <cell r="BC389">
            <v>40632</v>
          </cell>
        </row>
        <row r="390">
          <cell r="AY390" t="str">
            <v>TREVOR HEWITSON</v>
          </cell>
          <cell r="BC390">
            <v>40633</v>
          </cell>
        </row>
        <row r="391">
          <cell r="AY391" t="str">
            <v>TROY SHEELER</v>
          </cell>
          <cell r="BC391">
            <v>40634</v>
          </cell>
        </row>
        <row r="392">
          <cell r="AY392" t="str">
            <v>TYLER ANDERSON</v>
          </cell>
          <cell r="BC392">
            <v>40635</v>
          </cell>
        </row>
        <row r="393">
          <cell r="AY393" t="str">
            <v>ULKU OREN</v>
          </cell>
          <cell r="BC393">
            <v>40636</v>
          </cell>
        </row>
        <row r="394">
          <cell r="AY394" t="str">
            <v>VALERIE MCKENNA</v>
          </cell>
          <cell r="BC394">
            <v>40637</v>
          </cell>
        </row>
        <row r="395">
          <cell r="AY395" t="str">
            <v>WALTER HAVEMAN</v>
          </cell>
          <cell r="BC395">
            <v>40638</v>
          </cell>
        </row>
        <row r="396">
          <cell r="AY396" t="str">
            <v>WILLIAM JOHNSON</v>
          </cell>
          <cell r="BC396">
            <v>40639</v>
          </cell>
        </row>
        <row r="397">
          <cell r="AY397" t="str">
            <v>WILSON LI</v>
          </cell>
          <cell r="BC397">
            <v>40640</v>
          </cell>
        </row>
        <row r="398">
          <cell r="AY398" t="str">
            <v>ZORAN DABIC</v>
          </cell>
          <cell r="BC398">
            <v>40641</v>
          </cell>
        </row>
        <row r="399">
          <cell r="BC399">
            <v>40642</v>
          </cell>
        </row>
        <row r="400">
          <cell r="BC400">
            <v>40643</v>
          </cell>
        </row>
        <row r="401">
          <cell r="BC401">
            <v>40644</v>
          </cell>
        </row>
        <row r="402">
          <cell r="BC402">
            <v>40645</v>
          </cell>
        </row>
        <row r="403">
          <cell r="BC403">
            <v>40646</v>
          </cell>
        </row>
        <row r="404">
          <cell r="BC404">
            <v>40647</v>
          </cell>
        </row>
        <row r="405">
          <cell r="BC405">
            <v>40648</v>
          </cell>
        </row>
        <row r="406">
          <cell r="BC406">
            <v>40649</v>
          </cell>
        </row>
        <row r="407">
          <cell r="BC407">
            <v>40650</v>
          </cell>
        </row>
        <row r="408">
          <cell r="BC408">
            <v>40651</v>
          </cell>
        </row>
        <row r="409">
          <cell r="BC409">
            <v>40652</v>
          </cell>
        </row>
        <row r="410">
          <cell r="BC410">
            <v>40653</v>
          </cell>
        </row>
        <row r="411">
          <cell r="BC411">
            <v>40654</v>
          </cell>
        </row>
        <row r="412">
          <cell r="BC412">
            <v>40655</v>
          </cell>
        </row>
        <row r="413">
          <cell r="BC413">
            <v>40656</v>
          </cell>
        </row>
        <row r="414">
          <cell r="BC414">
            <v>40657</v>
          </cell>
        </row>
        <row r="415">
          <cell r="BC415">
            <v>40658</v>
          </cell>
        </row>
        <row r="416">
          <cell r="BC416">
            <v>40659</v>
          </cell>
        </row>
        <row r="417">
          <cell r="BC417">
            <v>40660</v>
          </cell>
        </row>
        <row r="418">
          <cell r="BC418">
            <v>40661</v>
          </cell>
        </row>
        <row r="419">
          <cell r="BC419">
            <v>40662</v>
          </cell>
        </row>
        <row r="420">
          <cell r="BC420">
            <v>40663</v>
          </cell>
        </row>
        <row r="421">
          <cell r="BC421">
            <v>40664</v>
          </cell>
        </row>
        <row r="422">
          <cell r="BC422">
            <v>40665</v>
          </cell>
        </row>
        <row r="423">
          <cell r="BC423">
            <v>40666</v>
          </cell>
        </row>
        <row r="424">
          <cell r="BC424">
            <v>40667</v>
          </cell>
        </row>
        <row r="425">
          <cell r="BC425">
            <v>40668</v>
          </cell>
        </row>
        <row r="426">
          <cell r="BC426">
            <v>40669</v>
          </cell>
        </row>
        <row r="427">
          <cell r="BC427">
            <v>40670</v>
          </cell>
        </row>
        <row r="428">
          <cell r="BC428">
            <v>40671</v>
          </cell>
        </row>
        <row r="429">
          <cell r="BC429">
            <v>40672</v>
          </cell>
        </row>
        <row r="430">
          <cell r="BC430">
            <v>40673</v>
          </cell>
        </row>
        <row r="431">
          <cell r="BC431">
            <v>40674</v>
          </cell>
        </row>
        <row r="432">
          <cell r="BC432">
            <v>40675</v>
          </cell>
        </row>
        <row r="433">
          <cell r="BC433">
            <v>40676</v>
          </cell>
        </row>
        <row r="434">
          <cell r="BC434">
            <v>40677</v>
          </cell>
        </row>
        <row r="435">
          <cell r="BC435">
            <v>40678</v>
          </cell>
        </row>
        <row r="436">
          <cell r="BC436">
            <v>40679</v>
          </cell>
        </row>
        <row r="437">
          <cell r="BC437">
            <v>40680</v>
          </cell>
        </row>
        <row r="438">
          <cell r="BC438">
            <v>40681</v>
          </cell>
        </row>
        <row r="439">
          <cell r="BC439">
            <v>40682</v>
          </cell>
        </row>
        <row r="440">
          <cell r="BC440">
            <v>40683</v>
          </cell>
        </row>
        <row r="441">
          <cell r="BC441">
            <v>40684</v>
          </cell>
        </row>
        <row r="442">
          <cell r="BC442">
            <v>40685</v>
          </cell>
        </row>
        <row r="443">
          <cell r="BC443">
            <v>40686</v>
          </cell>
        </row>
        <row r="444">
          <cell r="BC444">
            <v>40687</v>
          </cell>
        </row>
        <row r="445">
          <cell r="BC445">
            <v>40688</v>
          </cell>
        </row>
        <row r="446">
          <cell r="BC446">
            <v>40689</v>
          </cell>
        </row>
        <row r="447">
          <cell r="BC447">
            <v>40690</v>
          </cell>
        </row>
        <row r="448">
          <cell r="BC448">
            <v>40691</v>
          </cell>
        </row>
        <row r="449">
          <cell r="BC449">
            <v>40692</v>
          </cell>
        </row>
        <row r="450">
          <cell r="BC450">
            <v>40693</v>
          </cell>
        </row>
        <row r="451">
          <cell r="BC451">
            <v>40694</v>
          </cell>
        </row>
        <row r="452">
          <cell r="BC452">
            <v>40695</v>
          </cell>
        </row>
        <row r="453">
          <cell r="BC453">
            <v>40696</v>
          </cell>
        </row>
        <row r="454">
          <cell r="BC454">
            <v>40697</v>
          </cell>
        </row>
        <row r="455">
          <cell r="BC455">
            <v>40698</v>
          </cell>
        </row>
        <row r="456">
          <cell r="BC456">
            <v>40699</v>
          </cell>
        </row>
        <row r="457">
          <cell r="BC457">
            <v>40700</v>
          </cell>
        </row>
        <row r="458">
          <cell r="BC458">
            <v>40701</v>
          </cell>
        </row>
        <row r="459">
          <cell r="BC459">
            <v>40702</v>
          </cell>
        </row>
        <row r="460">
          <cell r="BC460">
            <v>40703</v>
          </cell>
        </row>
        <row r="461">
          <cell r="BC461">
            <v>40704</v>
          </cell>
        </row>
        <row r="462">
          <cell r="BC462">
            <v>40705</v>
          </cell>
        </row>
        <row r="463">
          <cell r="BC463">
            <v>40706</v>
          </cell>
        </row>
        <row r="464">
          <cell r="BC464">
            <v>40707</v>
          </cell>
        </row>
        <row r="465">
          <cell r="BC465">
            <v>40708</v>
          </cell>
        </row>
        <row r="466">
          <cell r="BC466">
            <v>40709</v>
          </cell>
        </row>
        <row r="467">
          <cell r="BC467">
            <v>40710</v>
          </cell>
        </row>
        <row r="468">
          <cell r="BC468">
            <v>40711</v>
          </cell>
        </row>
        <row r="469">
          <cell r="BC469">
            <v>40712</v>
          </cell>
        </row>
        <row r="470">
          <cell r="BC470">
            <v>40713</v>
          </cell>
        </row>
        <row r="471">
          <cell r="BC471">
            <v>40714</v>
          </cell>
        </row>
        <row r="472">
          <cell r="BC472">
            <v>40715</v>
          </cell>
        </row>
        <row r="473">
          <cell r="BC473">
            <v>40716</v>
          </cell>
        </row>
        <row r="474">
          <cell r="BC474">
            <v>40717</v>
          </cell>
        </row>
        <row r="475">
          <cell r="BC475">
            <v>40718</v>
          </cell>
        </row>
        <row r="476">
          <cell r="BC476">
            <v>40719</v>
          </cell>
        </row>
        <row r="477">
          <cell r="BC477">
            <v>40720</v>
          </cell>
        </row>
        <row r="478">
          <cell r="BC478">
            <v>40721</v>
          </cell>
        </row>
        <row r="479">
          <cell r="BC479">
            <v>40722</v>
          </cell>
        </row>
        <row r="480">
          <cell r="BC480">
            <v>40723</v>
          </cell>
        </row>
        <row r="481">
          <cell r="BC481">
            <v>40724</v>
          </cell>
        </row>
        <row r="482">
          <cell r="BC482">
            <v>40725</v>
          </cell>
        </row>
        <row r="483">
          <cell r="BC483">
            <v>40726</v>
          </cell>
        </row>
        <row r="484">
          <cell r="BC484">
            <v>40727</v>
          </cell>
        </row>
        <row r="485">
          <cell r="BC485">
            <v>40728</v>
          </cell>
        </row>
        <row r="486">
          <cell r="BC486">
            <v>40729</v>
          </cell>
        </row>
        <row r="487">
          <cell r="BC487">
            <v>40730</v>
          </cell>
        </row>
        <row r="488">
          <cell r="BC488">
            <v>40731</v>
          </cell>
        </row>
        <row r="489">
          <cell r="BC489">
            <v>40732</v>
          </cell>
        </row>
        <row r="490">
          <cell r="BC490">
            <v>40733</v>
          </cell>
        </row>
        <row r="491">
          <cell r="BC491">
            <v>40734</v>
          </cell>
        </row>
        <row r="492">
          <cell r="BC492">
            <v>40735</v>
          </cell>
        </row>
        <row r="493">
          <cell r="BC493">
            <v>40736</v>
          </cell>
        </row>
        <row r="494">
          <cell r="BC494">
            <v>40737</v>
          </cell>
        </row>
        <row r="495">
          <cell r="BC495">
            <v>40738</v>
          </cell>
        </row>
        <row r="496">
          <cell r="BC496">
            <v>40739</v>
          </cell>
        </row>
        <row r="497">
          <cell r="BC497">
            <v>40740</v>
          </cell>
        </row>
        <row r="498">
          <cell r="BC498">
            <v>40741</v>
          </cell>
        </row>
        <row r="499">
          <cell r="BC499">
            <v>40742</v>
          </cell>
        </row>
        <row r="500">
          <cell r="BC500">
            <v>40743</v>
          </cell>
        </row>
        <row r="501">
          <cell r="BC501">
            <v>40744</v>
          </cell>
        </row>
        <row r="502">
          <cell r="BC502">
            <v>40745</v>
          </cell>
        </row>
        <row r="503">
          <cell r="BC503">
            <v>40746</v>
          </cell>
        </row>
        <row r="504">
          <cell r="BC504">
            <v>40747</v>
          </cell>
        </row>
        <row r="505">
          <cell r="BC505">
            <v>40748</v>
          </cell>
        </row>
        <row r="506">
          <cell r="BC506">
            <v>40749</v>
          </cell>
        </row>
        <row r="507">
          <cell r="BC507">
            <v>40750</v>
          </cell>
        </row>
        <row r="508">
          <cell r="BC508">
            <v>40751</v>
          </cell>
        </row>
        <row r="509">
          <cell r="BC509">
            <v>40752</v>
          </cell>
        </row>
        <row r="510">
          <cell r="BC510">
            <v>40753</v>
          </cell>
        </row>
        <row r="511">
          <cell r="BC511">
            <v>40754</v>
          </cell>
        </row>
        <row r="512">
          <cell r="BC512">
            <v>40755</v>
          </cell>
        </row>
        <row r="513">
          <cell r="BC513">
            <v>40756</v>
          </cell>
        </row>
        <row r="514">
          <cell r="BC514">
            <v>40757</v>
          </cell>
        </row>
        <row r="515">
          <cell r="BC515">
            <v>40758</v>
          </cell>
        </row>
        <row r="516">
          <cell r="BC516">
            <v>40759</v>
          </cell>
        </row>
        <row r="517">
          <cell r="BC517">
            <v>40760</v>
          </cell>
        </row>
        <row r="518">
          <cell r="BC518">
            <v>40761</v>
          </cell>
        </row>
        <row r="519">
          <cell r="BC519">
            <v>40762</v>
          </cell>
        </row>
        <row r="520">
          <cell r="BC520">
            <v>40763</v>
          </cell>
        </row>
        <row r="521">
          <cell r="BC521">
            <v>40764</v>
          </cell>
        </row>
        <row r="522">
          <cell r="BC522">
            <v>40765</v>
          </cell>
        </row>
        <row r="523">
          <cell r="BC523">
            <v>40766</v>
          </cell>
        </row>
        <row r="524">
          <cell r="BC524">
            <v>40767</v>
          </cell>
        </row>
        <row r="525">
          <cell r="BC525">
            <v>40768</v>
          </cell>
        </row>
        <row r="526">
          <cell r="BC526">
            <v>40769</v>
          </cell>
        </row>
        <row r="527">
          <cell r="BC527">
            <v>40770</v>
          </cell>
        </row>
        <row r="528">
          <cell r="BC528">
            <v>40771</v>
          </cell>
        </row>
        <row r="529">
          <cell r="BC529">
            <v>40772</v>
          </cell>
        </row>
        <row r="530">
          <cell r="BC530">
            <v>40773</v>
          </cell>
        </row>
        <row r="531">
          <cell r="BC531">
            <v>40774</v>
          </cell>
        </row>
        <row r="532">
          <cell r="BC532">
            <v>40775</v>
          </cell>
        </row>
        <row r="533">
          <cell r="BC533">
            <v>40776</v>
          </cell>
        </row>
        <row r="534">
          <cell r="BC534">
            <v>40777</v>
          </cell>
        </row>
        <row r="535">
          <cell r="BC535">
            <v>40778</v>
          </cell>
        </row>
        <row r="536">
          <cell r="BC536">
            <v>40779</v>
          </cell>
        </row>
        <row r="537">
          <cell r="BC537">
            <v>40780</v>
          </cell>
        </row>
        <row r="538">
          <cell r="BC538">
            <v>40781</v>
          </cell>
        </row>
        <row r="539">
          <cell r="BC539">
            <v>40782</v>
          </cell>
        </row>
        <row r="540">
          <cell r="BC540">
            <v>40783</v>
          </cell>
        </row>
        <row r="541">
          <cell r="BC541">
            <v>40784</v>
          </cell>
        </row>
        <row r="542">
          <cell r="BC542">
            <v>40785</v>
          </cell>
        </row>
        <row r="543">
          <cell r="BC543">
            <v>40786</v>
          </cell>
        </row>
        <row r="544">
          <cell r="BC544">
            <v>40787</v>
          </cell>
        </row>
        <row r="545">
          <cell r="BC545">
            <v>40788</v>
          </cell>
        </row>
        <row r="546">
          <cell r="BC546">
            <v>40789</v>
          </cell>
        </row>
        <row r="547">
          <cell r="BC547">
            <v>40790</v>
          </cell>
        </row>
        <row r="548">
          <cell r="BC548">
            <v>40791</v>
          </cell>
        </row>
        <row r="549">
          <cell r="BC549">
            <v>40792</v>
          </cell>
        </row>
        <row r="550">
          <cell r="BC550">
            <v>40793</v>
          </cell>
        </row>
        <row r="551">
          <cell r="BC551">
            <v>40794</v>
          </cell>
        </row>
        <row r="552">
          <cell r="BC552">
            <v>40795</v>
          </cell>
        </row>
        <row r="553">
          <cell r="BC553">
            <v>40796</v>
          </cell>
        </row>
        <row r="554">
          <cell r="BC554">
            <v>40797</v>
          </cell>
        </row>
        <row r="555">
          <cell r="BC555">
            <v>40798</v>
          </cell>
        </row>
        <row r="556">
          <cell r="BC556">
            <v>40799</v>
          </cell>
        </row>
        <row r="557">
          <cell r="BC557">
            <v>40800</v>
          </cell>
        </row>
        <row r="558">
          <cell r="BC558">
            <v>40801</v>
          </cell>
        </row>
        <row r="559">
          <cell r="BC559">
            <v>40802</v>
          </cell>
        </row>
        <row r="560">
          <cell r="BC560">
            <v>40803</v>
          </cell>
        </row>
        <row r="561">
          <cell r="BC561">
            <v>40804</v>
          </cell>
        </row>
        <row r="562">
          <cell r="BC562">
            <v>40805</v>
          </cell>
        </row>
        <row r="563">
          <cell r="BC563">
            <v>40806</v>
          </cell>
        </row>
        <row r="564">
          <cell r="BC564">
            <v>40807</v>
          </cell>
        </row>
        <row r="565">
          <cell r="BC565">
            <v>40808</v>
          </cell>
        </row>
        <row r="566">
          <cell r="BC566">
            <v>40809</v>
          </cell>
        </row>
        <row r="567">
          <cell r="BC567">
            <v>40810</v>
          </cell>
        </row>
        <row r="568">
          <cell r="BC568">
            <v>40811</v>
          </cell>
        </row>
        <row r="569">
          <cell r="BC569">
            <v>40812</v>
          </cell>
        </row>
        <row r="570">
          <cell r="BC570">
            <v>40813</v>
          </cell>
        </row>
        <row r="571">
          <cell r="BC571">
            <v>40814</v>
          </cell>
        </row>
        <row r="572">
          <cell r="BC572">
            <v>40815</v>
          </cell>
        </row>
        <row r="573">
          <cell r="BC573">
            <v>40816</v>
          </cell>
        </row>
        <row r="574">
          <cell r="BC574">
            <v>40817</v>
          </cell>
        </row>
        <row r="575">
          <cell r="BC575">
            <v>40818</v>
          </cell>
        </row>
        <row r="576">
          <cell r="BC576">
            <v>40819</v>
          </cell>
        </row>
        <row r="577">
          <cell r="BC577">
            <v>40820</v>
          </cell>
        </row>
        <row r="578">
          <cell r="BC578">
            <v>40821</v>
          </cell>
        </row>
        <row r="579">
          <cell r="BC579">
            <v>40822</v>
          </cell>
        </row>
        <row r="580">
          <cell r="BC580">
            <v>40823</v>
          </cell>
        </row>
        <row r="581">
          <cell r="BC581">
            <v>40824</v>
          </cell>
        </row>
        <row r="582">
          <cell r="BC582">
            <v>40825</v>
          </cell>
        </row>
        <row r="583">
          <cell r="BC583">
            <v>40826</v>
          </cell>
        </row>
        <row r="584">
          <cell r="BC584">
            <v>40827</v>
          </cell>
        </row>
        <row r="585">
          <cell r="BC585">
            <v>40828</v>
          </cell>
        </row>
        <row r="586">
          <cell r="BC586">
            <v>40829</v>
          </cell>
        </row>
        <row r="587">
          <cell r="BC587">
            <v>40830</v>
          </cell>
        </row>
        <row r="588">
          <cell r="BC588">
            <v>40831</v>
          </cell>
        </row>
        <row r="589">
          <cell r="BC589">
            <v>40832</v>
          </cell>
        </row>
        <row r="590">
          <cell r="BC590">
            <v>40833</v>
          </cell>
        </row>
        <row r="591">
          <cell r="BC591">
            <v>40834</v>
          </cell>
        </row>
        <row r="592">
          <cell r="BC592">
            <v>40835</v>
          </cell>
        </row>
        <row r="593">
          <cell r="BC593">
            <v>40836</v>
          </cell>
        </row>
        <row r="594">
          <cell r="BC594">
            <v>40837</v>
          </cell>
        </row>
        <row r="595">
          <cell r="BC595">
            <v>40838</v>
          </cell>
        </row>
        <row r="596">
          <cell r="BC596">
            <v>40839</v>
          </cell>
        </row>
        <row r="597">
          <cell r="BC597">
            <v>40840</v>
          </cell>
        </row>
        <row r="598">
          <cell r="BC598">
            <v>40841</v>
          </cell>
        </row>
        <row r="599">
          <cell r="BC599">
            <v>40842</v>
          </cell>
        </row>
        <row r="600">
          <cell r="BC600">
            <v>40843</v>
          </cell>
        </row>
        <row r="601">
          <cell r="BC601">
            <v>40844</v>
          </cell>
        </row>
        <row r="602">
          <cell r="BC602">
            <v>40845</v>
          </cell>
        </row>
        <row r="603">
          <cell r="BC603">
            <v>40846</v>
          </cell>
        </row>
        <row r="604">
          <cell r="BC604">
            <v>40847</v>
          </cell>
        </row>
        <row r="605">
          <cell r="BC605">
            <v>40848</v>
          </cell>
        </row>
        <row r="606">
          <cell r="BC606">
            <v>40849</v>
          </cell>
        </row>
        <row r="607">
          <cell r="BC607">
            <v>40850</v>
          </cell>
        </row>
        <row r="608">
          <cell r="BC608">
            <v>40851</v>
          </cell>
        </row>
        <row r="609">
          <cell r="BC609">
            <v>40852</v>
          </cell>
        </row>
        <row r="610">
          <cell r="BC610">
            <v>40853</v>
          </cell>
        </row>
        <row r="611">
          <cell r="BC611">
            <v>40854</v>
          </cell>
        </row>
        <row r="612">
          <cell r="BC612">
            <v>40855</v>
          </cell>
        </row>
        <row r="613">
          <cell r="BC613">
            <v>40856</v>
          </cell>
        </row>
        <row r="614">
          <cell r="BC614">
            <v>40857</v>
          </cell>
        </row>
        <row r="615">
          <cell r="BC615">
            <v>40858</v>
          </cell>
        </row>
        <row r="616">
          <cell r="BC616">
            <v>40859</v>
          </cell>
        </row>
        <row r="617">
          <cell r="BC617">
            <v>40860</v>
          </cell>
        </row>
        <row r="618">
          <cell r="BC618">
            <v>40861</v>
          </cell>
        </row>
        <row r="619">
          <cell r="BC619">
            <v>40862</v>
          </cell>
        </row>
        <row r="620">
          <cell r="BC620">
            <v>40863</v>
          </cell>
        </row>
        <row r="621">
          <cell r="BC621">
            <v>40864</v>
          </cell>
        </row>
        <row r="622">
          <cell r="BC622">
            <v>40865</v>
          </cell>
        </row>
        <row r="623">
          <cell r="BC623">
            <v>40866</v>
          </cell>
        </row>
        <row r="624">
          <cell r="BC624">
            <v>40867</v>
          </cell>
        </row>
        <row r="625">
          <cell r="BC625">
            <v>40868</v>
          </cell>
        </row>
        <row r="626">
          <cell r="BC626">
            <v>40869</v>
          </cell>
        </row>
        <row r="627">
          <cell r="BC627">
            <v>40870</v>
          </cell>
        </row>
        <row r="628">
          <cell r="BC628">
            <v>40871</v>
          </cell>
        </row>
        <row r="629">
          <cell r="BC629">
            <v>40872</v>
          </cell>
        </row>
        <row r="630">
          <cell r="BC630">
            <v>40873</v>
          </cell>
        </row>
        <row r="631">
          <cell r="BC631">
            <v>40874</v>
          </cell>
        </row>
        <row r="632">
          <cell r="BC632">
            <v>40875</v>
          </cell>
        </row>
        <row r="633">
          <cell r="BC633">
            <v>40876</v>
          </cell>
        </row>
        <row r="634">
          <cell r="BC634">
            <v>40877</v>
          </cell>
        </row>
        <row r="635">
          <cell r="BC635">
            <v>40878</v>
          </cell>
        </row>
        <row r="636">
          <cell r="BC636">
            <v>40879</v>
          </cell>
        </row>
        <row r="637">
          <cell r="BC637">
            <v>40880</v>
          </cell>
        </row>
        <row r="638">
          <cell r="BC638">
            <v>40881</v>
          </cell>
        </row>
        <row r="639">
          <cell r="BC639">
            <v>40882</v>
          </cell>
        </row>
        <row r="640">
          <cell r="BC640">
            <v>40883</v>
          </cell>
        </row>
        <row r="641">
          <cell r="BC641">
            <v>40884</v>
          </cell>
        </row>
        <row r="642">
          <cell r="BC642">
            <v>40885</v>
          </cell>
        </row>
        <row r="643">
          <cell r="BC643">
            <v>40886</v>
          </cell>
        </row>
        <row r="644">
          <cell r="BC644">
            <v>40887</v>
          </cell>
        </row>
        <row r="645">
          <cell r="BC645">
            <v>40888</v>
          </cell>
        </row>
        <row r="646">
          <cell r="BC646">
            <v>40889</v>
          </cell>
        </row>
        <row r="647">
          <cell r="BC647">
            <v>40890</v>
          </cell>
        </row>
        <row r="648">
          <cell r="BC648">
            <v>40891</v>
          </cell>
        </row>
        <row r="649">
          <cell r="BC649">
            <v>40892</v>
          </cell>
        </row>
        <row r="650">
          <cell r="BC650">
            <v>40893</v>
          </cell>
        </row>
        <row r="651">
          <cell r="BC651">
            <v>40894</v>
          </cell>
        </row>
        <row r="652">
          <cell r="BC652">
            <v>40895</v>
          </cell>
        </row>
        <row r="653">
          <cell r="BC653">
            <v>40896</v>
          </cell>
        </row>
        <row r="654">
          <cell r="BC654">
            <v>40897</v>
          </cell>
        </row>
        <row r="655">
          <cell r="BC655">
            <v>40898</v>
          </cell>
        </row>
        <row r="656">
          <cell r="BC656">
            <v>40899</v>
          </cell>
        </row>
        <row r="657">
          <cell r="BC657">
            <v>40900</v>
          </cell>
        </row>
        <row r="658">
          <cell r="BC658">
            <v>40901</v>
          </cell>
        </row>
        <row r="659">
          <cell r="BC659">
            <v>40902</v>
          </cell>
        </row>
        <row r="660">
          <cell r="BC660">
            <v>40903</v>
          </cell>
        </row>
        <row r="661">
          <cell r="BC661">
            <v>40904</v>
          </cell>
        </row>
        <row r="662">
          <cell r="BC662">
            <v>40905</v>
          </cell>
        </row>
        <row r="663">
          <cell r="BC663">
            <v>40906</v>
          </cell>
        </row>
        <row r="664">
          <cell r="BC664">
            <v>40907</v>
          </cell>
        </row>
        <row r="665">
          <cell r="BC665">
            <v>40908</v>
          </cell>
        </row>
        <row r="666">
          <cell r="BC666">
            <v>40909</v>
          </cell>
        </row>
        <row r="667">
          <cell r="BC667">
            <v>40910</v>
          </cell>
        </row>
        <row r="668">
          <cell r="BC668">
            <v>40911</v>
          </cell>
        </row>
        <row r="669">
          <cell r="BC669">
            <v>40912</v>
          </cell>
        </row>
        <row r="670">
          <cell r="BC670">
            <v>40913</v>
          </cell>
        </row>
        <row r="671">
          <cell r="BC671">
            <v>40914</v>
          </cell>
        </row>
        <row r="672">
          <cell r="BC672">
            <v>40915</v>
          </cell>
        </row>
        <row r="673">
          <cell r="BC673">
            <v>40916</v>
          </cell>
        </row>
        <row r="674">
          <cell r="BC674">
            <v>40917</v>
          </cell>
        </row>
        <row r="675">
          <cell r="BC675">
            <v>40918</v>
          </cell>
        </row>
        <row r="676">
          <cell r="BC676">
            <v>40919</v>
          </cell>
        </row>
        <row r="677">
          <cell r="BC677">
            <v>40920</v>
          </cell>
        </row>
        <row r="678">
          <cell r="BC678">
            <v>40921</v>
          </cell>
        </row>
        <row r="679">
          <cell r="BC679">
            <v>40922</v>
          </cell>
        </row>
        <row r="680">
          <cell r="BC680">
            <v>40923</v>
          </cell>
        </row>
        <row r="681">
          <cell r="BC681">
            <v>40924</v>
          </cell>
        </row>
        <row r="682">
          <cell r="BC682">
            <v>40925</v>
          </cell>
        </row>
        <row r="683">
          <cell r="BC683">
            <v>40926</v>
          </cell>
        </row>
        <row r="684">
          <cell r="BC684">
            <v>40927</v>
          </cell>
        </row>
        <row r="685">
          <cell r="BC685">
            <v>40928</v>
          </cell>
        </row>
        <row r="686">
          <cell r="BC686">
            <v>40929</v>
          </cell>
        </row>
        <row r="687">
          <cell r="BC687">
            <v>40930</v>
          </cell>
        </row>
        <row r="688">
          <cell r="BC688">
            <v>40931</v>
          </cell>
        </row>
        <row r="689">
          <cell r="BC689">
            <v>40932</v>
          </cell>
        </row>
        <row r="690">
          <cell r="BC690">
            <v>40933</v>
          </cell>
        </row>
        <row r="691">
          <cell r="BC691">
            <v>40934</v>
          </cell>
        </row>
        <row r="692">
          <cell r="BC692">
            <v>40935</v>
          </cell>
        </row>
        <row r="693">
          <cell r="BC693">
            <v>40936</v>
          </cell>
        </row>
        <row r="694">
          <cell r="BC694">
            <v>40937</v>
          </cell>
        </row>
        <row r="695">
          <cell r="BC695">
            <v>40938</v>
          </cell>
        </row>
        <row r="696">
          <cell r="BC696">
            <v>40939</v>
          </cell>
        </row>
        <row r="697">
          <cell r="BC697">
            <v>40940</v>
          </cell>
        </row>
        <row r="698">
          <cell r="BC698">
            <v>40941</v>
          </cell>
        </row>
        <row r="699">
          <cell r="BC699">
            <v>40942</v>
          </cell>
        </row>
        <row r="700">
          <cell r="BC700">
            <v>40943</v>
          </cell>
        </row>
        <row r="701">
          <cell r="BC701">
            <v>40944</v>
          </cell>
        </row>
        <row r="702">
          <cell r="BC702">
            <v>40945</v>
          </cell>
        </row>
        <row r="703">
          <cell r="BC703">
            <v>40946</v>
          </cell>
        </row>
        <row r="704">
          <cell r="BC704">
            <v>40947</v>
          </cell>
        </row>
        <row r="705">
          <cell r="BC705">
            <v>40948</v>
          </cell>
        </row>
        <row r="706">
          <cell r="BC706">
            <v>40949</v>
          </cell>
        </row>
        <row r="707">
          <cell r="BC707">
            <v>40950</v>
          </cell>
        </row>
        <row r="708">
          <cell r="BC708">
            <v>40951</v>
          </cell>
        </row>
        <row r="709">
          <cell r="BC709">
            <v>40952</v>
          </cell>
        </row>
        <row r="710">
          <cell r="BC710">
            <v>40953</v>
          </cell>
        </row>
        <row r="711">
          <cell r="BC711">
            <v>40954</v>
          </cell>
        </row>
        <row r="712">
          <cell r="BC712">
            <v>40955</v>
          </cell>
        </row>
        <row r="713">
          <cell r="BC713">
            <v>40956</v>
          </cell>
        </row>
        <row r="714">
          <cell r="BC714">
            <v>40957</v>
          </cell>
        </row>
        <row r="715">
          <cell r="BC715">
            <v>40958</v>
          </cell>
        </row>
        <row r="716">
          <cell r="BC716">
            <v>40959</v>
          </cell>
        </row>
        <row r="717">
          <cell r="BC717">
            <v>40960</v>
          </cell>
        </row>
        <row r="718">
          <cell r="BC718">
            <v>40961</v>
          </cell>
        </row>
        <row r="719">
          <cell r="BC719">
            <v>40962</v>
          </cell>
        </row>
        <row r="720">
          <cell r="BC720">
            <v>40963</v>
          </cell>
        </row>
        <row r="721">
          <cell r="BC721">
            <v>40964</v>
          </cell>
        </row>
        <row r="722">
          <cell r="BC722">
            <v>40965</v>
          </cell>
        </row>
        <row r="723">
          <cell r="BC723">
            <v>40966</v>
          </cell>
        </row>
        <row r="724">
          <cell r="BC724">
            <v>40967</v>
          </cell>
        </row>
        <row r="725">
          <cell r="BC725">
            <v>40968</v>
          </cell>
        </row>
        <row r="726">
          <cell r="BC726">
            <v>40969</v>
          </cell>
        </row>
        <row r="727">
          <cell r="BC727">
            <v>40970</v>
          </cell>
        </row>
        <row r="728">
          <cell r="BC728">
            <v>40971</v>
          </cell>
        </row>
        <row r="729">
          <cell r="BC729">
            <v>40972</v>
          </cell>
        </row>
        <row r="730">
          <cell r="BC730">
            <v>40973</v>
          </cell>
        </row>
        <row r="731">
          <cell r="BC731">
            <v>40974</v>
          </cell>
        </row>
        <row r="732">
          <cell r="BC732">
            <v>40975</v>
          </cell>
        </row>
        <row r="733">
          <cell r="BC733">
            <v>40976</v>
          </cell>
        </row>
        <row r="734">
          <cell r="BC734">
            <v>40977</v>
          </cell>
        </row>
        <row r="735">
          <cell r="BC735">
            <v>40978</v>
          </cell>
        </row>
        <row r="736">
          <cell r="BC736">
            <v>40979</v>
          </cell>
        </row>
        <row r="737">
          <cell r="BC737">
            <v>40980</v>
          </cell>
        </row>
        <row r="738">
          <cell r="BC738">
            <v>40981</v>
          </cell>
        </row>
        <row r="739">
          <cell r="BC739">
            <v>40982</v>
          </cell>
        </row>
        <row r="740">
          <cell r="BC740">
            <v>40983</v>
          </cell>
        </row>
        <row r="741">
          <cell r="BC741">
            <v>40984</v>
          </cell>
        </row>
        <row r="742">
          <cell r="BC742">
            <v>40985</v>
          </cell>
        </row>
        <row r="743">
          <cell r="BC743">
            <v>40986</v>
          </cell>
        </row>
        <row r="744">
          <cell r="BC744">
            <v>40987</v>
          </cell>
        </row>
        <row r="745">
          <cell r="BC745">
            <v>40988</v>
          </cell>
        </row>
        <row r="746">
          <cell r="BC746">
            <v>40989</v>
          </cell>
        </row>
        <row r="747">
          <cell r="BC747">
            <v>40990</v>
          </cell>
        </row>
        <row r="748">
          <cell r="BC748">
            <v>40991</v>
          </cell>
        </row>
        <row r="749">
          <cell r="BC749">
            <v>40992</v>
          </cell>
        </row>
        <row r="750">
          <cell r="BC750">
            <v>40993</v>
          </cell>
        </row>
        <row r="751">
          <cell r="BC751">
            <v>40994</v>
          </cell>
        </row>
        <row r="752">
          <cell r="BC752">
            <v>40995</v>
          </cell>
        </row>
        <row r="753">
          <cell r="BC753">
            <v>40996</v>
          </cell>
        </row>
        <row r="754">
          <cell r="BC754">
            <v>40997</v>
          </cell>
        </row>
        <row r="755">
          <cell r="BC755">
            <v>40998</v>
          </cell>
        </row>
        <row r="756">
          <cell r="BC756">
            <v>40999</v>
          </cell>
        </row>
        <row r="757">
          <cell r="BC757">
            <v>41000</v>
          </cell>
        </row>
        <row r="758">
          <cell r="BC758">
            <v>41001</v>
          </cell>
        </row>
        <row r="759">
          <cell r="BC759">
            <v>41002</v>
          </cell>
        </row>
        <row r="760">
          <cell r="BC760">
            <v>41003</v>
          </cell>
        </row>
        <row r="761">
          <cell r="BC761">
            <v>41004</v>
          </cell>
        </row>
        <row r="762">
          <cell r="BC762">
            <v>41005</v>
          </cell>
        </row>
        <row r="763">
          <cell r="BC763">
            <v>41006</v>
          </cell>
        </row>
        <row r="764">
          <cell r="BC764">
            <v>41007</v>
          </cell>
        </row>
        <row r="765">
          <cell r="BC765">
            <v>41008</v>
          </cell>
        </row>
        <row r="766">
          <cell r="BC766">
            <v>41009</v>
          </cell>
        </row>
        <row r="767">
          <cell r="BC767">
            <v>41010</v>
          </cell>
        </row>
        <row r="768">
          <cell r="BC768">
            <v>41011</v>
          </cell>
        </row>
        <row r="769">
          <cell r="BC769">
            <v>41012</v>
          </cell>
        </row>
        <row r="770">
          <cell r="BC770">
            <v>41013</v>
          </cell>
        </row>
        <row r="771">
          <cell r="BC771">
            <v>41014</v>
          </cell>
        </row>
        <row r="772">
          <cell r="BC772">
            <v>41015</v>
          </cell>
        </row>
        <row r="773">
          <cell r="BC773">
            <v>41016</v>
          </cell>
        </row>
        <row r="774">
          <cell r="BC774">
            <v>41017</v>
          </cell>
        </row>
        <row r="775">
          <cell r="BC775">
            <v>41018</v>
          </cell>
        </row>
        <row r="776">
          <cell r="BC776">
            <v>41019</v>
          </cell>
        </row>
        <row r="777">
          <cell r="BC777">
            <v>41020</v>
          </cell>
        </row>
        <row r="778">
          <cell r="BC778">
            <v>41021</v>
          </cell>
        </row>
        <row r="779">
          <cell r="BC779">
            <v>41022</v>
          </cell>
        </row>
        <row r="780">
          <cell r="BC780">
            <v>41023</v>
          </cell>
        </row>
        <row r="781">
          <cell r="BC781">
            <v>41024</v>
          </cell>
        </row>
        <row r="782">
          <cell r="BC782">
            <v>41025</v>
          </cell>
        </row>
        <row r="783">
          <cell r="BC783">
            <v>41026</v>
          </cell>
        </row>
        <row r="784">
          <cell r="BC784">
            <v>41027</v>
          </cell>
        </row>
        <row r="785">
          <cell r="BC785">
            <v>41028</v>
          </cell>
        </row>
        <row r="786">
          <cell r="BC786">
            <v>41029</v>
          </cell>
        </row>
        <row r="787">
          <cell r="BC787">
            <v>41030</v>
          </cell>
        </row>
        <row r="788">
          <cell r="BC788">
            <v>41031</v>
          </cell>
        </row>
        <row r="789">
          <cell r="BC789">
            <v>41032</v>
          </cell>
        </row>
        <row r="790">
          <cell r="BC790">
            <v>41033</v>
          </cell>
        </row>
        <row r="791">
          <cell r="BC791">
            <v>41034</v>
          </cell>
        </row>
        <row r="792">
          <cell r="BC792">
            <v>41035</v>
          </cell>
        </row>
        <row r="793">
          <cell r="BC793">
            <v>41036</v>
          </cell>
        </row>
        <row r="794">
          <cell r="BC794">
            <v>41037</v>
          </cell>
        </row>
        <row r="795">
          <cell r="BC795">
            <v>41038</v>
          </cell>
        </row>
        <row r="796">
          <cell r="BC796">
            <v>41039</v>
          </cell>
        </row>
        <row r="797">
          <cell r="BC797">
            <v>41040</v>
          </cell>
        </row>
        <row r="798">
          <cell r="BC798">
            <v>41041</v>
          </cell>
        </row>
        <row r="799">
          <cell r="BC799">
            <v>41042</v>
          </cell>
        </row>
        <row r="800">
          <cell r="BC800">
            <v>41043</v>
          </cell>
        </row>
        <row r="801">
          <cell r="BC801">
            <v>41044</v>
          </cell>
        </row>
        <row r="802">
          <cell r="BC802">
            <v>41045</v>
          </cell>
        </row>
        <row r="803">
          <cell r="BC803">
            <v>41046</v>
          </cell>
        </row>
        <row r="804">
          <cell r="BC804">
            <v>41047</v>
          </cell>
        </row>
        <row r="805">
          <cell r="BC805">
            <v>41048</v>
          </cell>
        </row>
        <row r="806">
          <cell r="BC806">
            <v>41049</v>
          </cell>
        </row>
        <row r="807">
          <cell r="BC807">
            <v>41050</v>
          </cell>
        </row>
        <row r="808">
          <cell r="BC808">
            <v>41051</v>
          </cell>
        </row>
        <row r="809">
          <cell r="BC809">
            <v>41052</v>
          </cell>
        </row>
        <row r="810">
          <cell r="BC810">
            <v>41053</v>
          </cell>
        </row>
        <row r="811">
          <cell r="BC811">
            <v>41054</v>
          </cell>
        </row>
        <row r="812">
          <cell r="BC812">
            <v>41055</v>
          </cell>
        </row>
        <row r="813">
          <cell r="BC813">
            <v>41056</v>
          </cell>
        </row>
        <row r="814">
          <cell r="BC814">
            <v>41057</v>
          </cell>
        </row>
        <row r="815">
          <cell r="BC815">
            <v>41058</v>
          </cell>
        </row>
        <row r="816">
          <cell r="BC816">
            <v>41059</v>
          </cell>
        </row>
        <row r="817">
          <cell r="BC817">
            <v>41060</v>
          </cell>
        </row>
        <row r="818">
          <cell r="BC818">
            <v>41061</v>
          </cell>
        </row>
        <row r="819">
          <cell r="BC819">
            <v>41062</v>
          </cell>
        </row>
        <row r="820">
          <cell r="BC820">
            <v>41063</v>
          </cell>
        </row>
        <row r="821">
          <cell r="BC821">
            <v>41064</v>
          </cell>
        </row>
        <row r="822">
          <cell r="BC822">
            <v>41065</v>
          </cell>
        </row>
        <row r="823">
          <cell r="BC823">
            <v>41066</v>
          </cell>
        </row>
        <row r="824">
          <cell r="BC824">
            <v>41067</v>
          </cell>
        </row>
        <row r="825">
          <cell r="BC825">
            <v>41068</v>
          </cell>
        </row>
        <row r="826">
          <cell r="BC826">
            <v>41069</v>
          </cell>
        </row>
        <row r="827">
          <cell r="BC827">
            <v>41070</v>
          </cell>
        </row>
        <row r="828">
          <cell r="BC828">
            <v>41071</v>
          </cell>
        </row>
        <row r="829">
          <cell r="BC829">
            <v>41072</v>
          </cell>
        </row>
        <row r="830">
          <cell r="BC830">
            <v>41073</v>
          </cell>
        </row>
        <row r="831">
          <cell r="BC831">
            <v>41074</v>
          </cell>
        </row>
        <row r="832">
          <cell r="BC832">
            <v>41075</v>
          </cell>
        </row>
        <row r="833">
          <cell r="BC833">
            <v>41076</v>
          </cell>
        </row>
        <row r="834">
          <cell r="BC834">
            <v>41077</v>
          </cell>
        </row>
        <row r="835">
          <cell r="BC835">
            <v>41078</v>
          </cell>
        </row>
        <row r="836">
          <cell r="BC836">
            <v>41079</v>
          </cell>
        </row>
        <row r="837">
          <cell r="BC837">
            <v>41080</v>
          </cell>
        </row>
        <row r="838">
          <cell r="BC838">
            <v>41081</v>
          </cell>
        </row>
        <row r="839">
          <cell r="BC839">
            <v>41082</v>
          </cell>
        </row>
        <row r="840">
          <cell r="BC840">
            <v>41083</v>
          </cell>
        </row>
        <row r="841">
          <cell r="BC841">
            <v>41084</v>
          </cell>
        </row>
        <row r="842">
          <cell r="BC842">
            <v>41085</v>
          </cell>
        </row>
        <row r="843">
          <cell r="BC843">
            <v>41086</v>
          </cell>
        </row>
        <row r="844">
          <cell r="BC844">
            <v>41087</v>
          </cell>
        </row>
        <row r="845">
          <cell r="BC845">
            <v>41088</v>
          </cell>
        </row>
        <row r="846">
          <cell r="BC846">
            <v>41089</v>
          </cell>
        </row>
        <row r="847">
          <cell r="BC847">
            <v>41090</v>
          </cell>
        </row>
        <row r="848">
          <cell r="BC848">
            <v>41091</v>
          </cell>
        </row>
        <row r="849">
          <cell r="BC849">
            <v>41092</v>
          </cell>
        </row>
        <row r="850">
          <cell r="BC850">
            <v>41093</v>
          </cell>
        </row>
        <row r="851">
          <cell r="BC851">
            <v>41094</v>
          </cell>
        </row>
        <row r="852">
          <cell r="BC852">
            <v>41095</v>
          </cell>
        </row>
        <row r="853">
          <cell r="BC853">
            <v>41096</v>
          </cell>
        </row>
        <row r="854">
          <cell r="BC854">
            <v>41097</v>
          </cell>
        </row>
        <row r="855">
          <cell r="BC855">
            <v>41098</v>
          </cell>
        </row>
        <row r="856">
          <cell r="BC856">
            <v>41099</v>
          </cell>
        </row>
        <row r="857">
          <cell r="BC857">
            <v>41100</v>
          </cell>
        </row>
        <row r="858">
          <cell r="BC858">
            <v>41101</v>
          </cell>
        </row>
        <row r="859">
          <cell r="BC859">
            <v>41102</v>
          </cell>
        </row>
        <row r="860">
          <cell r="BC860">
            <v>41103</v>
          </cell>
        </row>
        <row r="861">
          <cell r="BC861">
            <v>41104</v>
          </cell>
        </row>
        <row r="862">
          <cell r="BC862">
            <v>41105</v>
          </cell>
        </row>
        <row r="863">
          <cell r="BC863">
            <v>41106</v>
          </cell>
        </row>
        <row r="864">
          <cell r="BC864">
            <v>41107</v>
          </cell>
        </row>
        <row r="865">
          <cell r="BC865">
            <v>41108</v>
          </cell>
        </row>
        <row r="866">
          <cell r="BC866">
            <v>41109</v>
          </cell>
        </row>
        <row r="867">
          <cell r="BC867">
            <v>41110</v>
          </cell>
        </row>
        <row r="868">
          <cell r="BC868">
            <v>41111</v>
          </cell>
        </row>
        <row r="869">
          <cell r="BC869">
            <v>41112</v>
          </cell>
        </row>
        <row r="870">
          <cell r="BC870">
            <v>41113</v>
          </cell>
        </row>
        <row r="871">
          <cell r="BC871">
            <v>41114</v>
          </cell>
        </row>
        <row r="872">
          <cell r="BC872">
            <v>41115</v>
          </cell>
        </row>
        <row r="873">
          <cell r="BC873">
            <v>41116</v>
          </cell>
        </row>
        <row r="874">
          <cell r="BC874">
            <v>41117</v>
          </cell>
        </row>
        <row r="875">
          <cell r="BC875">
            <v>41118</v>
          </cell>
        </row>
        <row r="876">
          <cell r="BC876">
            <v>41119</v>
          </cell>
        </row>
        <row r="877">
          <cell r="BC877">
            <v>41120</v>
          </cell>
        </row>
        <row r="878">
          <cell r="BC878">
            <v>41121</v>
          </cell>
        </row>
        <row r="879">
          <cell r="BC879">
            <v>41122</v>
          </cell>
        </row>
        <row r="880">
          <cell r="BC880">
            <v>41123</v>
          </cell>
        </row>
        <row r="881">
          <cell r="BC881">
            <v>41124</v>
          </cell>
        </row>
        <row r="882">
          <cell r="BC882">
            <v>41125</v>
          </cell>
        </row>
        <row r="883">
          <cell r="BC883">
            <v>41126</v>
          </cell>
        </row>
        <row r="884">
          <cell r="BC884">
            <v>41127</v>
          </cell>
        </row>
        <row r="885">
          <cell r="BC885">
            <v>41128</v>
          </cell>
        </row>
        <row r="886">
          <cell r="BC886">
            <v>41129</v>
          </cell>
        </row>
        <row r="887">
          <cell r="BC887">
            <v>41130</v>
          </cell>
        </row>
        <row r="888">
          <cell r="BC888">
            <v>41131</v>
          </cell>
        </row>
        <row r="889">
          <cell r="BC889">
            <v>41132</v>
          </cell>
        </row>
        <row r="890">
          <cell r="BC890">
            <v>41133</v>
          </cell>
        </row>
        <row r="891">
          <cell r="BC891">
            <v>41134</v>
          </cell>
        </row>
        <row r="892">
          <cell r="BC892">
            <v>41135</v>
          </cell>
        </row>
        <row r="893">
          <cell r="BC893">
            <v>41136</v>
          </cell>
        </row>
        <row r="894">
          <cell r="BC894">
            <v>41137</v>
          </cell>
        </row>
        <row r="895">
          <cell r="BC895">
            <v>41138</v>
          </cell>
        </row>
        <row r="896">
          <cell r="BC896">
            <v>41139</v>
          </cell>
        </row>
        <row r="897">
          <cell r="BC897">
            <v>41140</v>
          </cell>
        </row>
        <row r="898">
          <cell r="BC898">
            <v>41141</v>
          </cell>
        </row>
        <row r="899">
          <cell r="BC899">
            <v>41142</v>
          </cell>
        </row>
        <row r="900">
          <cell r="BC900">
            <v>41143</v>
          </cell>
        </row>
        <row r="901">
          <cell r="BC901">
            <v>41144</v>
          </cell>
        </row>
        <row r="902">
          <cell r="BC902">
            <v>41145</v>
          </cell>
        </row>
        <row r="903">
          <cell r="BC903">
            <v>41146</v>
          </cell>
        </row>
        <row r="904">
          <cell r="BC904">
            <v>41147</v>
          </cell>
        </row>
        <row r="905">
          <cell r="BC905">
            <v>41148</v>
          </cell>
        </row>
        <row r="906">
          <cell r="BC906">
            <v>41149</v>
          </cell>
        </row>
        <row r="907">
          <cell r="BC907">
            <v>41150</v>
          </cell>
        </row>
        <row r="908">
          <cell r="BC908">
            <v>41151</v>
          </cell>
        </row>
        <row r="909">
          <cell r="BC909">
            <v>41152</v>
          </cell>
        </row>
        <row r="910">
          <cell r="BC910">
            <v>41153</v>
          </cell>
        </row>
        <row r="911">
          <cell r="BC911">
            <v>41154</v>
          </cell>
        </row>
        <row r="912">
          <cell r="BC912">
            <v>41155</v>
          </cell>
        </row>
        <row r="913">
          <cell r="BC913">
            <v>41156</v>
          </cell>
        </row>
        <row r="914">
          <cell r="BC914">
            <v>41157</v>
          </cell>
        </row>
        <row r="915">
          <cell r="BC915">
            <v>41158</v>
          </cell>
        </row>
        <row r="916">
          <cell r="BC916">
            <v>41159</v>
          </cell>
        </row>
        <row r="917">
          <cell r="BC917">
            <v>41160</v>
          </cell>
        </row>
        <row r="918">
          <cell r="BC918">
            <v>41161</v>
          </cell>
        </row>
        <row r="919">
          <cell r="BC919">
            <v>41162</v>
          </cell>
        </row>
        <row r="920">
          <cell r="BC920">
            <v>41163</v>
          </cell>
        </row>
        <row r="921">
          <cell r="BC921">
            <v>41164</v>
          </cell>
        </row>
        <row r="922">
          <cell r="BC922">
            <v>41165</v>
          </cell>
        </row>
        <row r="923">
          <cell r="BC923">
            <v>41166</v>
          </cell>
        </row>
        <row r="924">
          <cell r="BC924">
            <v>41167</v>
          </cell>
        </row>
        <row r="925">
          <cell r="BC925">
            <v>41168</v>
          </cell>
        </row>
        <row r="926">
          <cell r="BC926">
            <v>41169</v>
          </cell>
        </row>
        <row r="927">
          <cell r="BC927">
            <v>41170</v>
          </cell>
        </row>
        <row r="928">
          <cell r="BC928">
            <v>41171</v>
          </cell>
        </row>
        <row r="929">
          <cell r="BC929">
            <v>41172</v>
          </cell>
        </row>
        <row r="930">
          <cell r="BC930">
            <v>41173</v>
          </cell>
        </row>
        <row r="931">
          <cell r="BC931">
            <v>41174</v>
          </cell>
        </row>
        <row r="932">
          <cell r="BC932">
            <v>41175</v>
          </cell>
        </row>
        <row r="933">
          <cell r="BC933">
            <v>41176</v>
          </cell>
        </row>
        <row r="934">
          <cell r="BC934">
            <v>41177</v>
          </cell>
        </row>
        <row r="935">
          <cell r="BC935">
            <v>41178</v>
          </cell>
        </row>
        <row r="936">
          <cell r="BC936">
            <v>41179</v>
          </cell>
        </row>
        <row r="937">
          <cell r="BC937">
            <v>41180</v>
          </cell>
        </row>
        <row r="938">
          <cell r="BC938">
            <v>41181</v>
          </cell>
        </row>
        <row r="939">
          <cell r="BC939">
            <v>41182</v>
          </cell>
        </row>
        <row r="940">
          <cell r="BC940">
            <v>41183</v>
          </cell>
        </row>
        <row r="941">
          <cell r="BC941">
            <v>41184</v>
          </cell>
        </row>
        <row r="942">
          <cell r="BC942">
            <v>41185</v>
          </cell>
        </row>
        <row r="943">
          <cell r="BC943">
            <v>41186</v>
          </cell>
        </row>
        <row r="944">
          <cell r="BC944">
            <v>41187</v>
          </cell>
        </row>
        <row r="945">
          <cell r="BC945">
            <v>41188</v>
          </cell>
        </row>
        <row r="946">
          <cell r="BC946">
            <v>41189</v>
          </cell>
        </row>
        <row r="947">
          <cell r="BC947">
            <v>41190</v>
          </cell>
        </row>
        <row r="948">
          <cell r="BC948">
            <v>41191</v>
          </cell>
        </row>
        <row r="949">
          <cell r="BC949">
            <v>41192</v>
          </cell>
        </row>
        <row r="950">
          <cell r="BC950">
            <v>41193</v>
          </cell>
        </row>
        <row r="951">
          <cell r="BC951">
            <v>41194</v>
          </cell>
        </row>
        <row r="952">
          <cell r="BC952">
            <v>41195</v>
          </cell>
        </row>
        <row r="953">
          <cell r="BC953">
            <v>41196</v>
          </cell>
        </row>
        <row r="954">
          <cell r="BC954">
            <v>41197</v>
          </cell>
        </row>
        <row r="955">
          <cell r="BC955">
            <v>41198</v>
          </cell>
        </row>
        <row r="956">
          <cell r="BC956">
            <v>41199</v>
          </cell>
        </row>
        <row r="957">
          <cell r="BC957">
            <v>41200</v>
          </cell>
        </row>
        <row r="958">
          <cell r="BC958">
            <v>41201</v>
          </cell>
        </row>
        <row r="959">
          <cell r="BC959">
            <v>41202</v>
          </cell>
        </row>
        <row r="960">
          <cell r="BC960">
            <v>41203</v>
          </cell>
        </row>
        <row r="961">
          <cell r="BC961">
            <v>41204</v>
          </cell>
        </row>
        <row r="962">
          <cell r="BC962">
            <v>41205</v>
          </cell>
        </row>
        <row r="963">
          <cell r="BC963">
            <v>41206</v>
          </cell>
        </row>
        <row r="964">
          <cell r="BC964">
            <v>41207</v>
          </cell>
        </row>
        <row r="965">
          <cell r="BC965">
            <v>41208</v>
          </cell>
        </row>
        <row r="966">
          <cell r="BC966">
            <v>41209</v>
          </cell>
        </row>
        <row r="967">
          <cell r="BC967">
            <v>41210</v>
          </cell>
        </row>
        <row r="968">
          <cell r="BC968">
            <v>41211</v>
          </cell>
        </row>
        <row r="969">
          <cell r="BC969">
            <v>41212</v>
          </cell>
        </row>
        <row r="970">
          <cell r="BC970">
            <v>41213</v>
          </cell>
        </row>
        <row r="971">
          <cell r="BC971">
            <v>41214</v>
          </cell>
        </row>
        <row r="972">
          <cell r="BC972">
            <v>41215</v>
          </cell>
        </row>
        <row r="973">
          <cell r="BC973">
            <v>41216</v>
          </cell>
        </row>
        <row r="974">
          <cell r="BC974">
            <v>41217</v>
          </cell>
        </row>
        <row r="975">
          <cell r="BC975">
            <v>41218</v>
          </cell>
        </row>
        <row r="976">
          <cell r="BC976">
            <v>41219</v>
          </cell>
        </row>
        <row r="977">
          <cell r="BC977">
            <v>41220</v>
          </cell>
        </row>
        <row r="978">
          <cell r="BC978">
            <v>41221</v>
          </cell>
        </row>
        <row r="979">
          <cell r="BC979">
            <v>41222</v>
          </cell>
        </row>
        <row r="980">
          <cell r="BC980">
            <v>41223</v>
          </cell>
        </row>
        <row r="981">
          <cell r="BC981">
            <v>41224</v>
          </cell>
        </row>
        <row r="982">
          <cell r="BC982">
            <v>41225</v>
          </cell>
        </row>
        <row r="983">
          <cell r="BC983">
            <v>41226</v>
          </cell>
        </row>
        <row r="984">
          <cell r="BC984">
            <v>41227</v>
          </cell>
        </row>
        <row r="985">
          <cell r="BC985">
            <v>41228</v>
          </cell>
        </row>
        <row r="986">
          <cell r="BC986">
            <v>41229</v>
          </cell>
        </row>
        <row r="987">
          <cell r="BC987">
            <v>41230</v>
          </cell>
        </row>
        <row r="988">
          <cell r="BC988">
            <v>41231</v>
          </cell>
        </row>
        <row r="989">
          <cell r="BC989">
            <v>41232</v>
          </cell>
        </row>
        <row r="990">
          <cell r="BC990">
            <v>41233</v>
          </cell>
        </row>
        <row r="991">
          <cell r="BC991">
            <v>41234</v>
          </cell>
        </row>
        <row r="992">
          <cell r="BC992">
            <v>41235</v>
          </cell>
        </row>
        <row r="993">
          <cell r="BC993">
            <v>41236</v>
          </cell>
        </row>
        <row r="994">
          <cell r="BC994">
            <v>41237</v>
          </cell>
        </row>
        <row r="995">
          <cell r="BC995">
            <v>41238</v>
          </cell>
        </row>
        <row r="996">
          <cell r="BC996">
            <v>41239</v>
          </cell>
        </row>
        <row r="997">
          <cell r="BC997">
            <v>41240</v>
          </cell>
        </row>
        <row r="998">
          <cell r="BC998">
            <v>41241</v>
          </cell>
        </row>
        <row r="999">
          <cell r="BC999">
            <v>41242</v>
          </cell>
        </row>
        <row r="1000">
          <cell r="BC1000">
            <v>41243</v>
          </cell>
        </row>
        <row r="1001">
          <cell r="BC1001">
            <v>41244</v>
          </cell>
        </row>
        <row r="1002">
          <cell r="BC1002">
            <v>41245</v>
          </cell>
        </row>
        <row r="1003">
          <cell r="BC1003">
            <v>41246</v>
          </cell>
        </row>
        <row r="1004">
          <cell r="BC1004">
            <v>41247</v>
          </cell>
        </row>
        <row r="1005">
          <cell r="BC1005">
            <v>41248</v>
          </cell>
        </row>
        <row r="1006">
          <cell r="BC1006">
            <v>41249</v>
          </cell>
        </row>
        <row r="1007">
          <cell r="BC1007">
            <v>41250</v>
          </cell>
        </row>
        <row r="1008">
          <cell r="BC1008">
            <v>41251</v>
          </cell>
        </row>
        <row r="1009">
          <cell r="BC1009">
            <v>41252</v>
          </cell>
        </row>
        <row r="1010">
          <cell r="BC1010">
            <v>41253</v>
          </cell>
        </row>
        <row r="1011">
          <cell r="BC1011">
            <v>41254</v>
          </cell>
        </row>
        <row r="1012">
          <cell r="BC1012">
            <v>41255</v>
          </cell>
        </row>
        <row r="1013">
          <cell r="BC1013">
            <v>41256</v>
          </cell>
        </row>
        <row r="1014">
          <cell r="BC1014">
            <v>41257</v>
          </cell>
        </row>
        <row r="1015">
          <cell r="BC1015">
            <v>41258</v>
          </cell>
        </row>
        <row r="1016">
          <cell r="BC1016">
            <v>41259</v>
          </cell>
        </row>
        <row r="1017">
          <cell r="BC1017">
            <v>41260</v>
          </cell>
        </row>
        <row r="1018">
          <cell r="BC1018">
            <v>41261</v>
          </cell>
        </row>
        <row r="1019">
          <cell r="BC1019">
            <v>41262</v>
          </cell>
        </row>
        <row r="1020">
          <cell r="BC1020">
            <v>41263</v>
          </cell>
        </row>
        <row r="1021">
          <cell r="BC1021">
            <v>41264</v>
          </cell>
        </row>
        <row r="1022">
          <cell r="BC1022">
            <v>41265</v>
          </cell>
        </row>
        <row r="1023">
          <cell r="BC1023">
            <v>41266</v>
          </cell>
        </row>
        <row r="1024">
          <cell r="BC1024">
            <v>41267</v>
          </cell>
        </row>
        <row r="1025">
          <cell r="BC1025">
            <v>41268</v>
          </cell>
        </row>
        <row r="1026">
          <cell r="BC1026">
            <v>41269</v>
          </cell>
        </row>
        <row r="1027">
          <cell r="BC1027">
            <v>41270</v>
          </cell>
        </row>
        <row r="1028">
          <cell r="BC1028">
            <v>41271</v>
          </cell>
        </row>
        <row r="1029">
          <cell r="BC1029">
            <v>41272</v>
          </cell>
        </row>
        <row r="1030">
          <cell r="BC1030">
            <v>41273</v>
          </cell>
        </row>
        <row r="1031">
          <cell r="BC1031">
            <v>41274</v>
          </cell>
        </row>
        <row r="1032">
          <cell r="BC1032">
            <v>41275</v>
          </cell>
        </row>
        <row r="1033">
          <cell r="BC1033">
            <v>41276</v>
          </cell>
        </row>
        <row r="1034">
          <cell r="BC1034">
            <v>41277</v>
          </cell>
        </row>
        <row r="1035">
          <cell r="BC1035">
            <v>41278</v>
          </cell>
        </row>
        <row r="1036">
          <cell r="BC1036">
            <v>41279</v>
          </cell>
        </row>
        <row r="1037">
          <cell r="BC1037">
            <v>41280</v>
          </cell>
        </row>
        <row r="1038">
          <cell r="BC1038">
            <v>41281</v>
          </cell>
        </row>
        <row r="1039">
          <cell r="BC1039">
            <v>41282</v>
          </cell>
        </row>
        <row r="1040">
          <cell r="BC1040">
            <v>41283</v>
          </cell>
        </row>
        <row r="1041">
          <cell r="BC1041">
            <v>41284</v>
          </cell>
        </row>
        <row r="1042">
          <cell r="BC1042">
            <v>41285</v>
          </cell>
        </row>
        <row r="1043">
          <cell r="BC1043">
            <v>41286</v>
          </cell>
        </row>
        <row r="1044">
          <cell r="BC1044">
            <v>41287</v>
          </cell>
        </row>
        <row r="1045">
          <cell r="BC1045">
            <v>41288</v>
          </cell>
        </row>
        <row r="1046">
          <cell r="BC1046">
            <v>41289</v>
          </cell>
        </row>
        <row r="1047">
          <cell r="BC1047">
            <v>41290</v>
          </cell>
        </row>
        <row r="1048">
          <cell r="BC1048">
            <v>41291</v>
          </cell>
        </row>
        <row r="1049">
          <cell r="BC1049">
            <v>41292</v>
          </cell>
        </row>
        <row r="1050">
          <cell r="BC1050">
            <v>41293</v>
          </cell>
        </row>
        <row r="1051">
          <cell r="BC1051">
            <v>41294</v>
          </cell>
        </row>
        <row r="1052">
          <cell r="BC1052">
            <v>41295</v>
          </cell>
        </row>
        <row r="1053">
          <cell r="BC1053">
            <v>41296</v>
          </cell>
        </row>
        <row r="1054">
          <cell r="BC1054">
            <v>41297</v>
          </cell>
        </row>
        <row r="1055">
          <cell r="BC1055">
            <v>41298</v>
          </cell>
        </row>
        <row r="1056">
          <cell r="BC1056">
            <v>41299</v>
          </cell>
        </row>
        <row r="1057">
          <cell r="BC1057">
            <v>41300</v>
          </cell>
        </row>
        <row r="1058">
          <cell r="BC1058">
            <v>41301</v>
          </cell>
        </row>
        <row r="1059">
          <cell r="BC1059">
            <v>41302</v>
          </cell>
        </row>
        <row r="1060">
          <cell r="BC1060">
            <v>41303</v>
          </cell>
        </row>
        <row r="1061">
          <cell r="BC1061">
            <v>41304</v>
          </cell>
        </row>
        <row r="1062">
          <cell r="BC1062">
            <v>41305</v>
          </cell>
        </row>
        <row r="1063">
          <cell r="BC1063">
            <v>41306</v>
          </cell>
        </row>
        <row r="1064">
          <cell r="BC1064">
            <v>41307</v>
          </cell>
        </row>
        <row r="1065">
          <cell r="BC1065">
            <v>41308</v>
          </cell>
        </row>
        <row r="1066">
          <cell r="BC1066">
            <v>41309</v>
          </cell>
        </row>
        <row r="1067">
          <cell r="BC1067">
            <v>41310</v>
          </cell>
        </row>
        <row r="1068">
          <cell r="BC1068">
            <v>41311</v>
          </cell>
        </row>
        <row r="1069">
          <cell r="BC1069">
            <v>41312</v>
          </cell>
        </row>
        <row r="1070">
          <cell r="BC1070">
            <v>41313</v>
          </cell>
        </row>
        <row r="1071">
          <cell r="BC1071">
            <v>41314</v>
          </cell>
        </row>
        <row r="1072">
          <cell r="BC1072">
            <v>41315</v>
          </cell>
        </row>
        <row r="1073">
          <cell r="BC1073">
            <v>41316</v>
          </cell>
        </row>
        <row r="1074">
          <cell r="BC1074">
            <v>41317</v>
          </cell>
        </row>
        <row r="1075">
          <cell r="BC1075">
            <v>41318</v>
          </cell>
        </row>
        <row r="1076">
          <cell r="BC1076">
            <v>41319</v>
          </cell>
        </row>
        <row r="1077">
          <cell r="BC1077">
            <v>41320</v>
          </cell>
        </row>
        <row r="1078">
          <cell r="BC1078">
            <v>41321</v>
          </cell>
        </row>
        <row r="1079">
          <cell r="BC1079">
            <v>41322</v>
          </cell>
        </row>
        <row r="1080">
          <cell r="BC1080">
            <v>41323</v>
          </cell>
        </row>
        <row r="1081">
          <cell r="BC1081">
            <v>41324</v>
          </cell>
        </row>
        <row r="1082">
          <cell r="BC1082">
            <v>41325</v>
          </cell>
        </row>
        <row r="1083">
          <cell r="BC1083">
            <v>41326</v>
          </cell>
        </row>
        <row r="1084">
          <cell r="BC1084">
            <v>41327</v>
          </cell>
        </row>
        <row r="1085">
          <cell r="BC1085">
            <v>41328</v>
          </cell>
        </row>
        <row r="1086">
          <cell r="BC1086">
            <v>41329</v>
          </cell>
        </row>
        <row r="1087">
          <cell r="BC1087">
            <v>41330</v>
          </cell>
        </row>
        <row r="1088">
          <cell r="BC1088">
            <v>41331</v>
          </cell>
        </row>
        <row r="1089">
          <cell r="BC1089">
            <v>41332</v>
          </cell>
        </row>
        <row r="1090">
          <cell r="BC1090">
            <v>41333</v>
          </cell>
        </row>
        <row r="1091">
          <cell r="BC1091">
            <v>41334</v>
          </cell>
        </row>
        <row r="1092">
          <cell r="BC1092">
            <v>41335</v>
          </cell>
        </row>
        <row r="1093">
          <cell r="BC1093">
            <v>41336</v>
          </cell>
        </row>
        <row r="1094">
          <cell r="BC1094">
            <v>41337</v>
          </cell>
        </row>
        <row r="1095">
          <cell r="BC1095">
            <v>41338</v>
          </cell>
        </row>
        <row r="1096">
          <cell r="BC1096">
            <v>41339</v>
          </cell>
        </row>
        <row r="1097">
          <cell r="BC1097">
            <v>41340</v>
          </cell>
        </row>
        <row r="1098">
          <cell r="BC1098">
            <v>41341</v>
          </cell>
        </row>
        <row r="1099">
          <cell r="BC1099">
            <v>41342</v>
          </cell>
        </row>
        <row r="1100">
          <cell r="BC1100">
            <v>41343</v>
          </cell>
        </row>
        <row r="1101">
          <cell r="BC1101">
            <v>41344</v>
          </cell>
        </row>
        <row r="1102">
          <cell r="BC1102">
            <v>41345</v>
          </cell>
        </row>
        <row r="1103">
          <cell r="BC1103">
            <v>41346</v>
          </cell>
        </row>
        <row r="1104">
          <cell r="BC1104">
            <v>41347</v>
          </cell>
        </row>
        <row r="1105">
          <cell r="BC1105">
            <v>41348</v>
          </cell>
        </row>
        <row r="1106">
          <cell r="BC1106">
            <v>41349</v>
          </cell>
        </row>
        <row r="1107">
          <cell r="BC1107">
            <v>41350</v>
          </cell>
        </row>
        <row r="1108">
          <cell r="BC1108">
            <v>41351</v>
          </cell>
        </row>
        <row r="1109">
          <cell r="BC1109">
            <v>41352</v>
          </cell>
        </row>
        <row r="1110">
          <cell r="BC1110">
            <v>41353</v>
          </cell>
        </row>
        <row r="1111">
          <cell r="BC1111">
            <v>41354</v>
          </cell>
        </row>
        <row r="1112">
          <cell r="BC1112">
            <v>41355</v>
          </cell>
        </row>
        <row r="1113">
          <cell r="BC1113">
            <v>41356</v>
          </cell>
        </row>
        <row r="1114">
          <cell r="BC1114">
            <v>41357</v>
          </cell>
        </row>
        <row r="1115">
          <cell r="BC1115">
            <v>41358</v>
          </cell>
        </row>
        <row r="1116">
          <cell r="BC1116">
            <v>41359</v>
          </cell>
        </row>
        <row r="1117">
          <cell r="BC1117">
            <v>41360</v>
          </cell>
        </row>
        <row r="1118">
          <cell r="BC1118">
            <v>41361</v>
          </cell>
        </row>
        <row r="1119">
          <cell r="BC1119">
            <v>41362</v>
          </cell>
        </row>
        <row r="1120">
          <cell r="BC1120">
            <v>41363</v>
          </cell>
        </row>
        <row r="1121">
          <cell r="BC1121">
            <v>41364</v>
          </cell>
        </row>
        <row r="1122">
          <cell r="BC1122">
            <v>41365</v>
          </cell>
        </row>
        <row r="1123">
          <cell r="BC1123">
            <v>41366</v>
          </cell>
        </row>
        <row r="1124">
          <cell r="BC1124">
            <v>41367</v>
          </cell>
        </row>
        <row r="1125">
          <cell r="BC1125">
            <v>41368</v>
          </cell>
        </row>
        <row r="1126">
          <cell r="BC1126">
            <v>41369</v>
          </cell>
        </row>
        <row r="1127">
          <cell r="BC1127">
            <v>41370</v>
          </cell>
        </row>
        <row r="1128">
          <cell r="BC1128">
            <v>41371</v>
          </cell>
        </row>
        <row r="1129">
          <cell r="BC1129">
            <v>41372</v>
          </cell>
        </row>
        <row r="1130">
          <cell r="BC1130">
            <v>41373</v>
          </cell>
        </row>
        <row r="1131">
          <cell r="BC1131">
            <v>41374</v>
          </cell>
        </row>
        <row r="1132">
          <cell r="BC1132">
            <v>41375</v>
          </cell>
        </row>
        <row r="1133">
          <cell r="BC1133">
            <v>41376</v>
          </cell>
        </row>
        <row r="1134">
          <cell r="BC1134">
            <v>41377</v>
          </cell>
        </row>
        <row r="1135">
          <cell r="BC1135">
            <v>41378</v>
          </cell>
        </row>
        <row r="1136">
          <cell r="BC1136">
            <v>41379</v>
          </cell>
        </row>
        <row r="1137">
          <cell r="BC1137">
            <v>41380</v>
          </cell>
        </row>
        <row r="1138">
          <cell r="BC1138">
            <v>41381</v>
          </cell>
        </row>
        <row r="1139">
          <cell r="BC1139">
            <v>41382</v>
          </cell>
        </row>
        <row r="1140">
          <cell r="BC1140">
            <v>41383</v>
          </cell>
        </row>
        <row r="1141">
          <cell r="BC1141">
            <v>41384</v>
          </cell>
        </row>
        <row r="1142">
          <cell r="BC1142">
            <v>41385</v>
          </cell>
        </row>
        <row r="1143">
          <cell r="BC1143">
            <v>41386</v>
          </cell>
        </row>
        <row r="1144">
          <cell r="BC1144">
            <v>41387</v>
          </cell>
        </row>
        <row r="1145">
          <cell r="BC1145">
            <v>41388</v>
          </cell>
        </row>
        <row r="1146">
          <cell r="BC1146">
            <v>41389</v>
          </cell>
        </row>
        <row r="1147">
          <cell r="BC1147">
            <v>41390</v>
          </cell>
        </row>
        <row r="1148">
          <cell r="BC1148">
            <v>41391</v>
          </cell>
        </row>
        <row r="1149">
          <cell r="BC1149">
            <v>41392</v>
          </cell>
        </row>
        <row r="1150">
          <cell r="BC1150">
            <v>41393</v>
          </cell>
        </row>
        <row r="1151">
          <cell r="BC1151">
            <v>41394</v>
          </cell>
        </row>
        <row r="1152">
          <cell r="BC1152">
            <v>41395</v>
          </cell>
        </row>
        <row r="1153">
          <cell r="BC1153">
            <v>41396</v>
          </cell>
        </row>
        <row r="1154">
          <cell r="BC1154">
            <v>41397</v>
          </cell>
        </row>
        <row r="1155">
          <cell r="BC1155">
            <v>41398</v>
          </cell>
        </row>
        <row r="1156">
          <cell r="BC1156">
            <v>41399</v>
          </cell>
        </row>
        <row r="1157">
          <cell r="BC1157">
            <v>41400</v>
          </cell>
        </row>
        <row r="1158">
          <cell r="BC1158">
            <v>41401</v>
          </cell>
        </row>
        <row r="1159">
          <cell r="BC1159">
            <v>41402</v>
          </cell>
        </row>
        <row r="1160">
          <cell r="BC1160">
            <v>41403</v>
          </cell>
        </row>
        <row r="1161">
          <cell r="BC1161">
            <v>41404</v>
          </cell>
        </row>
        <row r="1162">
          <cell r="BC1162">
            <v>41405</v>
          </cell>
        </row>
        <row r="1163">
          <cell r="BC1163">
            <v>41406</v>
          </cell>
        </row>
        <row r="1164">
          <cell r="BC1164">
            <v>41407</v>
          </cell>
        </row>
        <row r="1165">
          <cell r="BC1165">
            <v>41408</v>
          </cell>
        </row>
        <row r="1166">
          <cell r="BC1166">
            <v>41409</v>
          </cell>
        </row>
        <row r="1167">
          <cell r="BC1167">
            <v>41410</v>
          </cell>
        </row>
        <row r="1168">
          <cell r="BC1168">
            <v>41411</v>
          </cell>
        </row>
        <row r="1169">
          <cell r="BC1169">
            <v>41412</v>
          </cell>
        </row>
        <row r="1170">
          <cell r="BC1170">
            <v>41413</v>
          </cell>
        </row>
        <row r="1171">
          <cell r="BC1171">
            <v>41414</v>
          </cell>
        </row>
        <row r="1172">
          <cell r="BC1172">
            <v>41415</v>
          </cell>
        </row>
        <row r="1173">
          <cell r="BC1173">
            <v>41416</v>
          </cell>
        </row>
        <row r="1174">
          <cell r="BC1174">
            <v>41417</v>
          </cell>
        </row>
        <row r="1175">
          <cell r="BC1175">
            <v>41418</v>
          </cell>
        </row>
        <row r="1176">
          <cell r="BC1176">
            <v>41419</v>
          </cell>
        </row>
        <row r="1177">
          <cell r="BC1177">
            <v>41420</v>
          </cell>
        </row>
        <row r="1178">
          <cell r="BC1178">
            <v>41421</v>
          </cell>
        </row>
        <row r="1179">
          <cell r="BC1179">
            <v>41422</v>
          </cell>
        </row>
        <row r="1180">
          <cell r="BC1180">
            <v>41423</v>
          </cell>
        </row>
        <row r="1181">
          <cell r="BC1181">
            <v>41424</v>
          </cell>
        </row>
        <row r="1182">
          <cell r="BC1182">
            <v>41425</v>
          </cell>
        </row>
        <row r="1183">
          <cell r="BC1183">
            <v>41426</v>
          </cell>
        </row>
        <row r="1184">
          <cell r="BC1184">
            <v>41427</v>
          </cell>
        </row>
        <row r="1185">
          <cell r="BC1185">
            <v>41428</v>
          </cell>
        </row>
        <row r="1186">
          <cell r="BC1186">
            <v>41429</v>
          </cell>
        </row>
        <row r="1187">
          <cell r="BC1187">
            <v>41430</v>
          </cell>
        </row>
        <row r="1188">
          <cell r="BC1188">
            <v>41431</v>
          </cell>
        </row>
        <row r="1189">
          <cell r="BC1189">
            <v>41432</v>
          </cell>
        </row>
        <row r="1190">
          <cell r="BC1190">
            <v>41433</v>
          </cell>
        </row>
        <row r="1191">
          <cell r="BC1191">
            <v>41434</v>
          </cell>
        </row>
        <row r="1192">
          <cell r="BC1192">
            <v>41435</v>
          </cell>
        </row>
        <row r="1193">
          <cell r="BC1193">
            <v>41436</v>
          </cell>
        </row>
        <row r="1194">
          <cell r="BC1194">
            <v>41437</v>
          </cell>
        </row>
        <row r="1195">
          <cell r="BC1195">
            <v>41438</v>
          </cell>
        </row>
        <row r="1196">
          <cell r="BC1196">
            <v>41439</v>
          </cell>
        </row>
        <row r="1197">
          <cell r="BC1197">
            <v>41440</v>
          </cell>
        </row>
        <row r="1198">
          <cell r="BC1198">
            <v>41441</v>
          </cell>
        </row>
        <row r="1199">
          <cell r="BC1199">
            <v>41442</v>
          </cell>
        </row>
        <row r="1200">
          <cell r="BC1200">
            <v>41443</v>
          </cell>
        </row>
        <row r="1201">
          <cell r="BC1201">
            <v>41444</v>
          </cell>
        </row>
        <row r="1202">
          <cell r="BC1202">
            <v>41445</v>
          </cell>
        </row>
        <row r="1203">
          <cell r="BC1203">
            <v>41446</v>
          </cell>
        </row>
        <row r="1204">
          <cell r="BC1204">
            <v>41447</v>
          </cell>
        </row>
        <row r="1205">
          <cell r="BC1205">
            <v>41448</v>
          </cell>
        </row>
        <row r="1206">
          <cell r="BC1206">
            <v>41449</v>
          </cell>
        </row>
        <row r="1207">
          <cell r="BC1207">
            <v>41450</v>
          </cell>
        </row>
        <row r="1208">
          <cell r="BC1208">
            <v>41451</v>
          </cell>
        </row>
        <row r="1209">
          <cell r="BC1209">
            <v>41452</v>
          </cell>
        </row>
        <row r="1210">
          <cell r="BC1210">
            <v>41453</v>
          </cell>
        </row>
        <row r="1211">
          <cell r="BC1211">
            <v>41454</v>
          </cell>
        </row>
        <row r="1212">
          <cell r="BC1212">
            <v>41455</v>
          </cell>
        </row>
        <row r="1213">
          <cell r="BC1213">
            <v>41456</v>
          </cell>
        </row>
        <row r="1214">
          <cell r="BC1214">
            <v>41457</v>
          </cell>
        </row>
        <row r="1215">
          <cell r="BC1215">
            <v>41458</v>
          </cell>
        </row>
        <row r="1216">
          <cell r="BC1216">
            <v>41459</v>
          </cell>
        </row>
        <row r="1217">
          <cell r="BC1217">
            <v>41460</v>
          </cell>
        </row>
        <row r="1218">
          <cell r="BC1218">
            <v>41461</v>
          </cell>
        </row>
        <row r="1219">
          <cell r="BC1219">
            <v>41462</v>
          </cell>
        </row>
        <row r="1220">
          <cell r="BC1220">
            <v>41463</v>
          </cell>
        </row>
        <row r="1221">
          <cell r="BC1221">
            <v>41464</v>
          </cell>
        </row>
        <row r="1222">
          <cell r="BC1222">
            <v>41465</v>
          </cell>
        </row>
        <row r="1223">
          <cell r="BC1223">
            <v>41466</v>
          </cell>
        </row>
        <row r="1224">
          <cell r="BC1224">
            <v>41467</v>
          </cell>
        </row>
        <row r="1225">
          <cell r="BC1225">
            <v>41468</v>
          </cell>
        </row>
        <row r="1226">
          <cell r="BC1226">
            <v>41469</v>
          </cell>
        </row>
        <row r="1227">
          <cell r="BC1227">
            <v>41470</v>
          </cell>
        </row>
        <row r="1228">
          <cell r="BC1228">
            <v>41471</v>
          </cell>
        </row>
        <row r="1229">
          <cell r="BC1229">
            <v>41472</v>
          </cell>
        </row>
        <row r="1230">
          <cell r="BC1230">
            <v>41473</v>
          </cell>
        </row>
        <row r="1231">
          <cell r="BC1231">
            <v>41474</v>
          </cell>
        </row>
        <row r="1232">
          <cell r="BC1232">
            <v>41475</v>
          </cell>
        </row>
        <row r="1233">
          <cell r="BC1233">
            <v>41476</v>
          </cell>
        </row>
        <row r="1234">
          <cell r="BC1234">
            <v>41477</v>
          </cell>
        </row>
        <row r="1235">
          <cell r="BC1235">
            <v>41478</v>
          </cell>
        </row>
        <row r="1236">
          <cell r="BC1236">
            <v>41479</v>
          </cell>
        </row>
        <row r="1237">
          <cell r="BC1237">
            <v>41480</v>
          </cell>
        </row>
        <row r="1238">
          <cell r="BC1238">
            <v>41481</v>
          </cell>
        </row>
        <row r="1239">
          <cell r="BC1239">
            <v>41482</v>
          </cell>
        </row>
        <row r="1240">
          <cell r="BC1240">
            <v>41483</v>
          </cell>
        </row>
        <row r="1241">
          <cell r="BC1241">
            <v>41484</v>
          </cell>
        </row>
        <row r="1242">
          <cell r="BC1242">
            <v>41485</v>
          </cell>
        </row>
        <row r="1243">
          <cell r="BC1243">
            <v>41486</v>
          </cell>
        </row>
        <row r="1244">
          <cell r="BC1244">
            <v>41487</v>
          </cell>
        </row>
        <row r="1245">
          <cell r="BC1245">
            <v>41488</v>
          </cell>
        </row>
        <row r="1246">
          <cell r="BC1246">
            <v>41489</v>
          </cell>
        </row>
        <row r="1247">
          <cell r="BC1247">
            <v>41490</v>
          </cell>
        </row>
        <row r="1248">
          <cell r="BC1248">
            <v>41491</v>
          </cell>
        </row>
        <row r="1249">
          <cell r="BC1249">
            <v>41492</v>
          </cell>
        </row>
        <row r="1250">
          <cell r="BC1250">
            <v>41493</v>
          </cell>
        </row>
        <row r="1251">
          <cell r="BC1251">
            <v>41494</v>
          </cell>
        </row>
        <row r="1252">
          <cell r="BC1252">
            <v>41495</v>
          </cell>
        </row>
        <row r="1253">
          <cell r="BC1253">
            <v>41496</v>
          </cell>
        </row>
        <row r="1254">
          <cell r="BC1254">
            <v>41497</v>
          </cell>
        </row>
        <row r="1255">
          <cell r="BC1255">
            <v>41498</v>
          </cell>
        </row>
        <row r="1256">
          <cell r="BC1256">
            <v>41499</v>
          </cell>
        </row>
        <row r="1257">
          <cell r="BC1257">
            <v>41500</v>
          </cell>
        </row>
        <row r="1258">
          <cell r="BC1258">
            <v>41501</v>
          </cell>
        </row>
        <row r="1259">
          <cell r="BC1259">
            <v>41502</v>
          </cell>
        </row>
        <row r="1260">
          <cell r="BC1260">
            <v>41503</v>
          </cell>
        </row>
        <row r="1261">
          <cell r="BC1261">
            <v>41504</v>
          </cell>
        </row>
        <row r="1262">
          <cell r="BC1262">
            <v>41505</v>
          </cell>
        </row>
        <row r="1263">
          <cell r="BC1263">
            <v>41506</v>
          </cell>
        </row>
        <row r="1264">
          <cell r="BC1264">
            <v>41507</v>
          </cell>
        </row>
        <row r="1265">
          <cell r="BC1265">
            <v>41508</v>
          </cell>
        </row>
        <row r="1266">
          <cell r="BC1266">
            <v>41509</v>
          </cell>
        </row>
        <row r="1267">
          <cell r="BC1267">
            <v>41510</v>
          </cell>
        </row>
        <row r="1268">
          <cell r="BC1268">
            <v>41511</v>
          </cell>
        </row>
        <row r="1269">
          <cell r="BC1269">
            <v>41512</v>
          </cell>
        </row>
        <row r="1270">
          <cell r="BC1270">
            <v>41513</v>
          </cell>
        </row>
        <row r="1271">
          <cell r="BC1271">
            <v>41514</v>
          </cell>
        </row>
        <row r="1272">
          <cell r="BC1272">
            <v>41515</v>
          </cell>
        </row>
        <row r="1273">
          <cell r="BC1273">
            <v>41516</v>
          </cell>
        </row>
        <row r="1274">
          <cell r="BC1274">
            <v>41517</v>
          </cell>
        </row>
        <row r="1275">
          <cell r="BC1275">
            <v>41518</v>
          </cell>
        </row>
        <row r="1276">
          <cell r="BC1276">
            <v>41519</v>
          </cell>
        </row>
        <row r="1277">
          <cell r="BC1277">
            <v>41520</v>
          </cell>
        </row>
        <row r="1278">
          <cell r="BC1278">
            <v>41521</v>
          </cell>
        </row>
        <row r="1279">
          <cell r="BC1279">
            <v>41522</v>
          </cell>
        </row>
        <row r="1280">
          <cell r="BC1280">
            <v>41523</v>
          </cell>
        </row>
        <row r="1281">
          <cell r="BC1281">
            <v>41524</v>
          </cell>
        </row>
        <row r="1282">
          <cell r="BC1282">
            <v>41525</v>
          </cell>
        </row>
        <row r="1283">
          <cell r="BC1283">
            <v>41526</v>
          </cell>
        </row>
        <row r="1284">
          <cell r="BC1284">
            <v>41527</v>
          </cell>
        </row>
        <row r="1285">
          <cell r="BC1285">
            <v>41528</v>
          </cell>
        </row>
        <row r="1286">
          <cell r="BC1286">
            <v>41529</v>
          </cell>
        </row>
        <row r="1287">
          <cell r="BC1287">
            <v>41530</v>
          </cell>
        </row>
        <row r="1288">
          <cell r="BC1288">
            <v>41531</v>
          </cell>
        </row>
        <row r="1289">
          <cell r="BC1289">
            <v>41532</v>
          </cell>
        </row>
        <row r="1290">
          <cell r="BC1290">
            <v>41533</v>
          </cell>
        </row>
        <row r="1291">
          <cell r="BC1291">
            <v>41534</v>
          </cell>
        </row>
        <row r="1292">
          <cell r="BC1292">
            <v>41535</v>
          </cell>
        </row>
        <row r="1293">
          <cell r="BC1293">
            <v>41536</v>
          </cell>
        </row>
        <row r="1294">
          <cell r="BC1294">
            <v>41537</v>
          </cell>
        </row>
        <row r="1295">
          <cell r="BC1295">
            <v>41538</v>
          </cell>
        </row>
        <row r="1296">
          <cell r="BC1296">
            <v>41539</v>
          </cell>
        </row>
        <row r="1297">
          <cell r="BC1297">
            <v>41540</v>
          </cell>
        </row>
        <row r="1298">
          <cell r="BC1298">
            <v>41541</v>
          </cell>
        </row>
        <row r="1299">
          <cell r="BC1299">
            <v>41542</v>
          </cell>
        </row>
        <row r="1300">
          <cell r="BC1300">
            <v>41543</v>
          </cell>
        </row>
        <row r="1301">
          <cell r="BC1301">
            <v>41544</v>
          </cell>
        </row>
        <row r="1302">
          <cell r="BC1302">
            <v>41545</v>
          </cell>
        </row>
        <row r="1303">
          <cell r="BC1303">
            <v>41546</v>
          </cell>
        </row>
        <row r="1304">
          <cell r="BC1304">
            <v>41547</v>
          </cell>
        </row>
        <row r="1305">
          <cell r="BC1305">
            <v>41548</v>
          </cell>
        </row>
        <row r="1306">
          <cell r="BC1306">
            <v>41549</v>
          </cell>
        </row>
        <row r="1307">
          <cell r="BC1307">
            <v>41550</v>
          </cell>
        </row>
        <row r="1308">
          <cell r="BC1308">
            <v>41551</v>
          </cell>
        </row>
        <row r="1309">
          <cell r="BC1309">
            <v>41552</v>
          </cell>
        </row>
        <row r="1310">
          <cell r="BC1310">
            <v>41553</v>
          </cell>
        </row>
        <row r="1311">
          <cell r="BC1311">
            <v>41554</v>
          </cell>
        </row>
        <row r="1312">
          <cell r="BC1312">
            <v>41555</v>
          </cell>
        </row>
        <row r="1313">
          <cell r="BC1313">
            <v>41556</v>
          </cell>
        </row>
        <row r="1314">
          <cell r="BC1314">
            <v>41557</v>
          </cell>
        </row>
        <row r="1315">
          <cell r="BC1315">
            <v>41558</v>
          </cell>
        </row>
        <row r="1316">
          <cell r="BC1316">
            <v>41559</v>
          </cell>
        </row>
        <row r="1317">
          <cell r="BC1317">
            <v>41560</v>
          </cell>
        </row>
        <row r="1318">
          <cell r="BC1318">
            <v>41561</v>
          </cell>
        </row>
        <row r="1319">
          <cell r="BC1319">
            <v>41562</v>
          </cell>
        </row>
        <row r="1320">
          <cell r="BC1320">
            <v>41563</v>
          </cell>
        </row>
        <row r="1321">
          <cell r="BC1321">
            <v>41564</v>
          </cell>
        </row>
        <row r="1322">
          <cell r="BC1322">
            <v>41565</v>
          </cell>
        </row>
        <row r="1323">
          <cell r="BC1323">
            <v>41566</v>
          </cell>
        </row>
        <row r="1324">
          <cell r="BC1324">
            <v>41567</v>
          </cell>
        </row>
        <row r="1325">
          <cell r="BC1325">
            <v>41568</v>
          </cell>
        </row>
        <row r="1326">
          <cell r="BC1326">
            <v>41569</v>
          </cell>
        </row>
        <row r="1327">
          <cell r="BC1327">
            <v>41570</v>
          </cell>
        </row>
        <row r="1328">
          <cell r="BC1328">
            <v>41571</v>
          </cell>
        </row>
        <row r="1329">
          <cell r="BC1329">
            <v>41572</v>
          </cell>
        </row>
        <row r="1330">
          <cell r="BC1330">
            <v>41573</v>
          </cell>
        </row>
        <row r="1331">
          <cell r="BC1331">
            <v>41574</v>
          </cell>
        </row>
        <row r="1332">
          <cell r="BC1332">
            <v>41575</v>
          </cell>
        </row>
        <row r="1333">
          <cell r="BC1333">
            <v>41576</v>
          </cell>
        </row>
        <row r="1334">
          <cell r="BC1334">
            <v>41577</v>
          </cell>
        </row>
        <row r="1335">
          <cell r="BC1335">
            <v>41578</v>
          </cell>
        </row>
        <row r="1336">
          <cell r="BC1336">
            <v>41579</v>
          </cell>
        </row>
        <row r="1337">
          <cell r="BC1337">
            <v>41580</v>
          </cell>
        </row>
        <row r="1338">
          <cell r="BC1338">
            <v>41581</v>
          </cell>
        </row>
        <row r="1339">
          <cell r="BC1339">
            <v>41582</v>
          </cell>
        </row>
        <row r="1340">
          <cell r="BC1340">
            <v>41583</v>
          </cell>
        </row>
        <row r="1341">
          <cell r="BC1341">
            <v>41584</v>
          </cell>
        </row>
        <row r="1342">
          <cell r="BC1342">
            <v>41585</v>
          </cell>
        </row>
        <row r="1343">
          <cell r="BC1343">
            <v>41586</v>
          </cell>
        </row>
        <row r="1344">
          <cell r="BC1344">
            <v>41587</v>
          </cell>
        </row>
        <row r="1345">
          <cell r="BC1345">
            <v>41588</v>
          </cell>
        </row>
        <row r="1346">
          <cell r="BC1346">
            <v>41589</v>
          </cell>
        </row>
        <row r="1347">
          <cell r="BC1347">
            <v>41590</v>
          </cell>
        </row>
        <row r="1348">
          <cell r="BC1348">
            <v>41591</v>
          </cell>
        </row>
        <row r="1349">
          <cell r="BC1349">
            <v>41592</v>
          </cell>
        </row>
        <row r="1350">
          <cell r="BC1350">
            <v>41593</v>
          </cell>
        </row>
        <row r="1351">
          <cell r="BC1351">
            <v>41594</v>
          </cell>
        </row>
        <row r="1352">
          <cell r="BC1352">
            <v>41595</v>
          </cell>
        </row>
        <row r="1353">
          <cell r="BC1353">
            <v>41596</v>
          </cell>
        </row>
        <row r="1354">
          <cell r="BC1354">
            <v>41597</v>
          </cell>
        </row>
        <row r="1355">
          <cell r="BC1355">
            <v>41598</v>
          </cell>
        </row>
        <row r="1356">
          <cell r="BC1356">
            <v>41599</v>
          </cell>
        </row>
        <row r="1357">
          <cell r="BC1357">
            <v>41600</v>
          </cell>
        </row>
        <row r="1358">
          <cell r="BC1358">
            <v>41601</v>
          </cell>
        </row>
        <row r="1359">
          <cell r="BC1359">
            <v>41602</v>
          </cell>
        </row>
        <row r="1360">
          <cell r="BC1360">
            <v>41603</v>
          </cell>
        </row>
        <row r="1361">
          <cell r="BC1361">
            <v>41604</v>
          </cell>
        </row>
        <row r="1362">
          <cell r="BC1362">
            <v>41605</v>
          </cell>
        </row>
        <row r="1363">
          <cell r="BC1363">
            <v>41606</v>
          </cell>
        </row>
        <row r="1364">
          <cell r="BC1364">
            <v>41607</v>
          </cell>
        </row>
        <row r="1365">
          <cell r="BC1365">
            <v>41608</v>
          </cell>
        </row>
        <row r="1366">
          <cell r="BC1366">
            <v>41609</v>
          </cell>
        </row>
        <row r="1367">
          <cell r="BC1367">
            <v>41610</v>
          </cell>
        </row>
        <row r="1368">
          <cell r="BC1368">
            <v>41611</v>
          </cell>
        </row>
        <row r="1369">
          <cell r="BC1369">
            <v>41612</v>
          </cell>
        </row>
        <row r="1370">
          <cell r="BC1370">
            <v>41613</v>
          </cell>
        </row>
        <row r="1371">
          <cell r="BC1371">
            <v>41614</v>
          </cell>
        </row>
        <row r="1372">
          <cell r="BC1372">
            <v>41615</v>
          </cell>
        </row>
        <row r="1373">
          <cell r="BC1373">
            <v>41616</v>
          </cell>
        </row>
        <row r="1374">
          <cell r="BC1374">
            <v>41617</v>
          </cell>
        </row>
        <row r="1375">
          <cell r="BC1375">
            <v>41618</v>
          </cell>
        </row>
        <row r="1376">
          <cell r="BC1376">
            <v>41619</v>
          </cell>
        </row>
        <row r="1377">
          <cell r="BC1377">
            <v>41620</v>
          </cell>
        </row>
        <row r="1378">
          <cell r="BC1378">
            <v>41621</v>
          </cell>
        </row>
        <row r="1379">
          <cell r="BC1379">
            <v>41622</v>
          </cell>
        </row>
        <row r="1380">
          <cell r="BC1380">
            <v>41623</v>
          </cell>
        </row>
        <row r="1381">
          <cell r="BC1381">
            <v>41624</v>
          </cell>
        </row>
        <row r="1382">
          <cell r="BC1382">
            <v>41625</v>
          </cell>
        </row>
        <row r="1383">
          <cell r="BC1383">
            <v>41626</v>
          </cell>
        </row>
        <row r="1384">
          <cell r="BC1384">
            <v>41627</v>
          </cell>
        </row>
        <row r="1385">
          <cell r="BC1385">
            <v>41628</v>
          </cell>
        </row>
        <row r="1386">
          <cell r="BC1386">
            <v>41629</v>
          </cell>
        </row>
        <row r="1387">
          <cell r="BC1387">
            <v>41630</v>
          </cell>
        </row>
        <row r="1388">
          <cell r="BC1388">
            <v>41631</v>
          </cell>
        </row>
        <row r="1389">
          <cell r="BC1389">
            <v>41632</v>
          </cell>
        </row>
        <row r="1390">
          <cell r="BC1390">
            <v>41633</v>
          </cell>
        </row>
        <row r="1391">
          <cell r="BC1391">
            <v>41634</v>
          </cell>
        </row>
        <row r="1392">
          <cell r="BC1392">
            <v>41635</v>
          </cell>
        </row>
        <row r="1393">
          <cell r="BC1393">
            <v>41636</v>
          </cell>
        </row>
        <row r="1394">
          <cell r="BC1394">
            <v>41637</v>
          </cell>
        </row>
        <row r="1395">
          <cell r="BC1395">
            <v>41638</v>
          </cell>
        </row>
        <row r="1396">
          <cell r="BC1396">
            <v>41639</v>
          </cell>
        </row>
        <row r="1397">
          <cell r="BC1397">
            <v>41640</v>
          </cell>
        </row>
        <row r="1398">
          <cell r="BC1398">
            <v>41641</v>
          </cell>
        </row>
        <row r="1399">
          <cell r="BC1399">
            <v>41642</v>
          </cell>
        </row>
        <row r="1400">
          <cell r="BC1400">
            <v>41643</v>
          </cell>
        </row>
        <row r="1401">
          <cell r="BC1401">
            <v>41644</v>
          </cell>
        </row>
        <row r="1402">
          <cell r="BC1402">
            <v>41645</v>
          </cell>
        </row>
        <row r="1403">
          <cell r="BC1403">
            <v>41646</v>
          </cell>
        </row>
        <row r="1404">
          <cell r="BC1404">
            <v>41647</v>
          </cell>
        </row>
        <row r="1405">
          <cell r="BC1405">
            <v>41648</v>
          </cell>
        </row>
        <row r="1406">
          <cell r="BC1406">
            <v>41649</v>
          </cell>
        </row>
        <row r="1407">
          <cell r="BC1407">
            <v>41650</v>
          </cell>
        </row>
        <row r="1408">
          <cell r="BC1408">
            <v>41651</v>
          </cell>
        </row>
        <row r="1409">
          <cell r="BC1409">
            <v>41652</v>
          </cell>
        </row>
        <row r="1410">
          <cell r="BC1410">
            <v>41653</v>
          </cell>
        </row>
        <row r="1411">
          <cell r="BC1411">
            <v>41654</v>
          </cell>
        </row>
        <row r="1412">
          <cell r="BC1412">
            <v>41655</v>
          </cell>
        </row>
        <row r="1413">
          <cell r="BC1413">
            <v>41656</v>
          </cell>
        </row>
        <row r="1414">
          <cell r="BC1414">
            <v>41657</v>
          </cell>
        </row>
        <row r="1415">
          <cell r="BC1415">
            <v>41658</v>
          </cell>
        </row>
        <row r="1416">
          <cell r="BC1416">
            <v>41659</v>
          </cell>
        </row>
        <row r="1417">
          <cell r="BC1417">
            <v>41660</v>
          </cell>
        </row>
        <row r="1418">
          <cell r="BC1418">
            <v>41661</v>
          </cell>
        </row>
        <row r="1419">
          <cell r="BC1419">
            <v>41662</v>
          </cell>
        </row>
        <row r="1420">
          <cell r="BC1420">
            <v>41663</v>
          </cell>
        </row>
        <row r="1421">
          <cell r="BC1421">
            <v>41664</v>
          </cell>
        </row>
        <row r="1422">
          <cell r="BC1422">
            <v>41665</v>
          </cell>
        </row>
        <row r="1423">
          <cell r="BC1423">
            <v>41666</v>
          </cell>
        </row>
        <row r="1424">
          <cell r="BC1424">
            <v>41667</v>
          </cell>
        </row>
        <row r="1425">
          <cell r="BC1425">
            <v>41668</v>
          </cell>
        </row>
        <row r="1426">
          <cell r="BC1426">
            <v>41669</v>
          </cell>
        </row>
        <row r="1427">
          <cell r="BC1427">
            <v>41670</v>
          </cell>
        </row>
        <row r="1428">
          <cell r="BC1428">
            <v>41671</v>
          </cell>
        </row>
        <row r="1429">
          <cell r="BC1429">
            <v>41672</v>
          </cell>
        </row>
        <row r="1430">
          <cell r="BC1430">
            <v>41673</v>
          </cell>
        </row>
        <row r="1431">
          <cell r="BC1431">
            <v>41674</v>
          </cell>
        </row>
        <row r="1432">
          <cell r="BC1432">
            <v>41675</v>
          </cell>
        </row>
        <row r="1433">
          <cell r="BC1433">
            <v>41676</v>
          </cell>
        </row>
        <row r="1434">
          <cell r="BC1434">
            <v>41677</v>
          </cell>
        </row>
        <row r="1435">
          <cell r="BC1435">
            <v>41678</v>
          </cell>
        </row>
        <row r="1436">
          <cell r="BC1436">
            <v>41679</v>
          </cell>
        </row>
        <row r="1437">
          <cell r="BC1437">
            <v>41680</v>
          </cell>
        </row>
        <row r="1438">
          <cell r="BC1438">
            <v>41681</v>
          </cell>
        </row>
        <row r="1439">
          <cell r="BC1439">
            <v>41682</v>
          </cell>
        </row>
        <row r="1440">
          <cell r="BC1440">
            <v>41683</v>
          </cell>
        </row>
        <row r="1441">
          <cell r="BC1441">
            <v>41684</v>
          </cell>
        </row>
        <row r="1442">
          <cell r="BC1442">
            <v>41685</v>
          </cell>
        </row>
        <row r="1443">
          <cell r="BC1443">
            <v>41686</v>
          </cell>
        </row>
        <row r="1444">
          <cell r="BC1444">
            <v>41687</v>
          </cell>
        </row>
        <row r="1445">
          <cell r="BC1445">
            <v>41688</v>
          </cell>
        </row>
        <row r="1446">
          <cell r="BC1446">
            <v>41689</v>
          </cell>
        </row>
        <row r="1447">
          <cell r="BC1447">
            <v>41690</v>
          </cell>
        </row>
        <row r="1448">
          <cell r="BC1448">
            <v>41691</v>
          </cell>
        </row>
        <row r="1449">
          <cell r="BC1449">
            <v>41692</v>
          </cell>
        </row>
        <row r="1450">
          <cell r="BC1450">
            <v>41693</v>
          </cell>
        </row>
        <row r="1451">
          <cell r="BC1451">
            <v>41694</v>
          </cell>
        </row>
        <row r="1452">
          <cell r="BC1452">
            <v>41695</v>
          </cell>
        </row>
        <row r="1453">
          <cell r="BC1453">
            <v>41696</v>
          </cell>
        </row>
        <row r="1454">
          <cell r="BC1454">
            <v>41697</v>
          </cell>
        </row>
        <row r="1455">
          <cell r="BC1455">
            <v>41698</v>
          </cell>
        </row>
        <row r="1456">
          <cell r="BC1456">
            <v>41699</v>
          </cell>
        </row>
        <row r="1457">
          <cell r="BC1457">
            <v>41700</v>
          </cell>
        </row>
        <row r="1458">
          <cell r="BC1458">
            <v>41701</v>
          </cell>
        </row>
        <row r="1459">
          <cell r="BC1459">
            <v>41702</v>
          </cell>
        </row>
        <row r="1460">
          <cell r="BC1460">
            <v>41703</v>
          </cell>
        </row>
        <row r="1461">
          <cell r="BC1461">
            <v>41704</v>
          </cell>
        </row>
        <row r="1462">
          <cell r="BC1462">
            <v>41705</v>
          </cell>
        </row>
        <row r="1463">
          <cell r="BC1463">
            <v>41706</v>
          </cell>
        </row>
        <row r="1464">
          <cell r="BC1464">
            <v>41707</v>
          </cell>
        </row>
        <row r="1465">
          <cell r="BC1465">
            <v>41708</v>
          </cell>
        </row>
        <row r="1466">
          <cell r="BC1466">
            <v>41709</v>
          </cell>
        </row>
        <row r="1467">
          <cell r="BC1467">
            <v>41710</v>
          </cell>
        </row>
        <row r="1468">
          <cell r="BC1468">
            <v>41711</v>
          </cell>
        </row>
        <row r="1469">
          <cell r="BC1469">
            <v>41712</v>
          </cell>
        </row>
        <row r="1470">
          <cell r="BC1470">
            <v>41713</v>
          </cell>
        </row>
        <row r="1471">
          <cell r="BC1471">
            <v>41714</v>
          </cell>
        </row>
        <row r="1472">
          <cell r="BC1472">
            <v>41715</v>
          </cell>
        </row>
        <row r="1473">
          <cell r="BC1473">
            <v>41716</v>
          </cell>
        </row>
        <row r="1474">
          <cell r="BC1474">
            <v>41717</v>
          </cell>
        </row>
        <row r="1475">
          <cell r="BC1475">
            <v>41718</v>
          </cell>
        </row>
        <row r="1476">
          <cell r="BC1476">
            <v>41719</v>
          </cell>
        </row>
        <row r="1477">
          <cell r="BC1477">
            <v>41720</v>
          </cell>
        </row>
        <row r="1478">
          <cell r="BC1478">
            <v>41721</v>
          </cell>
        </row>
        <row r="1479">
          <cell r="BC1479">
            <v>41722</v>
          </cell>
        </row>
        <row r="1480">
          <cell r="BC1480">
            <v>41723</v>
          </cell>
        </row>
        <row r="1481">
          <cell r="BC1481">
            <v>41724</v>
          </cell>
        </row>
        <row r="1482">
          <cell r="BC1482">
            <v>41725</v>
          </cell>
        </row>
        <row r="1483">
          <cell r="BC1483">
            <v>41726</v>
          </cell>
        </row>
        <row r="1484">
          <cell r="BC1484">
            <v>41727</v>
          </cell>
        </row>
        <row r="1485">
          <cell r="BC1485">
            <v>41728</v>
          </cell>
        </row>
        <row r="1486">
          <cell r="BC1486">
            <v>41729</v>
          </cell>
        </row>
        <row r="1487">
          <cell r="BC1487">
            <v>41730</v>
          </cell>
        </row>
        <row r="1488">
          <cell r="BC1488">
            <v>41731</v>
          </cell>
        </row>
        <row r="1489">
          <cell r="BC1489">
            <v>41732</v>
          </cell>
        </row>
        <row r="1490">
          <cell r="BC1490">
            <v>41733</v>
          </cell>
        </row>
        <row r="1491">
          <cell r="BC1491">
            <v>41734</v>
          </cell>
        </row>
        <row r="1492">
          <cell r="BC1492">
            <v>41735</v>
          </cell>
        </row>
        <row r="1493">
          <cell r="BC1493">
            <v>41736</v>
          </cell>
        </row>
        <row r="1494">
          <cell r="BC1494">
            <v>41737</v>
          </cell>
        </row>
        <row r="1495">
          <cell r="BC1495">
            <v>41738</v>
          </cell>
        </row>
        <row r="1496">
          <cell r="BC1496">
            <v>41739</v>
          </cell>
        </row>
        <row r="1497">
          <cell r="BC1497">
            <v>41740</v>
          </cell>
        </row>
        <row r="1498">
          <cell r="BC1498">
            <v>41741</v>
          </cell>
        </row>
        <row r="1499">
          <cell r="BC1499">
            <v>41742</v>
          </cell>
        </row>
        <row r="1500">
          <cell r="BC1500">
            <v>41743</v>
          </cell>
        </row>
        <row r="1501">
          <cell r="BC1501">
            <v>41744</v>
          </cell>
        </row>
        <row r="1502">
          <cell r="BC1502">
            <v>41745</v>
          </cell>
        </row>
        <row r="1503">
          <cell r="BC1503">
            <v>41746</v>
          </cell>
        </row>
        <row r="1504">
          <cell r="BC1504">
            <v>41747</v>
          </cell>
        </row>
        <row r="1505">
          <cell r="BC1505">
            <v>41748</v>
          </cell>
        </row>
        <row r="1506">
          <cell r="BC1506">
            <v>41749</v>
          </cell>
        </row>
        <row r="1507">
          <cell r="BC1507">
            <v>41750</v>
          </cell>
        </row>
        <row r="1508">
          <cell r="BC1508">
            <v>41751</v>
          </cell>
        </row>
        <row r="1509">
          <cell r="BC1509">
            <v>41752</v>
          </cell>
        </row>
        <row r="1510">
          <cell r="BC1510">
            <v>41753</v>
          </cell>
        </row>
        <row r="1511">
          <cell r="BC1511">
            <v>41754</v>
          </cell>
        </row>
        <row r="1512">
          <cell r="BC1512">
            <v>41755</v>
          </cell>
        </row>
        <row r="1513">
          <cell r="BC1513">
            <v>41756</v>
          </cell>
        </row>
        <row r="1514">
          <cell r="BC1514">
            <v>41757</v>
          </cell>
        </row>
        <row r="1515">
          <cell r="BC1515">
            <v>41758</v>
          </cell>
        </row>
        <row r="1516">
          <cell r="BC1516">
            <v>41759</v>
          </cell>
        </row>
        <row r="1517">
          <cell r="BC1517">
            <v>41760</v>
          </cell>
        </row>
        <row r="1518">
          <cell r="BC1518">
            <v>41761</v>
          </cell>
        </row>
        <row r="1519">
          <cell r="BC1519">
            <v>41762</v>
          </cell>
        </row>
        <row r="1520">
          <cell r="BC1520">
            <v>41763</v>
          </cell>
        </row>
        <row r="1521">
          <cell r="BC1521">
            <v>41764</v>
          </cell>
        </row>
        <row r="1522">
          <cell r="BC1522">
            <v>41765</v>
          </cell>
        </row>
        <row r="1523">
          <cell r="BC1523">
            <v>41766</v>
          </cell>
        </row>
        <row r="1524">
          <cell r="BC1524">
            <v>41767</v>
          </cell>
        </row>
        <row r="1525">
          <cell r="BC1525">
            <v>41768</v>
          </cell>
        </row>
        <row r="1526">
          <cell r="BC1526">
            <v>41769</v>
          </cell>
        </row>
        <row r="1527">
          <cell r="BC1527">
            <v>41770</v>
          </cell>
        </row>
        <row r="1528">
          <cell r="BC1528">
            <v>41771</v>
          </cell>
        </row>
        <row r="1529">
          <cell r="BC1529">
            <v>41772</v>
          </cell>
        </row>
        <row r="1530">
          <cell r="BC1530">
            <v>41773</v>
          </cell>
        </row>
        <row r="1531">
          <cell r="BC1531">
            <v>41774</v>
          </cell>
        </row>
        <row r="1532">
          <cell r="BC1532">
            <v>41775</v>
          </cell>
        </row>
        <row r="1533">
          <cell r="BC1533">
            <v>41776</v>
          </cell>
        </row>
        <row r="1534">
          <cell r="BC1534">
            <v>41777</v>
          </cell>
        </row>
        <row r="1535">
          <cell r="BC1535">
            <v>41778</v>
          </cell>
        </row>
        <row r="1536">
          <cell r="BC1536">
            <v>41779</v>
          </cell>
        </row>
        <row r="1537">
          <cell r="BC1537">
            <v>41780</v>
          </cell>
        </row>
        <row r="1538">
          <cell r="BC1538">
            <v>41781</v>
          </cell>
        </row>
        <row r="1539">
          <cell r="BC1539">
            <v>41782</v>
          </cell>
        </row>
        <row r="1540">
          <cell r="BC1540">
            <v>41783</v>
          </cell>
        </row>
        <row r="1541">
          <cell r="BC1541">
            <v>41784</v>
          </cell>
        </row>
        <row r="1542">
          <cell r="BC1542">
            <v>41785</v>
          </cell>
        </row>
        <row r="1543">
          <cell r="BC1543">
            <v>41786</v>
          </cell>
        </row>
        <row r="1544">
          <cell r="BC1544">
            <v>41787</v>
          </cell>
        </row>
        <row r="1545">
          <cell r="BC1545">
            <v>41788</v>
          </cell>
        </row>
        <row r="1546">
          <cell r="BC1546">
            <v>41789</v>
          </cell>
        </row>
        <row r="1547">
          <cell r="BC1547">
            <v>41790</v>
          </cell>
        </row>
        <row r="1548">
          <cell r="BC1548">
            <v>41791</v>
          </cell>
        </row>
        <row r="1549">
          <cell r="BC1549">
            <v>41792</v>
          </cell>
        </row>
        <row r="1550">
          <cell r="BC1550">
            <v>41793</v>
          </cell>
        </row>
        <row r="1551">
          <cell r="BC1551">
            <v>41794</v>
          </cell>
        </row>
        <row r="1552">
          <cell r="BC1552">
            <v>41795</v>
          </cell>
        </row>
        <row r="1553">
          <cell r="BC1553">
            <v>41796</v>
          </cell>
        </row>
        <row r="1554">
          <cell r="BC1554">
            <v>41797</v>
          </cell>
        </row>
        <row r="1555">
          <cell r="BC1555">
            <v>41798</v>
          </cell>
        </row>
        <row r="1556">
          <cell r="BC1556">
            <v>41799</v>
          </cell>
        </row>
        <row r="1557">
          <cell r="BC1557">
            <v>41800</v>
          </cell>
        </row>
        <row r="1558">
          <cell r="BC1558">
            <v>41801</v>
          </cell>
        </row>
        <row r="1559">
          <cell r="BC1559">
            <v>41802</v>
          </cell>
        </row>
        <row r="1560">
          <cell r="BC1560">
            <v>41803</v>
          </cell>
        </row>
        <row r="1561">
          <cell r="BC1561">
            <v>41804</v>
          </cell>
        </row>
        <row r="1562">
          <cell r="BC1562">
            <v>41805</v>
          </cell>
        </row>
        <row r="1563">
          <cell r="BC1563">
            <v>41806</v>
          </cell>
        </row>
        <row r="1564">
          <cell r="BC1564">
            <v>41807</v>
          </cell>
        </row>
        <row r="1565">
          <cell r="BC1565">
            <v>41808</v>
          </cell>
        </row>
        <row r="1566">
          <cell r="BC1566">
            <v>41809</v>
          </cell>
        </row>
        <row r="1567">
          <cell r="BC1567">
            <v>41810</v>
          </cell>
        </row>
        <row r="1568">
          <cell r="BC1568">
            <v>41811</v>
          </cell>
        </row>
        <row r="1569">
          <cell r="BC1569">
            <v>41812</v>
          </cell>
        </row>
        <row r="1570">
          <cell r="BC1570">
            <v>41813</v>
          </cell>
        </row>
        <row r="1571">
          <cell r="BC1571">
            <v>41814</v>
          </cell>
        </row>
        <row r="1572">
          <cell r="BC1572">
            <v>41815</v>
          </cell>
        </row>
        <row r="1573">
          <cell r="BC1573">
            <v>41816</v>
          </cell>
        </row>
        <row r="1574">
          <cell r="BC1574">
            <v>41817</v>
          </cell>
        </row>
        <row r="1575">
          <cell r="BC1575">
            <v>41818</v>
          </cell>
        </row>
        <row r="1576">
          <cell r="BC1576">
            <v>41819</v>
          </cell>
        </row>
        <row r="1577">
          <cell r="BC1577">
            <v>41820</v>
          </cell>
        </row>
        <row r="1578">
          <cell r="BC1578">
            <v>41821</v>
          </cell>
        </row>
        <row r="1579">
          <cell r="BC1579">
            <v>41822</v>
          </cell>
        </row>
        <row r="1580">
          <cell r="BC1580">
            <v>41823</v>
          </cell>
        </row>
        <row r="1581">
          <cell r="BC1581">
            <v>41824</v>
          </cell>
        </row>
        <row r="1582">
          <cell r="BC1582">
            <v>41825</v>
          </cell>
        </row>
        <row r="1583">
          <cell r="BC1583">
            <v>41826</v>
          </cell>
        </row>
        <row r="1584">
          <cell r="BC1584">
            <v>41827</v>
          </cell>
        </row>
        <row r="1585">
          <cell r="BC1585">
            <v>41828</v>
          </cell>
        </row>
        <row r="1586">
          <cell r="BC1586">
            <v>41829</v>
          </cell>
        </row>
        <row r="1587">
          <cell r="BC1587">
            <v>41830</v>
          </cell>
        </row>
        <row r="1588">
          <cell r="BC1588">
            <v>41831</v>
          </cell>
        </row>
        <row r="1589">
          <cell r="BC1589">
            <v>41832</v>
          </cell>
        </row>
        <row r="1590">
          <cell r="BC1590">
            <v>41833</v>
          </cell>
        </row>
        <row r="1591">
          <cell r="BC1591">
            <v>41834</v>
          </cell>
        </row>
        <row r="1592">
          <cell r="BC1592">
            <v>41835</v>
          </cell>
        </row>
        <row r="1593">
          <cell r="BC1593">
            <v>41836</v>
          </cell>
        </row>
        <row r="1594">
          <cell r="BC1594">
            <v>41837</v>
          </cell>
        </row>
        <row r="1595">
          <cell r="BC1595">
            <v>41838</v>
          </cell>
        </row>
        <row r="1596">
          <cell r="BC1596">
            <v>41839</v>
          </cell>
        </row>
        <row r="1597">
          <cell r="BC1597">
            <v>41840</v>
          </cell>
        </row>
        <row r="1598">
          <cell r="BC1598">
            <v>41841</v>
          </cell>
        </row>
        <row r="1599">
          <cell r="BC1599">
            <v>41842</v>
          </cell>
        </row>
        <row r="1600">
          <cell r="BC1600">
            <v>41843</v>
          </cell>
        </row>
        <row r="1601">
          <cell r="BC1601">
            <v>41844</v>
          </cell>
        </row>
        <row r="1602">
          <cell r="BC1602">
            <v>41845</v>
          </cell>
        </row>
        <row r="1603">
          <cell r="BC1603">
            <v>41846</v>
          </cell>
        </row>
        <row r="1604">
          <cell r="BC1604">
            <v>41847</v>
          </cell>
        </row>
        <row r="1605">
          <cell r="BC1605">
            <v>41848</v>
          </cell>
        </row>
        <row r="1606">
          <cell r="BC1606">
            <v>41849</v>
          </cell>
        </row>
        <row r="1607">
          <cell r="BC1607">
            <v>41850</v>
          </cell>
        </row>
        <row r="1608">
          <cell r="BC1608">
            <v>41851</v>
          </cell>
        </row>
        <row r="1609">
          <cell r="BC1609">
            <v>41852</v>
          </cell>
        </row>
        <row r="1610">
          <cell r="BC1610">
            <v>41853</v>
          </cell>
        </row>
        <row r="1611">
          <cell r="BC1611">
            <v>41854</v>
          </cell>
        </row>
        <row r="1612">
          <cell r="BC1612">
            <v>41855</v>
          </cell>
        </row>
        <row r="1613">
          <cell r="BC1613">
            <v>41856</v>
          </cell>
        </row>
        <row r="1614">
          <cell r="BC1614">
            <v>41857</v>
          </cell>
        </row>
        <row r="1615">
          <cell r="BC1615">
            <v>41858</v>
          </cell>
        </row>
        <row r="1616">
          <cell r="BC1616">
            <v>41859</v>
          </cell>
        </row>
        <row r="1617">
          <cell r="BC1617">
            <v>41860</v>
          </cell>
        </row>
        <row r="1618">
          <cell r="BC1618">
            <v>41861</v>
          </cell>
        </row>
        <row r="1619">
          <cell r="BC1619">
            <v>41862</v>
          </cell>
        </row>
        <row r="1620">
          <cell r="BC1620">
            <v>41863</v>
          </cell>
        </row>
        <row r="1621">
          <cell r="BC1621">
            <v>41864</v>
          </cell>
        </row>
        <row r="1622">
          <cell r="BC1622">
            <v>41865</v>
          </cell>
        </row>
        <row r="1623">
          <cell r="BC1623">
            <v>41866</v>
          </cell>
        </row>
        <row r="1624">
          <cell r="BC1624">
            <v>41867</v>
          </cell>
        </row>
        <row r="1625">
          <cell r="BC1625">
            <v>41868</v>
          </cell>
        </row>
        <row r="1626">
          <cell r="BC1626">
            <v>41869</v>
          </cell>
        </row>
        <row r="1627">
          <cell r="BC1627">
            <v>41870</v>
          </cell>
        </row>
        <row r="1628">
          <cell r="BC1628">
            <v>41871</v>
          </cell>
        </row>
        <row r="1629">
          <cell r="BC1629">
            <v>41872</v>
          </cell>
        </row>
        <row r="1630">
          <cell r="BC1630">
            <v>41873</v>
          </cell>
        </row>
        <row r="1631">
          <cell r="BC1631">
            <v>41874</v>
          </cell>
        </row>
        <row r="1632">
          <cell r="BC1632">
            <v>41875</v>
          </cell>
        </row>
        <row r="1633">
          <cell r="BC1633">
            <v>41876</v>
          </cell>
        </row>
        <row r="1634">
          <cell r="BC1634">
            <v>41877</v>
          </cell>
        </row>
        <row r="1635">
          <cell r="BC1635">
            <v>41878</v>
          </cell>
        </row>
        <row r="1636">
          <cell r="BC1636">
            <v>41879</v>
          </cell>
        </row>
        <row r="1637">
          <cell r="BC1637">
            <v>41880</v>
          </cell>
        </row>
        <row r="1638">
          <cell r="BC1638">
            <v>41881</v>
          </cell>
        </row>
        <row r="1639">
          <cell r="BC1639">
            <v>41882</v>
          </cell>
        </row>
        <row r="1640">
          <cell r="BC1640">
            <v>41883</v>
          </cell>
        </row>
        <row r="1641">
          <cell r="BC1641">
            <v>41884</v>
          </cell>
        </row>
        <row r="1642">
          <cell r="BC1642">
            <v>41885</v>
          </cell>
        </row>
        <row r="1643">
          <cell r="BC1643">
            <v>41886</v>
          </cell>
        </row>
        <row r="1644">
          <cell r="BC1644">
            <v>41887</v>
          </cell>
        </row>
        <row r="1645">
          <cell r="BC1645">
            <v>41888</v>
          </cell>
        </row>
        <row r="1646">
          <cell r="BC1646">
            <v>41889</v>
          </cell>
        </row>
        <row r="1647">
          <cell r="BC1647">
            <v>41890</v>
          </cell>
        </row>
        <row r="1648">
          <cell r="BC1648">
            <v>41891</v>
          </cell>
        </row>
        <row r="1649">
          <cell r="BC1649">
            <v>41892</v>
          </cell>
        </row>
        <row r="1650">
          <cell r="BC1650">
            <v>41893</v>
          </cell>
        </row>
        <row r="1651">
          <cell r="BC1651">
            <v>41894</v>
          </cell>
        </row>
        <row r="1652">
          <cell r="BC1652">
            <v>41895</v>
          </cell>
        </row>
        <row r="1653">
          <cell r="BC1653">
            <v>41896</v>
          </cell>
        </row>
        <row r="1654">
          <cell r="BC1654">
            <v>41897</v>
          </cell>
        </row>
        <row r="1655">
          <cell r="BC1655">
            <v>41898</v>
          </cell>
        </row>
        <row r="1656">
          <cell r="BC1656">
            <v>41899</v>
          </cell>
        </row>
        <row r="1657">
          <cell r="BC1657">
            <v>41900</v>
          </cell>
        </row>
        <row r="1658">
          <cell r="BC1658">
            <v>41901</v>
          </cell>
        </row>
        <row r="1659">
          <cell r="BC1659">
            <v>41902</v>
          </cell>
        </row>
        <row r="1660">
          <cell r="BC1660">
            <v>41903</v>
          </cell>
        </row>
        <row r="1661">
          <cell r="BC1661">
            <v>41904</v>
          </cell>
        </row>
        <row r="1662">
          <cell r="BC1662">
            <v>41905</v>
          </cell>
        </row>
        <row r="1663">
          <cell r="BC1663">
            <v>41906</v>
          </cell>
        </row>
        <row r="1664">
          <cell r="BC1664">
            <v>41907</v>
          </cell>
        </row>
        <row r="1665">
          <cell r="BC1665">
            <v>41908</v>
          </cell>
        </row>
        <row r="1666">
          <cell r="BC1666">
            <v>41909</v>
          </cell>
        </row>
        <row r="1667">
          <cell r="BC1667">
            <v>41910</v>
          </cell>
        </row>
        <row r="1668">
          <cell r="BC1668">
            <v>41911</v>
          </cell>
        </row>
        <row r="1669">
          <cell r="BC1669">
            <v>41912</v>
          </cell>
        </row>
        <row r="1670">
          <cell r="BC1670">
            <v>41913</v>
          </cell>
        </row>
        <row r="1671">
          <cell r="BC1671">
            <v>41914</v>
          </cell>
        </row>
        <row r="1672">
          <cell r="BC1672">
            <v>41915</v>
          </cell>
        </row>
        <row r="1673">
          <cell r="BC1673">
            <v>41916</v>
          </cell>
        </row>
        <row r="1674">
          <cell r="BC1674">
            <v>41917</v>
          </cell>
        </row>
        <row r="1675">
          <cell r="BC1675">
            <v>41918</v>
          </cell>
        </row>
        <row r="1676">
          <cell r="BC1676">
            <v>41919</v>
          </cell>
        </row>
        <row r="1677">
          <cell r="BC1677">
            <v>41920</v>
          </cell>
        </row>
        <row r="1678">
          <cell r="BC1678">
            <v>41921</v>
          </cell>
        </row>
        <row r="1679">
          <cell r="BC1679">
            <v>41922</v>
          </cell>
        </row>
        <row r="1680">
          <cell r="BC1680">
            <v>41923</v>
          </cell>
        </row>
        <row r="1681">
          <cell r="BC1681">
            <v>41924</v>
          </cell>
        </row>
        <row r="1682">
          <cell r="BC1682">
            <v>41925</v>
          </cell>
        </row>
        <row r="1683">
          <cell r="BC1683">
            <v>41926</v>
          </cell>
        </row>
        <row r="1684">
          <cell r="BC1684">
            <v>41927</v>
          </cell>
        </row>
        <row r="1685">
          <cell r="BC1685">
            <v>41928</v>
          </cell>
        </row>
        <row r="1686">
          <cell r="BC1686">
            <v>41929</v>
          </cell>
        </row>
        <row r="1687">
          <cell r="BC1687">
            <v>41930</v>
          </cell>
        </row>
        <row r="1688">
          <cell r="BC1688">
            <v>41931</v>
          </cell>
        </row>
        <row r="1689">
          <cell r="BC1689">
            <v>41932</v>
          </cell>
        </row>
        <row r="1690">
          <cell r="BC1690">
            <v>41933</v>
          </cell>
        </row>
        <row r="1691">
          <cell r="BC1691">
            <v>41934</v>
          </cell>
        </row>
        <row r="1692">
          <cell r="BC1692">
            <v>41935</v>
          </cell>
        </row>
        <row r="1693">
          <cell r="BC1693">
            <v>41936</v>
          </cell>
        </row>
        <row r="1694">
          <cell r="BC1694">
            <v>41937</v>
          </cell>
        </row>
        <row r="1695">
          <cell r="BC1695">
            <v>41938</v>
          </cell>
        </row>
        <row r="1696">
          <cell r="BC1696">
            <v>41939</v>
          </cell>
        </row>
        <row r="1697">
          <cell r="BC1697">
            <v>41940</v>
          </cell>
        </row>
        <row r="1698">
          <cell r="BC1698">
            <v>41941</v>
          </cell>
        </row>
        <row r="1699">
          <cell r="BC1699">
            <v>41942</v>
          </cell>
        </row>
        <row r="1700">
          <cell r="BC1700">
            <v>41943</v>
          </cell>
        </row>
        <row r="1701">
          <cell r="BC1701">
            <v>41944</v>
          </cell>
        </row>
        <row r="1702">
          <cell r="BC1702">
            <v>41945</v>
          </cell>
        </row>
        <row r="1703">
          <cell r="BC1703">
            <v>41946</v>
          </cell>
        </row>
        <row r="1704">
          <cell r="BC1704">
            <v>41947</v>
          </cell>
        </row>
        <row r="1705">
          <cell r="BC1705">
            <v>41948</v>
          </cell>
        </row>
        <row r="1706">
          <cell r="BC1706">
            <v>41949</v>
          </cell>
        </row>
        <row r="1707">
          <cell r="BC1707">
            <v>41950</v>
          </cell>
        </row>
        <row r="1708">
          <cell r="BC1708">
            <v>41951</v>
          </cell>
        </row>
        <row r="1709">
          <cell r="BC1709">
            <v>41952</v>
          </cell>
        </row>
        <row r="1710">
          <cell r="BC1710">
            <v>41953</v>
          </cell>
        </row>
        <row r="1711">
          <cell r="BC1711">
            <v>41954</v>
          </cell>
        </row>
        <row r="1712">
          <cell r="BC1712">
            <v>41955</v>
          </cell>
        </row>
        <row r="1713">
          <cell r="BC1713">
            <v>41956</v>
          </cell>
        </row>
        <row r="1714">
          <cell r="BC1714">
            <v>41957</v>
          </cell>
        </row>
        <row r="1715">
          <cell r="BC1715">
            <v>41958</v>
          </cell>
        </row>
        <row r="1716">
          <cell r="BC1716">
            <v>41959</v>
          </cell>
        </row>
        <row r="1717">
          <cell r="BC1717">
            <v>41960</v>
          </cell>
        </row>
        <row r="1718">
          <cell r="BC1718">
            <v>41961</v>
          </cell>
        </row>
        <row r="1719">
          <cell r="BC1719">
            <v>41962</v>
          </cell>
        </row>
        <row r="1720">
          <cell r="BC1720">
            <v>41963</v>
          </cell>
        </row>
        <row r="1721">
          <cell r="BC1721">
            <v>41964</v>
          </cell>
        </row>
        <row r="1722">
          <cell r="BC1722">
            <v>41965</v>
          </cell>
        </row>
        <row r="1723">
          <cell r="BC1723">
            <v>41966</v>
          </cell>
        </row>
        <row r="1724">
          <cell r="BC1724">
            <v>41967</v>
          </cell>
        </row>
        <row r="1725">
          <cell r="BC1725">
            <v>41968</v>
          </cell>
        </row>
        <row r="1726">
          <cell r="BC1726">
            <v>41969</v>
          </cell>
        </row>
        <row r="1727">
          <cell r="BC1727">
            <v>41970</v>
          </cell>
        </row>
        <row r="1728">
          <cell r="BC1728">
            <v>41971</v>
          </cell>
        </row>
        <row r="1729">
          <cell r="BC1729">
            <v>41972</v>
          </cell>
        </row>
        <row r="1730">
          <cell r="BC1730">
            <v>41973</v>
          </cell>
        </row>
        <row r="1731">
          <cell r="BC1731">
            <v>41974</v>
          </cell>
        </row>
        <row r="1732">
          <cell r="BC1732">
            <v>41975</v>
          </cell>
        </row>
        <row r="1733">
          <cell r="BC1733">
            <v>41976</v>
          </cell>
        </row>
        <row r="1734">
          <cell r="BC1734">
            <v>41977</v>
          </cell>
        </row>
        <row r="1735">
          <cell r="BC1735">
            <v>41978</v>
          </cell>
        </row>
        <row r="1736">
          <cell r="BC1736">
            <v>41979</v>
          </cell>
        </row>
        <row r="1737">
          <cell r="BC1737">
            <v>41980</v>
          </cell>
        </row>
        <row r="1738">
          <cell r="BC1738">
            <v>41981</v>
          </cell>
        </row>
        <row r="1739">
          <cell r="BC1739">
            <v>41982</v>
          </cell>
        </row>
        <row r="1740">
          <cell r="BC1740">
            <v>41983</v>
          </cell>
        </row>
        <row r="1741">
          <cell r="BC1741">
            <v>41984</v>
          </cell>
        </row>
        <row r="1742">
          <cell r="BC1742">
            <v>41985</v>
          </cell>
        </row>
        <row r="1743">
          <cell r="BC1743">
            <v>41986</v>
          </cell>
        </row>
        <row r="1744">
          <cell r="BC1744">
            <v>41987</v>
          </cell>
        </row>
        <row r="1745">
          <cell r="BC1745">
            <v>41988</v>
          </cell>
        </row>
        <row r="1746">
          <cell r="BC1746">
            <v>41989</v>
          </cell>
        </row>
        <row r="1747">
          <cell r="BC1747">
            <v>41990</v>
          </cell>
        </row>
        <row r="1748">
          <cell r="BC1748">
            <v>41991</v>
          </cell>
        </row>
        <row r="1749">
          <cell r="BC1749">
            <v>41992</v>
          </cell>
        </row>
        <row r="1750">
          <cell r="BC1750">
            <v>41993</v>
          </cell>
        </row>
        <row r="1751">
          <cell r="BC1751">
            <v>41994</v>
          </cell>
        </row>
        <row r="1752">
          <cell r="BC1752">
            <v>41995</v>
          </cell>
        </row>
        <row r="1753">
          <cell r="BC1753">
            <v>41996</v>
          </cell>
        </row>
        <row r="1754">
          <cell r="BC1754">
            <v>41997</v>
          </cell>
        </row>
        <row r="1755">
          <cell r="BC1755">
            <v>41998</v>
          </cell>
        </row>
        <row r="1756">
          <cell r="BC1756">
            <v>41999</v>
          </cell>
        </row>
        <row r="1757">
          <cell r="BC1757">
            <v>42000</v>
          </cell>
        </row>
        <row r="1758">
          <cell r="BC1758">
            <v>42001</v>
          </cell>
        </row>
        <row r="1759">
          <cell r="BC1759">
            <v>42002</v>
          </cell>
        </row>
        <row r="1760">
          <cell r="BC1760">
            <v>42003</v>
          </cell>
        </row>
        <row r="1761">
          <cell r="BC1761">
            <v>42004</v>
          </cell>
        </row>
        <row r="1762">
          <cell r="BC1762">
            <v>42005</v>
          </cell>
        </row>
        <row r="1763">
          <cell r="BC1763">
            <v>42006</v>
          </cell>
        </row>
        <row r="1764">
          <cell r="BC1764">
            <v>42007</v>
          </cell>
        </row>
        <row r="1765">
          <cell r="BC1765">
            <v>42008</v>
          </cell>
        </row>
        <row r="1766">
          <cell r="BC1766">
            <v>42009</v>
          </cell>
        </row>
        <row r="1767">
          <cell r="BC1767">
            <v>42010</v>
          </cell>
        </row>
        <row r="1768">
          <cell r="BC1768">
            <v>42011</v>
          </cell>
        </row>
        <row r="1769">
          <cell r="BC1769">
            <v>42012</v>
          </cell>
        </row>
        <row r="1770">
          <cell r="BC1770">
            <v>42013</v>
          </cell>
        </row>
        <row r="1771">
          <cell r="BC1771">
            <v>42014</v>
          </cell>
        </row>
        <row r="1772">
          <cell r="BC1772">
            <v>42015</v>
          </cell>
        </row>
        <row r="1773">
          <cell r="BC1773">
            <v>42016</v>
          </cell>
        </row>
        <row r="1774">
          <cell r="BC1774">
            <v>42017</v>
          </cell>
        </row>
        <row r="1775">
          <cell r="BC1775">
            <v>42018</v>
          </cell>
        </row>
        <row r="1776">
          <cell r="BC1776">
            <v>42019</v>
          </cell>
        </row>
        <row r="1777">
          <cell r="BC1777">
            <v>42020</v>
          </cell>
        </row>
        <row r="1778">
          <cell r="BC1778">
            <v>42021</v>
          </cell>
        </row>
        <row r="1779">
          <cell r="BC1779">
            <v>42022</v>
          </cell>
        </row>
        <row r="1780">
          <cell r="BC1780">
            <v>42023</v>
          </cell>
        </row>
        <row r="1781">
          <cell r="BC1781">
            <v>42024</v>
          </cell>
        </row>
        <row r="1782">
          <cell r="BC1782">
            <v>42025</v>
          </cell>
        </row>
        <row r="1783">
          <cell r="BC1783">
            <v>42026</v>
          </cell>
        </row>
        <row r="1784">
          <cell r="BC1784">
            <v>42027</v>
          </cell>
        </row>
        <row r="1785">
          <cell r="BC1785">
            <v>42028</v>
          </cell>
        </row>
        <row r="1786">
          <cell r="BC1786">
            <v>42029</v>
          </cell>
        </row>
        <row r="1787">
          <cell r="BC1787">
            <v>42030</v>
          </cell>
        </row>
        <row r="1788">
          <cell r="BC1788">
            <v>42031</v>
          </cell>
        </row>
        <row r="1789">
          <cell r="BC1789">
            <v>42032</v>
          </cell>
        </row>
        <row r="1790">
          <cell r="BC1790">
            <v>42033</v>
          </cell>
        </row>
        <row r="1791">
          <cell r="BC1791">
            <v>42034</v>
          </cell>
        </row>
        <row r="1792">
          <cell r="BC1792">
            <v>42035</v>
          </cell>
        </row>
        <row r="1793">
          <cell r="BC1793">
            <v>42036</v>
          </cell>
        </row>
        <row r="1794">
          <cell r="BC1794">
            <v>42037</v>
          </cell>
        </row>
        <row r="1795">
          <cell r="BC1795">
            <v>42038</v>
          </cell>
        </row>
        <row r="1796">
          <cell r="BC1796">
            <v>42039</v>
          </cell>
        </row>
        <row r="1797">
          <cell r="BC1797">
            <v>42040</v>
          </cell>
        </row>
        <row r="1798">
          <cell r="BC1798">
            <v>42041</v>
          </cell>
        </row>
        <row r="1799">
          <cell r="BC1799">
            <v>42042</v>
          </cell>
        </row>
        <row r="1800">
          <cell r="BC1800">
            <v>42043</v>
          </cell>
        </row>
        <row r="1801">
          <cell r="BC1801">
            <v>42044</v>
          </cell>
        </row>
        <row r="1802">
          <cell r="BC1802">
            <v>42045</v>
          </cell>
        </row>
        <row r="1803">
          <cell r="BC1803">
            <v>42046</v>
          </cell>
        </row>
        <row r="1804">
          <cell r="BC1804">
            <v>42047</v>
          </cell>
        </row>
        <row r="1805">
          <cell r="BC1805">
            <v>42048</v>
          </cell>
        </row>
        <row r="1806">
          <cell r="BC1806">
            <v>42049</v>
          </cell>
        </row>
        <row r="1807">
          <cell r="BC1807">
            <v>42050</v>
          </cell>
        </row>
        <row r="1808">
          <cell r="BC1808">
            <v>42051</v>
          </cell>
        </row>
        <row r="1809">
          <cell r="BC1809">
            <v>42052</v>
          </cell>
        </row>
        <row r="1810">
          <cell r="BC1810">
            <v>42053</v>
          </cell>
        </row>
        <row r="1811">
          <cell r="BC1811">
            <v>42054</v>
          </cell>
        </row>
        <row r="1812">
          <cell r="BC1812">
            <v>42055</v>
          </cell>
        </row>
        <row r="1813">
          <cell r="BC1813">
            <v>42056</v>
          </cell>
        </row>
        <row r="1814">
          <cell r="BC1814">
            <v>42057</v>
          </cell>
        </row>
        <row r="1815">
          <cell r="BC1815">
            <v>42058</v>
          </cell>
        </row>
        <row r="1816">
          <cell r="BC1816">
            <v>42059</v>
          </cell>
        </row>
        <row r="1817">
          <cell r="BC1817">
            <v>42060</v>
          </cell>
        </row>
        <row r="1818">
          <cell r="BC1818">
            <v>42061</v>
          </cell>
        </row>
        <row r="1819">
          <cell r="BC1819">
            <v>42062</v>
          </cell>
        </row>
        <row r="1820">
          <cell r="BC1820">
            <v>42063</v>
          </cell>
        </row>
        <row r="1821">
          <cell r="BC1821">
            <v>42064</v>
          </cell>
        </row>
        <row r="1822">
          <cell r="BC1822">
            <v>42065</v>
          </cell>
        </row>
        <row r="1823">
          <cell r="BC1823">
            <v>42066</v>
          </cell>
        </row>
        <row r="1824">
          <cell r="BC1824">
            <v>42067</v>
          </cell>
        </row>
        <row r="1825">
          <cell r="BC1825">
            <v>42068</v>
          </cell>
        </row>
        <row r="1826">
          <cell r="BC1826">
            <v>42069</v>
          </cell>
        </row>
        <row r="1827">
          <cell r="BC1827">
            <v>42070</v>
          </cell>
        </row>
        <row r="1828">
          <cell r="BC1828">
            <v>42071</v>
          </cell>
        </row>
        <row r="1829">
          <cell r="BC1829">
            <v>42072</v>
          </cell>
        </row>
        <row r="1830">
          <cell r="BC1830">
            <v>42073</v>
          </cell>
        </row>
        <row r="1831">
          <cell r="BC1831">
            <v>42074</v>
          </cell>
        </row>
        <row r="1832">
          <cell r="BC1832">
            <v>42075</v>
          </cell>
        </row>
        <row r="1833">
          <cell r="BC1833">
            <v>42076</v>
          </cell>
        </row>
        <row r="1834">
          <cell r="BC1834">
            <v>42077</v>
          </cell>
        </row>
        <row r="1835">
          <cell r="BC1835">
            <v>42078</v>
          </cell>
        </row>
        <row r="1836">
          <cell r="BC1836">
            <v>42079</v>
          </cell>
        </row>
        <row r="1837">
          <cell r="BC1837">
            <v>42080</v>
          </cell>
        </row>
        <row r="1838">
          <cell r="BC1838">
            <v>42081</v>
          </cell>
        </row>
        <row r="1839">
          <cell r="BC1839">
            <v>42082</v>
          </cell>
        </row>
        <row r="1840">
          <cell r="BC1840">
            <v>42083</v>
          </cell>
        </row>
        <row r="1841">
          <cell r="BC1841">
            <v>42084</v>
          </cell>
        </row>
        <row r="1842">
          <cell r="BC1842">
            <v>42085</v>
          </cell>
        </row>
        <row r="1843">
          <cell r="BC1843">
            <v>42086</v>
          </cell>
        </row>
        <row r="1844">
          <cell r="BC1844">
            <v>42087</v>
          </cell>
        </row>
        <row r="1845">
          <cell r="BC1845">
            <v>42088</v>
          </cell>
        </row>
        <row r="1846">
          <cell r="BC1846">
            <v>42089</v>
          </cell>
        </row>
        <row r="1847">
          <cell r="BC1847">
            <v>42090</v>
          </cell>
        </row>
        <row r="1848">
          <cell r="BC1848">
            <v>42091</v>
          </cell>
        </row>
        <row r="1849">
          <cell r="BC1849">
            <v>42092</v>
          </cell>
        </row>
        <row r="1850">
          <cell r="BC1850">
            <v>42093</v>
          </cell>
        </row>
        <row r="1851">
          <cell r="BC1851">
            <v>42094</v>
          </cell>
        </row>
        <row r="1852">
          <cell r="BC1852">
            <v>42095</v>
          </cell>
        </row>
        <row r="1853">
          <cell r="BC1853">
            <v>42096</v>
          </cell>
        </row>
        <row r="1854">
          <cell r="BC1854">
            <v>42097</v>
          </cell>
        </row>
        <row r="1855">
          <cell r="BC1855">
            <v>42098</v>
          </cell>
        </row>
        <row r="1856">
          <cell r="BC1856">
            <v>42099</v>
          </cell>
        </row>
        <row r="1857">
          <cell r="BC1857">
            <v>42100</v>
          </cell>
        </row>
        <row r="1858">
          <cell r="BC1858">
            <v>42101</v>
          </cell>
        </row>
        <row r="1859">
          <cell r="BC1859">
            <v>42102</v>
          </cell>
        </row>
        <row r="1860">
          <cell r="BC1860">
            <v>42103</v>
          </cell>
        </row>
        <row r="1861">
          <cell r="BC1861">
            <v>42104</v>
          </cell>
        </row>
        <row r="1862">
          <cell r="BC1862">
            <v>42105</v>
          </cell>
        </row>
        <row r="1863">
          <cell r="BC1863">
            <v>42106</v>
          </cell>
        </row>
        <row r="1864">
          <cell r="BC1864">
            <v>42107</v>
          </cell>
        </row>
        <row r="1865">
          <cell r="BC1865">
            <v>42108</v>
          </cell>
        </row>
        <row r="1866">
          <cell r="BC1866">
            <v>42109</v>
          </cell>
        </row>
        <row r="1867">
          <cell r="BC1867">
            <v>42110</v>
          </cell>
        </row>
        <row r="1868">
          <cell r="BC1868">
            <v>42111</v>
          </cell>
        </row>
        <row r="1869">
          <cell r="BC1869">
            <v>42112</v>
          </cell>
        </row>
        <row r="1870">
          <cell r="BC1870">
            <v>42113</v>
          </cell>
        </row>
        <row r="1871">
          <cell r="BC1871">
            <v>42114</v>
          </cell>
        </row>
        <row r="1872">
          <cell r="BC1872">
            <v>42115</v>
          </cell>
        </row>
        <row r="1873">
          <cell r="BC1873">
            <v>42116</v>
          </cell>
        </row>
        <row r="1874">
          <cell r="BC1874">
            <v>42117</v>
          </cell>
        </row>
        <row r="1875">
          <cell r="BC1875">
            <v>42118</v>
          </cell>
        </row>
        <row r="1876">
          <cell r="BC1876">
            <v>42119</v>
          </cell>
        </row>
        <row r="1877">
          <cell r="BC1877">
            <v>42120</v>
          </cell>
        </row>
        <row r="1878">
          <cell r="BC1878">
            <v>42121</v>
          </cell>
        </row>
        <row r="1879">
          <cell r="BC1879">
            <v>42122</v>
          </cell>
        </row>
        <row r="1880">
          <cell r="BC1880">
            <v>42123</v>
          </cell>
        </row>
        <row r="1881">
          <cell r="BC1881">
            <v>42124</v>
          </cell>
        </row>
        <row r="1882">
          <cell r="BC1882">
            <v>42125</v>
          </cell>
        </row>
        <row r="1883">
          <cell r="BC1883">
            <v>42126</v>
          </cell>
        </row>
        <row r="1884">
          <cell r="BC1884">
            <v>42127</v>
          </cell>
        </row>
        <row r="1885">
          <cell r="BC1885">
            <v>42128</v>
          </cell>
        </row>
        <row r="1886">
          <cell r="BC1886">
            <v>42129</v>
          </cell>
        </row>
        <row r="1887">
          <cell r="BC1887">
            <v>42130</v>
          </cell>
        </row>
        <row r="1888">
          <cell r="BC1888">
            <v>42131</v>
          </cell>
        </row>
        <row r="1889">
          <cell r="BC1889">
            <v>42132</v>
          </cell>
        </row>
        <row r="1890">
          <cell r="BC1890">
            <v>42133</v>
          </cell>
        </row>
        <row r="1891">
          <cell r="BC1891">
            <v>42134</v>
          </cell>
        </row>
        <row r="1892">
          <cell r="BC1892">
            <v>42135</v>
          </cell>
        </row>
        <row r="1893">
          <cell r="BC1893">
            <v>42136</v>
          </cell>
        </row>
        <row r="1894">
          <cell r="BC1894">
            <v>42137</v>
          </cell>
        </row>
        <row r="1895">
          <cell r="BC1895">
            <v>42138</v>
          </cell>
        </row>
        <row r="1896">
          <cell r="BC1896">
            <v>42139</v>
          </cell>
        </row>
        <row r="1897">
          <cell r="BC1897">
            <v>42140</v>
          </cell>
        </row>
        <row r="1898">
          <cell r="BC1898">
            <v>42141</v>
          </cell>
        </row>
        <row r="1899">
          <cell r="BC1899">
            <v>42142</v>
          </cell>
        </row>
        <row r="1900">
          <cell r="BC1900">
            <v>42143</v>
          </cell>
        </row>
        <row r="1901">
          <cell r="BC1901">
            <v>42144</v>
          </cell>
        </row>
        <row r="1902">
          <cell r="BC1902">
            <v>42145</v>
          </cell>
        </row>
        <row r="1903">
          <cell r="BC1903">
            <v>42146</v>
          </cell>
        </row>
        <row r="1904">
          <cell r="BC1904">
            <v>42147</v>
          </cell>
        </row>
        <row r="1905">
          <cell r="BC1905">
            <v>42148</v>
          </cell>
        </row>
        <row r="1906">
          <cell r="BC1906">
            <v>42149</v>
          </cell>
        </row>
        <row r="1907">
          <cell r="BC1907">
            <v>42150</v>
          </cell>
        </row>
        <row r="1908">
          <cell r="BC1908">
            <v>42151</v>
          </cell>
        </row>
        <row r="1909">
          <cell r="BC1909">
            <v>42152</v>
          </cell>
        </row>
        <row r="1910">
          <cell r="BC1910">
            <v>42153</v>
          </cell>
        </row>
        <row r="1911">
          <cell r="BC1911">
            <v>42154</v>
          </cell>
        </row>
        <row r="1912">
          <cell r="BC1912">
            <v>42155</v>
          </cell>
        </row>
        <row r="1913">
          <cell r="BC1913">
            <v>42156</v>
          </cell>
        </row>
        <row r="1914">
          <cell r="BC1914">
            <v>42157</v>
          </cell>
        </row>
        <row r="1915">
          <cell r="BC1915">
            <v>42158</v>
          </cell>
        </row>
        <row r="1916">
          <cell r="BC1916">
            <v>42159</v>
          </cell>
        </row>
        <row r="1917">
          <cell r="BC1917">
            <v>42160</v>
          </cell>
        </row>
        <row r="1918">
          <cell r="BC1918">
            <v>42161</v>
          </cell>
        </row>
        <row r="1919">
          <cell r="BC1919">
            <v>42162</v>
          </cell>
        </row>
        <row r="1920">
          <cell r="BC1920">
            <v>42163</v>
          </cell>
        </row>
        <row r="1921">
          <cell r="BC1921">
            <v>42164</v>
          </cell>
        </row>
        <row r="1922">
          <cell r="BC1922">
            <v>42165</v>
          </cell>
        </row>
        <row r="1923">
          <cell r="BC1923">
            <v>42166</v>
          </cell>
        </row>
        <row r="1924">
          <cell r="BC1924">
            <v>42167</v>
          </cell>
        </row>
        <row r="1925">
          <cell r="BC1925">
            <v>42168</v>
          </cell>
        </row>
        <row r="1926">
          <cell r="BC1926">
            <v>42169</v>
          </cell>
        </row>
        <row r="1927">
          <cell r="BC1927">
            <v>42170</v>
          </cell>
        </row>
        <row r="1928">
          <cell r="BC1928">
            <v>42171</v>
          </cell>
        </row>
        <row r="1929">
          <cell r="BC1929">
            <v>42172</v>
          </cell>
        </row>
        <row r="1930">
          <cell r="BC1930">
            <v>42173</v>
          </cell>
        </row>
        <row r="1931">
          <cell r="BC1931">
            <v>42174</v>
          </cell>
        </row>
        <row r="1932">
          <cell r="BC1932">
            <v>42175</v>
          </cell>
        </row>
        <row r="1933">
          <cell r="BC1933">
            <v>42176</v>
          </cell>
        </row>
        <row r="1934">
          <cell r="BC1934">
            <v>42177</v>
          </cell>
        </row>
        <row r="1935">
          <cell r="BC1935">
            <v>42178</v>
          </cell>
        </row>
        <row r="1936">
          <cell r="BC1936">
            <v>42179</v>
          </cell>
        </row>
        <row r="1937">
          <cell r="BC1937">
            <v>42180</v>
          </cell>
        </row>
        <row r="1938">
          <cell r="BC1938">
            <v>42181</v>
          </cell>
        </row>
        <row r="1939">
          <cell r="BC1939">
            <v>42182</v>
          </cell>
        </row>
        <row r="1940">
          <cell r="BC1940">
            <v>42183</v>
          </cell>
        </row>
        <row r="1941">
          <cell r="BC1941">
            <v>42184</v>
          </cell>
        </row>
        <row r="1942">
          <cell r="BC1942">
            <v>42185</v>
          </cell>
        </row>
        <row r="1943">
          <cell r="BC1943">
            <v>42186</v>
          </cell>
        </row>
        <row r="1944">
          <cell r="BC1944">
            <v>42187</v>
          </cell>
        </row>
        <row r="1945">
          <cell r="BC1945">
            <v>42188</v>
          </cell>
        </row>
        <row r="1946">
          <cell r="BC1946">
            <v>42189</v>
          </cell>
        </row>
        <row r="1947">
          <cell r="BC1947">
            <v>42190</v>
          </cell>
        </row>
        <row r="1948">
          <cell r="BC1948">
            <v>42191</v>
          </cell>
        </row>
        <row r="1949">
          <cell r="BC1949">
            <v>42192</v>
          </cell>
        </row>
        <row r="1950">
          <cell r="BC1950">
            <v>42193</v>
          </cell>
        </row>
        <row r="1951">
          <cell r="BC1951">
            <v>42194</v>
          </cell>
        </row>
        <row r="1952">
          <cell r="BC1952">
            <v>42195</v>
          </cell>
        </row>
        <row r="1953">
          <cell r="BC1953">
            <v>42196</v>
          </cell>
        </row>
        <row r="1954">
          <cell r="BC1954">
            <v>42197</v>
          </cell>
        </row>
        <row r="1955">
          <cell r="BC1955">
            <v>42198</v>
          </cell>
        </row>
        <row r="1956">
          <cell r="BC1956">
            <v>42199</v>
          </cell>
        </row>
        <row r="1957">
          <cell r="BC1957">
            <v>42200</v>
          </cell>
        </row>
        <row r="1958">
          <cell r="BC1958">
            <v>42201</v>
          </cell>
        </row>
        <row r="1959">
          <cell r="BC1959">
            <v>42202</v>
          </cell>
        </row>
        <row r="1960">
          <cell r="BC1960">
            <v>42203</v>
          </cell>
        </row>
        <row r="1961">
          <cell r="BC1961">
            <v>42204</v>
          </cell>
        </row>
        <row r="1962">
          <cell r="BC1962">
            <v>42205</v>
          </cell>
        </row>
        <row r="1963">
          <cell r="BC1963">
            <v>42206</v>
          </cell>
        </row>
        <row r="1964">
          <cell r="BC1964">
            <v>42207</v>
          </cell>
        </row>
        <row r="1965">
          <cell r="BC1965">
            <v>42208</v>
          </cell>
        </row>
        <row r="1966">
          <cell r="BC1966">
            <v>42209</v>
          </cell>
        </row>
        <row r="1967">
          <cell r="BC1967">
            <v>42210</v>
          </cell>
        </row>
        <row r="1968">
          <cell r="BC1968">
            <v>42211</v>
          </cell>
        </row>
        <row r="1969">
          <cell r="BC1969">
            <v>42212</v>
          </cell>
        </row>
        <row r="1970">
          <cell r="BC1970">
            <v>42213</v>
          </cell>
        </row>
        <row r="1971">
          <cell r="BC1971">
            <v>42214</v>
          </cell>
        </row>
        <row r="1972">
          <cell r="BC1972">
            <v>42215</v>
          </cell>
        </row>
        <row r="1973">
          <cell r="BC1973">
            <v>42216</v>
          </cell>
        </row>
        <row r="1974">
          <cell r="BC1974">
            <v>42217</v>
          </cell>
        </row>
        <row r="1975">
          <cell r="BC1975">
            <v>42218</v>
          </cell>
        </row>
        <row r="1976">
          <cell r="BC1976">
            <v>42219</v>
          </cell>
        </row>
        <row r="1977">
          <cell r="BC1977">
            <v>42220</v>
          </cell>
        </row>
        <row r="1978">
          <cell r="BC1978">
            <v>42221</v>
          </cell>
        </row>
        <row r="1979">
          <cell r="BC1979">
            <v>42222</v>
          </cell>
        </row>
        <row r="1980">
          <cell r="BC1980">
            <v>42223</v>
          </cell>
        </row>
        <row r="1981">
          <cell r="BC1981">
            <v>42224</v>
          </cell>
        </row>
        <row r="1982">
          <cell r="BC1982">
            <v>42225</v>
          </cell>
        </row>
        <row r="1983">
          <cell r="BC1983">
            <v>42226</v>
          </cell>
        </row>
        <row r="1984">
          <cell r="BC1984">
            <v>42227</v>
          </cell>
        </row>
        <row r="1985">
          <cell r="BC1985">
            <v>42228</v>
          </cell>
        </row>
        <row r="1986">
          <cell r="BC1986">
            <v>42229</v>
          </cell>
        </row>
        <row r="1987">
          <cell r="BC1987">
            <v>42230</v>
          </cell>
        </row>
        <row r="1988">
          <cell r="BC1988">
            <v>42231</v>
          </cell>
        </row>
        <row r="1989">
          <cell r="BC1989">
            <v>42232</v>
          </cell>
        </row>
        <row r="1990">
          <cell r="BC1990">
            <v>42233</v>
          </cell>
        </row>
        <row r="1991">
          <cell r="BC1991">
            <v>42234</v>
          </cell>
        </row>
        <row r="1992">
          <cell r="BC1992">
            <v>42235</v>
          </cell>
        </row>
        <row r="1993">
          <cell r="BC1993">
            <v>42236</v>
          </cell>
        </row>
        <row r="1994">
          <cell r="BC1994">
            <v>42237</v>
          </cell>
        </row>
        <row r="1995">
          <cell r="BC1995">
            <v>42238</v>
          </cell>
        </row>
        <row r="1996">
          <cell r="BC1996">
            <v>42239</v>
          </cell>
        </row>
        <row r="1997">
          <cell r="BC1997">
            <v>42240</v>
          </cell>
        </row>
        <row r="1998">
          <cell r="BC1998">
            <v>42241</v>
          </cell>
        </row>
        <row r="1999">
          <cell r="BC1999">
            <v>42242</v>
          </cell>
        </row>
        <row r="2000">
          <cell r="BC2000">
            <v>42243</v>
          </cell>
        </row>
        <row r="2001">
          <cell r="BC2001">
            <v>42244</v>
          </cell>
        </row>
        <row r="2002">
          <cell r="BC2002">
            <v>42245</v>
          </cell>
        </row>
        <row r="2003">
          <cell r="BC2003">
            <v>42246</v>
          </cell>
        </row>
        <row r="2004">
          <cell r="BC2004">
            <v>42247</v>
          </cell>
        </row>
        <row r="2005">
          <cell r="BC2005">
            <v>42248</v>
          </cell>
        </row>
        <row r="2006">
          <cell r="BC2006">
            <v>42249</v>
          </cell>
        </row>
        <row r="2007">
          <cell r="BC2007">
            <v>42250</v>
          </cell>
        </row>
        <row r="2008">
          <cell r="BC2008">
            <v>42251</v>
          </cell>
        </row>
        <row r="2009">
          <cell r="BC2009">
            <v>42252</v>
          </cell>
        </row>
        <row r="2010">
          <cell r="BC2010">
            <v>42253</v>
          </cell>
        </row>
        <row r="2011">
          <cell r="BC2011">
            <v>42254</v>
          </cell>
        </row>
        <row r="2012">
          <cell r="BC2012">
            <v>42255</v>
          </cell>
        </row>
        <row r="2013">
          <cell r="BC2013">
            <v>42256</v>
          </cell>
        </row>
        <row r="2014">
          <cell r="BC2014">
            <v>42257</v>
          </cell>
        </row>
        <row r="2015">
          <cell r="BC2015">
            <v>42258</v>
          </cell>
        </row>
        <row r="2016">
          <cell r="BC2016">
            <v>42259</v>
          </cell>
        </row>
        <row r="2017">
          <cell r="BC2017">
            <v>42260</v>
          </cell>
        </row>
        <row r="2018">
          <cell r="BC2018">
            <v>42261</v>
          </cell>
        </row>
        <row r="2019">
          <cell r="BC2019">
            <v>42262</v>
          </cell>
        </row>
        <row r="2020">
          <cell r="BC2020">
            <v>42263</v>
          </cell>
        </row>
        <row r="2021">
          <cell r="BC2021">
            <v>42264</v>
          </cell>
        </row>
        <row r="2022">
          <cell r="BC2022">
            <v>42265</v>
          </cell>
        </row>
        <row r="2023">
          <cell r="BC2023">
            <v>42266</v>
          </cell>
        </row>
        <row r="2024">
          <cell r="BC2024">
            <v>42267</v>
          </cell>
        </row>
        <row r="2025">
          <cell r="BC2025">
            <v>42268</v>
          </cell>
        </row>
        <row r="2026">
          <cell r="BC2026">
            <v>42269</v>
          </cell>
        </row>
        <row r="2027">
          <cell r="BC2027">
            <v>42270</v>
          </cell>
        </row>
        <row r="2028">
          <cell r="BC2028">
            <v>42271</v>
          </cell>
        </row>
        <row r="2029">
          <cell r="BC2029">
            <v>42272</v>
          </cell>
        </row>
        <row r="2030">
          <cell r="BC2030">
            <v>42273</v>
          </cell>
        </row>
        <row r="2031">
          <cell r="BC2031">
            <v>42274</v>
          </cell>
        </row>
        <row r="2032">
          <cell r="BC2032">
            <v>42275</v>
          </cell>
        </row>
        <row r="2033">
          <cell r="BC2033">
            <v>42276</v>
          </cell>
        </row>
        <row r="2034">
          <cell r="BC2034">
            <v>42277</v>
          </cell>
        </row>
        <row r="2035">
          <cell r="BC2035">
            <v>42278</v>
          </cell>
        </row>
        <row r="2036">
          <cell r="BC2036">
            <v>42279</v>
          </cell>
        </row>
        <row r="2037">
          <cell r="BC2037">
            <v>42280</v>
          </cell>
        </row>
        <row r="2038">
          <cell r="BC2038">
            <v>42281</v>
          </cell>
        </row>
        <row r="2039">
          <cell r="BC2039">
            <v>42282</v>
          </cell>
        </row>
        <row r="2040">
          <cell r="BC2040">
            <v>42283</v>
          </cell>
        </row>
        <row r="2041">
          <cell r="BC2041">
            <v>42284</v>
          </cell>
        </row>
        <row r="2042">
          <cell r="BC2042">
            <v>42285</v>
          </cell>
        </row>
        <row r="2043">
          <cell r="BC2043">
            <v>42286</v>
          </cell>
        </row>
        <row r="2044">
          <cell r="BC2044">
            <v>42287</v>
          </cell>
        </row>
        <row r="2045">
          <cell r="BC2045">
            <v>42288</v>
          </cell>
        </row>
        <row r="2046">
          <cell r="BC2046">
            <v>42289</v>
          </cell>
        </row>
        <row r="2047">
          <cell r="BC2047">
            <v>42290</v>
          </cell>
        </row>
        <row r="2048">
          <cell r="BC2048">
            <v>42291</v>
          </cell>
        </row>
        <row r="2049">
          <cell r="BC2049">
            <v>42292</v>
          </cell>
        </row>
        <row r="2050">
          <cell r="BC2050">
            <v>42293</v>
          </cell>
        </row>
        <row r="2051">
          <cell r="BC2051">
            <v>42294</v>
          </cell>
        </row>
        <row r="2052">
          <cell r="BC2052">
            <v>42295</v>
          </cell>
        </row>
        <row r="2053">
          <cell r="BC2053">
            <v>42296</v>
          </cell>
        </row>
        <row r="2054">
          <cell r="BC2054">
            <v>42297</v>
          </cell>
        </row>
        <row r="2055">
          <cell r="BC2055">
            <v>42298</v>
          </cell>
        </row>
        <row r="2056">
          <cell r="BC2056">
            <v>42299</v>
          </cell>
        </row>
        <row r="2057">
          <cell r="BC2057">
            <v>42300</v>
          </cell>
        </row>
        <row r="2058">
          <cell r="BC2058">
            <v>42301</v>
          </cell>
        </row>
        <row r="2059">
          <cell r="BC2059">
            <v>42302</v>
          </cell>
        </row>
        <row r="2060">
          <cell r="BC2060">
            <v>42303</v>
          </cell>
        </row>
        <row r="2061">
          <cell r="BC2061">
            <v>42304</v>
          </cell>
        </row>
        <row r="2062">
          <cell r="BC2062">
            <v>42305</v>
          </cell>
        </row>
        <row r="2063">
          <cell r="BC2063">
            <v>42306</v>
          </cell>
        </row>
        <row r="2064">
          <cell r="BC2064">
            <v>42307</v>
          </cell>
        </row>
        <row r="2065">
          <cell r="BC2065">
            <v>42308</v>
          </cell>
        </row>
        <row r="2066">
          <cell r="BC2066">
            <v>42309</v>
          </cell>
        </row>
        <row r="2067">
          <cell r="BC2067">
            <v>42310</v>
          </cell>
        </row>
        <row r="2068">
          <cell r="BC2068">
            <v>42311</v>
          </cell>
        </row>
        <row r="2069">
          <cell r="BC2069">
            <v>42312</v>
          </cell>
        </row>
        <row r="2070">
          <cell r="BC2070">
            <v>42313</v>
          </cell>
        </row>
        <row r="2071">
          <cell r="BC2071">
            <v>42314</v>
          </cell>
        </row>
        <row r="2072">
          <cell r="BC2072">
            <v>42315</v>
          </cell>
        </row>
        <row r="2073">
          <cell r="BC2073">
            <v>42316</v>
          </cell>
        </row>
        <row r="2074">
          <cell r="BC2074">
            <v>42317</v>
          </cell>
        </row>
        <row r="2075">
          <cell r="BC2075">
            <v>42318</v>
          </cell>
        </row>
        <row r="2076">
          <cell r="BC2076">
            <v>42319</v>
          </cell>
        </row>
        <row r="2077">
          <cell r="BC2077">
            <v>42320</v>
          </cell>
        </row>
        <row r="2078">
          <cell r="BC2078">
            <v>42321</v>
          </cell>
        </row>
        <row r="2079">
          <cell r="BC2079">
            <v>42322</v>
          </cell>
        </row>
        <row r="2080">
          <cell r="BC2080">
            <v>42323</v>
          </cell>
        </row>
        <row r="2081">
          <cell r="BC2081">
            <v>42324</v>
          </cell>
        </row>
        <row r="2082">
          <cell r="BC2082">
            <v>42325</v>
          </cell>
        </row>
        <row r="2083">
          <cell r="BC2083">
            <v>42326</v>
          </cell>
        </row>
        <row r="2084">
          <cell r="BC2084">
            <v>42327</v>
          </cell>
        </row>
        <row r="2085">
          <cell r="BC2085">
            <v>42328</v>
          </cell>
        </row>
        <row r="2086">
          <cell r="BC2086">
            <v>42329</v>
          </cell>
        </row>
        <row r="2087">
          <cell r="BC2087">
            <v>42330</v>
          </cell>
        </row>
        <row r="2088">
          <cell r="BC2088">
            <v>42331</v>
          </cell>
        </row>
        <row r="2089">
          <cell r="BC2089">
            <v>42332</v>
          </cell>
        </row>
        <row r="2090">
          <cell r="BC2090">
            <v>42333</v>
          </cell>
        </row>
        <row r="2091">
          <cell r="BC2091">
            <v>42334</v>
          </cell>
        </row>
        <row r="2092">
          <cell r="BC2092">
            <v>42335</v>
          </cell>
        </row>
        <row r="2093">
          <cell r="BC2093">
            <v>42336</v>
          </cell>
        </row>
        <row r="2094">
          <cell r="BC2094">
            <v>42337</v>
          </cell>
        </row>
        <row r="2095">
          <cell r="BC2095">
            <v>42338</v>
          </cell>
        </row>
        <row r="2096">
          <cell r="BC2096">
            <v>42339</v>
          </cell>
        </row>
        <row r="2097">
          <cell r="BC2097">
            <v>42340</v>
          </cell>
        </row>
        <row r="2098">
          <cell r="BC2098">
            <v>42341</v>
          </cell>
        </row>
        <row r="2099">
          <cell r="BC2099">
            <v>42342</v>
          </cell>
        </row>
        <row r="2100">
          <cell r="BC2100">
            <v>42343</v>
          </cell>
        </row>
        <row r="2101">
          <cell r="BC2101">
            <v>42344</v>
          </cell>
        </row>
        <row r="2102">
          <cell r="BC2102">
            <v>42345</v>
          </cell>
        </row>
        <row r="2103">
          <cell r="BC2103">
            <v>42346</v>
          </cell>
        </row>
        <row r="2104">
          <cell r="BC2104">
            <v>42347</v>
          </cell>
        </row>
        <row r="2105">
          <cell r="BC2105">
            <v>42348</v>
          </cell>
        </row>
        <row r="2106">
          <cell r="BC2106">
            <v>42349</v>
          </cell>
        </row>
        <row r="2107">
          <cell r="BC2107">
            <v>42350</v>
          </cell>
        </row>
        <row r="2108">
          <cell r="BC2108">
            <v>42351</v>
          </cell>
        </row>
        <row r="2109">
          <cell r="BC2109">
            <v>42352</v>
          </cell>
        </row>
        <row r="2110">
          <cell r="BC2110">
            <v>42353</v>
          </cell>
        </row>
        <row r="2111">
          <cell r="BC2111">
            <v>42354</v>
          </cell>
        </row>
        <row r="2112">
          <cell r="BC2112">
            <v>42355</v>
          </cell>
        </row>
        <row r="2113">
          <cell r="BC2113">
            <v>42356</v>
          </cell>
        </row>
        <row r="2114">
          <cell r="BC2114">
            <v>42357</v>
          </cell>
        </row>
        <row r="2115">
          <cell r="BC2115">
            <v>42358</v>
          </cell>
        </row>
        <row r="2116">
          <cell r="BC2116">
            <v>42359</v>
          </cell>
        </row>
        <row r="2117">
          <cell r="BC2117">
            <v>42360</v>
          </cell>
        </row>
        <row r="2118">
          <cell r="BC2118">
            <v>42361</v>
          </cell>
        </row>
        <row r="2119">
          <cell r="BC2119">
            <v>42362</v>
          </cell>
        </row>
        <row r="2120">
          <cell r="BC2120">
            <v>42363</v>
          </cell>
        </row>
        <row r="2121">
          <cell r="BC2121">
            <v>42364</v>
          </cell>
        </row>
        <row r="2122">
          <cell r="BC2122">
            <v>42365</v>
          </cell>
        </row>
        <row r="2123">
          <cell r="BC2123">
            <v>42366</v>
          </cell>
        </row>
        <row r="2124">
          <cell r="BC2124">
            <v>42367</v>
          </cell>
        </row>
        <row r="2125">
          <cell r="BC2125">
            <v>42368</v>
          </cell>
        </row>
        <row r="2126">
          <cell r="BC2126">
            <v>42369</v>
          </cell>
        </row>
        <row r="2127">
          <cell r="BC2127">
            <v>42370</v>
          </cell>
        </row>
        <row r="2128">
          <cell r="BC2128">
            <v>42371</v>
          </cell>
        </row>
        <row r="2129">
          <cell r="BC2129">
            <v>42372</v>
          </cell>
        </row>
        <row r="2130">
          <cell r="BC2130">
            <v>42373</v>
          </cell>
        </row>
        <row r="2131">
          <cell r="BC2131">
            <v>42374</v>
          </cell>
        </row>
        <row r="2132">
          <cell r="BC2132">
            <v>42375</v>
          </cell>
        </row>
        <row r="2133">
          <cell r="BC2133">
            <v>42376</v>
          </cell>
        </row>
        <row r="2134">
          <cell r="BC2134">
            <v>42377</v>
          </cell>
        </row>
        <row r="2135">
          <cell r="BC2135">
            <v>42378</v>
          </cell>
        </row>
        <row r="2136">
          <cell r="BC2136">
            <v>42379</v>
          </cell>
        </row>
        <row r="2137">
          <cell r="BC2137">
            <v>42380</v>
          </cell>
        </row>
        <row r="2138">
          <cell r="BC2138">
            <v>42381</v>
          </cell>
        </row>
        <row r="2139">
          <cell r="BC2139">
            <v>42382</v>
          </cell>
        </row>
        <row r="2140">
          <cell r="BC2140">
            <v>42383</v>
          </cell>
        </row>
        <row r="2141">
          <cell r="BC2141">
            <v>42384</v>
          </cell>
        </row>
        <row r="2142">
          <cell r="BC2142">
            <v>42385</v>
          </cell>
        </row>
        <row r="2143">
          <cell r="BC2143">
            <v>42386</v>
          </cell>
        </row>
        <row r="2144">
          <cell r="BC2144">
            <v>42387</v>
          </cell>
        </row>
        <row r="2145">
          <cell r="BC2145">
            <v>42388</v>
          </cell>
        </row>
        <row r="2146">
          <cell r="BC2146">
            <v>42389</v>
          </cell>
        </row>
        <row r="2147">
          <cell r="BC2147">
            <v>42390</v>
          </cell>
        </row>
        <row r="2148">
          <cell r="BC2148">
            <v>42391</v>
          </cell>
        </row>
        <row r="2149">
          <cell r="BC2149">
            <v>42392</v>
          </cell>
        </row>
        <row r="2150">
          <cell r="BC2150">
            <v>42393</v>
          </cell>
        </row>
        <row r="2151">
          <cell r="BC2151">
            <v>42394</v>
          </cell>
        </row>
        <row r="2152">
          <cell r="BC2152">
            <v>42395</v>
          </cell>
        </row>
        <row r="2153">
          <cell r="BC2153">
            <v>42396</v>
          </cell>
        </row>
        <row r="2154">
          <cell r="BC2154">
            <v>42397</v>
          </cell>
        </row>
        <row r="2155">
          <cell r="BC2155">
            <v>42398</v>
          </cell>
        </row>
        <row r="2156">
          <cell r="BC2156">
            <v>42399</v>
          </cell>
        </row>
        <row r="2157">
          <cell r="BC2157">
            <v>42400</v>
          </cell>
        </row>
        <row r="2158">
          <cell r="BC2158">
            <v>42401</v>
          </cell>
        </row>
        <row r="2159">
          <cell r="BC2159">
            <v>42402</v>
          </cell>
        </row>
        <row r="2160">
          <cell r="BC2160">
            <v>42403</v>
          </cell>
        </row>
        <row r="2161">
          <cell r="BC2161">
            <v>42404</v>
          </cell>
        </row>
        <row r="2162">
          <cell r="BC2162">
            <v>42405</v>
          </cell>
        </row>
        <row r="2163">
          <cell r="BC2163">
            <v>42406</v>
          </cell>
        </row>
        <row r="2164">
          <cell r="BC2164">
            <v>42407</v>
          </cell>
        </row>
        <row r="2165">
          <cell r="BC2165">
            <v>42408</v>
          </cell>
        </row>
        <row r="2166">
          <cell r="BC2166">
            <v>42409</v>
          </cell>
        </row>
        <row r="2167">
          <cell r="BC2167">
            <v>42410</v>
          </cell>
        </row>
        <row r="2168">
          <cell r="BC2168">
            <v>42411</v>
          </cell>
        </row>
        <row r="2169">
          <cell r="BC2169">
            <v>42412</v>
          </cell>
        </row>
        <row r="2170">
          <cell r="BC2170">
            <v>42413</v>
          </cell>
        </row>
        <row r="2171">
          <cell r="BC2171">
            <v>42414</v>
          </cell>
        </row>
        <row r="2172">
          <cell r="BC2172">
            <v>42415</v>
          </cell>
        </row>
        <row r="2173">
          <cell r="BC2173">
            <v>42416</v>
          </cell>
        </row>
        <row r="2174">
          <cell r="BC2174">
            <v>42417</v>
          </cell>
        </row>
        <row r="2175">
          <cell r="BC2175">
            <v>42418</v>
          </cell>
        </row>
        <row r="2176">
          <cell r="BC2176">
            <v>42419</v>
          </cell>
        </row>
        <row r="2177">
          <cell r="BC2177">
            <v>42420</v>
          </cell>
        </row>
        <row r="2178">
          <cell r="BC2178">
            <v>42421</v>
          </cell>
        </row>
        <row r="2179">
          <cell r="BC2179">
            <v>42422</v>
          </cell>
        </row>
        <row r="2180">
          <cell r="BC2180">
            <v>42423</v>
          </cell>
        </row>
        <row r="2181">
          <cell r="BC2181">
            <v>42424</v>
          </cell>
        </row>
        <row r="2182">
          <cell r="BC2182">
            <v>42425</v>
          </cell>
        </row>
        <row r="2183">
          <cell r="BC2183">
            <v>42426</v>
          </cell>
        </row>
        <row r="2184">
          <cell r="BC2184">
            <v>42427</v>
          </cell>
        </row>
        <row r="2185">
          <cell r="BC2185">
            <v>42428</v>
          </cell>
        </row>
        <row r="2186">
          <cell r="BC2186">
            <v>42429</v>
          </cell>
        </row>
        <row r="2187">
          <cell r="BC2187">
            <v>42430</v>
          </cell>
        </row>
        <row r="2188">
          <cell r="BC2188">
            <v>42431</v>
          </cell>
        </row>
        <row r="2189">
          <cell r="BC2189">
            <v>42432</v>
          </cell>
        </row>
        <row r="2190">
          <cell r="BC2190">
            <v>42433</v>
          </cell>
        </row>
        <row r="2191">
          <cell r="BC2191">
            <v>42434</v>
          </cell>
        </row>
        <row r="2192">
          <cell r="BC2192">
            <v>42435</v>
          </cell>
        </row>
        <row r="2193">
          <cell r="BC2193">
            <v>42436</v>
          </cell>
        </row>
        <row r="2194">
          <cell r="BC2194">
            <v>42437</v>
          </cell>
        </row>
        <row r="2195">
          <cell r="BC2195">
            <v>42438</v>
          </cell>
        </row>
        <row r="2196">
          <cell r="BC2196">
            <v>42439</v>
          </cell>
        </row>
        <row r="2197">
          <cell r="BC2197">
            <v>42440</v>
          </cell>
        </row>
        <row r="2198">
          <cell r="BC2198">
            <v>42441</v>
          </cell>
        </row>
        <row r="2199">
          <cell r="BC2199">
            <v>42442</v>
          </cell>
        </row>
        <row r="2200">
          <cell r="BC2200">
            <v>42443</v>
          </cell>
        </row>
        <row r="2201">
          <cell r="BC2201">
            <v>42444</v>
          </cell>
        </row>
        <row r="2202">
          <cell r="BC2202">
            <v>42445</v>
          </cell>
        </row>
        <row r="2203">
          <cell r="BC2203">
            <v>42446</v>
          </cell>
        </row>
        <row r="2204">
          <cell r="BC2204">
            <v>42447</v>
          </cell>
        </row>
        <row r="2205">
          <cell r="BC2205">
            <v>42448</v>
          </cell>
        </row>
        <row r="2206">
          <cell r="BC2206">
            <v>42449</v>
          </cell>
        </row>
        <row r="2207">
          <cell r="BC2207">
            <v>42450</v>
          </cell>
        </row>
        <row r="2208">
          <cell r="BC2208">
            <v>42451</v>
          </cell>
        </row>
        <row r="2209">
          <cell r="BC2209">
            <v>42452</v>
          </cell>
        </row>
        <row r="2210">
          <cell r="BC2210">
            <v>42453</v>
          </cell>
        </row>
        <row r="2211">
          <cell r="BC2211">
            <v>42454</v>
          </cell>
        </row>
        <row r="2212">
          <cell r="BC2212">
            <v>42455</v>
          </cell>
        </row>
        <row r="2213">
          <cell r="BC2213">
            <v>42456</v>
          </cell>
        </row>
        <row r="2214">
          <cell r="BC2214">
            <v>42457</v>
          </cell>
        </row>
        <row r="2215">
          <cell r="BC2215">
            <v>42458</v>
          </cell>
        </row>
        <row r="2216">
          <cell r="BC2216">
            <v>42459</v>
          </cell>
        </row>
        <row r="2217">
          <cell r="BC2217">
            <v>42460</v>
          </cell>
        </row>
        <row r="2218">
          <cell r="BC2218">
            <v>42461</v>
          </cell>
        </row>
        <row r="2219">
          <cell r="BC2219">
            <v>42462</v>
          </cell>
        </row>
        <row r="2220">
          <cell r="BC2220">
            <v>42463</v>
          </cell>
        </row>
        <row r="2221">
          <cell r="BC2221">
            <v>42464</v>
          </cell>
        </row>
        <row r="2222">
          <cell r="BC2222">
            <v>42465</v>
          </cell>
        </row>
        <row r="2223">
          <cell r="BC2223">
            <v>42466</v>
          </cell>
        </row>
        <row r="2224">
          <cell r="BC2224">
            <v>42467</v>
          </cell>
        </row>
        <row r="2225">
          <cell r="BC2225">
            <v>42468</v>
          </cell>
        </row>
        <row r="2226">
          <cell r="BC2226">
            <v>42469</v>
          </cell>
        </row>
        <row r="2227">
          <cell r="BC2227">
            <v>42470</v>
          </cell>
        </row>
        <row r="2228">
          <cell r="BC2228">
            <v>42471</v>
          </cell>
        </row>
        <row r="2229">
          <cell r="BC2229">
            <v>42472</v>
          </cell>
        </row>
        <row r="2230">
          <cell r="BC2230">
            <v>42473</v>
          </cell>
        </row>
        <row r="2231">
          <cell r="BC2231">
            <v>42474</v>
          </cell>
        </row>
        <row r="2232">
          <cell r="BC2232">
            <v>42475</v>
          </cell>
        </row>
        <row r="2233">
          <cell r="BC2233">
            <v>42476</v>
          </cell>
        </row>
        <row r="2234">
          <cell r="BC2234">
            <v>42477</v>
          </cell>
        </row>
        <row r="2235">
          <cell r="BC2235">
            <v>42478</v>
          </cell>
        </row>
        <row r="2236">
          <cell r="BC2236">
            <v>42479</v>
          </cell>
        </row>
        <row r="2237">
          <cell r="BC2237">
            <v>42480</v>
          </cell>
        </row>
        <row r="2238">
          <cell r="BC2238">
            <v>42481</v>
          </cell>
        </row>
        <row r="2239">
          <cell r="BC2239">
            <v>42482</v>
          </cell>
        </row>
        <row r="2240">
          <cell r="BC2240">
            <v>42483</v>
          </cell>
        </row>
        <row r="2241">
          <cell r="BC2241">
            <v>42484</v>
          </cell>
        </row>
        <row r="2242">
          <cell r="BC2242">
            <v>42485</v>
          </cell>
        </row>
        <row r="2243">
          <cell r="BC2243">
            <v>42486</v>
          </cell>
        </row>
        <row r="2244">
          <cell r="BC2244">
            <v>42487</v>
          </cell>
        </row>
        <row r="2245">
          <cell r="BC2245">
            <v>42488</v>
          </cell>
        </row>
        <row r="2246">
          <cell r="BC2246">
            <v>42489</v>
          </cell>
        </row>
        <row r="2247">
          <cell r="BC2247">
            <v>42490</v>
          </cell>
        </row>
        <row r="2248">
          <cell r="BC2248">
            <v>42491</v>
          </cell>
        </row>
        <row r="2249">
          <cell r="BC2249">
            <v>42492</v>
          </cell>
        </row>
        <row r="2250">
          <cell r="BC2250">
            <v>42493</v>
          </cell>
        </row>
        <row r="2251">
          <cell r="BC2251">
            <v>42494</v>
          </cell>
        </row>
        <row r="2252">
          <cell r="BC2252">
            <v>42495</v>
          </cell>
        </row>
        <row r="2253">
          <cell r="BC2253">
            <v>42496</v>
          </cell>
        </row>
        <row r="2254">
          <cell r="BC2254">
            <v>42497</v>
          </cell>
        </row>
        <row r="2255">
          <cell r="BC2255">
            <v>42498</v>
          </cell>
        </row>
        <row r="2256">
          <cell r="BC2256">
            <v>42499</v>
          </cell>
        </row>
        <row r="2257">
          <cell r="BC2257">
            <v>42500</v>
          </cell>
        </row>
        <row r="2258">
          <cell r="BC2258">
            <v>42501</v>
          </cell>
        </row>
        <row r="2259">
          <cell r="BC2259">
            <v>42502</v>
          </cell>
        </row>
        <row r="2260">
          <cell r="BC2260">
            <v>42503</v>
          </cell>
        </row>
        <row r="2261">
          <cell r="BC2261">
            <v>42504</v>
          </cell>
        </row>
        <row r="2262">
          <cell r="BC2262">
            <v>42505</v>
          </cell>
        </row>
        <row r="2263">
          <cell r="BC2263">
            <v>42506</v>
          </cell>
        </row>
        <row r="2264">
          <cell r="BC2264">
            <v>42507</v>
          </cell>
        </row>
        <row r="2265">
          <cell r="BC2265">
            <v>42508</v>
          </cell>
        </row>
        <row r="2266">
          <cell r="BC2266">
            <v>42509</v>
          </cell>
        </row>
        <row r="2267">
          <cell r="BC2267">
            <v>42510</v>
          </cell>
        </row>
        <row r="2268">
          <cell r="BC2268">
            <v>42511</v>
          </cell>
        </row>
        <row r="2269">
          <cell r="BC2269">
            <v>42512</v>
          </cell>
        </row>
        <row r="2270">
          <cell r="BC2270">
            <v>42513</v>
          </cell>
        </row>
        <row r="2271">
          <cell r="BC2271">
            <v>42514</v>
          </cell>
        </row>
        <row r="2272">
          <cell r="BC2272">
            <v>42515</v>
          </cell>
        </row>
        <row r="2273">
          <cell r="BC2273">
            <v>42516</v>
          </cell>
        </row>
        <row r="2274">
          <cell r="BC2274">
            <v>42517</v>
          </cell>
        </row>
        <row r="2275">
          <cell r="BC2275">
            <v>42518</v>
          </cell>
        </row>
        <row r="2276">
          <cell r="BC2276">
            <v>42519</v>
          </cell>
        </row>
        <row r="2277">
          <cell r="BC2277">
            <v>42520</v>
          </cell>
        </row>
        <row r="2278">
          <cell r="BC2278">
            <v>42521</v>
          </cell>
        </row>
        <row r="2279">
          <cell r="BC2279">
            <v>42522</v>
          </cell>
        </row>
        <row r="2280">
          <cell r="BC2280">
            <v>42523</v>
          </cell>
        </row>
        <row r="2281">
          <cell r="BC2281">
            <v>42524</v>
          </cell>
        </row>
        <row r="2282">
          <cell r="BC2282">
            <v>42525</v>
          </cell>
        </row>
        <row r="2283">
          <cell r="BC2283">
            <v>42526</v>
          </cell>
        </row>
        <row r="2284">
          <cell r="BC2284">
            <v>42527</v>
          </cell>
        </row>
        <row r="2285">
          <cell r="BC2285">
            <v>42528</v>
          </cell>
        </row>
        <row r="2286">
          <cell r="BC2286">
            <v>42529</v>
          </cell>
        </row>
        <row r="2287">
          <cell r="BC2287">
            <v>42530</v>
          </cell>
        </row>
        <row r="2288">
          <cell r="BC2288">
            <v>42531</v>
          </cell>
        </row>
        <row r="2289">
          <cell r="BC2289">
            <v>42532</v>
          </cell>
        </row>
        <row r="2290">
          <cell r="BC2290">
            <v>42533</v>
          </cell>
        </row>
        <row r="2291">
          <cell r="BC2291">
            <v>42534</v>
          </cell>
        </row>
        <row r="2292">
          <cell r="BC2292">
            <v>42535</v>
          </cell>
        </row>
        <row r="2293">
          <cell r="BC2293">
            <v>42536</v>
          </cell>
        </row>
        <row r="2294">
          <cell r="BC2294">
            <v>42537</v>
          </cell>
        </row>
        <row r="2295">
          <cell r="BC2295">
            <v>42538</v>
          </cell>
        </row>
        <row r="2296">
          <cell r="BC2296">
            <v>42539</v>
          </cell>
        </row>
        <row r="2297">
          <cell r="BC2297">
            <v>42540</v>
          </cell>
        </row>
        <row r="2298">
          <cell r="BC2298">
            <v>42541</v>
          </cell>
        </row>
        <row r="2299">
          <cell r="BC2299">
            <v>42542</v>
          </cell>
        </row>
        <row r="2300">
          <cell r="BC2300">
            <v>42543</v>
          </cell>
        </row>
        <row r="2301">
          <cell r="BC2301">
            <v>42544</v>
          </cell>
        </row>
        <row r="2302">
          <cell r="BC2302">
            <v>42545</v>
          </cell>
        </row>
        <row r="2303">
          <cell r="BC2303">
            <v>42546</v>
          </cell>
        </row>
        <row r="2304">
          <cell r="BC2304">
            <v>42547</v>
          </cell>
        </row>
        <row r="2305">
          <cell r="BC2305">
            <v>42548</v>
          </cell>
        </row>
        <row r="2306">
          <cell r="BC2306">
            <v>42549</v>
          </cell>
        </row>
        <row r="2307">
          <cell r="BC2307">
            <v>42550</v>
          </cell>
        </row>
        <row r="2308">
          <cell r="BC2308">
            <v>42551</v>
          </cell>
        </row>
        <row r="2309">
          <cell r="BC2309">
            <v>42552</v>
          </cell>
        </row>
        <row r="2310">
          <cell r="BC2310">
            <v>42553</v>
          </cell>
        </row>
        <row r="2311">
          <cell r="BC2311">
            <v>42554</v>
          </cell>
        </row>
        <row r="2312">
          <cell r="BC2312">
            <v>42555</v>
          </cell>
        </row>
        <row r="2313">
          <cell r="BC2313">
            <v>42556</v>
          </cell>
        </row>
        <row r="2314">
          <cell r="BC2314">
            <v>42557</v>
          </cell>
        </row>
        <row r="2315">
          <cell r="BC2315">
            <v>42558</v>
          </cell>
        </row>
        <row r="2316">
          <cell r="BC2316">
            <v>42559</v>
          </cell>
        </row>
        <row r="2317">
          <cell r="BC2317">
            <v>42560</v>
          </cell>
        </row>
        <row r="2318">
          <cell r="BC2318">
            <v>42561</v>
          </cell>
        </row>
        <row r="2319">
          <cell r="BC2319">
            <v>42562</v>
          </cell>
        </row>
        <row r="2320">
          <cell r="BC2320">
            <v>42563</v>
          </cell>
        </row>
        <row r="2321">
          <cell r="BC2321">
            <v>42564</v>
          </cell>
        </row>
        <row r="2322">
          <cell r="BC2322">
            <v>42565</v>
          </cell>
        </row>
        <row r="2323">
          <cell r="BC2323">
            <v>42566</v>
          </cell>
        </row>
        <row r="2324">
          <cell r="BC2324">
            <v>42567</v>
          </cell>
        </row>
        <row r="2325">
          <cell r="BC2325">
            <v>42568</v>
          </cell>
        </row>
        <row r="2326">
          <cell r="BC2326">
            <v>42569</v>
          </cell>
        </row>
        <row r="2327">
          <cell r="BC2327">
            <v>42570</v>
          </cell>
        </row>
        <row r="2328">
          <cell r="BC2328">
            <v>42571</v>
          </cell>
        </row>
        <row r="2329">
          <cell r="BC2329">
            <v>42572</v>
          </cell>
        </row>
        <row r="2330">
          <cell r="BC2330">
            <v>42573</v>
          </cell>
        </row>
        <row r="2331">
          <cell r="BC2331">
            <v>42574</v>
          </cell>
        </row>
        <row r="2332">
          <cell r="BC2332">
            <v>42575</v>
          </cell>
        </row>
        <row r="2333">
          <cell r="BC2333">
            <v>42576</v>
          </cell>
        </row>
        <row r="2334">
          <cell r="BC2334">
            <v>42577</v>
          </cell>
        </row>
        <row r="2335">
          <cell r="BC2335">
            <v>42578</v>
          </cell>
        </row>
        <row r="2336">
          <cell r="BC2336">
            <v>42579</v>
          </cell>
        </row>
        <row r="2337">
          <cell r="BC2337">
            <v>42580</v>
          </cell>
        </row>
        <row r="2338">
          <cell r="BC2338">
            <v>42581</v>
          </cell>
        </row>
        <row r="2339">
          <cell r="BC2339">
            <v>42582</v>
          </cell>
        </row>
        <row r="2340">
          <cell r="BC2340">
            <v>42583</v>
          </cell>
        </row>
        <row r="2341">
          <cell r="BC2341">
            <v>42584</v>
          </cell>
        </row>
        <row r="2342">
          <cell r="BC2342">
            <v>42585</v>
          </cell>
        </row>
        <row r="2343">
          <cell r="BC2343">
            <v>42586</v>
          </cell>
        </row>
        <row r="2344">
          <cell r="BC2344">
            <v>42587</v>
          </cell>
        </row>
        <row r="2345">
          <cell r="BC2345">
            <v>42588</v>
          </cell>
        </row>
        <row r="2346">
          <cell r="BC2346">
            <v>42589</v>
          </cell>
        </row>
        <row r="2347">
          <cell r="BC2347">
            <v>42590</v>
          </cell>
        </row>
        <row r="2348">
          <cell r="BC2348">
            <v>42591</v>
          </cell>
        </row>
        <row r="2349">
          <cell r="BC2349">
            <v>42592</v>
          </cell>
        </row>
        <row r="2350">
          <cell r="BC2350">
            <v>42593</v>
          </cell>
        </row>
        <row r="2351">
          <cell r="BC2351">
            <v>42594</v>
          </cell>
        </row>
        <row r="2352">
          <cell r="BC2352">
            <v>42595</v>
          </cell>
        </row>
        <row r="2353">
          <cell r="BC2353">
            <v>42596</v>
          </cell>
        </row>
        <row r="2354">
          <cell r="BC2354">
            <v>42597</v>
          </cell>
        </row>
        <row r="2355">
          <cell r="BC2355">
            <v>42598</v>
          </cell>
        </row>
        <row r="2356">
          <cell r="BC2356">
            <v>42599</v>
          </cell>
        </row>
        <row r="2357">
          <cell r="BC2357">
            <v>42600</v>
          </cell>
        </row>
        <row r="2358">
          <cell r="BC2358">
            <v>42601</v>
          </cell>
        </row>
        <row r="2359">
          <cell r="BC2359">
            <v>42602</v>
          </cell>
        </row>
        <row r="2360">
          <cell r="BC2360">
            <v>42603</v>
          </cell>
        </row>
        <row r="2361">
          <cell r="BC2361">
            <v>42604</v>
          </cell>
        </row>
        <row r="2362">
          <cell r="BC2362">
            <v>42605</v>
          </cell>
        </row>
        <row r="2363">
          <cell r="BC2363">
            <v>42606</v>
          </cell>
        </row>
        <row r="2364">
          <cell r="BC2364">
            <v>42607</v>
          </cell>
        </row>
        <row r="2365">
          <cell r="BC2365">
            <v>42608</v>
          </cell>
        </row>
        <row r="2366">
          <cell r="BC2366">
            <v>42609</v>
          </cell>
        </row>
        <row r="2367">
          <cell r="BC2367">
            <v>42610</v>
          </cell>
        </row>
        <row r="2368">
          <cell r="BC2368">
            <v>42611</v>
          </cell>
        </row>
        <row r="2369">
          <cell r="BC2369">
            <v>42612</v>
          </cell>
        </row>
        <row r="2370">
          <cell r="BC2370">
            <v>42613</v>
          </cell>
        </row>
        <row r="2371">
          <cell r="BC2371">
            <v>42614</v>
          </cell>
        </row>
        <row r="2372">
          <cell r="BC2372">
            <v>42615</v>
          </cell>
        </row>
        <row r="2373">
          <cell r="BC2373">
            <v>42616</v>
          </cell>
        </row>
        <row r="2374">
          <cell r="BC2374">
            <v>42617</v>
          </cell>
        </row>
        <row r="2375">
          <cell r="BC2375">
            <v>42618</v>
          </cell>
        </row>
        <row r="2376">
          <cell r="BC2376">
            <v>42619</v>
          </cell>
        </row>
        <row r="2377">
          <cell r="BC2377">
            <v>42620</v>
          </cell>
        </row>
        <row r="2378">
          <cell r="BC2378">
            <v>42621</v>
          </cell>
        </row>
        <row r="2379">
          <cell r="BC2379">
            <v>42622</v>
          </cell>
        </row>
        <row r="2380">
          <cell r="BC2380">
            <v>42623</v>
          </cell>
        </row>
        <row r="2381">
          <cell r="BC2381">
            <v>42624</v>
          </cell>
        </row>
        <row r="2382">
          <cell r="BC2382">
            <v>42625</v>
          </cell>
        </row>
        <row r="2383">
          <cell r="BC2383">
            <v>42626</v>
          </cell>
        </row>
        <row r="2384">
          <cell r="BC2384">
            <v>42627</v>
          </cell>
        </row>
        <row r="2385">
          <cell r="BC2385">
            <v>42628</v>
          </cell>
        </row>
        <row r="2386">
          <cell r="BC2386">
            <v>42629</v>
          </cell>
        </row>
        <row r="2387">
          <cell r="BC2387">
            <v>42630</v>
          </cell>
        </row>
        <row r="2388">
          <cell r="BC2388">
            <v>42631</v>
          </cell>
        </row>
        <row r="2389">
          <cell r="BC2389">
            <v>42632</v>
          </cell>
        </row>
        <row r="2390">
          <cell r="BC2390">
            <v>42633</v>
          </cell>
        </row>
        <row r="2391">
          <cell r="BC2391">
            <v>42634</v>
          </cell>
        </row>
        <row r="2392">
          <cell r="BC2392">
            <v>42635</v>
          </cell>
        </row>
        <row r="2393">
          <cell r="BC2393">
            <v>42636</v>
          </cell>
        </row>
        <row r="2394">
          <cell r="BC2394">
            <v>42637</v>
          </cell>
        </row>
        <row r="2395">
          <cell r="BC2395">
            <v>42638</v>
          </cell>
        </row>
        <row r="2396">
          <cell r="BC2396">
            <v>42639</v>
          </cell>
        </row>
        <row r="2397">
          <cell r="BC2397">
            <v>42640</v>
          </cell>
        </row>
        <row r="2398">
          <cell r="BC2398">
            <v>42641</v>
          </cell>
        </row>
        <row r="2399">
          <cell r="BC2399">
            <v>42642</v>
          </cell>
        </row>
        <row r="2400">
          <cell r="BC2400">
            <v>42643</v>
          </cell>
        </row>
        <row r="2401">
          <cell r="BC2401">
            <v>42644</v>
          </cell>
        </row>
        <row r="2402">
          <cell r="BC2402">
            <v>42645</v>
          </cell>
        </row>
        <row r="2403">
          <cell r="BC2403">
            <v>42646</v>
          </cell>
        </row>
        <row r="2404">
          <cell r="BC2404">
            <v>42647</v>
          </cell>
        </row>
        <row r="2405">
          <cell r="BC2405">
            <v>42648</v>
          </cell>
        </row>
        <row r="2406">
          <cell r="BC2406">
            <v>42649</v>
          </cell>
        </row>
        <row r="2407">
          <cell r="BC2407">
            <v>42650</v>
          </cell>
        </row>
        <row r="2408">
          <cell r="BC2408">
            <v>42651</v>
          </cell>
        </row>
        <row r="2409">
          <cell r="BC2409">
            <v>42652</v>
          </cell>
        </row>
        <row r="2410">
          <cell r="BC2410">
            <v>42653</v>
          </cell>
        </row>
        <row r="2411">
          <cell r="BC2411">
            <v>42654</v>
          </cell>
        </row>
        <row r="2412">
          <cell r="BC2412">
            <v>42655</v>
          </cell>
        </row>
        <row r="2413">
          <cell r="BC2413">
            <v>42656</v>
          </cell>
        </row>
        <row r="2414">
          <cell r="BC2414">
            <v>42657</v>
          </cell>
        </row>
        <row r="2415">
          <cell r="BC2415">
            <v>42658</v>
          </cell>
        </row>
        <row r="2416">
          <cell r="BC2416">
            <v>42659</v>
          </cell>
        </row>
        <row r="2417">
          <cell r="BC2417">
            <v>42660</v>
          </cell>
        </row>
        <row r="2418">
          <cell r="BC2418">
            <v>42661</v>
          </cell>
        </row>
        <row r="2419">
          <cell r="BC2419">
            <v>42662</v>
          </cell>
        </row>
        <row r="2420">
          <cell r="BC2420">
            <v>42663</v>
          </cell>
        </row>
        <row r="2421">
          <cell r="BC2421">
            <v>42664</v>
          </cell>
        </row>
        <row r="2422">
          <cell r="BC2422">
            <v>42665</v>
          </cell>
        </row>
        <row r="2423">
          <cell r="BC2423">
            <v>42666</v>
          </cell>
        </row>
        <row r="2424">
          <cell r="BC2424">
            <v>42667</v>
          </cell>
        </row>
        <row r="2425">
          <cell r="BC2425">
            <v>42668</v>
          </cell>
        </row>
        <row r="2426">
          <cell r="BC2426">
            <v>42669</v>
          </cell>
        </row>
        <row r="2427">
          <cell r="BC2427">
            <v>42670</v>
          </cell>
        </row>
        <row r="2428">
          <cell r="BC2428">
            <v>42671</v>
          </cell>
        </row>
        <row r="2429">
          <cell r="BC2429">
            <v>42672</v>
          </cell>
        </row>
        <row r="2430">
          <cell r="BC2430">
            <v>42673</v>
          </cell>
        </row>
        <row r="2431">
          <cell r="BC2431">
            <v>42674</v>
          </cell>
        </row>
        <row r="2432">
          <cell r="BC2432">
            <v>42675</v>
          </cell>
        </row>
        <row r="2433">
          <cell r="BC2433">
            <v>42676</v>
          </cell>
        </row>
        <row r="2434">
          <cell r="BC2434">
            <v>42677</v>
          </cell>
        </row>
        <row r="2435">
          <cell r="BC2435">
            <v>42678</v>
          </cell>
        </row>
        <row r="2436">
          <cell r="BC2436">
            <v>42679</v>
          </cell>
        </row>
        <row r="2437">
          <cell r="BC2437">
            <v>42680</v>
          </cell>
        </row>
        <row r="2438">
          <cell r="BC2438">
            <v>42681</v>
          </cell>
        </row>
        <row r="2439">
          <cell r="BC2439">
            <v>42682</v>
          </cell>
        </row>
        <row r="2440">
          <cell r="BC2440">
            <v>42683</v>
          </cell>
        </row>
        <row r="2441">
          <cell r="BC2441">
            <v>42684</v>
          </cell>
        </row>
        <row r="2442">
          <cell r="BC2442">
            <v>42685</v>
          </cell>
        </row>
        <row r="2443">
          <cell r="BC2443">
            <v>42686</v>
          </cell>
        </row>
        <row r="2444">
          <cell r="BC2444">
            <v>42687</v>
          </cell>
        </row>
        <row r="2445">
          <cell r="BC2445">
            <v>42688</v>
          </cell>
        </row>
        <row r="2446">
          <cell r="BC2446">
            <v>42689</v>
          </cell>
        </row>
        <row r="2447">
          <cell r="BC2447">
            <v>42690</v>
          </cell>
        </row>
        <row r="2448">
          <cell r="BC2448">
            <v>42691</v>
          </cell>
        </row>
        <row r="2449">
          <cell r="BC2449">
            <v>42692</v>
          </cell>
        </row>
        <row r="2450">
          <cell r="BC2450">
            <v>42693</v>
          </cell>
        </row>
        <row r="2451">
          <cell r="BC2451">
            <v>42694</v>
          </cell>
        </row>
        <row r="2452">
          <cell r="BC2452">
            <v>42695</v>
          </cell>
        </row>
        <row r="2453">
          <cell r="BC2453">
            <v>42696</v>
          </cell>
        </row>
        <row r="2454">
          <cell r="BC2454">
            <v>42697</v>
          </cell>
        </row>
        <row r="2455">
          <cell r="BC2455">
            <v>42698</v>
          </cell>
        </row>
        <row r="2456">
          <cell r="BC2456">
            <v>42699</v>
          </cell>
        </row>
        <row r="2457">
          <cell r="BC2457">
            <v>42700</v>
          </cell>
        </row>
        <row r="2458">
          <cell r="BC2458">
            <v>42701</v>
          </cell>
        </row>
        <row r="2459">
          <cell r="BC2459">
            <v>42702</v>
          </cell>
        </row>
        <row r="2460">
          <cell r="BC2460">
            <v>42703</v>
          </cell>
        </row>
        <row r="2461">
          <cell r="BC2461">
            <v>42704</v>
          </cell>
        </row>
        <row r="2462">
          <cell r="BC2462">
            <v>42705</v>
          </cell>
        </row>
        <row r="2463">
          <cell r="BC2463">
            <v>42706</v>
          </cell>
        </row>
        <row r="2464">
          <cell r="BC2464">
            <v>42707</v>
          </cell>
        </row>
        <row r="2465">
          <cell r="BC2465">
            <v>42708</v>
          </cell>
        </row>
        <row r="2466">
          <cell r="BC2466">
            <v>42709</v>
          </cell>
        </row>
        <row r="2467">
          <cell r="BC2467">
            <v>42710</v>
          </cell>
        </row>
        <row r="2468">
          <cell r="BC2468">
            <v>42711</v>
          </cell>
        </row>
        <row r="2469">
          <cell r="BC2469">
            <v>42712</v>
          </cell>
        </row>
        <row r="2470">
          <cell r="BC2470">
            <v>42713</v>
          </cell>
        </row>
        <row r="2471">
          <cell r="BC2471">
            <v>42714</v>
          </cell>
        </row>
        <row r="2472">
          <cell r="BC2472">
            <v>42715</v>
          </cell>
        </row>
        <row r="2473">
          <cell r="BC2473">
            <v>42716</v>
          </cell>
        </row>
        <row r="2474">
          <cell r="BC2474">
            <v>42717</v>
          </cell>
        </row>
        <row r="2475">
          <cell r="BC2475">
            <v>42718</v>
          </cell>
        </row>
        <row r="2476">
          <cell r="BC2476">
            <v>42719</v>
          </cell>
        </row>
        <row r="2477">
          <cell r="BC2477">
            <v>42720</v>
          </cell>
        </row>
        <row r="2478">
          <cell r="BC2478">
            <v>42721</v>
          </cell>
        </row>
        <row r="2479">
          <cell r="BC2479">
            <v>42722</v>
          </cell>
        </row>
        <row r="2480">
          <cell r="BC2480">
            <v>42723</v>
          </cell>
        </row>
        <row r="2481">
          <cell r="BC2481">
            <v>42724</v>
          </cell>
        </row>
        <row r="2482">
          <cell r="BC2482">
            <v>42725</v>
          </cell>
        </row>
        <row r="2483">
          <cell r="BC2483">
            <v>42726</v>
          </cell>
        </row>
        <row r="2484">
          <cell r="BC2484">
            <v>42727</v>
          </cell>
        </row>
        <row r="2485">
          <cell r="BC2485">
            <v>42728</v>
          </cell>
        </row>
        <row r="2486">
          <cell r="BC2486">
            <v>42729</v>
          </cell>
        </row>
        <row r="2487">
          <cell r="BC2487">
            <v>42730</v>
          </cell>
        </row>
        <row r="2488">
          <cell r="BC2488">
            <v>42731</v>
          </cell>
        </row>
        <row r="2489">
          <cell r="BC2489">
            <v>42732</v>
          </cell>
        </row>
        <row r="2490">
          <cell r="BC2490">
            <v>42733</v>
          </cell>
        </row>
        <row r="2491">
          <cell r="BC2491">
            <v>42734</v>
          </cell>
        </row>
        <row r="2492">
          <cell r="BC2492">
            <v>42735</v>
          </cell>
        </row>
        <row r="2493">
          <cell r="BC2493">
            <v>42736</v>
          </cell>
        </row>
        <row r="2494">
          <cell r="BC2494">
            <v>42737</v>
          </cell>
        </row>
        <row r="2495">
          <cell r="BC2495">
            <v>42738</v>
          </cell>
        </row>
        <row r="2496">
          <cell r="BC2496">
            <v>42739</v>
          </cell>
        </row>
        <row r="2497">
          <cell r="BC2497">
            <v>42740</v>
          </cell>
        </row>
        <row r="2498">
          <cell r="BC2498">
            <v>42741</v>
          </cell>
        </row>
        <row r="2499">
          <cell r="BC2499">
            <v>42742</v>
          </cell>
        </row>
        <row r="2500">
          <cell r="BC2500">
            <v>42743</v>
          </cell>
        </row>
        <row r="2501">
          <cell r="BC2501">
            <v>42744</v>
          </cell>
        </row>
        <row r="2502">
          <cell r="BC2502">
            <v>42745</v>
          </cell>
        </row>
        <row r="2503">
          <cell r="BC2503">
            <v>42746</v>
          </cell>
        </row>
        <row r="2504">
          <cell r="BC2504">
            <v>42747</v>
          </cell>
        </row>
        <row r="2505">
          <cell r="BC2505">
            <v>42748</v>
          </cell>
        </row>
        <row r="2506">
          <cell r="BC2506">
            <v>42749</v>
          </cell>
        </row>
        <row r="2507">
          <cell r="BC2507">
            <v>42750</v>
          </cell>
        </row>
        <row r="2508">
          <cell r="BC2508">
            <v>42751</v>
          </cell>
        </row>
        <row r="2509">
          <cell r="BC2509">
            <v>42752</v>
          </cell>
        </row>
        <row r="2510">
          <cell r="BC2510">
            <v>42753</v>
          </cell>
        </row>
        <row r="2511">
          <cell r="BC2511">
            <v>42754</v>
          </cell>
        </row>
        <row r="2512">
          <cell r="BC2512">
            <v>42755</v>
          </cell>
        </row>
        <row r="2513">
          <cell r="BC2513">
            <v>42756</v>
          </cell>
        </row>
        <row r="2514">
          <cell r="BC2514">
            <v>42757</v>
          </cell>
        </row>
        <row r="2515">
          <cell r="BC2515">
            <v>42758</v>
          </cell>
        </row>
        <row r="2516">
          <cell r="BC2516">
            <v>42759</v>
          </cell>
        </row>
        <row r="2517">
          <cell r="BC2517">
            <v>42760</v>
          </cell>
        </row>
        <row r="2518">
          <cell r="BC2518">
            <v>42761</v>
          </cell>
        </row>
        <row r="2519">
          <cell r="BC2519">
            <v>42762</v>
          </cell>
        </row>
        <row r="2520">
          <cell r="BC2520">
            <v>42763</v>
          </cell>
        </row>
        <row r="2521">
          <cell r="BC2521">
            <v>42764</v>
          </cell>
        </row>
        <row r="2522">
          <cell r="BC2522">
            <v>42765</v>
          </cell>
        </row>
        <row r="2523">
          <cell r="BC2523">
            <v>42766</v>
          </cell>
        </row>
        <row r="2524">
          <cell r="BC2524">
            <v>42767</v>
          </cell>
        </row>
        <row r="2525">
          <cell r="BC2525">
            <v>42768</v>
          </cell>
        </row>
        <row r="2526">
          <cell r="BC2526">
            <v>42769</v>
          </cell>
        </row>
        <row r="2527">
          <cell r="BC2527">
            <v>42770</v>
          </cell>
        </row>
        <row r="2528">
          <cell r="BC2528">
            <v>42771</v>
          </cell>
        </row>
        <row r="2529">
          <cell r="BC2529">
            <v>42772</v>
          </cell>
        </row>
        <row r="2530">
          <cell r="BC2530">
            <v>42773</v>
          </cell>
        </row>
        <row r="2531">
          <cell r="BC2531">
            <v>42774</v>
          </cell>
        </row>
        <row r="2532">
          <cell r="BC2532">
            <v>42775</v>
          </cell>
        </row>
        <row r="2533">
          <cell r="BC2533">
            <v>42776</v>
          </cell>
        </row>
        <row r="2534">
          <cell r="BC2534">
            <v>42777</v>
          </cell>
        </row>
        <row r="2535">
          <cell r="BC2535">
            <v>42778</v>
          </cell>
        </row>
        <row r="2536">
          <cell r="BC2536">
            <v>42779</v>
          </cell>
        </row>
        <row r="2537">
          <cell r="BC2537">
            <v>42780</v>
          </cell>
        </row>
        <row r="2538">
          <cell r="BC2538">
            <v>42781</v>
          </cell>
        </row>
        <row r="2539">
          <cell r="BC2539">
            <v>42782</v>
          </cell>
        </row>
        <row r="2540">
          <cell r="BC2540">
            <v>42783</v>
          </cell>
        </row>
        <row r="2541">
          <cell r="BC2541">
            <v>42784</v>
          </cell>
        </row>
        <row r="2542">
          <cell r="BC2542">
            <v>42785</v>
          </cell>
        </row>
        <row r="2543">
          <cell r="BC2543">
            <v>42786</v>
          </cell>
        </row>
        <row r="2544">
          <cell r="BC2544">
            <v>42787</v>
          </cell>
        </row>
        <row r="2545">
          <cell r="BC2545">
            <v>42788</v>
          </cell>
        </row>
        <row r="2546">
          <cell r="BC2546">
            <v>42789</v>
          </cell>
        </row>
        <row r="2547">
          <cell r="BC2547">
            <v>42790</v>
          </cell>
        </row>
        <row r="2548">
          <cell r="BC2548">
            <v>42791</v>
          </cell>
        </row>
        <row r="2549">
          <cell r="BC2549">
            <v>42792</v>
          </cell>
        </row>
        <row r="2550">
          <cell r="BC2550">
            <v>42793</v>
          </cell>
        </row>
        <row r="2551">
          <cell r="BC2551">
            <v>42794</v>
          </cell>
        </row>
        <row r="2552">
          <cell r="BC2552">
            <v>42795</v>
          </cell>
        </row>
        <row r="2553">
          <cell r="BC2553">
            <v>42796</v>
          </cell>
        </row>
        <row r="2554">
          <cell r="BC2554">
            <v>42797</v>
          </cell>
        </row>
        <row r="2555">
          <cell r="BC2555">
            <v>42798</v>
          </cell>
        </row>
        <row r="2556">
          <cell r="BC2556">
            <v>42799</v>
          </cell>
        </row>
        <row r="2557">
          <cell r="BC2557">
            <v>42800</v>
          </cell>
        </row>
        <row r="2558">
          <cell r="BC2558">
            <v>42801</v>
          </cell>
        </row>
        <row r="2559">
          <cell r="BC2559">
            <v>42802</v>
          </cell>
        </row>
        <row r="2560">
          <cell r="BC2560">
            <v>42803</v>
          </cell>
        </row>
        <row r="2561">
          <cell r="BC2561">
            <v>42804</v>
          </cell>
        </row>
        <row r="2562">
          <cell r="BC2562">
            <v>42805</v>
          </cell>
        </row>
        <row r="2563">
          <cell r="BC2563">
            <v>42806</v>
          </cell>
        </row>
        <row r="2564">
          <cell r="BC2564">
            <v>42807</v>
          </cell>
        </row>
        <row r="2565">
          <cell r="BC2565">
            <v>42808</v>
          </cell>
        </row>
        <row r="2566">
          <cell r="BC2566">
            <v>42809</v>
          </cell>
        </row>
        <row r="2567">
          <cell r="BC2567">
            <v>42810</v>
          </cell>
        </row>
        <row r="2568">
          <cell r="BC2568">
            <v>42811</v>
          </cell>
        </row>
        <row r="2569">
          <cell r="BC2569">
            <v>42812</v>
          </cell>
        </row>
        <row r="2570">
          <cell r="BC2570">
            <v>42813</v>
          </cell>
        </row>
        <row r="2571">
          <cell r="BC2571">
            <v>42814</v>
          </cell>
        </row>
        <row r="2572">
          <cell r="BC2572">
            <v>42815</v>
          </cell>
        </row>
        <row r="2573">
          <cell r="BC2573">
            <v>42816</v>
          </cell>
        </row>
        <row r="2574">
          <cell r="BC2574">
            <v>42817</v>
          </cell>
        </row>
        <row r="2575">
          <cell r="BC2575">
            <v>42818</v>
          </cell>
        </row>
        <row r="2576">
          <cell r="BC2576">
            <v>42819</v>
          </cell>
        </row>
        <row r="2577">
          <cell r="BC2577">
            <v>42820</v>
          </cell>
        </row>
        <row r="2578">
          <cell r="BC2578">
            <v>42821</v>
          </cell>
        </row>
        <row r="2579">
          <cell r="BC2579">
            <v>42822</v>
          </cell>
        </row>
        <row r="2580">
          <cell r="BC2580">
            <v>42823</v>
          </cell>
        </row>
        <row r="2581">
          <cell r="BC2581">
            <v>42824</v>
          </cell>
        </row>
        <row r="2582">
          <cell r="BC2582">
            <v>42825</v>
          </cell>
        </row>
        <row r="2583">
          <cell r="BC2583">
            <v>42826</v>
          </cell>
        </row>
        <row r="2584">
          <cell r="BC2584">
            <v>42827</v>
          </cell>
        </row>
        <row r="2585">
          <cell r="BC2585">
            <v>42828</v>
          </cell>
        </row>
        <row r="2586">
          <cell r="BC2586">
            <v>42829</v>
          </cell>
        </row>
        <row r="2587">
          <cell r="BC2587">
            <v>42830</v>
          </cell>
        </row>
        <row r="2588">
          <cell r="BC2588">
            <v>42831</v>
          </cell>
        </row>
        <row r="2589">
          <cell r="BC2589">
            <v>42832</v>
          </cell>
        </row>
        <row r="2590">
          <cell r="BC2590">
            <v>42833</v>
          </cell>
        </row>
        <row r="2591">
          <cell r="BC2591">
            <v>42834</v>
          </cell>
        </row>
        <row r="2592">
          <cell r="BC2592">
            <v>42835</v>
          </cell>
        </row>
        <row r="2593">
          <cell r="BC2593">
            <v>42836</v>
          </cell>
        </row>
        <row r="2594">
          <cell r="BC2594">
            <v>42837</v>
          </cell>
        </row>
        <row r="2595">
          <cell r="BC2595">
            <v>42838</v>
          </cell>
        </row>
        <row r="2596">
          <cell r="BC2596">
            <v>42839</v>
          </cell>
        </row>
        <row r="2597">
          <cell r="BC2597">
            <v>42840</v>
          </cell>
        </row>
        <row r="2598">
          <cell r="BC2598">
            <v>42841</v>
          </cell>
        </row>
        <row r="2599">
          <cell r="BC2599">
            <v>42842</v>
          </cell>
        </row>
        <row r="2600">
          <cell r="BC2600">
            <v>42843</v>
          </cell>
        </row>
        <row r="2601">
          <cell r="BC2601">
            <v>42844</v>
          </cell>
        </row>
        <row r="2602">
          <cell r="BC2602">
            <v>42845</v>
          </cell>
        </row>
        <row r="2603">
          <cell r="BC2603">
            <v>42846</v>
          </cell>
        </row>
        <row r="2604">
          <cell r="BC2604">
            <v>42847</v>
          </cell>
        </row>
        <row r="2605">
          <cell r="BC2605">
            <v>42848</v>
          </cell>
        </row>
        <row r="2606">
          <cell r="BC2606">
            <v>42849</v>
          </cell>
        </row>
        <row r="2607">
          <cell r="BC2607">
            <v>42850</v>
          </cell>
        </row>
        <row r="2608">
          <cell r="BC2608">
            <v>42851</v>
          </cell>
        </row>
        <row r="2609">
          <cell r="BC2609">
            <v>42852</v>
          </cell>
        </row>
        <row r="2610">
          <cell r="BC2610">
            <v>42853</v>
          </cell>
        </row>
        <row r="2611">
          <cell r="BC2611">
            <v>42854</v>
          </cell>
        </row>
        <row r="2612">
          <cell r="BC2612">
            <v>42855</v>
          </cell>
        </row>
        <row r="2613">
          <cell r="BC2613">
            <v>42856</v>
          </cell>
        </row>
        <row r="2614">
          <cell r="BC2614">
            <v>42857</v>
          </cell>
        </row>
        <row r="2615">
          <cell r="BC2615">
            <v>42858</v>
          </cell>
        </row>
        <row r="2616">
          <cell r="BC2616">
            <v>42859</v>
          </cell>
        </row>
        <row r="2617">
          <cell r="BC2617">
            <v>42860</v>
          </cell>
        </row>
        <row r="2618">
          <cell r="BC2618">
            <v>42861</v>
          </cell>
        </row>
        <row r="2619">
          <cell r="BC2619">
            <v>42862</v>
          </cell>
        </row>
        <row r="2620">
          <cell r="BC2620">
            <v>42863</v>
          </cell>
        </row>
        <row r="2621">
          <cell r="BC2621">
            <v>42864</v>
          </cell>
        </row>
        <row r="2622">
          <cell r="BC2622">
            <v>42865</v>
          </cell>
        </row>
        <row r="2623">
          <cell r="BC2623">
            <v>42866</v>
          </cell>
        </row>
        <row r="2624">
          <cell r="BC2624">
            <v>42867</v>
          </cell>
        </row>
        <row r="2625">
          <cell r="BC2625">
            <v>42868</v>
          </cell>
        </row>
        <row r="2626">
          <cell r="BC2626">
            <v>42869</v>
          </cell>
        </row>
        <row r="2627">
          <cell r="BC2627">
            <v>42870</v>
          </cell>
        </row>
        <row r="2628">
          <cell r="BC2628">
            <v>42871</v>
          </cell>
        </row>
        <row r="2629">
          <cell r="BC2629">
            <v>42872</v>
          </cell>
        </row>
        <row r="2630">
          <cell r="BC2630">
            <v>42873</v>
          </cell>
        </row>
        <row r="2631">
          <cell r="BC2631">
            <v>42874</v>
          </cell>
        </row>
        <row r="2632">
          <cell r="BC2632">
            <v>42875</v>
          </cell>
        </row>
        <row r="2633">
          <cell r="BC2633">
            <v>42876</v>
          </cell>
        </row>
        <row r="2634">
          <cell r="BC2634">
            <v>42877</v>
          </cell>
        </row>
        <row r="2635">
          <cell r="BC2635">
            <v>42878</v>
          </cell>
        </row>
        <row r="2636">
          <cell r="BC2636">
            <v>42879</v>
          </cell>
        </row>
        <row r="2637">
          <cell r="BC2637">
            <v>42880</v>
          </cell>
        </row>
        <row r="2638">
          <cell r="BC2638">
            <v>42881</v>
          </cell>
        </row>
        <row r="2639">
          <cell r="BC2639">
            <v>42882</v>
          </cell>
        </row>
        <row r="2640">
          <cell r="BC2640">
            <v>42883</v>
          </cell>
        </row>
        <row r="2641">
          <cell r="BC2641">
            <v>42884</v>
          </cell>
        </row>
        <row r="2642">
          <cell r="BC2642">
            <v>42885</v>
          </cell>
        </row>
        <row r="2643">
          <cell r="BC2643">
            <v>42886</v>
          </cell>
        </row>
        <row r="2644">
          <cell r="BC2644">
            <v>42887</v>
          </cell>
        </row>
        <row r="2645">
          <cell r="BC2645">
            <v>42888</v>
          </cell>
        </row>
        <row r="2646">
          <cell r="BC2646">
            <v>42889</v>
          </cell>
        </row>
        <row r="2647">
          <cell r="BC2647">
            <v>42890</v>
          </cell>
        </row>
        <row r="2648">
          <cell r="BC2648">
            <v>42891</v>
          </cell>
        </row>
        <row r="2649">
          <cell r="BC2649">
            <v>42892</v>
          </cell>
        </row>
        <row r="2650">
          <cell r="BC2650">
            <v>42893</v>
          </cell>
        </row>
        <row r="2651">
          <cell r="BC2651">
            <v>42894</v>
          </cell>
        </row>
        <row r="2652">
          <cell r="BC2652">
            <v>42895</v>
          </cell>
        </row>
        <row r="2653">
          <cell r="BC2653">
            <v>42896</v>
          </cell>
        </row>
        <row r="2654">
          <cell r="BC2654">
            <v>42897</v>
          </cell>
        </row>
        <row r="2655">
          <cell r="BC2655">
            <v>42898</v>
          </cell>
        </row>
        <row r="2656">
          <cell r="BC2656">
            <v>42899</v>
          </cell>
        </row>
        <row r="2657">
          <cell r="BC2657">
            <v>42900</v>
          </cell>
        </row>
        <row r="2658">
          <cell r="BC2658">
            <v>42901</v>
          </cell>
        </row>
        <row r="2659">
          <cell r="BC2659">
            <v>42902</v>
          </cell>
        </row>
        <row r="2660">
          <cell r="BC2660">
            <v>42903</v>
          </cell>
        </row>
        <row r="2661">
          <cell r="BC2661">
            <v>42904</v>
          </cell>
        </row>
        <row r="2662">
          <cell r="BC2662">
            <v>42905</v>
          </cell>
        </row>
        <row r="2663">
          <cell r="BC2663">
            <v>42906</v>
          </cell>
        </row>
        <row r="2664">
          <cell r="BC2664">
            <v>42907</v>
          </cell>
        </row>
        <row r="2665">
          <cell r="BC2665">
            <v>42908</v>
          </cell>
        </row>
        <row r="2666">
          <cell r="BC2666">
            <v>42909</v>
          </cell>
        </row>
        <row r="2667">
          <cell r="BC2667">
            <v>42910</v>
          </cell>
        </row>
        <row r="2668">
          <cell r="BC2668">
            <v>42911</v>
          </cell>
        </row>
        <row r="2669">
          <cell r="BC2669">
            <v>42912</v>
          </cell>
        </row>
        <row r="2670">
          <cell r="BC2670">
            <v>42913</v>
          </cell>
        </row>
        <row r="2671">
          <cell r="BC2671">
            <v>42914</v>
          </cell>
        </row>
        <row r="2672">
          <cell r="BC2672">
            <v>42915</v>
          </cell>
        </row>
        <row r="2673">
          <cell r="BC2673">
            <v>42916</v>
          </cell>
        </row>
        <row r="2674">
          <cell r="BC2674">
            <v>42917</v>
          </cell>
        </row>
        <row r="2675">
          <cell r="BC2675">
            <v>42918</v>
          </cell>
        </row>
        <row r="2676">
          <cell r="BC2676">
            <v>42919</v>
          </cell>
        </row>
        <row r="2677">
          <cell r="BC2677">
            <v>42920</v>
          </cell>
        </row>
        <row r="2678">
          <cell r="BC2678">
            <v>42921</v>
          </cell>
        </row>
        <row r="2679">
          <cell r="BC2679">
            <v>42922</v>
          </cell>
        </row>
        <row r="2680">
          <cell r="BC2680">
            <v>42923</v>
          </cell>
        </row>
        <row r="2681">
          <cell r="BC2681">
            <v>42924</v>
          </cell>
        </row>
        <row r="2682">
          <cell r="BC2682">
            <v>42925</v>
          </cell>
        </row>
        <row r="2683">
          <cell r="BC2683">
            <v>42926</v>
          </cell>
        </row>
        <row r="2684">
          <cell r="BC2684">
            <v>42927</v>
          </cell>
        </row>
        <row r="2685">
          <cell r="BC2685">
            <v>42928</v>
          </cell>
        </row>
        <row r="2686">
          <cell r="BC2686">
            <v>42929</v>
          </cell>
        </row>
        <row r="2687">
          <cell r="BC2687">
            <v>42930</v>
          </cell>
        </row>
        <row r="2688">
          <cell r="BC2688">
            <v>42931</v>
          </cell>
        </row>
        <row r="2689">
          <cell r="BC2689">
            <v>42932</v>
          </cell>
        </row>
        <row r="2690">
          <cell r="BC2690">
            <v>42933</v>
          </cell>
        </row>
        <row r="2691">
          <cell r="BC2691">
            <v>42934</v>
          </cell>
        </row>
        <row r="2692">
          <cell r="BC2692">
            <v>42935</v>
          </cell>
        </row>
        <row r="2693">
          <cell r="BC2693">
            <v>42936</v>
          </cell>
        </row>
        <row r="2694">
          <cell r="BC2694">
            <v>42937</v>
          </cell>
        </row>
        <row r="2695">
          <cell r="BC2695">
            <v>42938</v>
          </cell>
        </row>
        <row r="2696">
          <cell r="BC2696">
            <v>42939</v>
          </cell>
        </row>
        <row r="2697">
          <cell r="BC2697">
            <v>42940</v>
          </cell>
        </row>
        <row r="2698">
          <cell r="BC2698">
            <v>42941</v>
          </cell>
        </row>
        <row r="2699">
          <cell r="BC2699">
            <v>42942</v>
          </cell>
        </row>
        <row r="2700">
          <cell r="BC2700">
            <v>42943</v>
          </cell>
        </row>
        <row r="2701">
          <cell r="BC2701">
            <v>42944</v>
          </cell>
        </row>
        <row r="2702">
          <cell r="BC2702">
            <v>42945</v>
          </cell>
        </row>
        <row r="2703">
          <cell r="BC2703">
            <v>42946</v>
          </cell>
        </row>
        <row r="2704">
          <cell r="BC2704">
            <v>42947</v>
          </cell>
        </row>
        <row r="2705">
          <cell r="BC2705">
            <v>42948</v>
          </cell>
        </row>
        <row r="2706">
          <cell r="BC2706">
            <v>42949</v>
          </cell>
        </row>
        <row r="2707">
          <cell r="BC2707">
            <v>42950</v>
          </cell>
        </row>
        <row r="2708">
          <cell r="BC2708">
            <v>42951</v>
          </cell>
        </row>
        <row r="2709">
          <cell r="BC2709">
            <v>42952</v>
          </cell>
        </row>
        <row r="2710">
          <cell r="BC2710">
            <v>42953</v>
          </cell>
        </row>
        <row r="2711">
          <cell r="BC2711">
            <v>42954</v>
          </cell>
        </row>
        <row r="2712">
          <cell r="BC2712">
            <v>42955</v>
          </cell>
        </row>
        <row r="2713">
          <cell r="BC2713">
            <v>42956</v>
          </cell>
        </row>
        <row r="2714">
          <cell r="BC2714">
            <v>42957</v>
          </cell>
        </row>
        <row r="2715">
          <cell r="BC2715">
            <v>42958</v>
          </cell>
        </row>
        <row r="2716">
          <cell r="BC2716">
            <v>42959</v>
          </cell>
        </row>
        <row r="2717">
          <cell r="BC2717">
            <v>42960</v>
          </cell>
        </row>
        <row r="2718">
          <cell r="BC2718">
            <v>42961</v>
          </cell>
        </row>
        <row r="2719">
          <cell r="BC2719">
            <v>42962</v>
          </cell>
        </row>
        <row r="2720">
          <cell r="BC2720">
            <v>42963</v>
          </cell>
        </row>
        <row r="2721">
          <cell r="BC2721">
            <v>42964</v>
          </cell>
        </row>
        <row r="2722">
          <cell r="BC2722">
            <v>42965</v>
          </cell>
        </row>
        <row r="2723">
          <cell r="BC2723">
            <v>42966</v>
          </cell>
        </row>
        <row r="2724">
          <cell r="BC2724">
            <v>42967</v>
          </cell>
        </row>
        <row r="2725">
          <cell r="BC2725">
            <v>42968</v>
          </cell>
        </row>
        <row r="2726">
          <cell r="BC2726">
            <v>42969</v>
          </cell>
        </row>
        <row r="2727">
          <cell r="BC2727">
            <v>42970</v>
          </cell>
        </row>
        <row r="2728">
          <cell r="BC2728">
            <v>42971</v>
          </cell>
        </row>
        <row r="2729">
          <cell r="BC2729">
            <v>42972</v>
          </cell>
        </row>
        <row r="2730">
          <cell r="BC2730">
            <v>42973</v>
          </cell>
        </row>
        <row r="2731">
          <cell r="BC2731">
            <v>42974</v>
          </cell>
        </row>
        <row r="2732">
          <cell r="BC2732">
            <v>42975</v>
          </cell>
        </row>
        <row r="2733">
          <cell r="BC2733">
            <v>42976</v>
          </cell>
        </row>
        <row r="2734">
          <cell r="BC2734">
            <v>42977</v>
          </cell>
        </row>
        <row r="2735">
          <cell r="BC2735">
            <v>42978</v>
          </cell>
        </row>
        <row r="2736">
          <cell r="BC2736">
            <v>42979</v>
          </cell>
        </row>
        <row r="2737">
          <cell r="BC2737">
            <v>42980</v>
          </cell>
        </row>
        <row r="2738">
          <cell r="BC2738">
            <v>42981</v>
          </cell>
        </row>
        <row r="2739">
          <cell r="BC2739">
            <v>42982</v>
          </cell>
        </row>
        <row r="2740">
          <cell r="BC2740">
            <v>42983</v>
          </cell>
        </row>
        <row r="2741">
          <cell r="BC2741">
            <v>42984</v>
          </cell>
        </row>
        <row r="2742">
          <cell r="BC2742">
            <v>42985</v>
          </cell>
        </row>
        <row r="2743">
          <cell r="BC2743">
            <v>42986</v>
          </cell>
        </row>
        <row r="2744">
          <cell r="BC2744">
            <v>42987</v>
          </cell>
        </row>
        <row r="2745">
          <cell r="BC2745">
            <v>42988</v>
          </cell>
        </row>
        <row r="2746">
          <cell r="BC2746">
            <v>42989</v>
          </cell>
        </row>
        <row r="2747">
          <cell r="BC2747">
            <v>42990</v>
          </cell>
        </row>
        <row r="2748">
          <cell r="BC2748">
            <v>42991</v>
          </cell>
        </row>
        <row r="2749">
          <cell r="BC2749">
            <v>42992</v>
          </cell>
        </row>
        <row r="2750">
          <cell r="BC2750">
            <v>42993</v>
          </cell>
        </row>
        <row r="2751">
          <cell r="BC2751">
            <v>42994</v>
          </cell>
        </row>
        <row r="2752">
          <cell r="BC2752">
            <v>42995</v>
          </cell>
        </row>
        <row r="2753">
          <cell r="BC2753">
            <v>42996</v>
          </cell>
        </row>
        <row r="2754">
          <cell r="BC2754">
            <v>42997</v>
          </cell>
        </row>
        <row r="2755">
          <cell r="BC2755">
            <v>42998</v>
          </cell>
        </row>
        <row r="2756">
          <cell r="BC2756">
            <v>42999</v>
          </cell>
        </row>
        <row r="2757">
          <cell r="BC2757">
            <v>43000</v>
          </cell>
        </row>
        <row r="2758">
          <cell r="BC2758">
            <v>43001</v>
          </cell>
        </row>
        <row r="2759">
          <cell r="BC2759">
            <v>43002</v>
          </cell>
        </row>
        <row r="2760">
          <cell r="BC2760">
            <v>43003</v>
          </cell>
        </row>
        <row r="2761">
          <cell r="BC2761">
            <v>43004</v>
          </cell>
        </row>
        <row r="2762">
          <cell r="BC2762">
            <v>43005</v>
          </cell>
        </row>
        <row r="2763">
          <cell r="BC2763">
            <v>43006</v>
          </cell>
        </row>
        <row r="2764">
          <cell r="BC2764">
            <v>43007</v>
          </cell>
        </row>
        <row r="2765">
          <cell r="BC2765">
            <v>43008</v>
          </cell>
        </row>
        <row r="2766">
          <cell r="BC2766">
            <v>43009</v>
          </cell>
        </row>
        <row r="2767">
          <cell r="BC2767">
            <v>43010</v>
          </cell>
        </row>
        <row r="2768">
          <cell r="BC2768">
            <v>43011</v>
          </cell>
        </row>
        <row r="2769">
          <cell r="BC2769">
            <v>43012</v>
          </cell>
        </row>
        <row r="2770">
          <cell r="BC2770">
            <v>43013</v>
          </cell>
        </row>
        <row r="2771">
          <cell r="BC2771">
            <v>43014</v>
          </cell>
        </row>
        <row r="2772">
          <cell r="BC2772">
            <v>43015</v>
          </cell>
        </row>
        <row r="2773">
          <cell r="BC2773">
            <v>43016</v>
          </cell>
        </row>
        <row r="2774">
          <cell r="BC2774">
            <v>43017</v>
          </cell>
        </row>
        <row r="2775">
          <cell r="BC2775">
            <v>43018</v>
          </cell>
        </row>
        <row r="2776">
          <cell r="BC2776">
            <v>43019</v>
          </cell>
        </row>
        <row r="2777">
          <cell r="BC2777">
            <v>43020</v>
          </cell>
        </row>
        <row r="2778">
          <cell r="BC2778">
            <v>43021</v>
          </cell>
        </row>
        <row r="2779">
          <cell r="BC2779">
            <v>43022</v>
          </cell>
        </row>
        <row r="2780">
          <cell r="BC2780">
            <v>43023</v>
          </cell>
        </row>
        <row r="2781">
          <cell r="BC2781">
            <v>43024</v>
          </cell>
        </row>
        <row r="2782">
          <cell r="BC2782">
            <v>43025</v>
          </cell>
        </row>
        <row r="2783">
          <cell r="BC2783">
            <v>43026</v>
          </cell>
        </row>
        <row r="2784">
          <cell r="BC2784">
            <v>43027</v>
          </cell>
        </row>
        <row r="2785">
          <cell r="BC2785">
            <v>43028</v>
          </cell>
        </row>
        <row r="2786">
          <cell r="BC2786">
            <v>43029</v>
          </cell>
        </row>
        <row r="2787">
          <cell r="BC2787">
            <v>43030</v>
          </cell>
        </row>
        <row r="2788">
          <cell r="BC2788">
            <v>43031</v>
          </cell>
        </row>
        <row r="2789">
          <cell r="BC2789">
            <v>43032</v>
          </cell>
        </row>
        <row r="2790">
          <cell r="BC2790">
            <v>43033</v>
          </cell>
        </row>
        <row r="2791">
          <cell r="BC2791">
            <v>43034</v>
          </cell>
        </row>
        <row r="2792">
          <cell r="BC2792">
            <v>43035</v>
          </cell>
        </row>
        <row r="2793">
          <cell r="BC2793">
            <v>43036</v>
          </cell>
        </row>
        <row r="2794">
          <cell r="BC2794">
            <v>43037</v>
          </cell>
        </row>
        <row r="2795">
          <cell r="BC2795">
            <v>43038</v>
          </cell>
        </row>
        <row r="2796">
          <cell r="BC2796">
            <v>43039</v>
          </cell>
        </row>
        <row r="2797">
          <cell r="BC2797">
            <v>43040</v>
          </cell>
        </row>
        <row r="2798">
          <cell r="BC2798">
            <v>43041</v>
          </cell>
        </row>
        <row r="2799">
          <cell r="BC2799">
            <v>43042</v>
          </cell>
        </row>
        <row r="2800">
          <cell r="BC2800">
            <v>43043</v>
          </cell>
        </row>
        <row r="2801">
          <cell r="BC2801">
            <v>43044</v>
          </cell>
        </row>
        <row r="2802">
          <cell r="BC2802">
            <v>43045</v>
          </cell>
        </row>
        <row r="2803">
          <cell r="BC2803">
            <v>43046</v>
          </cell>
        </row>
        <row r="2804">
          <cell r="BC2804">
            <v>43047</v>
          </cell>
        </row>
        <row r="2805">
          <cell r="BC2805">
            <v>43048</v>
          </cell>
        </row>
        <row r="2806">
          <cell r="BC2806">
            <v>43049</v>
          </cell>
        </row>
        <row r="2807">
          <cell r="BC2807">
            <v>43050</v>
          </cell>
        </row>
        <row r="2808">
          <cell r="BC2808">
            <v>43051</v>
          </cell>
        </row>
        <row r="2809">
          <cell r="BC2809">
            <v>43052</v>
          </cell>
        </row>
        <row r="2810">
          <cell r="BC2810">
            <v>43053</v>
          </cell>
        </row>
        <row r="2811">
          <cell r="BC2811">
            <v>43054</v>
          </cell>
        </row>
        <row r="2812">
          <cell r="BC2812">
            <v>43055</v>
          </cell>
        </row>
        <row r="2813">
          <cell r="BC2813">
            <v>43056</v>
          </cell>
        </row>
        <row r="2814">
          <cell r="BC2814">
            <v>43057</v>
          </cell>
        </row>
        <row r="2815">
          <cell r="BC2815">
            <v>43058</v>
          </cell>
        </row>
        <row r="2816">
          <cell r="BC2816">
            <v>43059</v>
          </cell>
        </row>
        <row r="2817">
          <cell r="BC2817">
            <v>43060</v>
          </cell>
        </row>
        <row r="2818">
          <cell r="BC2818">
            <v>43061</v>
          </cell>
        </row>
        <row r="2819">
          <cell r="BC2819">
            <v>43062</v>
          </cell>
        </row>
        <row r="2820">
          <cell r="BC2820">
            <v>43063</v>
          </cell>
        </row>
        <row r="2821">
          <cell r="BC2821">
            <v>43064</v>
          </cell>
        </row>
        <row r="2822">
          <cell r="BC2822">
            <v>43065</v>
          </cell>
        </row>
        <row r="2823">
          <cell r="BC2823">
            <v>43066</v>
          </cell>
        </row>
        <row r="2824">
          <cell r="BC2824">
            <v>43067</v>
          </cell>
        </row>
        <row r="2825">
          <cell r="BC2825">
            <v>43068</v>
          </cell>
        </row>
        <row r="2826">
          <cell r="BC2826">
            <v>43069</v>
          </cell>
        </row>
        <row r="2827">
          <cell r="BC2827">
            <v>43070</v>
          </cell>
        </row>
        <row r="2828">
          <cell r="BC2828">
            <v>43071</v>
          </cell>
        </row>
        <row r="2829">
          <cell r="BC2829">
            <v>43072</v>
          </cell>
        </row>
        <row r="2830">
          <cell r="BC2830">
            <v>43073</v>
          </cell>
        </row>
        <row r="2831">
          <cell r="BC2831">
            <v>43074</v>
          </cell>
        </row>
        <row r="2832">
          <cell r="BC2832">
            <v>43075</v>
          </cell>
        </row>
        <row r="2833">
          <cell r="BC2833">
            <v>43076</v>
          </cell>
        </row>
        <row r="2834">
          <cell r="BC2834">
            <v>43077</v>
          </cell>
        </row>
        <row r="2835">
          <cell r="BC2835">
            <v>43078</v>
          </cell>
        </row>
        <row r="2836">
          <cell r="BC2836">
            <v>43079</v>
          </cell>
        </row>
        <row r="2837">
          <cell r="BC2837">
            <v>43080</v>
          </cell>
        </row>
        <row r="2838">
          <cell r="BC2838">
            <v>43081</v>
          </cell>
        </row>
        <row r="2839">
          <cell r="BC2839">
            <v>43082</v>
          </cell>
        </row>
        <row r="2840">
          <cell r="BC2840">
            <v>43083</v>
          </cell>
        </row>
        <row r="2841">
          <cell r="BC2841">
            <v>43084</v>
          </cell>
        </row>
        <row r="2842">
          <cell r="BC2842">
            <v>43085</v>
          </cell>
        </row>
        <row r="2843">
          <cell r="BC2843">
            <v>43086</v>
          </cell>
        </row>
        <row r="2844">
          <cell r="BC2844">
            <v>43087</v>
          </cell>
        </row>
        <row r="2845">
          <cell r="BC2845">
            <v>43088</v>
          </cell>
        </row>
        <row r="2846">
          <cell r="BC2846">
            <v>43089</v>
          </cell>
        </row>
        <row r="2847">
          <cell r="BC2847">
            <v>43090</v>
          </cell>
        </row>
        <row r="2848">
          <cell r="BC2848">
            <v>43091</v>
          </cell>
        </row>
        <row r="2849">
          <cell r="BC2849">
            <v>43092</v>
          </cell>
        </row>
        <row r="2850">
          <cell r="BC2850">
            <v>43093</v>
          </cell>
        </row>
        <row r="2851">
          <cell r="BC2851">
            <v>43094</v>
          </cell>
        </row>
        <row r="2852">
          <cell r="BC2852">
            <v>43095</v>
          </cell>
        </row>
        <row r="2853">
          <cell r="BC2853">
            <v>43096</v>
          </cell>
        </row>
        <row r="2854">
          <cell r="BC2854">
            <v>43097</v>
          </cell>
        </row>
        <row r="2855">
          <cell r="BC2855">
            <v>43098</v>
          </cell>
        </row>
        <row r="2856">
          <cell r="BC2856">
            <v>43099</v>
          </cell>
        </row>
        <row r="2857">
          <cell r="BC2857">
            <v>43100</v>
          </cell>
        </row>
        <row r="2858">
          <cell r="BC2858">
            <v>43101</v>
          </cell>
        </row>
        <row r="2859">
          <cell r="BC2859">
            <v>43102</v>
          </cell>
        </row>
        <row r="2860">
          <cell r="BC2860">
            <v>43103</v>
          </cell>
        </row>
        <row r="2861">
          <cell r="BC2861">
            <v>43104</v>
          </cell>
        </row>
        <row r="2862">
          <cell r="BC2862">
            <v>43105</v>
          </cell>
        </row>
        <row r="2863">
          <cell r="BC2863">
            <v>43106</v>
          </cell>
        </row>
        <row r="2864">
          <cell r="BC2864">
            <v>43107</v>
          </cell>
        </row>
        <row r="2865">
          <cell r="BC2865">
            <v>43108</v>
          </cell>
        </row>
        <row r="2866">
          <cell r="BC2866">
            <v>43109</v>
          </cell>
        </row>
        <row r="2867">
          <cell r="BC2867">
            <v>43110</v>
          </cell>
        </row>
        <row r="2868">
          <cell r="BC2868">
            <v>43111</v>
          </cell>
        </row>
        <row r="2869">
          <cell r="BC2869">
            <v>43112</v>
          </cell>
        </row>
        <row r="2870">
          <cell r="BC2870">
            <v>43113</v>
          </cell>
        </row>
        <row r="2871">
          <cell r="BC2871">
            <v>43114</v>
          </cell>
        </row>
        <row r="2872">
          <cell r="BC2872">
            <v>43115</v>
          </cell>
        </row>
        <row r="2873">
          <cell r="BC2873">
            <v>43116</v>
          </cell>
        </row>
        <row r="2874">
          <cell r="BC2874">
            <v>43117</v>
          </cell>
        </row>
        <row r="2875">
          <cell r="BC2875">
            <v>43118</v>
          </cell>
        </row>
        <row r="2876">
          <cell r="BC2876">
            <v>43119</v>
          </cell>
        </row>
        <row r="2877">
          <cell r="BC2877">
            <v>43120</v>
          </cell>
        </row>
        <row r="2878">
          <cell r="BC2878">
            <v>43121</v>
          </cell>
        </row>
        <row r="2879">
          <cell r="BC2879">
            <v>43122</v>
          </cell>
        </row>
        <row r="2880">
          <cell r="BC2880">
            <v>43123</v>
          </cell>
        </row>
        <row r="2881">
          <cell r="BC2881">
            <v>43124</v>
          </cell>
        </row>
        <row r="2882">
          <cell r="BC2882">
            <v>43125</v>
          </cell>
        </row>
        <row r="2883">
          <cell r="BC2883">
            <v>43126</v>
          </cell>
        </row>
        <row r="2884">
          <cell r="BC2884">
            <v>43127</v>
          </cell>
        </row>
        <row r="2885">
          <cell r="BC2885">
            <v>43128</v>
          </cell>
        </row>
        <row r="2886">
          <cell r="BC2886">
            <v>43129</v>
          </cell>
        </row>
        <row r="2887">
          <cell r="BC2887">
            <v>43130</v>
          </cell>
        </row>
        <row r="2888">
          <cell r="BC2888">
            <v>43131</v>
          </cell>
        </row>
        <row r="2889">
          <cell r="BC2889">
            <v>43132</v>
          </cell>
        </row>
        <row r="2890">
          <cell r="BC2890">
            <v>43133</v>
          </cell>
        </row>
        <row r="2891">
          <cell r="BC2891">
            <v>43134</v>
          </cell>
        </row>
        <row r="2892">
          <cell r="BC2892">
            <v>43135</v>
          </cell>
        </row>
        <row r="2893">
          <cell r="BC2893">
            <v>43136</v>
          </cell>
        </row>
        <row r="2894">
          <cell r="BC2894">
            <v>43137</v>
          </cell>
        </row>
        <row r="2895">
          <cell r="BC2895">
            <v>43138</v>
          </cell>
        </row>
        <row r="2896">
          <cell r="BC2896">
            <v>43139</v>
          </cell>
        </row>
        <row r="2897">
          <cell r="BC2897">
            <v>43140</v>
          </cell>
        </row>
        <row r="2898">
          <cell r="BC2898">
            <v>43141</v>
          </cell>
        </row>
        <row r="2899">
          <cell r="BC2899">
            <v>43142</v>
          </cell>
        </row>
        <row r="2900">
          <cell r="BC2900">
            <v>43143</v>
          </cell>
        </row>
        <row r="2901">
          <cell r="BC2901">
            <v>43144</v>
          </cell>
        </row>
        <row r="2902">
          <cell r="BC2902">
            <v>43145</v>
          </cell>
        </row>
        <row r="2903">
          <cell r="BC2903">
            <v>43146</v>
          </cell>
        </row>
        <row r="2904">
          <cell r="BC2904">
            <v>43147</v>
          </cell>
        </row>
        <row r="2905">
          <cell r="BC2905">
            <v>43148</v>
          </cell>
        </row>
        <row r="2906">
          <cell r="BC2906">
            <v>43149</v>
          </cell>
        </row>
        <row r="2907">
          <cell r="BC2907">
            <v>43150</v>
          </cell>
        </row>
        <row r="2908">
          <cell r="BC2908">
            <v>43151</v>
          </cell>
        </row>
        <row r="2909">
          <cell r="BC2909">
            <v>43152</v>
          </cell>
        </row>
        <row r="2910">
          <cell r="BC2910">
            <v>43153</v>
          </cell>
        </row>
        <row r="2911">
          <cell r="BC2911">
            <v>43154</v>
          </cell>
        </row>
        <row r="2912">
          <cell r="BC2912">
            <v>43155</v>
          </cell>
        </row>
        <row r="2913">
          <cell r="BC2913">
            <v>43156</v>
          </cell>
        </row>
        <row r="2914">
          <cell r="BC2914">
            <v>43157</v>
          </cell>
        </row>
        <row r="2915">
          <cell r="BC2915">
            <v>43158</v>
          </cell>
        </row>
        <row r="2916">
          <cell r="BC2916">
            <v>43159</v>
          </cell>
        </row>
        <row r="2917">
          <cell r="BC2917">
            <v>43160</v>
          </cell>
        </row>
        <row r="2918">
          <cell r="BC2918">
            <v>43161</v>
          </cell>
        </row>
        <row r="2919">
          <cell r="BC2919">
            <v>43162</v>
          </cell>
        </row>
        <row r="2920">
          <cell r="BC2920">
            <v>43163</v>
          </cell>
        </row>
        <row r="2921">
          <cell r="BC2921">
            <v>43164</v>
          </cell>
        </row>
        <row r="2922">
          <cell r="BC2922">
            <v>43165</v>
          </cell>
        </row>
        <row r="2923">
          <cell r="BC2923">
            <v>43166</v>
          </cell>
        </row>
        <row r="2924">
          <cell r="BC2924">
            <v>43167</v>
          </cell>
        </row>
        <row r="2925">
          <cell r="BC2925">
            <v>43168</v>
          </cell>
        </row>
        <row r="2926">
          <cell r="BC2926">
            <v>43169</v>
          </cell>
        </row>
        <row r="2927">
          <cell r="BC2927">
            <v>43170</v>
          </cell>
        </row>
        <row r="2928">
          <cell r="BC2928">
            <v>43171</v>
          </cell>
        </row>
        <row r="2929">
          <cell r="BC2929">
            <v>43172</v>
          </cell>
        </row>
        <row r="2930">
          <cell r="BC2930">
            <v>43173</v>
          </cell>
        </row>
        <row r="2931">
          <cell r="BC2931">
            <v>43174</v>
          </cell>
        </row>
        <row r="2932">
          <cell r="BC2932">
            <v>43175</v>
          </cell>
        </row>
        <row r="2933">
          <cell r="BC2933">
            <v>43176</v>
          </cell>
        </row>
        <row r="2934">
          <cell r="BC2934">
            <v>43177</v>
          </cell>
        </row>
        <row r="2935">
          <cell r="BC2935">
            <v>43178</v>
          </cell>
        </row>
        <row r="2936">
          <cell r="BC2936">
            <v>43179</v>
          </cell>
        </row>
        <row r="2937">
          <cell r="BC2937">
            <v>43180</v>
          </cell>
        </row>
        <row r="2938">
          <cell r="BC2938">
            <v>43181</v>
          </cell>
        </row>
        <row r="2939">
          <cell r="BC2939">
            <v>43182</v>
          </cell>
        </row>
        <row r="2940">
          <cell r="BC2940">
            <v>43183</v>
          </cell>
        </row>
        <row r="2941">
          <cell r="BC2941">
            <v>43184</v>
          </cell>
        </row>
        <row r="2942">
          <cell r="BC2942">
            <v>43185</v>
          </cell>
        </row>
        <row r="2943">
          <cell r="BC2943">
            <v>43186</v>
          </cell>
        </row>
        <row r="2944">
          <cell r="BC2944">
            <v>43187</v>
          </cell>
        </row>
        <row r="2945">
          <cell r="BC2945">
            <v>43188</v>
          </cell>
        </row>
        <row r="2946">
          <cell r="BC2946">
            <v>43189</v>
          </cell>
        </row>
        <row r="2947">
          <cell r="BC2947">
            <v>43190</v>
          </cell>
        </row>
        <row r="2948">
          <cell r="BC2948">
            <v>43191</v>
          </cell>
        </row>
        <row r="2949">
          <cell r="BC2949">
            <v>43192</v>
          </cell>
        </row>
        <row r="2950">
          <cell r="BC2950">
            <v>43193</v>
          </cell>
        </row>
        <row r="2951">
          <cell r="BC2951">
            <v>43194</v>
          </cell>
        </row>
        <row r="2952">
          <cell r="BC2952">
            <v>43195</v>
          </cell>
        </row>
        <row r="2953">
          <cell r="BC2953">
            <v>43196</v>
          </cell>
        </row>
        <row r="2954">
          <cell r="BC2954">
            <v>43197</v>
          </cell>
        </row>
        <row r="2955">
          <cell r="BC2955">
            <v>43198</v>
          </cell>
        </row>
        <row r="2956">
          <cell r="BC2956">
            <v>43199</v>
          </cell>
        </row>
        <row r="2957">
          <cell r="BC2957">
            <v>43200</v>
          </cell>
        </row>
        <row r="2958">
          <cell r="BC2958">
            <v>43201</v>
          </cell>
        </row>
        <row r="2959">
          <cell r="BC2959">
            <v>43202</v>
          </cell>
        </row>
        <row r="2960">
          <cell r="BC2960">
            <v>43203</v>
          </cell>
        </row>
        <row r="2961">
          <cell r="BC2961">
            <v>43204</v>
          </cell>
        </row>
        <row r="2962">
          <cell r="BC2962">
            <v>43205</v>
          </cell>
        </row>
        <row r="2963">
          <cell r="BC2963">
            <v>43206</v>
          </cell>
        </row>
        <row r="2964">
          <cell r="BC2964">
            <v>43207</v>
          </cell>
        </row>
        <row r="2965">
          <cell r="BC2965">
            <v>43208</v>
          </cell>
        </row>
        <row r="2966">
          <cell r="BC2966">
            <v>43209</v>
          </cell>
        </row>
        <row r="2967">
          <cell r="BC2967">
            <v>43210</v>
          </cell>
        </row>
        <row r="2968">
          <cell r="BC2968">
            <v>43211</v>
          </cell>
        </row>
        <row r="2969">
          <cell r="BC2969">
            <v>43212</v>
          </cell>
        </row>
        <row r="2970">
          <cell r="BC2970">
            <v>43213</v>
          </cell>
        </row>
        <row r="2971">
          <cell r="BC2971">
            <v>43214</v>
          </cell>
        </row>
        <row r="2972">
          <cell r="BC2972">
            <v>43215</v>
          </cell>
        </row>
        <row r="2973">
          <cell r="BC2973">
            <v>43216</v>
          </cell>
        </row>
        <row r="2974">
          <cell r="BC2974">
            <v>43217</v>
          </cell>
        </row>
        <row r="2975">
          <cell r="BC2975">
            <v>43218</v>
          </cell>
        </row>
        <row r="2976">
          <cell r="BC2976">
            <v>43219</v>
          </cell>
        </row>
        <row r="2977">
          <cell r="BC2977">
            <v>43220</v>
          </cell>
        </row>
        <row r="2978">
          <cell r="BC2978">
            <v>43221</v>
          </cell>
        </row>
        <row r="2979">
          <cell r="BC2979">
            <v>43222</v>
          </cell>
        </row>
        <row r="2980">
          <cell r="BC2980">
            <v>43223</v>
          </cell>
        </row>
        <row r="2981">
          <cell r="BC2981">
            <v>43224</v>
          </cell>
        </row>
        <row r="2982">
          <cell r="BC2982">
            <v>43225</v>
          </cell>
        </row>
        <row r="2983">
          <cell r="BC2983">
            <v>43226</v>
          </cell>
        </row>
        <row r="2984">
          <cell r="BC2984">
            <v>43227</v>
          </cell>
        </row>
        <row r="2985">
          <cell r="BC2985">
            <v>43228</v>
          </cell>
        </row>
        <row r="2986">
          <cell r="BC2986">
            <v>43229</v>
          </cell>
        </row>
        <row r="2987">
          <cell r="BC2987">
            <v>43230</v>
          </cell>
        </row>
        <row r="2988">
          <cell r="BC2988">
            <v>43231</v>
          </cell>
        </row>
        <row r="2989">
          <cell r="BC2989">
            <v>43232</v>
          </cell>
        </row>
        <row r="2990">
          <cell r="BC2990">
            <v>43233</v>
          </cell>
        </row>
        <row r="2991">
          <cell r="BC2991">
            <v>43234</v>
          </cell>
        </row>
        <row r="2992">
          <cell r="BC2992">
            <v>43235</v>
          </cell>
        </row>
        <row r="2993">
          <cell r="BC2993">
            <v>43236</v>
          </cell>
        </row>
        <row r="2994">
          <cell r="BC2994">
            <v>43237</v>
          </cell>
        </row>
        <row r="2995">
          <cell r="BC2995">
            <v>43238</v>
          </cell>
        </row>
        <row r="2996">
          <cell r="BC2996">
            <v>43239</v>
          </cell>
        </row>
        <row r="2997">
          <cell r="BC2997">
            <v>43240</v>
          </cell>
        </row>
        <row r="2998">
          <cell r="BC2998">
            <v>43241</v>
          </cell>
        </row>
        <row r="2999">
          <cell r="BC2999">
            <v>43242</v>
          </cell>
        </row>
        <row r="3000">
          <cell r="BC3000">
            <v>43243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I1" t="str">
            <v>Review Chart Categories</v>
          </cell>
        </row>
      </sheetData>
      <sheetData sheetId="18" refreshError="1"/>
      <sheetData sheetId="19" refreshError="1"/>
      <sheetData sheetId="20">
        <row r="2">
          <cell r="C2" t="str">
            <v>CO#30 Meter Service Providers 30-S310-N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mmary Operating"/>
      <sheetName val="Summary - Operating-old"/>
      <sheetName val="2010 Operating Details"/>
      <sheetName val="Summary - Capital"/>
      <sheetName val="Setup"/>
      <sheetName val="WorkPlan - Operating"/>
      <sheetName val="WorkPlan - Capital"/>
      <sheetName val="Labour Types"/>
      <sheetName val="Payroll Staff"/>
      <sheetName val="New Staff"/>
      <sheetName val="Students"/>
      <sheetName val="Staff from another CC"/>
      <sheetName val="2009 Operating Budget"/>
      <sheetName val="2009 Capital Budget"/>
      <sheetName val="OEB Ac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7">
          <cell r="B17" t="str">
            <v xml:space="preserve"> Billing Clerk</v>
          </cell>
          <cell r="C17" t="str">
            <v>MBILC</v>
          </cell>
          <cell r="D17">
            <v>35</v>
          </cell>
          <cell r="E17">
            <v>23004.799999999999</v>
          </cell>
          <cell r="G17">
            <v>1500</v>
          </cell>
        </row>
        <row r="18">
          <cell r="B18" t="str">
            <v>Accountant</v>
          </cell>
          <cell r="C18" t="str">
            <v>ACC</v>
          </cell>
          <cell r="D18">
            <v>35</v>
          </cell>
          <cell r="E18">
            <v>32350.5</v>
          </cell>
          <cell r="G18">
            <v>1500</v>
          </cell>
        </row>
        <row r="19">
          <cell r="B19" t="str">
            <v>Accountant</v>
          </cell>
          <cell r="C19" t="str">
            <v>ACC</v>
          </cell>
          <cell r="D19">
            <v>35</v>
          </cell>
          <cell r="E19">
            <v>32350.5</v>
          </cell>
          <cell r="G19">
            <v>1500</v>
          </cell>
        </row>
        <row r="20">
          <cell r="B20" t="str">
            <v>Accounting Analyst</v>
          </cell>
          <cell r="C20" t="str">
            <v>ACCAN</v>
          </cell>
          <cell r="D20">
            <v>35</v>
          </cell>
          <cell r="E20">
            <v>35148.75</v>
          </cell>
          <cell r="G20">
            <v>1500</v>
          </cell>
        </row>
        <row r="21">
          <cell r="B21" t="str">
            <v>Accounting Clerk</v>
          </cell>
          <cell r="C21" t="str">
            <v>ACCC</v>
          </cell>
          <cell r="D21">
            <v>35</v>
          </cell>
          <cell r="E21">
            <v>21712.6</v>
          </cell>
          <cell r="G21">
            <v>1500</v>
          </cell>
        </row>
        <row r="22">
          <cell r="B22" t="str">
            <v>AM/FM Technician</v>
          </cell>
          <cell r="C22" t="str">
            <v>AMFM</v>
          </cell>
          <cell r="D22">
            <v>35</v>
          </cell>
          <cell r="E22">
            <v>64701</v>
          </cell>
          <cell r="G22">
            <v>1500</v>
          </cell>
        </row>
        <row r="23">
          <cell r="B23" t="str">
            <v>Cable Splicer - 1st Class</v>
          </cell>
          <cell r="C23" t="str">
            <v>CS1</v>
          </cell>
          <cell r="D23">
            <v>40</v>
          </cell>
          <cell r="E23">
            <v>54241.2</v>
          </cell>
          <cell r="G23">
            <v>1600</v>
          </cell>
        </row>
        <row r="24">
          <cell r="B24" t="str">
            <v>Cable Splicer - 2nd Class</v>
          </cell>
          <cell r="C24" t="str">
            <v>CS2</v>
          </cell>
          <cell r="D24">
            <v>40</v>
          </cell>
          <cell r="E24">
            <v>50247.6</v>
          </cell>
          <cell r="G24">
            <v>1600</v>
          </cell>
        </row>
        <row r="25">
          <cell r="B25" t="str">
            <v>Call Centre Coordinator</v>
          </cell>
          <cell r="C25" t="str">
            <v>CCCO</v>
          </cell>
          <cell r="D25">
            <v>35</v>
          </cell>
          <cell r="E25">
            <v>28938</v>
          </cell>
          <cell r="G25">
            <v>1500</v>
          </cell>
        </row>
        <row r="26">
          <cell r="B26" t="str">
            <v>Cashier</v>
          </cell>
          <cell r="C26" t="str">
            <v>CASH</v>
          </cell>
          <cell r="D26">
            <v>35</v>
          </cell>
          <cell r="E26">
            <v>21011.9</v>
          </cell>
          <cell r="G26">
            <v>1500</v>
          </cell>
        </row>
        <row r="27">
          <cell r="B27" t="str">
            <v>CIS Analyst</v>
          </cell>
          <cell r="C27" t="str">
            <v>CISAN</v>
          </cell>
          <cell r="D27">
            <v>35</v>
          </cell>
          <cell r="E27">
            <v>32350.5</v>
          </cell>
          <cell r="G27">
            <v>1500</v>
          </cell>
        </row>
        <row r="28">
          <cell r="B28" t="str">
            <v>Cleaner</v>
          </cell>
          <cell r="C28" t="str">
            <v>CLN</v>
          </cell>
          <cell r="D28">
            <v>22</v>
          </cell>
          <cell r="E28">
            <v>10976.68</v>
          </cell>
          <cell r="G28" t="e">
            <v>#N/A</v>
          </cell>
        </row>
        <row r="29">
          <cell r="B29" t="str">
            <v>Collections Clerk</v>
          </cell>
          <cell r="C29" t="str">
            <v>CTY</v>
          </cell>
          <cell r="D29">
            <v>35</v>
          </cell>
          <cell r="E29">
            <v>23004.799999999999</v>
          </cell>
          <cell r="G29">
            <v>1500</v>
          </cell>
        </row>
        <row r="30">
          <cell r="B30" t="str">
            <v>Conservation Clerk</v>
          </cell>
          <cell r="C30" t="str">
            <v>CONC</v>
          </cell>
          <cell r="D30">
            <v>35</v>
          </cell>
          <cell r="E30">
            <v>19706.05</v>
          </cell>
          <cell r="G30">
            <v>1500</v>
          </cell>
        </row>
        <row r="31">
          <cell r="B31" t="str">
            <v>Console Operator</v>
          </cell>
          <cell r="C31" t="str">
            <v>CONOP</v>
          </cell>
          <cell r="D31">
            <v>35</v>
          </cell>
          <cell r="E31">
            <v>28938</v>
          </cell>
          <cell r="G31">
            <v>1500</v>
          </cell>
        </row>
        <row r="32">
          <cell r="B32" t="str">
            <v>Construction Clerk</v>
          </cell>
          <cell r="C32" t="str">
            <v>CCLK</v>
          </cell>
          <cell r="D32">
            <v>40</v>
          </cell>
          <cell r="E32">
            <v>41620.800000000003</v>
          </cell>
          <cell r="G32">
            <v>1600</v>
          </cell>
        </row>
        <row r="33">
          <cell r="B33" t="str">
            <v>Contractor Inspector</v>
          </cell>
          <cell r="C33" t="str">
            <v>CONINS</v>
          </cell>
          <cell r="D33">
            <v>40</v>
          </cell>
          <cell r="E33">
            <v>36160.800000000003</v>
          </cell>
          <cell r="G33">
            <v>1600</v>
          </cell>
        </row>
        <row r="34">
          <cell r="B34" t="str">
            <v>Creditron Operator</v>
          </cell>
          <cell r="C34" t="str">
            <v>CROP</v>
          </cell>
          <cell r="D34">
            <v>35</v>
          </cell>
          <cell r="E34">
            <v>19401.2</v>
          </cell>
          <cell r="G34">
            <v>1500</v>
          </cell>
        </row>
        <row r="35">
          <cell r="B35" t="str">
            <v>Customer Service Co-ordinator</v>
          </cell>
          <cell r="C35" t="str">
            <v>STEN</v>
          </cell>
          <cell r="D35">
            <v>35</v>
          </cell>
          <cell r="E35">
            <v>24278.799999999999</v>
          </cell>
          <cell r="G35">
            <v>1500</v>
          </cell>
        </row>
        <row r="36">
          <cell r="B36" t="str">
            <v>Customer Service Representative</v>
          </cell>
          <cell r="C36" t="str">
            <v>CSR</v>
          </cell>
          <cell r="D36">
            <v>36.25</v>
          </cell>
          <cell r="E36">
            <v>22447.49</v>
          </cell>
          <cell r="G36" t="e">
            <v>#N/A</v>
          </cell>
        </row>
        <row r="37">
          <cell r="B37" t="str">
            <v>Day Shift Operator</v>
          </cell>
          <cell r="C37" t="str">
            <v>DSO</v>
          </cell>
          <cell r="D37">
            <v>40</v>
          </cell>
          <cell r="E37">
            <v>40248</v>
          </cell>
          <cell r="G37">
            <v>1600</v>
          </cell>
        </row>
        <row r="38">
          <cell r="B38" t="str">
            <v>Engineering Draftsperson</v>
          </cell>
          <cell r="C38" t="str">
            <v>EDFT</v>
          </cell>
          <cell r="D38">
            <v>35</v>
          </cell>
          <cell r="E38">
            <v>51014.6</v>
          </cell>
          <cell r="G38">
            <v>1500</v>
          </cell>
        </row>
        <row r="39">
          <cell r="B39" t="str">
            <v>Engineering Records Clerk</v>
          </cell>
          <cell r="C39" t="str">
            <v>EREC</v>
          </cell>
          <cell r="D39">
            <v>35</v>
          </cell>
          <cell r="E39">
            <v>46009.599999999999</v>
          </cell>
          <cell r="G39">
            <v>1500</v>
          </cell>
        </row>
        <row r="40">
          <cell r="B40" t="str">
            <v>Engineering Records Coordinator</v>
          </cell>
          <cell r="C40" t="str">
            <v>ERECO</v>
          </cell>
          <cell r="D40">
            <v>35</v>
          </cell>
          <cell r="E40">
            <v>57876</v>
          </cell>
          <cell r="G40">
            <v>1500</v>
          </cell>
        </row>
        <row r="41">
          <cell r="B41" t="str">
            <v>Engineering Technician 2</v>
          </cell>
          <cell r="C41" t="str">
            <v>ETECH2</v>
          </cell>
          <cell r="D41">
            <v>35</v>
          </cell>
          <cell r="E41">
            <v>25104.625</v>
          </cell>
          <cell r="G41">
            <v>1500</v>
          </cell>
        </row>
        <row r="42">
          <cell r="B42" t="str">
            <v>Engineering Technologist</v>
          </cell>
          <cell r="C42" t="str">
            <v>ETECHNO</v>
          </cell>
          <cell r="D42">
            <v>35</v>
          </cell>
          <cell r="E42">
            <v>35726.6</v>
          </cell>
          <cell r="G42">
            <v>1500</v>
          </cell>
        </row>
        <row r="43">
          <cell r="B43" t="str">
            <v>Facilities Maintainer</v>
          </cell>
          <cell r="C43" t="str">
            <v>FACM</v>
          </cell>
          <cell r="D43">
            <v>40</v>
          </cell>
          <cell r="E43">
            <v>29161.599999999999</v>
          </cell>
          <cell r="G43">
            <v>1600</v>
          </cell>
        </row>
        <row r="44">
          <cell r="B44" t="str">
            <v>Fleet Clerk</v>
          </cell>
          <cell r="C44" t="str">
            <v>FLTC</v>
          </cell>
          <cell r="D44">
            <v>40</v>
          </cell>
          <cell r="E44">
            <v>26291.200000000001</v>
          </cell>
          <cell r="G44">
            <v>1600</v>
          </cell>
        </row>
        <row r="45">
          <cell r="B45" t="str">
            <v>Fleet Coordinator</v>
          </cell>
          <cell r="C45" t="str">
            <v>FLTCO</v>
          </cell>
          <cell r="D45">
            <v>40</v>
          </cell>
          <cell r="E45">
            <v>29151.200000000001</v>
          </cell>
          <cell r="G45">
            <v>1600</v>
          </cell>
        </row>
        <row r="46">
          <cell r="B46" t="str">
            <v>Head Billing Clerk</v>
          </cell>
          <cell r="C46" t="str">
            <v>HBC</v>
          </cell>
          <cell r="D46">
            <v>35</v>
          </cell>
          <cell r="E46">
            <v>32341.4</v>
          </cell>
          <cell r="G46">
            <v>1500</v>
          </cell>
        </row>
        <row r="47">
          <cell r="B47" t="str">
            <v>Inventory Control Clerk</v>
          </cell>
          <cell r="C47" t="str">
            <v>ICC</v>
          </cell>
          <cell r="D47">
            <v>40</v>
          </cell>
          <cell r="E47">
            <v>26291.200000000001</v>
          </cell>
          <cell r="G47">
            <v>1600</v>
          </cell>
        </row>
        <row r="48">
          <cell r="B48" t="str">
            <v>Key Clerk</v>
          </cell>
          <cell r="C48" t="str">
            <v>KYC</v>
          </cell>
          <cell r="D48">
            <v>35</v>
          </cell>
          <cell r="E48">
            <v>21712.6</v>
          </cell>
          <cell r="G48">
            <v>1500</v>
          </cell>
        </row>
        <row r="49">
          <cell r="B49" t="str">
            <v>Labourer</v>
          </cell>
          <cell r="C49" t="str">
            <v>LAB</v>
          </cell>
          <cell r="D49">
            <v>40</v>
          </cell>
          <cell r="E49">
            <v>39436.800000000003</v>
          </cell>
          <cell r="G49">
            <v>1600</v>
          </cell>
        </row>
        <row r="50">
          <cell r="B50" t="str">
            <v>Lead Hand</v>
          </cell>
          <cell r="C50" t="str">
            <v>LH</v>
          </cell>
          <cell r="D50">
            <v>40</v>
          </cell>
          <cell r="E50">
            <v>58718.400000000001</v>
          </cell>
          <cell r="G50">
            <v>1600</v>
          </cell>
        </row>
        <row r="51">
          <cell r="B51" t="str">
            <v>Lead Hand Facilities Maintainer</v>
          </cell>
          <cell r="C51" t="str">
            <v>LHFAC</v>
          </cell>
          <cell r="D51">
            <v>40</v>
          </cell>
          <cell r="E51">
            <v>33072</v>
          </cell>
          <cell r="G51">
            <v>1600</v>
          </cell>
        </row>
        <row r="52">
          <cell r="B52" t="str">
            <v>Lead Hand Mechanic</v>
          </cell>
          <cell r="C52" t="str">
            <v>LHMEC</v>
          </cell>
          <cell r="D52">
            <v>40</v>
          </cell>
          <cell r="E52">
            <v>36920</v>
          </cell>
          <cell r="G52">
            <v>1600</v>
          </cell>
        </row>
        <row r="53">
          <cell r="B53" t="str">
            <v>Lead Hand Substations</v>
          </cell>
          <cell r="C53" t="str">
            <v>LHSUB</v>
          </cell>
          <cell r="D53">
            <v>40</v>
          </cell>
          <cell r="E53">
            <v>58718.400000000001</v>
          </cell>
          <cell r="G53">
            <v>1600</v>
          </cell>
        </row>
        <row r="54">
          <cell r="B54" t="str">
            <v>Line Maintainer - 1st Class</v>
          </cell>
          <cell r="C54" t="str">
            <v>LM</v>
          </cell>
          <cell r="D54">
            <v>40</v>
          </cell>
          <cell r="E54">
            <v>54022.485000000001</v>
          </cell>
          <cell r="G54">
            <v>1600</v>
          </cell>
        </row>
        <row r="55">
          <cell r="B55" t="str">
            <v>Line Maintainer - 2nd Class</v>
          </cell>
          <cell r="C55" t="str">
            <v>LM2</v>
          </cell>
          <cell r="D55">
            <v>40</v>
          </cell>
          <cell r="E55">
            <v>50247.6</v>
          </cell>
          <cell r="G55">
            <v>1600</v>
          </cell>
        </row>
        <row r="56">
          <cell r="B56" t="str">
            <v>Line Maintainer - Apprentice</v>
          </cell>
          <cell r="C56" t="str">
            <v>LMA</v>
          </cell>
          <cell r="D56">
            <v>40</v>
          </cell>
          <cell r="E56">
            <v>35389.897499999999</v>
          </cell>
          <cell r="G56">
            <v>1600</v>
          </cell>
        </row>
        <row r="57">
          <cell r="B57" t="str">
            <v>Lineman Plant Inspections</v>
          </cell>
          <cell r="C57" t="str">
            <v>LPI</v>
          </cell>
          <cell r="D57">
            <v>40</v>
          </cell>
          <cell r="E57">
            <v>47174.400000000001</v>
          </cell>
          <cell r="G57">
            <v>1600</v>
          </cell>
        </row>
        <row r="58">
          <cell r="B58" t="str">
            <v>Mail Messenger</v>
          </cell>
          <cell r="C58" t="str">
            <v>MM</v>
          </cell>
          <cell r="D58">
            <v>35</v>
          </cell>
          <cell r="E58">
            <v>18427.5</v>
          </cell>
          <cell r="G58">
            <v>1500</v>
          </cell>
        </row>
        <row r="59">
          <cell r="B59" t="str">
            <v>Maintenance Clerk</v>
          </cell>
          <cell r="C59" t="str">
            <v>MCLK</v>
          </cell>
          <cell r="D59">
            <v>40</v>
          </cell>
          <cell r="E59">
            <v>26291.200000000001</v>
          </cell>
          <cell r="G59">
            <v>1600</v>
          </cell>
        </row>
        <row r="60">
          <cell r="B60" t="str">
            <v>Mechanic</v>
          </cell>
          <cell r="C60" t="str">
            <v>MEC</v>
          </cell>
          <cell r="D60">
            <v>40</v>
          </cell>
          <cell r="E60">
            <v>34195.199999999997</v>
          </cell>
          <cell r="G60">
            <v>1600</v>
          </cell>
        </row>
        <row r="61">
          <cell r="B61" t="str">
            <v>Meter Helper</v>
          </cell>
          <cell r="C61" t="str">
            <v>MH</v>
          </cell>
          <cell r="D61">
            <v>40</v>
          </cell>
          <cell r="E61">
            <v>16608.8</v>
          </cell>
          <cell r="G61">
            <v>1600</v>
          </cell>
        </row>
        <row r="62">
          <cell r="B62" t="str">
            <v>Meter Support Clerk</v>
          </cell>
          <cell r="C62" t="str">
            <v>MSC</v>
          </cell>
          <cell r="D62">
            <v>35</v>
          </cell>
          <cell r="E62">
            <v>21565.485000000001</v>
          </cell>
          <cell r="G62">
            <v>1500</v>
          </cell>
        </row>
        <row r="63">
          <cell r="B63" t="str">
            <v>Meterperson - 1st Class</v>
          </cell>
          <cell r="C63" t="str">
            <v>MTR1</v>
          </cell>
          <cell r="D63">
            <v>40</v>
          </cell>
          <cell r="E63">
            <v>36160.800000000003</v>
          </cell>
          <cell r="G63">
            <v>1600</v>
          </cell>
        </row>
        <row r="64">
          <cell r="B64" t="str">
            <v>Meterperson - 2nd Class</v>
          </cell>
          <cell r="C64" t="str">
            <v>MTR2</v>
          </cell>
          <cell r="D64">
            <v>40</v>
          </cell>
          <cell r="E64">
            <v>33498.400000000001</v>
          </cell>
          <cell r="G64">
            <v>1600</v>
          </cell>
        </row>
        <row r="65">
          <cell r="B65" t="str">
            <v>Meterperson - 3rd Class</v>
          </cell>
          <cell r="C65" t="str">
            <v>MTR3</v>
          </cell>
          <cell r="D65">
            <v>40</v>
          </cell>
          <cell r="E65">
            <v>30607.200000000001</v>
          </cell>
          <cell r="G65">
            <v>1600</v>
          </cell>
        </row>
        <row r="66">
          <cell r="B66" t="str">
            <v>Meterperson - Apprentice</v>
          </cell>
          <cell r="C66" t="str">
            <v>MTRA</v>
          </cell>
          <cell r="D66">
            <v>40</v>
          </cell>
          <cell r="E66">
            <v>24658.400000000001</v>
          </cell>
          <cell r="G66">
            <v>1600</v>
          </cell>
        </row>
        <row r="67">
          <cell r="B67" t="str">
            <v>Meterperson, Lead Hand</v>
          </cell>
          <cell r="C67" t="str">
            <v>MPLH</v>
          </cell>
          <cell r="D67">
            <v>40</v>
          </cell>
          <cell r="E67">
            <v>39145.599999999999</v>
          </cell>
          <cell r="G67">
            <v>1600</v>
          </cell>
        </row>
        <row r="68">
          <cell r="B68" t="str">
            <v>Mobile Crane Operator</v>
          </cell>
          <cell r="C68" t="str">
            <v>MCO</v>
          </cell>
          <cell r="D68">
            <v>40</v>
          </cell>
          <cell r="E68">
            <v>45910.8</v>
          </cell>
          <cell r="G68">
            <v>1600</v>
          </cell>
        </row>
        <row r="69">
          <cell r="B69" t="str">
            <v>MV90 Operator</v>
          </cell>
          <cell r="C69" t="str">
            <v>MV90</v>
          </cell>
          <cell r="D69">
            <v>35</v>
          </cell>
          <cell r="E69">
            <v>32341.4</v>
          </cell>
          <cell r="G69">
            <v>1500</v>
          </cell>
        </row>
        <row r="70">
          <cell r="B70" t="str">
            <v>Op-1</v>
          </cell>
          <cell r="C70" t="str">
            <v>OP1</v>
          </cell>
          <cell r="D70">
            <v>40</v>
          </cell>
          <cell r="E70">
            <v>38614.254999999997</v>
          </cell>
          <cell r="G70">
            <v>1600</v>
          </cell>
        </row>
        <row r="71">
          <cell r="B71" t="str">
            <v>Operating Team Leader</v>
          </cell>
          <cell r="C71" t="str">
            <v>OPTL</v>
          </cell>
          <cell r="D71">
            <v>40</v>
          </cell>
          <cell r="E71">
            <v>40038.050000000003</v>
          </cell>
          <cell r="G71">
            <v>1600</v>
          </cell>
        </row>
        <row r="72">
          <cell r="B72" t="str">
            <v>PC Technician</v>
          </cell>
          <cell r="C72" t="str">
            <v>PCTECH</v>
          </cell>
          <cell r="D72">
            <v>35</v>
          </cell>
          <cell r="E72">
            <v>28938</v>
          </cell>
          <cell r="G72">
            <v>1500</v>
          </cell>
        </row>
        <row r="73">
          <cell r="B73" t="str">
            <v>Pre-authorized Clerk</v>
          </cell>
          <cell r="C73" t="str">
            <v>PAUC</v>
          </cell>
          <cell r="D73">
            <v>35</v>
          </cell>
          <cell r="E73">
            <v>23004.799999999999</v>
          </cell>
          <cell r="G73">
            <v>1500</v>
          </cell>
        </row>
        <row r="74">
          <cell r="B74" t="str">
            <v>Public Relations Clerk</v>
          </cell>
          <cell r="C74" t="str">
            <v>PRCLK</v>
          </cell>
          <cell r="D74">
            <v>35</v>
          </cell>
          <cell r="E74">
            <v>24278.799999999999</v>
          </cell>
          <cell r="G74">
            <v>1500</v>
          </cell>
        </row>
        <row r="75">
          <cell r="B75" t="str">
            <v>Rates Analyst</v>
          </cell>
          <cell r="C75" t="str">
            <v>RATEA</v>
          </cell>
          <cell r="D75">
            <v>35</v>
          </cell>
          <cell r="E75">
            <v>30648.799999999999</v>
          </cell>
          <cell r="G75">
            <v>1500</v>
          </cell>
        </row>
        <row r="76">
          <cell r="B76" t="str">
            <v>Regulatory Coordinator</v>
          </cell>
          <cell r="C76" t="str">
            <v>REGCO</v>
          </cell>
          <cell r="D76">
            <v>35</v>
          </cell>
          <cell r="E76">
            <v>25507.3</v>
          </cell>
          <cell r="G76">
            <v>1500</v>
          </cell>
        </row>
        <row r="77">
          <cell r="B77" t="str">
            <v>Senior Cashier</v>
          </cell>
          <cell r="C77" t="str">
            <v>SCASH</v>
          </cell>
          <cell r="D77">
            <v>35</v>
          </cell>
          <cell r="E77">
            <v>23004.799999999999</v>
          </cell>
          <cell r="G77">
            <v>1500</v>
          </cell>
        </row>
        <row r="78">
          <cell r="B78" t="str">
            <v>Service Lineperson</v>
          </cell>
          <cell r="C78" t="str">
            <v>SLP</v>
          </cell>
          <cell r="D78">
            <v>40</v>
          </cell>
          <cell r="E78">
            <v>47268</v>
          </cell>
          <cell r="G78">
            <v>1600</v>
          </cell>
        </row>
        <row r="79">
          <cell r="B79" t="str">
            <v>Sr. Customer Serv. Clerk</v>
          </cell>
          <cell r="C79" t="str">
            <v>SRCSC</v>
          </cell>
          <cell r="D79">
            <v>35</v>
          </cell>
          <cell r="E79">
            <v>25507.3</v>
          </cell>
          <cell r="G79">
            <v>1500</v>
          </cell>
        </row>
        <row r="80">
          <cell r="B80" t="str">
            <v>Storekeeper</v>
          </cell>
          <cell r="C80" t="str">
            <v>ASK</v>
          </cell>
          <cell r="D80">
            <v>40</v>
          </cell>
          <cell r="E80">
            <v>26388.264999999999</v>
          </cell>
          <cell r="G80">
            <v>1600</v>
          </cell>
        </row>
        <row r="81">
          <cell r="B81" t="str">
            <v>Storekeeper - 1st 6 mos</v>
          </cell>
          <cell r="C81" t="str">
            <v>SKA</v>
          </cell>
          <cell r="D81">
            <v>40</v>
          </cell>
          <cell r="E81">
            <v>30035.200000000001</v>
          </cell>
          <cell r="G81">
            <v>1600</v>
          </cell>
        </row>
        <row r="82">
          <cell r="B82" t="str">
            <v>Storekeeper 1st Class</v>
          </cell>
          <cell r="C82" t="str">
            <v>SK1</v>
          </cell>
          <cell r="D82">
            <v>40</v>
          </cell>
          <cell r="E82">
            <v>27279.200000000001</v>
          </cell>
          <cell r="G82">
            <v>1600</v>
          </cell>
        </row>
        <row r="83">
          <cell r="B83" t="str">
            <v>Storekeeper 2nd 6 mos</v>
          </cell>
          <cell r="C83" t="str">
            <v>STK2</v>
          </cell>
          <cell r="D83">
            <v>40</v>
          </cell>
          <cell r="E83">
            <v>24180</v>
          </cell>
          <cell r="G83">
            <v>1600</v>
          </cell>
        </row>
        <row r="84">
          <cell r="B84" t="str">
            <v>Storekeeper 2nd Class</v>
          </cell>
          <cell r="C84" t="str">
            <v>SK2</v>
          </cell>
          <cell r="D84">
            <v>40</v>
          </cell>
          <cell r="E84">
            <v>26457.599999999999</v>
          </cell>
          <cell r="G84">
            <v>1600</v>
          </cell>
        </row>
        <row r="85">
          <cell r="B85" t="str">
            <v>Substation Maintainer 1st Class</v>
          </cell>
          <cell r="C85" t="str">
            <v>SM1</v>
          </cell>
          <cell r="D85">
            <v>40</v>
          </cell>
          <cell r="E85">
            <v>54241.2</v>
          </cell>
          <cell r="G85">
            <v>1600</v>
          </cell>
        </row>
        <row r="86">
          <cell r="B86" t="str">
            <v>Time of Use Street Team Lead</v>
          </cell>
          <cell r="C86" t="str">
            <v>TUSTL</v>
          </cell>
          <cell r="D86">
            <v>35</v>
          </cell>
          <cell r="E86">
            <v>19110</v>
          </cell>
          <cell r="G86">
            <v>1500</v>
          </cell>
        </row>
        <row r="87">
          <cell r="B87" t="str">
            <v>Transformer Maintainer - 1st Class</v>
          </cell>
          <cell r="C87" t="str">
            <v>TM1</v>
          </cell>
          <cell r="D87">
            <v>40</v>
          </cell>
          <cell r="E87">
            <v>32864</v>
          </cell>
          <cell r="G87">
            <v>1600</v>
          </cell>
        </row>
        <row r="88">
          <cell r="B88" t="str">
            <v>Troubleperson</v>
          </cell>
          <cell r="C88" t="str">
            <v>TRBL</v>
          </cell>
          <cell r="D88">
            <v>40</v>
          </cell>
          <cell r="E88">
            <v>58718.400000000001</v>
          </cell>
          <cell r="G88">
            <v>1600</v>
          </cell>
        </row>
        <row r="89">
          <cell r="B89" t="str">
            <v>UG Cable Splicer Lead hand</v>
          </cell>
          <cell r="C89" t="str">
            <v>CSLH</v>
          </cell>
          <cell r="D89">
            <v>40</v>
          </cell>
          <cell r="E89">
            <v>58718.400000000001</v>
          </cell>
          <cell r="G89">
            <v>1600</v>
          </cell>
        </row>
        <row r="90">
          <cell r="B90" t="str">
            <v>Underground Duct Crew Lead Hand</v>
          </cell>
          <cell r="C90" t="str">
            <v>DCLH</v>
          </cell>
          <cell r="D90">
            <v>40</v>
          </cell>
          <cell r="E90">
            <v>50294.400000000001</v>
          </cell>
          <cell r="G90">
            <v>1600</v>
          </cell>
        </row>
        <row r="91">
          <cell r="B91" t="str">
            <v>Utility Vac Truck 1st Class "A"</v>
          </cell>
          <cell r="C91" t="str">
            <v>UVT1A</v>
          </cell>
          <cell r="D91">
            <v>40</v>
          </cell>
          <cell r="E91">
            <v>45910.8</v>
          </cell>
          <cell r="G91">
            <v>1600</v>
          </cell>
        </row>
        <row r="92">
          <cell r="G92" t="str">
            <v/>
          </cell>
        </row>
        <row r="93">
          <cell r="G93" t="str">
            <v/>
          </cell>
        </row>
        <row r="94">
          <cell r="G94" t="str">
            <v/>
          </cell>
        </row>
        <row r="95">
          <cell r="G95" t="str">
            <v/>
          </cell>
        </row>
        <row r="96">
          <cell r="G96" t="str">
            <v/>
          </cell>
        </row>
        <row r="97">
          <cell r="G97" t="str">
            <v/>
          </cell>
        </row>
        <row r="98">
          <cell r="G98" t="str">
            <v/>
          </cell>
        </row>
        <row r="99">
          <cell r="G99" t="str">
            <v/>
          </cell>
        </row>
        <row r="100">
          <cell r="G100" t="str">
            <v/>
          </cell>
        </row>
        <row r="101">
          <cell r="G101" t="str">
            <v/>
          </cell>
        </row>
        <row r="102">
          <cell r="G102" t="str">
            <v/>
          </cell>
        </row>
        <row r="103">
          <cell r="G103" t="str">
            <v/>
          </cell>
        </row>
        <row r="104">
          <cell r="G104" t="str">
            <v/>
          </cell>
        </row>
        <row r="105">
          <cell r="G105" t="str">
            <v/>
          </cell>
        </row>
        <row r="106">
          <cell r="G106" t="str">
            <v/>
          </cell>
        </row>
        <row r="107">
          <cell r="G107" t="str">
            <v/>
          </cell>
        </row>
        <row r="108">
          <cell r="G108" t="str">
            <v/>
          </cell>
        </row>
        <row r="109">
          <cell r="G109" t="str">
            <v/>
          </cell>
        </row>
        <row r="110">
          <cell r="G110" t="str">
            <v/>
          </cell>
        </row>
        <row r="111">
          <cell r="G111" t="str">
            <v/>
          </cell>
        </row>
        <row r="112">
          <cell r="G112" t="str">
            <v/>
          </cell>
        </row>
        <row r="113">
          <cell r="G113" t="str">
            <v/>
          </cell>
        </row>
        <row r="114">
          <cell r="G114" t="str">
            <v/>
          </cell>
        </row>
        <row r="133">
          <cell r="B133" t="str">
            <v>100-101</v>
          </cell>
        </row>
        <row r="134">
          <cell r="B134" t="str">
            <v>200-101</v>
          </cell>
        </row>
        <row r="135">
          <cell r="B135" t="str">
            <v>201-101</v>
          </cell>
        </row>
        <row r="136">
          <cell r="B136" t="str">
            <v>205-101</v>
          </cell>
        </row>
        <row r="137">
          <cell r="B137" t="str">
            <v>210-101</v>
          </cell>
        </row>
        <row r="138">
          <cell r="B138" t="str">
            <v>211-101</v>
          </cell>
        </row>
        <row r="139">
          <cell r="B139" t="str">
            <v>212-101</v>
          </cell>
        </row>
        <row r="140">
          <cell r="B140" t="str">
            <v>213-101</v>
          </cell>
        </row>
        <row r="141">
          <cell r="B141" t="str">
            <v>300-101</v>
          </cell>
        </row>
        <row r="142">
          <cell r="B142" t="str">
            <v>301-101</v>
          </cell>
        </row>
        <row r="143">
          <cell r="B143" t="str">
            <v>302-101</v>
          </cell>
        </row>
        <row r="144">
          <cell r="B144" t="str">
            <v>303-101</v>
          </cell>
        </row>
        <row r="145">
          <cell r="B145" t="str">
            <v>303-102</v>
          </cell>
        </row>
        <row r="146">
          <cell r="B146" t="str">
            <v>304-101</v>
          </cell>
        </row>
        <row r="147">
          <cell r="B147" t="str">
            <v>304-102</v>
          </cell>
        </row>
        <row r="148">
          <cell r="B148" t="str">
            <v>305-101</v>
          </cell>
        </row>
        <row r="149">
          <cell r="B149" t="str">
            <v>306-101</v>
          </cell>
        </row>
        <row r="150">
          <cell r="B150" t="str">
            <v>306-102</v>
          </cell>
        </row>
        <row r="151">
          <cell r="B151" t="str">
            <v>310-101</v>
          </cell>
        </row>
        <row r="152">
          <cell r="B152" t="str">
            <v>310-102</v>
          </cell>
        </row>
        <row r="153">
          <cell r="B153" t="str">
            <v>311-101</v>
          </cell>
        </row>
        <row r="154">
          <cell r="B154" t="str">
            <v>311-102</v>
          </cell>
        </row>
        <row r="155">
          <cell r="B155" t="str">
            <v>312-101</v>
          </cell>
        </row>
        <row r="156">
          <cell r="B156" t="str">
            <v>312-102</v>
          </cell>
        </row>
        <row r="157">
          <cell r="B157" t="str">
            <v>313-101</v>
          </cell>
        </row>
        <row r="158">
          <cell r="B158" t="str">
            <v>313-102</v>
          </cell>
        </row>
        <row r="159">
          <cell r="B159" t="str">
            <v>314-101</v>
          </cell>
        </row>
        <row r="160">
          <cell r="B160" t="str">
            <v>315-101</v>
          </cell>
        </row>
        <row r="161">
          <cell r="B161" t="str">
            <v>330-101</v>
          </cell>
        </row>
        <row r="162">
          <cell r="B162" t="str">
            <v>392-101</v>
          </cell>
        </row>
        <row r="163">
          <cell r="B163" t="str">
            <v>400-101</v>
          </cell>
        </row>
        <row r="164">
          <cell r="B164" t="str">
            <v>500-101</v>
          </cell>
        </row>
        <row r="165">
          <cell r="B165" t="str">
            <v>501-101</v>
          </cell>
        </row>
        <row r="166">
          <cell r="B166" t="str">
            <v>502-101</v>
          </cell>
        </row>
        <row r="167">
          <cell r="B167" t="str">
            <v>502-102</v>
          </cell>
        </row>
        <row r="168">
          <cell r="B168" t="str">
            <v>503-101</v>
          </cell>
        </row>
        <row r="169">
          <cell r="B169" t="str">
            <v>503-102</v>
          </cell>
        </row>
        <row r="170">
          <cell r="B170" t="str">
            <v>504-101</v>
          </cell>
        </row>
        <row r="171">
          <cell r="B171" t="str">
            <v>521-101</v>
          </cell>
        </row>
        <row r="172">
          <cell r="B172" t="str">
            <v>522-101</v>
          </cell>
        </row>
        <row r="173">
          <cell r="B173" t="str">
            <v>523-101</v>
          </cell>
        </row>
        <row r="174">
          <cell r="B174" t="str">
            <v>523-102</v>
          </cell>
        </row>
        <row r="175">
          <cell r="B175" t="str">
            <v>524-101</v>
          </cell>
        </row>
        <row r="176">
          <cell r="B176" t="str">
            <v>525-101</v>
          </cell>
        </row>
        <row r="177">
          <cell r="B177" t="str">
            <v>525-102</v>
          </cell>
        </row>
        <row r="178">
          <cell r="B178" t="str">
            <v>543-101</v>
          </cell>
        </row>
        <row r="179">
          <cell r="B179" t="str">
            <v>544-101</v>
          </cell>
        </row>
        <row r="180">
          <cell r="B180" t="str">
            <v>544-102</v>
          </cell>
        </row>
        <row r="181">
          <cell r="B181" t="str">
            <v>545-101</v>
          </cell>
        </row>
        <row r="182">
          <cell r="B182" t="str">
            <v>545-102</v>
          </cell>
        </row>
        <row r="183">
          <cell r="B183" t="str">
            <v>591-101</v>
          </cell>
        </row>
        <row r="184">
          <cell r="B184" t="str">
            <v>592-101</v>
          </cell>
        </row>
        <row r="185">
          <cell r="B185" t="str">
            <v>593-101</v>
          </cell>
        </row>
        <row r="186">
          <cell r="B186" t="str">
            <v>600-101</v>
          </cell>
        </row>
        <row r="187">
          <cell r="B187" t="str">
            <v>601-101</v>
          </cell>
        </row>
        <row r="188">
          <cell r="B188" t="str">
            <v>620-101</v>
          </cell>
        </row>
        <row r="189">
          <cell r="B189" t="str">
            <v>650-101</v>
          </cell>
        </row>
        <row r="190">
          <cell r="B190" t="str">
            <v>651-101</v>
          </cell>
        </row>
        <row r="191">
          <cell r="B191" t="str">
            <v>652-101</v>
          </cell>
        </row>
        <row r="192">
          <cell r="B192" t="str">
            <v>653-101</v>
          </cell>
        </row>
        <row r="193">
          <cell r="B193" t="str">
            <v>654-101</v>
          </cell>
        </row>
        <row r="194">
          <cell r="B194" t="str">
            <v>654-102</v>
          </cell>
        </row>
        <row r="195">
          <cell r="B195" t="str">
            <v>680-101</v>
          </cell>
        </row>
        <row r="196">
          <cell r="B196" t="str">
            <v>800-101</v>
          </cell>
        </row>
        <row r="1188">
          <cell r="C1188">
            <v>1</v>
          </cell>
          <cell r="D1188">
            <v>1</v>
          </cell>
          <cell r="E1188" t="str">
            <v>ETECHNO</v>
          </cell>
          <cell r="F1188" t="str">
            <v>Engineering Technologist</v>
          </cell>
          <cell r="G1188" t="str">
            <v>W</v>
          </cell>
          <cell r="H1188">
            <v>71.453197916666667</v>
          </cell>
          <cell r="I1188">
            <v>1500</v>
          </cell>
        </row>
        <row r="1189">
          <cell r="C1189">
            <v>2</v>
          </cell>
          <cell r="D1189">
            <v>1</v>
          </cell>
          <cell r="E1189" t="str">
            <v>MTR3</v>
          </cell>
          <cell r="F1189" t="str">
            <v>Meterperson - 3rd Class</v>
          </cell>
          <cell r="G1189" t="str">
            <v>W</v>
          </cell>
          <cell r="H1189">
            <v>57.388500976562497</v>
          </cell>
          <cell r="I1189">
            <v>1600</v>
          </cell>
        </row>
        <row r="1190">
          <cell r="C1190">
            <v>3</v>
          </cell>
          <cell r="D1190">
            <v>1</v>
          </cell>
          <cell r="E1190" t="str">
            <v>MPLH</v>
          </cell>
          <cell r="F1190" t="str">
            <v>Meterperson, Lead Hand</v>
          </cell>
          <cell r="G1190" t="str">
            <v>W</v>
          </cell>
          <cell r="H1190">
            <v>73.397998046875003</v>
          </cell>
          <cell r="I1190">
            <v>1600</v>
          </cell>
        </row>
        <row r="1191">
          <cell r="C1191">
            <v>4</v>
          </cell>
          <cell r="D1191">
            <v>8</v>
          </cell>
          <cell r="E1191" t="str">
            <v>MTR1</v>
          </cell>
          <cell r="F1191" t="str">
            <v>Meterperson - 1st Class</v>
          </cell>
          <cell r="G1191" t="str">
            <v>W</v>
          </cell>
          <cell r="H1191">
            <v>67.801499023437501</v>
          </cell>
          <cell r="I1191">
            <v>1600</v>
          </cell>
        </row>
        <row r="1192">
          <cell r="C1192" t="str">
            <v/>
          </cell>
          <cell r="D1192" t="str">
            <v/>
          </cell>
          <cell r="E1192" t="str">
            <v>MTR1</v>
          </cell>
          <cell r="F1192" t="str">
            <v>Meterperson - 1st Class</v>
          </cell>
          <cell r="G1192" t="str">
            <v>W</v>
          </cell>
          <cell r="H1192">
            <v>67.801499023437501</v>
          </cell>
          <cell r="I1192">
            <v>1600</v>
          </cell>
        </row>
        <row r="1193">
          <cell r="C1193" t="str">
            <v/>
          </cell>
          <cell r="D1193" t="str">
            <v/>
          </cell>
          <cell r="E1193" t="str">
            <v>MTR1</v>
          </cell>
          <cell r="F1193" t="str">
            <v>Meterperson - 1st Class</v>
          </cell>
          <cell r="G1193" t="str">
            <v>W</v>
          </cell>
          <cell r="H1193">
            <v>67.801499023437501</v>
          </cell>
          <cell r="I1193">
            <v>1600</v>
          </cell>
        </row>
        <row r="1194">
          <cell r="C1194" t="str">
            <v/>
          </cell>
          <cell r="D1194" t="str">
            <v/>
          </cell>
          <cell r="E1194" t="str">
            <v>MTR1</v>
          </cell>
          <cell r="F1194" t="str">
            <v>Meterperson - 1st Class</v>
          </cell>
          <cell r="G1194" t="str">
            <v>W</v>
          </cell>
          <cell r="H1194">
            <v>67.801499023437501</v>
          </cell>
          <cell r="I1194">
            <v>1600</v>
          </cell>
        </row>
        <row r="1195">
          <cell r="C1195" t="str">
            <v/>
          </cell>
          <cell r="D1195" t="str">
            <v/>
          </cell>
          <cell r="E1195" t="str">
            <v>MTR1</v>
          </cell>
          <cell r="F1195" t="str">
            <v>Meterperson - 1st Class</v>
          </cell>
          <cell r="G1195" t="str">
            <v>W</v>
          </cell>
          <cell r="H1195">
            <v>67.801499023437501</v>
          </cell>
          <cell r="I1195">
            <v>1600</v>
          </cell>
        </row>
        <row r="1196">
          <cell r="C1196">
            <v>5</v>
          </cell>
          <cell r="D1196">
            <v>1</v>
          </cell>
          <cell r="E1196" t="str">
            <v>SCC</v>
          </cell>
          <cell r="F1196" t="str">
            <v>Supervisor, Customer Connections</v>
          </cell>
          <cell r="G1196" t="str">
            <v>P</v>
          </cell>
          <cell r="H1196">
            <v>84.962177734375004</v>
          </cell>
          <cell r="I1196">
            <v>1600</v>
          </cell>
        </row>
        <row r="1197">
          <cell r="C1197">
            <v>6</v>
          </cell>
          <cell r="D1197">
            <v>1</v>
          </cell>
          <cell r="E1197" t="str">
            <v>MTR2</v>
          </cell>
          <cell r="F1197" t="str">
            <v>Meterperson - 2nd Class</v>
          </cell>
          <cell r="G1197" t="str">
            <v>W</v>
          </cell>
          <cell r="H1197">
            <v>62.809501953125</v>
          </cell>
          <cell r="I1197">
            <v>1600</v>
          </cell>
        </row>
        <row r="1198">
          <cell r="C1198">
            <v>7</v>
          </cell>
          <cell r="D1198">
            <v>4</v>
          </cell>
          <cell r="E1198" t="str">
            <v>MSC</v>
          </cell>
          <cell r="F1198" t="str">
            <v>Meter Support Clerk</v>
          </cell>
          <cell r="G1198" t="str">
            <v>W</v>
          </cell>
          <cell r="H1198">
            <v>42.023799479166669</v>
          </cell>
          <cell r="I1198">
            <v>1500</v>
          </cell>
        </row>
        <row r="1199">
          <cell r="C1199" t="str">
            <v/>
          </cell>
          <cell r="D1199" t="str">
            <v/>
          </cell>
          <cell r="E1199" t="str">
            <v>MSC</v>
          </cell>
          <cell r="F1199" t="str">
            <v>Meter Support Clerk</v>
          </cell>
          <cell r="G1199" t="str">
            <v>W</v>
          </cell>
          <cell r="H1199">
            <v>57.875999999999998</v>
          </cell>
          <cell r="I1199">
            <v>1500</v>
          </cell>
        </row>
        <row r="1200">
          <cell r="C1200" t="str">
            <v/>
          </cell>
          <cell r="D1200" t="str">
            <v/>
          </cell>
          <cell r="E1200" t="str">
            <v>MSC</v>
          </cell>
          <cell r="F1200" t="str">
            <v>Meter Support Clerk</v>
          </cell>
          <cell r="G1200" t="str">
            <v>W</v>
          </cell>
          <cell r="H1200">
            <v>42.023799479166669</v>
          </cell>
          <cell r="I1200">
            <v>1500</v>
          </cell>
        </row>
        <row r="1201">
          <cell r="C1201" t="str">
            <v/>
          </cell>
          <cell r="D1201" t="str">
            <v/>
          </cell>
          <cell r="E1201" t="str">
            <v>MSC</v>
          </cell>
          <cell r="F1201" t="str">
            <v>Meter Support Clerk</v>
          </cell>
          <cell r="G1201" t="str">
            <v>W</v>
          </cell>
          <cell r="H1201">
            <v>42.023799479166669</v>
          </cell>
          <cell r="I1201">
            <v>1500</v>
          </cell>
        </row>
        <row r="1202">
          <cell r="C1202">
            <v>8</v>
          </cell>
          <cell r="D1202">
            <v>3</v>
          </cell>
          <cell r="E1202" t="str">
            <v>ETECH2</v>
          </cell>
          <cell r="F1202" t="str">
            <v>Engineering Technician 2</v>
          </cell>
          <cell r="G1202" t="str">
            <v>W</v>
          </cell>
          <cell r="H1202">
            <v>51.01459895833333</v>
          </cell>
          <cell r="I1202">
            <v>1500</v>
          </cell>
        </row>
        <row r="1203">
          <cell r="C1203" t="str">
            <v/>
          </cell>
          <cell r="D1203" t="str">
            <v/>
          </cell>
          <cell r="E1203" t="str">
            <v>ETECH2</v>
          </cell>
          <cell r="F1203" t="str">
            <v>Engineering Technician 2</v>
          </cell>
          <cell r="G1203" t="str">
            <v>W</v>
          </cell>
          <cell r="H1203">
            <v>54.454401041666664</v>
          </cell>
          <cell r="I1203">
            <v>1500</v>
          </cell>
        </row>
        <row r="1204">
          <cell r="C1204" t="str">
            <v/>
          </cell>
          <cell r="D1204" t="str">
            <v/>
          </cell>
          <cell r="E1204" t="str">
            <v>MTR1</v>
          </cell>
          <cell r="F1204" t="str">
            <v>Meterperson - 1st Class</v>
          </cell>
          <cell r="G1204" t="str">
            <v>W</v>
          </cell>
          <cell r="H1204">
            <v>67.801499023437501</v>
          </cell>
          <cell r="I1204">
            <v>1600</v>
          </cell>
        </row>
        <row r="1205">
          <cell r="C1205">
            <v>9</v>
          </cell>
          <cell r="D1205">
            <v>1</v>
          </cell>
          <cell r="E1205" t="str">
            <v>MCC</v>
          </cell>
          <cell r="F1205" t="str">
            <v>Manager, Customer Connections</v>
          </cell>
          <cell r="G1205" t="str">
            <v>P</v>
          </cell>
          <cell r="H1205">
            <v>90.150380859375005</v>
          </cell>
          <cell r="I1205">
            <v>1600</v>
          </cell>
        </row>
        <row r="1206">
          <cell r="C1206" t="str">
            <v/>
          </cell>
          <cell r="D1206" t="str">
            <v/>
          </cell>
          <cell r="E1206" t="str">
            <v>MTR1</v>
          </cell>
          <cell r="F1206" t="str">
            <v>Meterperson - 1st Class</v>
          </cell>
          <cell r="G1206" t="str">
            <v>W</v>
          </cell>
          <cell r="H1206">
            <v>67.801499023437501</v>
          </cell>
          <cell r="I1206">
            <v>1600</v>
          </cell>
        </row>
        <row r="1207">
          <cell r="C1207" t="str">
            <v/>
          </cell>
          <cell r="D1207" t="str">
            <v/>
          </cell>
          <cell r="E1207" t="str">
            <v>MTR1</v>
          </cell>
          <cell r="F1207" t="str">
            <v>Meterperson - 1st Class</v>
          </cell>
          <cell r="G1207" t="str">
            <v>W</v>
          </cell>
          <cell r="H1207">
            <v>67.801499023437501</v>
          </cell>
          <cell r="I1207">
            <v>1600</v>
          </cell>
        </row>
        <row r="1208">
          <cell r="C1208" t="str">
            <v/>
          </cell>
          <cell r="D1208" t="str">
            <v/>
          </cell>
          <cell r="E1208" t="str">
            <v>ETECH2</v>
          </cell>
          <cell r="F1208" t="str">
            <v>Engineering Technician 2</v>
          </cell>
          <cell r="G1208" t="str">
            <v>W</v>
          </cell>
          <cell r="H1208">
            <v>51.01459895833333</v>
          </cell>
          <cell r="I1208">
            <v>1500</v>
          </cell>
        </row>
        <row r="1209">
          <cell r="C1209" t="str">
            <v/>
          </cell>
          <cell r="D1209" t="str">
            <v/>
          </cell>
          <cell r="E1209" t="str">
            <v/>
          </cell>
          <cell r="F1209" t="str">
            <v/>
          </cell>
          <cell r="G1209" t="str">
            <v/>
          </cell>
          <cell r="H1209">
            <v>0</v>
          </cell>
          <cell r="I1209" t="str">
            <v/>
          </cell>
        </row>
        <row r="1210">
          <cell r="C1210" t="str">
            <v/>
          </cell>
          <cell r="D1210" t="str">
            <v/>
          </cell>
          <cell r="E1210" t="str">
            <v/>
          </cell>
          <cell r="F1210" t="str">
            <v/>
          </cell>
          <cell r="G1210" t="str">
            <v/>
          </cell>
          <cell r="H1210">
            <v>0</v>
          </cell>
          <cell r="I1210" t="str">
            <v/>
          </cell>
        </row>
        <row r="1211">
          <cell r="C1211" t="str">
            <v/>
          </cell>
          <cell r="D1211" t="str">
            <v/>
          </cell>
          <cell r="E1211" t="str">
            <v/>
          </cell>
          <cell r="F1211" t="str">
            <v/>
          </cell>
          <cell r="G1211" t="str">
            <v/>
          </cell>
          <cell r="H1211">
            <v>0</v>
          </cell>
          <cell r="I1211" t="str">
            <v/>
          </cell>
        </row>
        <row r="1212">
          <cell r="C1212" t="str">
            <v/>
          </cell>
          <cell r="D1212" t="str">
            <v/>
          </cell>
          <cell r="E1212" t="str">
            <v/>
          </cell>
          <cell r="F1212" t="str">
            <v/>
          </cell>
          <cell r="G1212" t="str">
            <v/>
          </cell>
          <cell r="H1212">
            <v>0</v>
          </cell>
          <cell r="I1212" t="str">
            <v/>
          </cell>
        </row>
        <row r="1213">
          <cell r="C1213" t="str">
            <v/>
          </cell>
          <cell r="D1213" t="str">
            <v/>
          </cell>
          <cell r="E1213" t="str">
            <v/>
          </cell>
          <cell r="F1213" t="str">
            <v/>
          </cell>
          <cell r="G1213" t="str">
            <v/>
          </cell>
          <cell r="H1213">
            <v>0</v>
          </cell>
          <cell r="I1213" t="str">
            <v/>
          </cell>
        </row>
        <row r="1214">
          <cell r="C1214" t="str">
            <v/>
          </cell>
          <cell r="D1214" t="str">
            <v/>
          </cell>
          <cell r="E1214" t="str">
            <v/>
          </cell>
          <cell r="F1214" t="str">
            <v/>
          </cell>
          <cell r="G1214" t="str">
            <v/>
          </cell>
          <cell r="H1214">
            <v>0</v>
          </cell>
          <cell r="I1214" t="str">
            <v/>
          </cell>
        </row>
        <row r="1215">
          <cell r="C1215" t="str">
            <v/>
          </cell>
          <cell r="D1215" t="str">
            <v/>
          </cell>
          <cell r="E1215" t="str">
            <v/>
          </cell>
          <cell r="F1215" t="str">
            <v/>
          </cell>
          <cell r="G1215" t="str">
            <v/>
          </cell>
          <cell r="H1215">
            <v>0</v>
          </cell>
          <cell r="I1215" t="str">
            <v/>
          </cell>
        </row>
        <row r="1216">
          <cell r="C1216" t="str">
            <v/>
          </cell>
          <cell r="D1216" t="str">
            <v/>
          </cell>
          <cell r="E1216" t="str">
            <v/>
          </cell>
          <cell r="F1216" t="str">
            <v/>
          </cell>
          <cell r="G1216" t="str">
            <v/>
          </cell>
          <cell r="H1216">
            <v>0</v>
          </cell>
          <cell r="I1216" t="str">
            <v/>
          </cell>
        </row>
        <row r="1217">
          <cell r="C1217" t="str">
            <v/>
          </cell>
          <cell r="D1217" t="str">
            <v/>
          </cell>
          <cell r="E1217" t="str">
            <v/>
          </cell>
          <cell r="F1217" t="str">
            <v/>
          </cell>
          <cell r="G1217" t="str">
            <v/>
          </cell>
          <cell r="H1217">
            <v>0</v>
          </cell>
          <cell r="I1217" t="str">
            <v/>
          </cell>
        </row>
        <row r="1218">
          <cell r="C1218" t="str">
            <v/>
          </cell>
          <cell r="D1218" t="str">
            <v/>
          </cell>
          <cell r="E1218" t="str">
            <v/>
          </cell>
          <cell r="F1218" t="str">
            <v/>
          </cell>
          <cell r="G1218" t="str">
            <v/>
          </cell>
          <cell r="H1218">
            <v>0</v>
          </cell>
          <cell r="I1218" t="str">
            <v/>
          </cell>
        </row>
        <row r="1219">
          <cell r="C1219" t="str">
            <v/>
          </cell>
          <cell r="D1219" t="str">
            <v/>
          </cell>
          <cell r="E1219" t="str">
            <v/>
          </cell>
          <cell r="F1219" t="str">
            <v/>
          </cell>
          <cell r="G1219" t="str">
            <v/>
          </cell>
          <cell r="H1219">
            <v>0</v>
          </cell>
          <cell r="I1219" t="str">
            <v/>
          </cell>
        </row>
        <row r="1220">
          <cell r="C1220" t="str">
            <v/>
          </cell>
          <cell r="D1220" t="str">
            <v/>
          </cell>
          <cell r="E1220" t="str">
            <v/>
          </cell>
          <cell r="F1220" t="str">
            <v/>
          </cell>
          <cell r="G1220" t="str">
            <v/>
          </cell>
          <cell r="H1220">
            <v>0</v>
          </cell>
          <cell r="I1220" t="str">
            <v/>
          </cell>
        </row>
        <row r="1221">
          <cell r="C1221" t="str">
            <v/>
          </cell>
          <cell r="D1221" t="str">
            <v/>
          </cell>
          <cell r="E1221" t="str">
            <v/>
          </cell>
          <cell r="F1221" t="str">
            <v/>
          </cell>
          <cell r="G1221" t="str">
            <v/>
          </cell>
          <cell r="H1221">
            <v>0</v>
          </cell>
          <cell r="I1221" t="str">
            <v/>
          </cell>
        </row>
        <row r="1222">
          <cell r="C1222" t="str">
            <v/>
          </cell>
          <cell r="D1222" t="str">
            <v/>
          </cell>
          <cell r="E1222" t="str">
            <v/>
          </cell>
          <cell r="F1222" t="str">
            <v/>
          </cell>
          <cell r="G1222" t="str">
            <v/>
          </cell>
          <cell r="H1222">
            <v>0</v>
          </cell>
          <cell r="I1222" t="str">
            <v/>
          </cell>
        </row>
        <row r="1223">
          <cell r="C1223" t="str">
            <v/>
          </cell>
          <cell r="D1223" t="str">
            <v/>
          </cell>
          <cell r="E1223" t="str">
            <v/>
          </cell>
          <cell r="F1223" t="str">
            <v/>
          </cell>
          <cell r="G1223" t="str">
            <v/>
          </cell>
          <cell r="H1223">
            <v>0</v>
          </cell>
          <cell r="I1223" t="str">
            <v/>
          </cell>
        </row>
        <row r="1224">
          <cell r="C1224" t="str">
            <v/>
          </cell>
          <cell r="D1224" t="str">
            <v/>
          </cell>
          <cell r="E1224" t="str">
            <v/>
          </cell>
          <cell r="F1224" t="str">
            <v/>
          </cell>
          <cell r="G1224" t="str">
            <v/>
          </cell>
          <cell r="H1224">
            <v>0</v>
          </cell>
          <cell r="I1224" t="str">
            <v/>
          </cell>
        </row>
        <row r="1225">
          <cell r="C1225" t="str">
            <v/>
          </cell>
          <cell r="D1225" t="str">
            <v/>
          </cell>
          <cell r="E1225" t="str">
            <v/>
          </cell>
          <cell r="F1225" t="str">
            <v/>
          </cell>
          <cell r="G1225" t="str">
            <v/>
          </cell>
          <cell r="H1225">
            <v>0</v>
          </cell>
          <cell r="I1225" t="str">
            <v/>
          </cell>
        </row>
        <row r="1226">
          <cell r="C1226" t="str">
            <v/>
          </cell>
          <cell r="D1226" t="str">
            <v/>
          </cell>
          <cell r="E1226" t="str">
            <v/>
          </cell>
          <cell r="F1226" t="str">
            <v/>
          </cell>
          <cell r="G1226" t="str">
            <v/>
          </cell>
          <cell r="H1226">
            <v>0</v>
          </cell>
          <cell r="I1226" t="str">
            <v/>
          </cell>
        </row>
        <row r="1227">
          <cell r="C1227" t="str">
            <v/>
          </cell>
          <cell r="D1227" t="str">
            <v/>
          </cell>
          <cell r="E1227" t="str">
            <v/>
          </cell>
          <cell r="F1227" t="str">
            <v/>
          </cell>
          <cell r="G1227" t="str">
            <v/>
          </cell>
          <cell r="H1227">
            <v>0</v>
          </cell>
          <cell r="I1227" t="str">
            <v/>
          </cell>
        </row>
        <row r="1228">
          <cell r="C1228" t="str">
            <v/>
          </cell>
          <cell r="D1228" t="str">
            <v/>
          </cell>
          <cell r="E1228" t="str">
            <v/>
          </cell>
          <cell r="F1228" t="str">
            <v/>
          </cell>
          <cell r="G1228" t="str">
            <v/>
          </cell>
          <cell r="H1228">
            <v>0</v>
          </cell>
          <cell r="I1228" t="str">
            <v/>
          </cell>
        </row>
        <row r="1229">
          <cell r="C1229" t="str">
            <v/>
          </cell>
          <cell r="D1229" t="str">
            <v/>
          </cell>
          <cell r="E1229" t="str">
            <v/>
          </cell>
          <cell r="F1229" t="str">
            <v/>
          </cell>
          <cell r="G1229" t="str">
            <v/>
          </cell>
          <cell r="H1229">
            <v>0</v>
          </cell>
          <cell r="I1229" t="str">
            <v/>
          </cell>
        </row>
        <row r="1230">
          <cell r="C1230" t="str">
            <v/>
          </cell>
          <cell r="D1230" t="str">
            <v/>
          </cell>
          <cell r="E1230" t="str">
            <v/>
          </cell>
          <cell r="F1230" t="str">
            <v/>
          </cell>
          <cell r="G1230" t="str">
            <v/>
          </cell>
          <cell r="H1230">
            <v>0</v>
          </cell>
          <cell r="I1230" t="str">
            <v/>
          </cell>
        </row>
        <row r="1231">
          <cell r="C1231" t="str">
            <v/>
          </cell>
          <cell r="D1231" t="str">
            <v/>
          </cell>
          <cell r="E1231" t="str">
            <v/>
          </cell>
          <cell r="F1231" t="str">
            <v/>
          </cell>
          <cell r="G1231" t="str">
            <v/>
          </cell>
          <cell r="H1231">
            <v>0</v>
          </cell>
          <cell r="I1231" t="str">
            <v/>
          </cell>
        </row>
        <row r="1232">
          <cell r="C1232" t="str">
            <v/>
          </cell>
          <cell r="D1232" t="str">
            <v/>
          </cell>
          <cell r="E1232" t="str">
            <v/>
          </cell>
          <cell r="F1232" t="str">
            <v/>
          </cell>
          <cell r="G1232" t="str">
            <v/>
          </cell>
          <cell r="H1232">
            <v>0</v>
          </cell>
          <cell r="I1232" t="str">
            <v/>
          </cell>
        </row>
        <row r="1233">
          <cell r="C1233" t="str">
            <v/>
          </cell>
          <cell r="D1233" t="str">
            <v/>
          </cell>
          <cell r="E1233" t="str">
            <v/>
          </cell>
          <cell r="F1233" t="str">
            <v/>
          </cell>
          <cell r="G1233" t="str">
            <v/>
          </cell>
          <cell r="H1233">
            <v>0</v>
          </cell>
          <cell r="I1233" t="str">
            <v/>
          </cell>
        </row>
        <row r="1234">
          <cell r="C1234" t="str">
            <v/>
          </cell>
          <cell r="D1234" t="str">
            <v/>
          </cell>
          <cell r="E1234" t="str">
            <v/>
          </cell>
          <cell r="F1234" t="str">
            <v/>
          </cell>
          <cell r="G1234" t="str">
            <v/>
          </cell>
          <cell r="H1234">
            <v>0</v>
          </cell>
          <cell r="I1234" t="str">
            <v/>
          </cell>
        </row>
        <row r="1235">
          <cell r="C1235" t="str">
            <v/>
          </cell>
          <cell r="D1235" t="str">
            <v/>
          </cell>
          <cell r="E1235" t="str">
            <v/>
          </cell>
          <cell r="F1235" t="str">
            <v/>
          </cell>
          <cell r="G1235" t="str">
            <v/>
          </cell>
          <cell r="H1235">
            <v>0</v>
          </cell>
          <cell r="I1235" t="str">
            <v/>
          </cell>
        </row>
        <row r="1236">
          <cell r="C1236" t="str">
            <v/>
          </cell>
          <cell r="D1236" t="str">
            <v/>
          </cell>
          <cell r="E1236" t="str">
            <v/>
          </cell>
          <cell r="F1236" t="str">
            <v/>
          </cell>
          <cell r="G1236" t="str">
            <v/>
          </cell>
          <cell r="H1236">
            <v>0</v>
          </cell>
          <cell r="I1236" t="str">
            <v/>
          </cell>
        </row>
        <row r="1237">
          <cell r="C1237" t="str">
            <v/>
          </cell>
          <cell r="D1237" t="str">
            <v/>
          </cell>
          <cell r="E1237" t="str">
            <v/>
          </cell>
          <cell r="F1237" t="str">
            <v/>
          </cell>
          <cell r="G1237" t="str">
            <v/>
          </cell>
          <cell r="H1237">
            <v>0</v>
          </cell>
          <cell r="I1237" t="str">
            <v/>
          </cell>
        </row>
        <row r="1238">
          <cell r="C1238" t="str">
            <v/>
          </cell>
          <cell r="D1238" t="str">
            <v/>
          </cell>
          <cell r="E1238" t="str">
            <v/>
          </cell>
          <cell r="F1238" t="str">
            <v/>
          </cell>
          <cell r="G1238" t="str">
            <v/>
          </cell>
          <cell r="H1238">
            <v>0</v>
          </cell>
          <cell r="I1238" t="str">
            <v/>
          </cell>
        </row>
        <row r="1239">
          <cell r="C1239" t="str">
            <v/>
          </cell>
          <cell r="D1239" t="str">
            <v/>
          </cell>
          <cell r="E1239" t="str">
            <v/>
          </cell>
          <cell r="F1239" t="str">
            <v/>
          </cell>
          <cell r="G1239" t="str">
            <v/>
          </cell>
          <cell r="H1239">
            <v>0</v>
          </cell>
          <cell r="I1239" t="str">
            <v/>
          </cell>
        </row>
        <row r="1240">
          <cell r="C1240" t="str">
            <v/>
          </cell>
          <cell r="D1240" t="str">
            <v/>
          </cell>
          <cell r="E1240" t="str">
            <v/>
          </cell>
          <cell r="F1240" t="str">
            <v/>
          </cell>
          <cell r="G1240" t="str">
            <v/>
          </cell>
          <cell r="H1240">
            <v>0</v>
          </cell>
          <cell r="I1240" t="str">
            <v/>
          </cell>
        </row>
        <row r="1241">
          <cell r="C1241" t="str">
            <v/>
          </cell>
          <cell r="D1241" t="str">
            <v/>
          </cell>
          <cell r="E1241" t="str">
            <v/>
          </cell>
          <cell r="F1241" t="str">
            <v/>
          </cell>
          <cell r="G1241" t="str">
            <v/>
          </cell>
          <cell r="H1241">
            <v>0</v>
          </cell>
          <cell r="I1241" t="str">
            <v/>
          </cell>
        </row>
        <row r="1242">
          <cell r="C1242" t="str">
            <v/>
          </cell>
          <cell r="D1242" t="str">
            <v/>
          </cell>
          <cell r="E1242" t="str">
            <v/>
          </cell>
          <cell r="F1242" t="str">
            <v/>
          </cell>
          <cell r="G1242" t="str">
            <v/>
          </cell>
          <cell r="H1242">
            <v>0</v>
          </cell>
          <cell r="I1242" t="str">
            <v/>
          </cell>
        </row>
        <row r="1243">
          <cell r="C1243" t="str">
            <v/>
          </cell>
          <cell r="D1243" t="str">
            <v/>
          </cell>
          <cell r="E1243" t="str">
            <v/>
          </cell>
          <cell r="F1243" t="str">
            <v/>
          </cell>
          <cell r="G1243" t="str">
            <v/>
          </cell>
          <cell r="H1243">
            <v>0</v>
          </cell>
          <cell r="I1243" t="str">
            <v/>
          </cell>
        </row>
        <row r="1244">
          <cell r="C1244" t="str">
            <v/>
          </cell>
          <cell r="D1244" t="str">
            <v/>
          </cell>
          <cell r="E1244" t="str">
            <v/>
          </cell>
          <cell r="F1244" t="str">
            <v/>
          </cell>
          <cell r="G1244" t="str">
            <v/>
          </cell>
          <cell r="H1244">
            <v>0</v>
          </cell>
          <cell r="I1244" t="str">
            <v/>
          </cell>
        </row>
        <row r="1245">
          <cell r="C1245" t="str">
            <v/>
          </cell>
          <cell r="D1245" t="str">
            <v/>
          </cell>
          <cell r="E1245" t="str">
            <v/>
          </cell>
          <cell r="F1245" t="str">
            <v/>
          </cell>
          <cell r="G1245" t="str">
            <v/>
          </cell>
          <cell r="H1245">
            <v>0</v>
          </cell>
          <cell r="I1245" t="str">
            <v/>
          </cell>
        </row>
        <row r="1246">
          <cell r="C1246" t="str">
            <v/>
          </cell>
          <cell r="D1246" t="str">
            <v/>
          </cell>
          <cell r="E1246" t="str">
            <v/>
          </cell>
          <cell r="F1246" t="str">
            <v/>
          </cell>
          <cell r="G1246" t="str">
            <v/>
          </cell>
          <cell r="H1246">
            <v>0</v>
          </cell>
          <cell r="I1246" t="str">
            <v/>
          </cell>
        </row>
        <row r="1247">
          <cell r="C1247" t="str">
            <v/>
          </cell>
          <cell r="D1247" t="str">
            <v/>
          </cell>
          <cell r="E1247" t="str">
            <v/>
          </cell>
          <cell r="F1247" t="str">
            <v/>
          </cell>
          <cell r="G1247" t="str">
            <v/>
          </cell>
          <cell r="H1247">
            <v>0</v>
          </cell>
          <cell r="I1247" t="str">
            <v/>
          </cell>
        </row>
        <row r="1248">
          <cell r="C1248" t="str">
            <v/>
          </cell>
          <cell r="D1248" t="str">
            <v/>
          </cell>
          <cell r="E1248" t="str">
            <v/>
          </cell>
          <cell r="F1248" t="str">
            <v/>
          </cell>
          <cell r="G1248" t="str">
            <v/>
          </cell>
          <cell r="H1248">
            <v>0</v>
          </cell>
          <cell r="I1248" t="str">
            <v/>
          </cell>
        </row>
        <row r="1249">
          <cell r="C1249" t="str">
            <v/>
          </cell>
          <cell r="D1249" t="str">
            <v/>
          </cell>
          <cell r="E1249" t="str">
            <v/>
          </cell>
          <cell r="F1249" t="str">
            <v/>
          </cell>
          <cell r="G1249" t="str">
            <v/>
          </cell>
          <cell r="H1249">
            <v>0</v>
          </cell>
          <cell r="I1249" t="str">
            <v/>
          </cell>
        </row>
        <row r="1250">
          <cell r="C1250" t="str">
            <v/>
          </cell>
          <cell r="D1250" t="str">
            <v/>
          </cell>
          <cell r="E1250" t="str">
            <v/>
          </cell>
          <cell r="F1250" t="str">
            <v/>
          </cell>
          <cell r="G1250" t="str">
            <v/>
          </cell>
          <cell r="H1250">
            <v>0</v>
          </cell>
          <cell r="I1250" t="str">
            <v/>
          </cell>
        </row>
        <row r="1251">
          <cell r="C1251" t="str">
            <v/>
          </cell>
          <cell r="D1251" t="str">
            <v/>
          </cell>
          <cell r="E1251" t="str">
            <v/>
          </cell>
          <cell r="F1251" t="str">
            <v/>
          </cell>
          <cell r="G1251" t="str">
            <v/>
          </cell>
          <cell r="H1251">
            <v>0</v>
          </cell>
          <cell r="I1251" t="str">
            <v/>
          </cell>
        </row>
        <row r="1252">
          <cell r="C1252" t="str">
            <v/>
          </cell>
          <cell r="D1252" t="str">
            <v/>
          </cell>
          <cell r="E1252" t="str">
            <v/>
          </cell>
          <cell r="F1252" t="str">
            <v/>
          </cell>
          <cell r="G1252" t="str">
            <v/>
          </cell>
          <cell r="H1252">
            <v>0</v>
          </cell>
          <cell r="I1252" t="str">
            <v/>
          </cell>
        </row>
        <row r="1253">
          <cell r="C1253" t="str">
            <v/>
          </cell>
          <cell r="D1253" t="str">
            <v/>
          </cell>
          <cell r="E1253" t="str">
            <v/>
          </cell>
          <cell r="F1253" t="str">
            <v/>
          </cell>
          <cell r="G1253" t="str">
            <v/>
          </cell>
          <cell r="H1253">
            <v>0</v>
          </cell>
          <cell r="I1253" t="str">
            <v/>
          </cell>
        </row>
        <row r="1254">
          <cell r="C1254" t="str">
            <v/>
          </cell>
          <cell r="D1254" t="str">
            <v/>
          </cell>
          <cell r="E1254" t="str">
            <v/>
          </cell>
          <cell r="F1254" t="str">
            <v/>
          </cell>
          <cell r="G1254" t="str">
            <v/>
          </cell>
          <cell r="H1254">
            <v>0</v>
          </cell>
          <cell r="I1254" t="str">
            <v/>
          </cell>
        </row>
        <row r="1255">
          <cell r="C1255" t="str">
            <v/>
          </cell>
          <cell r="D1255" t="str">
            <v/>
          </cell>
          <cell r="E1255" t="str">
            <v/>
          </cell>
          <cell r="F1255" t="str">
            <v/>
          </cell>
          <cell r="G1255" t="str">
            <v/>
          </cell>
          <cell r="H1255">
            <v>0</v>
          </cell>
          <cell r="I1255" t="str">
            <v/>
          </cell>
        </row>
        <row r="1256">
          <cell r="C1256" t="str">
            <v/>
          </cell>
          <cell r="D1256" t="str">
            <v/>
          </cell>
          <cell r="E1256" t="str">
            <v/>
          </cell>
          <cell r="F1256" t="str">
            <v/>
          </cell>
          <cell r="G1256" t="str">
            <v/>
          </cell>
          <cell r="H1256">
            <v>0</v>
          </cell>
          <cell r="I1256" t="str">
            <v/>
          </cell>
        </row>
        <row r="1257">
          <cell r="C1257" t="str">
            <v/>
          </cell>
          <cell r="D1257" t="str">
            <v/>
          </cell>
          <cell r="E1257" t="str">
            <v/>
          </cell>
          <cell r="F1257" t="str">
            <v/>
          </cell>
          <cell r="G1257" t="str">
            <v/>
          </cell>
          <cell r="H1257">
            <v>0</v>
          </cell>
          <cell r="I1257" t="str">
            <v/>
          </cell>
        </row>
        <row r="1258">
          <cell r="C1258" t="str">
            <v/>
          </cell>
          <cell r="D1258" t="str">
            <v/>
          </cell>
          <cell r="E1258" t="str">
            <v/>
          </cell>
          <cell r="F1258" t="str">
            <v/>
          </cell>
          <cell r="G1258" t="str">
            <v/>
          </cell>
          <cell r="H1258">
            <v>0</v>
          </cell>
          <cell r="I1258" t="str">
            <v/>
          </cell>
        </row>
        <row r="1259">
          <cell r="C1259" t="str">
            <v/>
          </cell>
          <cell r="D1259" t="str">
            <v/>
          </cell>
          <cell r="E1259" t="str">
            <v/>
          </cell>
          <cell r="F1259" t="str">
            <v/>
          </cell>
          <cell r="G1259" t="str">
            <v/>
          </cell>
          <cell r="H1259">
            <v>0</v>
          </cell>
          <cell r="I1259" t="str">
            <v/>
          </cell>
        </row>
        <row r="1260">
          <cell r="C1260" t="str">
            <v/>
          </cell>
          <cell r="D1260" t="str">
            <v/>
          </cell>
          <cell r="E1260" t="str">
            <v/>
          </cell>
          <cell r="F1260" t="str">
            <v/>
          </cell>
          <cell r="G1260" t="str">
            <v/>
          </cell>
          <cell r="H1260">
            <v>0</v>
          </cell>
          <cell r="I1260" t="str">
            <v/>
          </cell>
        </row>
        <row r="1261">
          <cell r="C1261" t="str">
            <v/>
          </cell>
          <cell r="D1261" t="str">
            <v/>
          </cell>
          <cell r="E1261" t="str">
            <v/>
          </cell>
          <cell r="F1261" t="str">
            <v/>
          </cell>
          <cell r="G1261" t="str">
            <v/>
          </cell>
          <cell r="H1261">
            <v>0</v>
          </cell>
          <cell r="I1261" t="str">
            <v/>
          </cell>
        </row>
        <row r="1262">
          <cell r="C1262" t="str">
            <v/>
          </cell>
          <cell r="D1262" t="str">
            <v/>
          </cell>
          <cell r="E1262" t="str">
            <v/>
          </cell>
          <cell r="F1262" t="str">
            <v/>
          </cell>
          <cell r="G1262" t="str">
            <v/>
          </cell>
          <cell r="H1262">
            <v>0</v>
          </cell>
          <cell r="I1262" t="str">
            <v/>
          </cell>
        </row>
        <row r="1263">
          <cell r="C1263" t="str">
            <v/>
          </cell>
          <cell r="D1263" t="str">
            <v/>
          </cell>
          <cell r="E1263" t="str">
            <v/>
          </cell>
          <cell r="F1263" t="str">
            <v/>
          </cell>
          <cell r="G1263" t="str">
            <v/>
          </cell>
          <cell r="H1263">
            <v>0</v>
          </cell>
          <cell r="I1263" t="str">
            <v/>
          </cell>
        </row>
        <row r="1264">
          <cell r="C1264" t="str">
            <v/>
          </cell>
          <cell r="D1264" t="str">
            <v/>
          </cell>
          <cell r="E1264" t="str">
            <v/>
          </cell>
          <cell r="F1264" t="str">
            <v/>
          </cell>
          <cell r="G1264" t="str">
            <v/>
          </cell>
          <cell r="H1264">
            <v>0</v>
          </cell>
          <cell r="I1264" t="str">
            <v/>
          </cell>
        </row>
        <row r="1265">
          <cell r="C1265" t="str">
            <v/>
          </cell>
          <cell r="D1265" t="str">
            <v/>
          </cell>
          <cell r="E1265" t="str">
            <v/>
          </cell>
          <cell r="F1265" t="str">
            <v/>
          </cell>
          <cell r="G1265" t="str">
            <v/>
          </cell>
          <cell r="H1265">
            <v>0</v>
          </cell>
          <cell r="I1265" t="str">
            <v/>
          </cell>
        </row>
        <row r="1266">
          <cell r="C1266" t="str">
            <v/>
          </cell>
          <cell r="D1266" t="str">
            <v/>
          </cell>
          <cell r="E1266" t="str">
            <v/>
          </cell>
          <cell r="F1266" t="str">
            <v/>
          </cell>
          <cell r="G1266" t="str">
            <v/>
          </cell>
          <cell r="H1266">
            <v>0</v>
          </cell>
          <cell r="I1266" t="str">
            <v/>
          </cell>
        </row>
        <row r="1267">
          <cell r="C1267" t="str">
            <v/>
          </cell>
          <cell r="D1267" t="str">
            <v/>
          </cell>
          <cell r="E1267" t="str">
            <v/>
          </cell>
          <cell r="F1267" t="str">
            <v/>
          </cell>
          <cell r="G1267" t="str">
            <v/>
          </cell>
          <cell r="H1267">
            <v>0</v>
          </cell>
          <cell r="I1267" t="str">
            <v/>
          </cell>
        </row>
        <row r="1268">
          <cell r="C1268" t="str">
            <v/>
          </cell>
          <cell r="D1268" t="str">
            <v/>
          </cell>
          <cell r="E1268" t="str">
            <v/>
          </cell>
          <cell r="F1268" t="str">
            <v/>
          </cell>
          <cell r="G1268" t="str">
            <v/>
          </cell>
          <cell r="H1268">
            <v>0</v>
          </cell>
          <cell r="I1268" t="str">
            <v/>
          </cell>
        </row>
        <row r="1269">
          <cell r="C1269" t="str">
            <v/>
          </cell>
          <cell r="D1269" t="str">
            <v/>
          </cell>
          <cell r="E1269" t="str">
            <v/>
          </cell>
          <cell r="F1269" t="str">
            <v/>
          </cell>
          <cell r="G1269" t="str">
            <v/>
          </cell>
          <cell r="H1269">
            <v>0</v>
          </cell>
          <cell r="I1269" t="str">
            <v/>
          </cell>
        </row>
        <row r="1270">
          <cell r="C1270" t="str">
            <v/>
          </cell>
          <cell r="D1270" t="str">
            <v/>
          </cell>
          <cell r="E1270" t="str">
            <v/>
          </cell>
          <cell r="F1270" t="str">
            <v/>
          </cell>
          <cell r="G1270" t="str">
            <v/>
          </cell>
          <cell r="H1270">
            <v>0</v>
          </cell>
          <cell r="I1270" t="str">
            <v/>
          </cell>
        </row>
        <row r="1271">
          <cell r="C1271" t="str">
            <v/>
          </cell>
          <cell r="D1271" t="str">
            <v/>
          </cell>
          <cell r="E1271" t="str">
            <v/>
          </cell>
          <cell r="F1271" t="str">
            <v/>
          </cell>
          <cell r="G1271" t="str">
            <v/>
          </cell>
          <cell r="H1271">
            <v>0</v>
          </cell>
          <cell r="I1271" t="str">
            <v/>
          </cell>
        </row>
        <row r="1272">
          <cell r="C1272" t="str">
            <v/>
          </cell>
          <cell r="D1272" t="str">
            <v/>
          </cell>
          <cell r="E1272" t="str">
            <v/>
          </cell>
          <cell r="F1272" t="str">
            <v/>
          </cell>
          <cell r="G1272" t="str">
            <v/>
          </cell>
          <cell r="H1272">
            <v>0</v>
          </cell>
          <cell r="I1272" t="str">
            <v/>
          </cell>
        </row>
        <row r="1273">
          <cell r="C1273" t="str">
            <v/>
          </cell>
          <cell r="D1273" t="str">
            <v/>
          </cell>
          <cell r="E1273" t="str">
            <v/>
          </cell>
          <cell r="F1273" t="str">
            <v/>
          </cell>
          <cell r="G1273" t="str">
            <v/>
          </cell>
          <cell r="H1273">
            <v>0</v>
          </cell>
          <cell r="I1273" t="str">
            <v/>
          </cell>
        </row>
        <row r="1274">
          <cell r="C1274" t="str">
            <v/>
          </cell>
          <cell r="D1274" t="str">
            <v/>
          </cell>
          <cell r="E1274" t="str">
            <v/>
          </cell>
          <cell r="F1274" t="str">
            <v/>
          </cell>
          <cell r="G1274" t="str">
            <v/>
          </cell>
          <cell r="H1274">
            <v>0</v>
          </cell>
          <cell r="I1274" t="str">
            <v/>
          </cell>
        </row>
        <row r="1275">
          <cell r="C1275" t="str">
            <v/>
          </cell>
          <cell r="D1275" t="str">
            <v/>
          </cell>
          <cell r="E1275" t="str">
            <v/>
          </cell>
          <cell r="F1275" t="str">
            <v/>
          </cell>
          <cell r="G1275" t="str">
            <v/>
          </cell>
          <cell r="H1275">
            <v>0</v>
          </cell>
          <cell r="I1275" t="str">
            <v/>
          </cell>
        </row>
        <row r="1276">
          <cell r="C1276" t="str">
            <v/>
          </cell>
          <cell r="D1276" t="str">
            <v/>
          </cell>
          <cell r="E1276" t="str">
            <v/>
          </cell>
          <cell r="F1276" t="str">
            <v/>
          </cell>
          <cell r="G1276" t="str">
            <v/>
          </cell>
          <cell r="H1276">
            <v>0</v>
          </cell>
          <cell r="I1276" t="str">
            <v/>
          </cell>
        </row>
        <row r="1277">
          <cell r="C1277" t="str">
            <v/>
          </cell>
          <cell r="D1277" t="str">
            <v/>
          </cell>
          <cell r="E1277" t="str">
            <v/>
          </cell>
          <cell r="F1277" t="str">
            <v/>
          </cell>
          <cell r="G1277" t="str">
            <v/>
          </cell>
          <cell r="H1277">
            <v>0</v>
          </cell>
          <cell r="I1277" t="str">
            <v/>
          </cell>
        </row>
        <row r="1278">
          <cell r="C1278" t="str">
            <v/>
          </cell>
          <cell r="D1278" t="str">
            <v/>
          </cell>
          <cell r="E1278" t="str">
            <v/>
          </cell>
          <cell r="F1278" t="str">
            <v/>
          </cell>
          <cell r="G1278" t="str">
            <v/>
          </cell>
          <cell r="H1278">
            <v>0</v>
          </cell>
          <cell r="I1278" t="str">
            <v/>
          </cell>
        </row>
        <row r="1279">
          <cell r="C1279" t="str">
            <v/>
          </cell>
          <cell r="D1279" t="str">
            <v/>
          </cell>
          <cell r="E1279" t="str">
            <v/>
          </cell>
          <cell r="F1279" t="str">
            <v/>
          </cell>
          <cell r="G1279" t="str">
            <v/>
          </cell>
          <cell r="H1279">
            <v>0</v>
          </cell>
          <cell r="I1279" t="str">
            <v/>
          </cell>
        </row>
        <row r="1280">
          <cell r="C1280" t="str">
            <v/>
          </cell>
          <cell r="D1280" t="str">
            <v/>
          </cell>
          <cell r="E1280" t="str">
            <v/>
          </cell>
          <cell r="F1280" t="str">
            <v/>
          </cell>
          <cell r="G1280" t="str">
            <v/>
          </cell>
          <cell r="H1280">
            <v>0</v>
          </cell>
          <cell r="I1280" t="str">
            <v/>
          </cell>
        </row>
        <row r="1281">
          <cell r="C1281" t="str">
            <v/>
          </cell>
          <cell r="D1281" t="str">
            <v/>
          </cell>
          <cell r="E1281" t="str">
            <v/>
          </cell>
          <cell r="F1281" t="str">
            <v/>
          </cell>
          <cell r="G1281" t="str">
            <v/>
          </cell>
          <cell r="H1281">
            <v>0</v>
          </cell>
          <cell r="I1281" t="str">
            <v/>
          </cell>
        </row>
        <row r="1282">
          <cell r="C1282" t="str">
            <v/>
          </cell>
          <cell r="D1282" t="str">
            <v/>
          </cell>
          <cell r="E1282" t="str">
            <v/>
          </cell>
          <cell r="F1282" t="str">
            <v/>
          </cell>
          <cell r="G1282" t="str">
            <v/>
          </cell>
          <cell r="H1282">
            <v>0</v>
          </cell>
          <cell r="I1282" t="str">
            <v/>
          </cell>
        </row>
        <row r="1283">
          <cell r="C1283" t="str">
            <v/>
          </cell>
          <cell r="D1283" t="str">
            <v/>
          </cell>
          <cell r="E1283" t="str">
            <v/>
          </cell>
          <cell r="F1283" t="str">
            <v/>
          </cell>
          <cell r="G1283" t="str">
            <v/>
          </cell>
          <cell r="H1283">
            <v>0</v>
          </cell>
          <cell r="I1283" t="str">
            <v/>
          </cell>
        </row>
        <row r="1284">
          <cell r="C1284" t="str">
            <v/>
          </cell>
          <cell r="D1284" t="str">
            <v/>
          </cell>
          <cell r="E1284" t="str">
            <v/>
          </cell>
          <cell r="F1284" t="str">
            <v/>
          </cell>
          <cell r="G1284" t="str">
            <v/>
          </cell>
          <cell r="H1284">
            <v>0</v>
          </cell>
          <cell r="I1284" t="str">
            <v/>
          </cell>
        </row>
        <row r="1285">
          <cell r="C1285" t="str">
            <v/>
          </cell>
          <cell r="D1285" t="str">
            <v/>
          </cell>
          <cell r="E1285" t="str">
            <v/>
          </cell>
          <cell r="F1285" t="str">
            <v/>
          </cell>
          <cell r="G1285" t="str">
            <v/>
          </cell>
          <cell r="H1285">
            <v>0</v>
          </cell>
          <cell r="I1285" t="str">
            <v/>
          </cell>
        </row>
        <row r="1286">
          <cell r="C1286" t="str">
            <v/>
          </cell>
          <cell r="D1286" t="str">
            <v/>
          </cell>
          <cell r="E1286" t="str">
            <v/>
          </cell>
          <cell r="F1286" t="str">
            <v/>
          </cell>
          <cell r="G1286" t="str">
            <v/>
          </cell>
          <cell r="H1286">
            <v>0</v>
          </cell>
          <cell r="I1286" t="str">
            <v/>
          </cell>
        </row>
        <row r="1287">
          <cell r="C1287" t="str">
            <v/>
          </cell>
          <cell r="D1287" t="str">
            <v/>
          </cell>
          <cell r="E1287" t="str">
            <v/>
          </cell>
          <cell r="F1287" t="str">
            <v/>
          </cell>
          <cell r="G1287" t="str">
            <v/>
          </cell>
          <cell r="H1287">
            <v>0</v>
          </cell>
          <cell r="I1287" t="str">
            <v/>
          </cell>
        </row>
        <row r="1288">
          <cell r="C1288">
            <v>10</v>
          </cell>
          <cell r="D1288">
            <v>1</v>
          </cell>
          <cell r="E1288" t="str">
            <v/>
          </cell>
          <cell r="F1288" t="str">
            <v>New classification</v>
          </cell>
          <cell r="G1288" t="str">
            <v>W</v>
          </cell>
          <cell r="H1288">
            <v>0</v>
          </cell>
          <cell r="I1288">
            <v>1600</v>
          </cell>
        </row>
        <row r="1289">
          <cell r="C1289" t="str">
            <v/>
          </cell>
          <cell r="D1289" t="str">
            <v/>
          </cell>
          <cell r="E1289" t="str">
            <v/>
          </cell>
          <cell r="F1289" t="str">
            <v/>
          </cell>
          <cell r="G1289" t="str">
            <v>W</v>
          </cell>
          <cell r="H1289">
            <v>0</v>
          </cell>
          <cell r="I1289" t="str">
            <v/>
          </cell>
        </row>
        <row r="1290">
          <cell r="C1290" t="str">
            <v/>
          </cell>
          <cell r="D1290" t="str">
            <v/>
          </cell>
          <cell r="E1290" t="str">
            <v/>
          </cell>
          <cell r="F1290" t="str">
            <v/>
          </cell>
          <cell r="G1290" t="str">
            <v/>
          </cell>
          <cell r="H1290">
            <v>0</v>
          </cell>
          <cell r="I1290" t="str">
            <v/>
          </cell>
        </row>
        <row r="1291">
          <cell r="C1291" t="str">
            <v/>
          </cell>
          <cell r="D1291" t="str">
            <v/>
          </cell>
          <cell r="E1291" t="str">
            <v/>
          </cell>
          <cell r="F1291" t="str">
            <v/>
          </cell>
          <cell r="G1291" t="str">
            <v/>
          </cell>
          <cell r="H1291">
            <v>0</v>
          </cell>
          <cell r="I1291" t="str">
            <v/>
          </cell>
        </row>
        <row r="1292">
          <cell r="C1292" t="str">
            <v/>
          </cell>
          <cell r="D1292" t="str">
            <v/>
          </cell>
          <cell r="E1292" t="str">
            <v/>
          </cell>
          <cell r="F1292" t="str">
            <v/>
          </cell>
          <cell r="G1292" t="str">
            <v/>
          </cell>
          <cell r="H1292">
            <v>0</v>
          </cell>
          <cell r="I1292" t="str">
            <v/>
          </cell>
        </row>
        <row r="1293">
          <cell r="C1293" t="str">
            <v/>
          </cell>
          <cell r="D1293" t="str">
            <v/>
          </cell>
          <cell r="E1293" t="str">
            <v/>
          </cell>
          <cell r="F1293" t="str">
            <v/>
          </cell>
          <cell r="G1293" t="str">
            <v/>
          </cell>
          <cell r="H1293">
            <v>0</v>
          </cell>
          <cell r="I1293" t="str">
            <v/>
          </cell>
        </row>
        <row r="1294">
          <cell r="C1294" t="str">
            <v/>
          </cell>
          <cell r="D1294" t="str">
            <v/>
          </cell>
          <cell r="E1294" t="str">
            <v/>
          </cell>
          <cell r="F1294" t="str">
            <v/>
          </cell>
          <cell r="G1294" t="str">
            <v/>
          </cell>
          <cell r="H1294">
            <v>0</v>
          </cell>
          <cell r="I1294" t="str">
            <v/>
          </cell>
        </row>
        <row r="1295">
          <cell r="C1295" t="str">
            <v/>
          </cell>
          <cell r="D1295" t="str">
            <v/>
          </cell>
          <cell r="E1295" t="str">
            <v/>
          </cell>
          <cell r="F1295" t="str">
            <v/>
          </cell>
          <cell r="G1295" t="str">
            <v/>
          </cell>
          <cell r="H1295">
            <v>0</v>
          </cell>
          <cell r="I1295" t="str">
            <v/>
          </cell>
        </row>
        <row r="1296">
          <cell r="C1296" t="str">
            <v/>
          </cell>
          <cell r="D1296" t="str">
            <v/>
          </cell>
          <cell r="E1296" t="str">
            <v/>
          </cell>
          <cell r="F1296" t="str">
            <v/>
          </cell>
          <cell r="G1296" t="str">
            <v/>
          </cell>
          <cell r="H1296">
            <v>0</v>
          </cell>
          <cell r="I1296" t="str">
            <v/>
          </cell>
        </row>
        <row r="1297">
          <cell r="C1297" t="str">
            <v/>
          </cell>
          <cell r="D1297" t="str">
            <v/>
          </cell>
          <cell r="E1297" t="str">
            <v/>
          </cell>
          <cell r="F1297" t="str">
            <v/>
          </cell>
          <cell r="G1297" t="str">
            <v/>
          </cell>
          <cell r="H1297">
            <v>0</v>
          </cell>
          <cell r="I1297" t="str">
            <v/>
          </cell>
        </row>
        <row r="1298">
          <cell r="C1298" t="str">
            <v/>
          </cell>
          <cell r="D1298" t="str">
            <v/>
          </cell>
          <cell r="E1298" t="str">
            <v/>
          </cell>
          <cell r="F1298" t="str">
            <v/>
          </cell>
          <cell r="G1298" t="str">
            <v/>
          </cell>
          <cell r="H1298">
            <v>0</v>
          </cell>
          <cell r="I1298" t="str">
            <v/>
          </cell>
        </row>
        <row r="1299">
          <cell r="C1299" t="str">
            <v/>
          </cell>
          <cell r="D1299" t="str">
            <v/>
          </cell>
          <cell r="E1299" t="str">
            <v/>
          </cell>
          <cell r="F1299" t="str">
            <v/>
          </cell>
          <cell r="G1299" t="str">
            <v/>
          </cell>
          <cell r="H1299">
            <v>0</v>
          </cell>
          <cell r="I1299" t="str">
            <v/>
          </cell>
        </row>
        <row r="1300">
          <cell r="C1300" t="str">
            <v/>
          </cell>
          <cell r="D1300" t="str">
            <v/>
          </cell>
          <cell r="E1300" t="str">
            <v/>
          </cell>
          <cell r="F1300" t="str">
            <v/>
          </cell>
          <cell r="G1300" t="str">
            <v/>
          </cell>
          <cell r="H1300">
            <v>0</v>
          </cell>
          <cell r="I1300" t="str">
            <v/>
          </cell>
        </row>
        <row r="1301">
          <cell r="C1301" t="str">
            <v/>
          </cell>
          <cell r="D1301" t="str">
            <v/>
          </cell>
          <cell r="E1301" t="str">
            <v/>
          </cell>
          <cell r="F1301" t="str">
            <v/>
          </cell>
          <cell r="G1301" t="str">
            <v/>
          </cell>
          <cell r="H1301">
            <v>0</v>
          </cell>
          <cell r="I1301" t="str">
            <v/>
          </cell>
        </row>
        <row r="1302">
          <cell r="C1302" t="str">
            <v/>
          </cell>
          <cell r="D1302" t="str">
            <v/>
          </cell>
          <cell r="E1302" t="str">
            <v/>
          </cell>
          <cell r="F1302" t="str">
            <v/>
          </cell>
          <cell r="G1302" t="str">
            <v/>
          </cell>
          <cell r="H1302">
            <v>0</v>
          </cell>
          <cell r="I1302" t="str">
            <v/>
          </cell>
        </row>
        <row r="1303">
          <cell r="C1303" t="str">
            <v/>
          </cell>
          <cell r="D1303" t="str">
            <v/>
          </cell>
          <cell r="E1303" t="str">
            <v/>
          </cell>
          <cell r="F1303" t="str">
            <v/>
          </cell>
          <cell r="G1303" t="str">
            <v/>
          </cell>
          <cell r="H1303">
            <v>0</v>
          </cell>
          <cell r="I1303" t="str">
            <v/>
          </cell>
        </row>
        <row r="1304">
          <cell r="C1304" t="str">
            <v/>
          </cell>
          <cell r="D1304" t="str">
            <v/>
          </cell>
          <cell r="E1304" t="str">
            <v/>
          </cell>
          <cell r="F1304" t="str">
            <v/>
          </cell>
          <cell r="G1304" t="str">
            <v/>
          </cell>
          <cell r="H1304">
            <v>0</v>
          </cell>
          <cell r="I1304" t="str">
            <v/>
          </cell>
        </row>
        <row r="1305">
          <cell r="C1305" t="str">
            <v/>
          </cell>
          <cell r="D1305" t="str">
            <v/>
          </cell>
          <cell r="E1305" t="str">
            <v/>
          </cell>
          <cell r="F1305" t="str">
            <v/>
          </cell>
          <cell r="G1305" t="str">
            <v/>
          </cell>
          <cell r="H1305">
            <v>0</v>
          </cell>
          <cell r="I1305" t="str">
            <v/>
          </cell>
        </row>
        <row r="1306">
          <cell r="C1306" t="str">
            <v/>
          </cell>
          <cell r="D1306" t="str">
            <v/>
          </cell>
          <cell r="E1306" t="str">
            <v/>
          </cell>
          <cell r="F1306" t="str">
            <v/>
          </cell>
          <cell r="G1306" t="str">
            <v/>
          </cell>
          <cell r="H1306">
            <v>0</v>
          </cell>
          <cell r="I1306" t="str">
            <v/>
          </cell>
        </row>
        <row r="1307">
          <cell r="C1307" t="str">
            <v/>
          </cell>
          <cell r="D1307" t="str">
            <v/>
          </cell>
          <cell r="E1307" t="str">
            <v/>
          </cell>
          <cell r="F1307" t="str">
            <v/>
          </cell>
          <cell r="G1307" t="str">
            <v/>
          </cell>
          <cell r="H1307">
            <v>0</v>
          </cell>
          <cell r="I1307" t="str">
            <v/>
          </cell>
        </row>
        <row r="1308">
          <cell r="C1308" t="str">
            <v/>
          </cell>
          <cell r="D1308" t="str">
            <v/>
          </cell>
          <cell r="E1308" t="str">
            <v/>
          </cell>
          <cell r="F1308" t="str">
            <v/>
          </cell>
          <cell r="G1308" t="str">
            <v/>
          </cell>
          <cell r="H1308">
            <v>0</v>
          </cell>
          <cell r="I1308" t="str">
            <v/>
          </cell>
        </row>
        <row r="1309">
          <cell r="C1309" t="str">
            <v/>
          </cell>
          <cell r="D1309" t="str">
            <v/>
          </cell>
          <cell r="E1309" t="str">
            <v/>
          </cell>
          <cell r="F1309" t="str">
            <v/>
          </cell>
          <cell r="G1309" t="str">
            <v/>
          </cell>
          <cell r="H1309">
            <v>0</v>
          </cell>
          <cell r="I1309" t="str">
            <v/>
          </cell>
        </row>
        <row r="1310">
          <cell r="C1310" t="str">
            <v/>
          </cell>
          <cell r="D1310" t="str">
            <v/>
          </cell>
          <cell r="E1310" t="str">
            <v/>
          </cell>
          <cell r="F1310" t="str">
            <v/>
          </cell>
          <cell r="G1310" t="str">
            <v/>
          </cell>
          <cell r="H1310">
            <v>0</v>
          </cell>
          <cell r="I1310" t="str">
            <v/>
          </cell>
        </row>
        <row r="1311">
          <cell r="C1311" t="str">
            <v/>
          </cell>
          <cell r="D1311" t="str">
            <v/>
          </cell>
          <cell r="E1311" t="str">
            <v/>
          </cell>
          <cell r="F1311" t="str">
            <v/>
          </cell>
          <cell r="G1311" t="str">
            <v/>
          </cell>
          <cell r="H1311">
            <v>0</v>
          </cell>
          <cell r="I1311" t="str">
            <v/>
          </cell>
        </row>
        <row r="1312">
          <cell r="C1312" t="str">
            <v/>
          </cell>
          <cell r="D1312" t="str">
            <v/>
          </cell>
          <cell r="E1312" t="str">
            <v/>
          </cell>
          <cell r="F1312" t="str">
            <v/>
          </cell>
          <cell r="G1312" t="str">
            <v/>
          </cell>
          <cell r="H1312">
            <v>0</v>
          </cell>
          <cell r="I1312" t="str">
            <v/>
          </cell>
        </row>
        <row r="1313">
          <cell r="C1313" t="str">
            <v/>
          </cell>
          <cell r="D1313" t="str">
            <v/>
          </cell>
          <cell r="E1313" t="str">
            <v>Student</v>
          </cell>
          <cell r="F1313" t="str">
            <v/>
          </cell>
          <cell r="G1313" t="str">
            <v/>
          </cell>
          <cell r="H1313">
            <v>14.56</v>
          </cell>
          <cell r="I1313">
            <v>500</v>
          </cell>
        </row>
        <row r="1314">
          <cell r="C1314">
            <v>11</v>
          </cell>
          <cell r="D1314">
            <v>1</v>
          </cell>
          <cell r="E1314" t="str">
            <v>Student</v>
          </cell>
          <cell r="F1314" t="str">
            <v>Summer Student</v>
          </cell>
          <cell r="G1314" t="str">
            <v>W</v>
          </cell>
          <cell r="H1314">
            <v>14.56</v>
          </cell>
          <cell r="I1314">
            <v>500</v>
          </cell>
        </row>
        <row r="1315">
          <cell r="C1315" t="str">
            <v/>
          </cell>
          <cell r="D1315" t="str">
            <v/>
          </cell>
          <cell r="E1315" t="str">
            <v>Student</v>
          </cell>
          <cell r="F1315" t="str">
            <v/>
          </cell>
          <cell r="G1315" t="str">
            <v/>
          </cell>
          <cell r="H1315">
            <v>14.56</v>
          </cell>
          <cell r="I1315">
            <v>500</v>
          </cell>
        </row>
        <row r="1316">
          <cell r="C1316" t="str">
            <v/>
          </cell>
          <cell r="D1316" t="str">
            <v/>
          </cell>
          <cell r="E1316" t="str">
            <v>Student</v>
          </cell>
          <cell r="F1316" t="str">
            <v/>
          </cell>
          <cell r="G1316" t="str">
            <v/>
          </cell>
          <cell r="H1316">
            <v>14.56</v>
          </cell>
          <cell r="I1316">
            <v>500</v>
          </cell>
        </row>
        <row r="1317">
          <cell r="C1317" t="str">
            <v/>
          </cell>
          <cell r="D1317" t="str">
            <v/>
          </cell>
          <cell r="E1317" t="str">
            <v>Student</v>
          </cell>
          <cell r="F1317" t="str">
            <v/>
          </cell>
          <cell r="G1317" t="str">
            <v/>
          </cell>
          <cell r="H1317">
            <v>14.56</v>
          </cell>
          <cell r="I1317">
            <v>500</v>
          </cell>
        </row>
        <row r="1318">
          <cell r="C1318" t="str">
            <v/>
          </cell>
          <cell r="D1318" t="str">
            <v/>
          </cell>
          <cell r="E1318" t="str">
            <v>Student</v>
          </cell>
          <cell r="F1318" t="str">
            <v/>
          </cell>
          <cell r="G1318" t="str">
            <v/>
          </cell>
          <cell r="H1318">
            <v>14.56</v>
          </cell>
          <cell r="I1318">
            <v>500</v>
          </cell>
        </row>
        <row r="1319">
          <cell r="C1319" t="str">
            <v/>
          </cell>
          <cell r="D1319" t="str">
            <v/>
          </cell>
          <cell r="E1319" t="str">
            <v>Student</v>
          </cell>
          <cell r="F1319" t="str">
            <v/>
          </cell>
          <cell r="G1319" t="str">
            <v/>
          </cell>
          <cell r="H1319">
            <v>14.56</v>
          </cell>
          <cell r="I1319">
            <v>500</v>
          </cell>
        </row>
        <row r="1320">
          <cell r="C1320" t="str">
            <v/>
          </cell>
          <cell r="D1320" t="str">
            <v/>
          </cell>
          <cell r="E1320" t="str">
            <v>Student</v>
          </cell>
          <cell r="F1320" t="str">
            <v/>
          </cell>
          <cell r="G1320" t="str">
            <v/>
          </cell>
          <cell r="H1320">
            <v>14.56</v>
          </cell>
          <cell r="I1320">
            <v>500</v>
          </cell>
        </row>
        <row r="1321">
          <cell r="C1321" t="str">
            <v/>
          </cell>
          <cell r="D1321" t="str">
            <v/>
          </cell>
          <cell r="E1321" t="str">
            <v>Student</v>
          </cell>
          <cell r="F1321" t="str">
            <v/>
          </cell>
          <cell r="G1321" t="str">
            <v/>
          </cell>
          <cell r="H1321">
            <v>14.56</v>
          </cell>
          <cell r="I1321">
            <v>500</v>
          </cell>
        </row>
        <row r="1322">
          <cell r="C1322" t="str">
            <v/>
          </cell>
          <cell r="D1322" t="str">
            <v/>
          </cell>
          <cell r="E1322" t="str">
            <v>Student</v>
          </cell>
          <cell r="F1322" t="str">
            <v/>
          </cell>
          <cell r="G1322" t="str">
            <v/>
          </cell>
          <cell r="H1322">
            <v>14.56</v>
          </cell>
          <cell r="I1322">
            <v>500</v>
          </cell>
        </row>
        <row r="1323">
          <cell r="C1323" t="str">
            <v/>
          </cell>
          <cell r="D1323" t="str">
            <v/>
          </cell>
          <cell r="E1323" t="str">
            <v>Student</v>
          </cell>
          <cell r="F1323" t="str">
            <v/>
          </cell>
          <cell r="G1323" t="str">
            <v/>
          </cell>
          <cell r="H1323">
            <v>14.56</v>
          </cell>
          <cell r="I1323">
            <v>500</v>
          </cell>
        </row>
        <row r="1324">
          <cell r="C1324" t="str">
            <v/>
          </cell>
          <cell r="D1324" t="str">
            <v/>
          </cell>
          <cell r="E1324" t="str">
            <v>Student</v>
          </cell>
          <cell r="F1324" t="str">
            <v/>
          </cell>
          <cell r="G1324" t="str">
            <v/>
          </cell>
          <cell r="H1324">
            <v>14.56</v>
          </cell>
          <cell r="I1324">
            <v>500</v>
          </cell>
        </row>
        <row r="1325">
          <cell r="C1325" t="str">
            <v/>
          </cell>
          <cell r="D1325" t="str">
            <v/>
          </cell>
          <cell r="E1325" t="str">
            <v>Student</v>
          </cell>
          <cell r="F1325" t="str">
            <v/>
          </cell>
          <cell r="G1325" t="str">
            <v/>
          </cell>
          <cell r="H1325">
            <v>14.56</v>
          </cell>
          <cell r="I1325">
            <v>500</v>
          </cell>
        </row>
        <row r="1326">
          <cell r="C1326" t="str">
            <v/>
          </cell>
          <cell r="D1326" t="str">
            <v/>
          </cell>
          <cell r="E1326" t="str">
            <v>Student</v>
          </cell>
          <cell r="F1326" t="str">
            <v/>
          </cell>
          <cell r="G1326" t="str">
            <v/>
          </cell>
          <cell r="H1326">
            <v>14.56</v>
          </cell>
          <cell r="I1326">
            <v>500</v>
          </cell>
        </row>
        <row r="1327">
          <cell r="C1327" t="str">
            <v/>
          </cell>
          <cell r="D1327" t="str">
            <v/>
          </cell>
          <cell r="E1327" t="str">
            <v>Student</v>
          </cell>
          <cell r="F1327" t="str">
            <v/>
          </cell>
          <cell r="G1327" t="str">
            <v/>
          </cell>
          <cell r="H1327">
            <v>14.56</v>
          </cell>
          <cell r="I1327">
            <v>500</v>
          </cell>
        </row>
        <row r="1328">
          <cell r="C1328" t="str">
            <v/>
          </cell>
          <cell r="D1328" t="str">
            <v/>
          </cell>
          <cell r="E1328" t="str">
            <v>Student</v>
          </cell>
          <cell r="F1328" t="str">
            <v/>
          </cell>
          <cell r="G1328" t="str">
            <v/>
          </cell>
          <cell r="H1328">
            <v>14.56</v>
          </cell>
          <cell r="I1328">
            <v>500</v>
          </cell>
        </row>
        <row r="1329">
          <cell r="C1329" t="str">
            <v/>
          </cell>
          <cell r="D1329" t="str">
            <v/>
          </cell>
          <cell r="E1329" t="str">
            <v>Student</v>
          </cell>
          <cell r="F1329" t="str">
            <v/>
          </cell>
          <cell r="G1329" t="str">
            <v/>
          </cell>
          <cell r="H1329">
            <v>14.56</v>
          </cell>
          <cell r="I1329">
            <v>500</v>
          </cell>
        </row>
        <row r="1330">
          <cell r="C1330" t="str">
            <v/>
          </cell>
          <cell r="D1330" t="str">
            <v/>
          </cell>
          <cell r="E1330" t="str">
            <v>Student</v>
          </cell>
          <cell r="F1330" t="str">
            <v/>
          </cell>
          <cell r="G1330" t="str">
            <v/>
          </cell>
          <cell r="H1330">
            <v>14.56</v>
          </cell>
          <cell r="I1330">
            <v>500</v>
          </cell>
        </row>
        <row r="1331">
          <cell r="C1331" t="str">
            <v/>
          </cell>
          <cell r="D1331" t="str">
            <v/>
          </cell>
          <cell r="E1331" t="str">
            <v>Student</v>
          </cell>
          <cell r="F1331" t="str">
            <v/>
          </cell>
          <cell r="G1331" t="str">
            <v/>
          </cell>
          <cell r="H1331">
            <v>14.56</v>
          </cell>
          <cell r="I1331">
            <v>500</v>
          </cell>
        </row>
        <row r="1332">
          <cell r="C1332" t="str">
            <v/>
          </cell>
          <cell r="D1332" t="str">
            <v/>
          </cell>
          <cell r="E1332" t="str">
            <v>Student</v>
          </cell>
          <cell r="F1332" t="str">
            <v/>
          </cell>
          <cell r="G1332" t="str">
            <v/>
          </cell>
          <cell r="H1332">
            <v>14.56</v>
          </cell>
          <cell r="I1332">
            <v>500</v>
          </cell>
        </row>
        <row r="1333">
          <cell r="C1333" t="str">
            <v/>
          </cell>
          <cell r="D1333" t="str">
            <v/>
          </cell>
          <cell r="E1333" t="str">
            <v>Student</v>
          </cell>
          <cell r="F1333" t="str">
            <v/>
          </cell>
          <cell r="G1333" t="str">
            <v/>
          </cell>
          <cell r="H1333">
            <v>14.56</v>
          </cell>
          <cell r="I1333">
            <v>500</v>
          </cell>
        </row>
        <row r="1334">
          <cell r="C1334" t="str">
            <v/>
          </cell>
          <cell r="D1334" t="str">
            <v/>
          </cell>
          <cell r="E1334" t="str">
            <v>Student</v>
          </cell>
          <cell r="F1334" t="str">
            <v/>
          </cell>
          <cell r="G1334" t="str">
            <v/>
          </cell>
          <cell r="H1334">
            <v>14.56</v>
          </cell>
          <cell r="I1334">
            <v>500</v>
          </cell>
        </row>
        <row r="1335">
          <cell r="C1335" t="str">
            <v/>
          </cell>
          <cell r="D1335" t="str">
            <v/>
          </cell>
          <cell r="E1335" t="str">
            <v>Student</v>
          </cell>
          <cell r="F1335" t="str">
            <v/>
          </cell>
          <cell r="G1335" t="str">
            <v/>
          </cell>
          <cell r="H1335">
            <v>14.56</v>
          </cell>
          <cell r="I1335">
            <v>500</v>
          </cell>
        </row>
        <row r="1336">
          <cell r="C1336" t="str">
            <v/>
          </cell>
          <cell r="D1336" t="str">
            <v/>
          </cell>
          <cell r="E1336" t="str">
            <v>Student</v>
          </cell>
          <cell r="F1336" t="str">
            <v/>
          </cell>
          <cell r="G1336" t="str">
            <v/>
          </cell>
          <cell r="H1336">
            <v>14.56</v>
          </cell>
          <cell r="I1336">
            <v>500</v>
          </cell>
        </row>
        <row r="1337">
          <cell r="C1337" t="str">
            <v/>
          </cell>
          <cell r="D1337" t="str">
            <v/>
          </cell>
          <cell r="E1337" t="str">
            <v>Student</v>
          </cell>
          <cell r="F1337" t="str">
            <v/>
          </cell>
          <cell r="G1337" t="str">
            <v/>
          </cell>
          <cell r="H1337">
            <v>14.56</v>
          </cell>
          <cell r="I1337">
            <v>500</v>
          </cell>
        </row>
        <row r="1338">
          <cell r="C1338" t="str">
            <v/>
          </cell>
          <cell r="D1338" t="str">
            <v/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C1339" t="str">
            <v/>
          </cell>
          <cell r="D1339" t="str">
            <v/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C1340" t="str">
            <v/>
          </cell>
          <cell r="D1340" t="str">
            <v/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C1341" t="str">
            <v/>
          </cell>
          <cell r="D1341" t="str">
            <v/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C1342" t="str">
            <v/>
          </cell>
          <cell r="D1342" t="str">
            <v/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C1343" t="str">
            <v/>
          </cell>
          <cell r="D1343" t="str">
            <v/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C1344" t="str">
            <v/>
          </cell>
          <cell r="D1344" t="str">
            <v/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C1345" t="str">
            <v/>
          </cell>
          <cell r="D1345" t="str">
            <v/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C1346" t="str">
            <v/>
          </cell>
          <cell r="D1346" t="str">
            <v/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C1347" t="str">
            <v/>
          </cell>
          <cell r="D1347" t="str">
            <v/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C1348" t="str">
            <v/>
          </cell>
          <cell r="D1348" t="str">
            <v/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C1349" t="str">
            <v/>
          </cell>
          <cell r="D1349" t="str">
            <v/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C1350" t="str">
            <v/>
          </cell>
          <cell r="D1350" t="str">
            <v/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C1351" t="str">
            <v/>
          </cell>
          <cell r="D1351" t="str">
            <v/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C1352" t="str">
            <v/>
          </cell>
          <cell r="D1352" t="str">
            <v/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C1353" t="str">
            <v/>
          </cell>
          <cell r="D1353" t="str">
            <v/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C1354" t="str">
            <v/>
          </cell>
          <cell r="D1354" t="str">
            <v/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C1355" t="str">
            <v/>
          </cell>
          <cell r="D1355" t="str">
            <v/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C1356" t="str">
            <v/>
          </cell>
          <cell r="D1356" t="str">
            <v/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C1357" t="str">
            <v/>
          </cell>
          <cell r="D1357" t="str">
            <v/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C1358" t="str">
            <v/>
          </cell>
          <cell r="D1358" t="str">
            <v/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C1359" t="str">
            <v/>
          </cell>
          <cell r="D1359" t="str">
            <v/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C1360" t="str">
            <v/>
          </cell>
          <cell r="D1360" t="str">
            <v/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C1361" t="str">
            <v/>
          </cell>
          <cell r="D1361" t="str">
            <v/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C1362" t="str">
            <v/>
          </cell>
          <cell r="D1362" t="str">
            <v/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</sheetData>
      <sheetData sheetId="6" refreshError="1">
        <row r="7">
          <cell r="B7">
            <v>1</v>
          </cell>
          <cell r="C7" t="str">
            <v/>
          </cell>
          <cell r="D7" t="str">
            <v>SO101OM5065SO</v>
          </cell>
          <cell r="E7" t="str">
            <v>100000070</v>
          </cell>
          <cell r="F7" t="str">
            <v>MCI</v>
          </cell>
          <cell r="G7" t="str">
            <v>Meter Change Inspection</v>
          </cell>
          <cell r="H7" t="str">
            <v>311</v>
          </cell>
          <cell r="I7" t="str">
            <v>101</v>
          </cell>
          <cell r="J7" t="str">
            <v>5065</v>
          </cell>
          <cell r="K7" t="str">
            <v>Workorder Time</v>
          </cell>
          <cell r="L7" t="str">
            <v>Workorder Time</v>
          </cell>
          <cell r="M7" t="str">
            <v>Meterperson - 2nd Class</v>
          </cell>
          <cell r="O7">
            <v>62.809501953125</v>
          </cell>
          <cell r="P7">
            <v>100</v>
          </cell>
          <cell r="Q7">
            <v>6280.9501953125</v>
          </cell>
          <cell r="S7" t="str">
            <v/>
          </cell>
          <cell r="T7" t="str">
            <v>608000311-101-5065</v>
          </cell>
          <cell r="U7" t="str">
            <v>608000</v>
          </cell>
          <cell r="V7" t="str">
            <v>Direct labour - Work order</v>
          </cell>
          <cell r="X7">
            <v>6281</v>
          </cell>
          <cell r="Y7">
            <v>523.41666666666663</v>
          </cell>
          <cell r="Z7">
            <v>523.41666666666663</v>
          </cell>
          <cell r="AA7">
            <v>523.41666666666663</v>
          </cell>
          <cell r="AB7">
            <v>523.41666666666663</v>
          </cell>
          <cell r="AC7">
            <v>523.41666666666663</v>
          </cell>
          <cell r="AD7">
            <v>523.41666666666663</v>
          </cell>
          <cell r="AE7">
            <v>523.41666666666663</v>
          </cell>
          <cell r="AF7">
            <v>523.41666666666663</v>
          </cell>
          <cell r="AG7">
            <v>523.41666666666663</v>
          </cell>
          <cell r="AH7">
            <v>523.41666666666663</v>
          </cell>
          <cell r="AI7">
            <v>523.41666666666663</v>
          </cell>
          <cell r="AJ7">
            <v>523.41666666666663</v>
          </cell>
          <cell r="AK7">
            <v>6281.0000000000009</v>
          </cell>
          <cell r="AL7">
            <v>0</v>
          </cell>
        </row>
        <row r="8">
          <cell r="B8">
            <v>2</v>
          </cell>
          <cell r="C8" t="str">
            <v/>
          </cell>
          <cell r="D8" t="str">
            <v>SO101OM5065SO</v>
          </cell>
          <cell r="E8" t="str">
            <v>100000070</v>
          </cell>
          <cell r="F8" t="str">
            <v>MCI</v>
          </cell>
          <cell r="G8" t="str">
            <v>Meter Change Inspection</v>
          </cell>
          <cell r="H8" t="str">
            <v>311</v>
          </cell>
          <cell r="I8" t="str">
            <v>101</v>
          </cell>
          <cell r="J8" t="str">
            <v>5065</v>
          </cell>
          <cell r="K8" t="str">
            <v>Vehicle</v>
          </cell>
          <cell r="L8" t="str">
            <v>Vehicle</v>
          </cell>
          <cell r="M8" t="str">
            <v>VECV - Cargo Van</v>
          </cell>
          <cell r="O8">
            <v>14</v>
          </cell>
          <cell r="Q8" t="str">
            <v/>
          </cell>
          <cell r="R8">
            <v>100</v>
          </cell>
          <cell r="S8">
            <v>1400</v>
          </cell>
          <cell r="T8" t="str">
            <v>651000311-101-5065</v>
          </cell>
          <cell r="U8" t="str">
            <v>651000</v>
          </cell>
          <cell r="V8" t="str">
            <v>Direct work order charges - Vehicles used</v>
          </cell>
          <cell r="X8">
            <v>1400</v>
          </cell>
          <cell r="Y8">
            <v>116.66666666666667</v>
          </cell>
          <cell r="Z8">
            <v>116.66666666666667</v>
          </cell>
          <cell r="AA8">
            <v>116.66666666666667</v>
          </cell>
          <cell r="AB8">
            <v>116.66666666666667</v>
          </cell>
          <cell r="AC8">
            <v>116.66666666666667</v>
          </cell>
          <cell r="AD8">
            <v>116.66666666666667</v>
          </cell>
          <cell r="AE8">
            <v>116.66666666666667</v>
          </cell>
          <cell r="AF8">
            <v>116.66666666666667</v>
          </cell>
          <cell r="AG8">
            <v>116.66666666666667</v>
          </cell>
          <cell r="AH8">
            <v>116.66666666666667</v>
          </cell>
          <cell r="AI8">
            <v>116.66666666666667</v>
          </cell>
          <cell r="AJ8">
            <v>116.66666666666667</v>
          </cell>
          <cell r="AK8">
            <v>1400.0000000000002</v>
          </cell>
          <cell r="AL8">
            <v>0</v>
          </cell>
        </row>
        <row r="9">
          <cell r="B9">
            <v>3</v>
          </cell>
          <cell r="C9" t="str">
            <v/>
          </cell>
          <cell r="D9" t="str">
            <v>SO101OM5175SO</v>
          </cell>
          <cell r="E9" t="str">
            <v>100000072</v>
          </cell>
          <cell r="F9" t="str">
            <v>IVM</v>
          </cell>
          <cell r="G9" t="str">
            <v>Installation - Verify-Maintenance</v>
          </cell>
          <cell r="H9" t="str">
            <v>311</v>
          </cell>
          <cell r="I9" t="str">
            <v>101</v>
          </cell>
          <cell r="J9" t="str">
            <v>5175</v>
          </cell>
          <cell r="K9" t="str">
            <v>A/P</v>
          </cell>
          <cell r="L9" t="str">
            <v>SA12 - Other Supplies</v>
          </cell>
          <cell r="M9" t="str">
            <v>A/P</v>
          </cell>
          <cell r="N9">
            <v>500</v>
          </cell>
          <cell r="O9" t="str">
            <v/>
          </cell>
          <cell r="Q9" t="str">
            <v/>
          </cell>
          <cell r="S9" t="str">
            <v/>
          </cell>
          <cell r="T9" t="str">
            <v>709000311-101-5175</v>
          </cell>
          <cell r="U9" t="str">
            <v>709000</v>
          </cell>
          <cell r="V9" t="str">
            <v>Other supplies</v>
          </cell>
          <cell r="X9">
            <v>500</v>
          </cell>
          <cell r="Y9">
            <v>41.666666666666664</v>
          </cell>
          <cell r="Z9">
            <v>41.666666666666664</v>
          </cell>
          <cell r="AA9">
            <v>41.666666666666664</v>
          </cell>
          <cell r="AB9">
            <v>41.666666666666664</v>
          </cell>
          <cell r="AC9">
            <v>41.666666666666664</v>
          </cell>
          <cell r="AD9">
            <v>41.666666666666664</v>
          </cell>
          <cell r="AE9">
            <v>41.666666666666664</v>
          </cell>
          <cell r="AF9">
            <v>41.666666666666664</v>
          </cell>
          <cell r="AG9">
            <v>41.666666666666664</v>
          </cell>
          <cell r="AH9">
            <v>41.666666666666664</v>
          </cell>
          <cell r="AI9">
            <v>41.666666666666664</v>
          </cell>
          <cell r="AJ9">
            <v>41.666666666666664</v>
          </cell>
          <cell r="AK9">
            <v>500.00000000000006</v>
          </cell>
          <cell r="AL9">
            <v>0</v>
          </cell>
        </row>
        <row r="10">
          <cell r="B10">
            <v>4</v>
          </cell>
          <cell r="C10" t="str">
            <v/>
          </cell>
          <cell r="D10" t="str">
            <v>SO101OM5175SO</v>
          </cell>
          <cell r="E10" t="str">
            <v>100000072</v>
          </cell>
          <cell r="F10" t="str">
            <v>IVM</v>
          </cell>
          <cell r="G10" t="str">
            <v>Installation - Verify-Maintenance</v>
          </cell>
          <cell r="H10" t="str">
            <v>311</v>
          </cell>
          <cell r="I10" t="str">
            <v>101</v>
          </cell>
          <cell r="J10" t="str">
            <v>5175</v>
          </cell>
          <cell r="K10" t="str">
            <v>Workorder Time</v>
          </cell>
          <cell r="L10" t="str">
            <v>Workorder Time</v>
          </cell>
          <cell r="M10" t="str">
            <v>Meterperson - 2nd Class</v>
          </cell>
          <cell r="O10">
            <v>62.809501953125</v>
          </cell>
          <cell r="P10">
            <v>600</v>
          </cell>
          <cell r="Q10">
            <v>37685.701171875</v>
          </cell>
          <cell r="S10" t="str">
            <v/>
          </cell>
          <cell r="T10" t="str">
            <v>608000311-101-5175</v>
          </cell>
          <cell r="U10" t="str">
            <v>608000</v>
          </cell>
          <cell r="V10" t="str">
            <v>Direct labour - Work order</v>
          </cell>
          <cell r="X10">
            <v>37686</v>
          </cell>
          <cell r="Y10">
            <v>3140.5</v>
          </cell>
          <cell r="Z10">
            <v>3140.5</v>
          </cell>
          <cell r="AA10">
            <v>3140.5</v>
          </cell>
          <cell r="AB10">
            <v>3140.5</v>
          </cell>
          <cell r="AC10">
            <v>3140.5</v>
          </cell>
          <cell r="AD10">
            <v>3140.5</v>
          </cell>
          <cell r="AE10">
            <v>3140.5</v>
          </cell>
          <cell r="AF10">
            <v>3140.5</v>
          </cell>
          <cell r="AG10">
            <v>3140.5</v>
          </cell>
          <cell r="AH10">
            <v>3140.5</v>
          </cell>
          <cell r="AI10">
            <v>3140.5</v>
          </cell>
          <cell r="AJ10">
            <v>3140.5</v>
          </cell>
          <cell r="AK10">
            <v>37686</v>
          </cell>
          <cell r="AL10">
            <v>0</v>
          </cell>
        </row>
        <row r="11">
          <cell r="B11" t="str">
            <v/>
          </cell>
          <cell r="C11" t="str">
            <v/>
          </cell>
          <cell r="D11" t="str">
            <v>SO101OM5175SO</v>
          </cell>
          <cell r="E11" t="str">
            <v>100000072</v>
          </cell>
          <cell r="F11" t="str">
            <v>IVM</v>
          </cell>
          <cell r="G11" t="str">
            <v>Installation - Verify-Maintenance</v>
          </cell>
          <cell r="H11" t="str">
            <v>311</v>
          </cell>
          <cell r="I11" t="str">
            <v>101</v>
          </cell>
          <cell r="J11" t="str">
            <v>5175</v>
          </cell>
          <cell r="K11" t="str">
            <v>Workorder Time</v>
          </cell>
          <cell r="L11" t="str">
            <v>Workorder Time</v>
          </cell>
          <cell r="M11" t="str">
            <v>Meterperson - 1st Class</v>
          </cell>
          <cell r="O11">
            <v>67.801499023437501</v>
          </cell>
          <cell r="P11">
            <v>600</v>
          </cell>
          <cell r="Q11">
            <v>40680.8994140625</v>
          </cell>
          <cell r="S11" t="str">
            <v/>
          </cell>
          <cell r="T11" t="str">
            <v>608000311-101-5175</v>
          </cell>
          <cell r="U11" t="str">
            <v>608000</v>
          </cell>
          <cell r="V11" t="str">
            <v>Direct labour - Work order</v>
          </cell>
          <cell r="X11">
            <v>40681</v>
          </cell>
          <cell r="Y11">
            <v>3390.0833333333335</v>
          </cell>
          <cell r="Z11">
            <v>3390.0833333333335</v>
          </cell>
          <cell r="AA11">
            <v>3390.0833333333335</v>
          </cell>
          <cell r="AB11">
            <v>3390.0833333333335</v>
          </cell>
          <cell r="AC11">
            <v>3390.0833333333335</v>
          </cell>
          <cell r="AD11">
            <v>3390.0833333333335</v>
          </cell>
          <cell r="AE11">
            <v>3390.0833333333335</v>
          </cell>
          <cell r="AF11">
            <v>3390.0833333333335</v>
          </cell>
          <cell r="AG11">
            <v>3390.0833333333335</v>
          </cell>
          <cell r="AH11">
            <v>3390.0833333333335</v>
          </cell>
          <cell r="AI11">
            <v>3390.0833333333335</v>
          </cell>
          <cell r="AJ11">
            <v>3390.0833333333335</v>
          </cell>
          <cell r="AK11">
            <v>40681</v>
          </cell>
          <cell r="AL11">
            <v>0</v>
          </cell>
        </row>
        <row r="12">
          <cell r="B12">
            <v>5</v>
          </cell>
          <cell r="C12" t="str">
            <v/>
          </cell>
          <cell r="D12" t="str">
            <v>SO101OM5175SO</v>
          </cell>
          <cell r="E12" t="str">
            <v>100000072</v>
          </cell>
          <cell r="F12" t="str">
            <v>IVM</v>
          </cell>
          <cell r="G12" t="str">
            <v>Installation - Verify-Maintenance</v>
          </cell>
          <cell r="H12" t="str">
            <v>311</v>
          </cell>
          <cell r="I12" t="str">
            <v>101</v>
          </cell>
          <cell r="J12" t="str">
            <v>5175</v>
          </cell>
          <cell r="K12" t="str">
            <v>Vehicle</v>
          </cell>
          <cell r="L12" t="str">
            <v>Vehicle</v>
          </cell>
          <cell r="M12" t="str">
            <v>VECV - Cargo Van</v>
          </cell>
          <cell r="O12">
            <v>14</v>
          </cell>
          <cell r="Q12" t="str">
            <v/>
          </cell>
          <cell r="R12">
            <v>1200</v>
          </cell>
          <cell r="S12">
            <v>16800</v>
          </cell>
          <cell r="T12" t="str">
            <v>651000311-101-5175</v>
          </cell>
          <cell r="U12" t="str">
            <v>651000</v>
          </cell>
          <cell r="V12" t="str">
            <v>Direct work order charges - Vehicles used</v>
          </cell>
          <cell r="X12">
            <v>16800</v>
          </cell>
          <cell r="Y12">
            <v>1400</v>
          </cell>
          <cell r="Z12">
            <v>1400</v>
          </cell>
          <cell r="AA12">
            <v>1400</v>
          </cell>
          <cell r="AB12">
            <v>1400</v>
          </cell>
          <cell r="AC12">
            <v>1400</v>
          </cell>
          <cell r="AD12">
            <v>1400</v>
          </cell>
          <cell r="AE12">
            <v>1400</v>
          </cell>
          <cell r="AF12">
            <v>1400</v>
          </cell>
          <cell r="AG12">
            <v>1400</v>
          </cell>
          <cell r="AH12">
            <v>1400</v>
          </cell>
          <cell r="AI12">
            <v>1400</v>
          </cell>
          <cell r="AJ12">
            <v>1400</v>
          </cell>
          <cell r="AK12">
            <v>16800</v>
          </cell>
          <cell r="AL12">
            <v>0</v>
          </cell>
        </row>
        <row r="13">
          <cell r="B13" t="str">
            <v/>
          </cell>
          <cell r="C13" t="str">
            <v/>
          </cell>
          <cell r="D13" t="str">
            <v>SO101OM5065SO</v>
          </cell>
          <cell r="E13" t="str">
            <v>100000074</v>
          </cell>
          <cell r="F13" t="str">
            <v>IBO</v>
          </cell>
          <cell r="G13" t="str">
            <v>Inspection Required - Meter</v>
          </cell>
          <cell r="H13" t="str">
            <v>311</v>
          </cell>
          <cell r="I13" t="str">
            <v>101</v>
          </cell>
          <cell r="J13" t="str">
            <v>5065</v>
          </cell>
          <cell r="K13" t="str">
            <v>Workorder Time</v>
          </cell>
          <cell r="L13" t="str">
            <v>Workorder Time</v>
          </cell>
          <cell r="M13" t="str">
            <v>Meterperson - 3rd Class</v>
          </cell>
          <cell r="O13">
            <v>57.388500976562497</v>
          </cell>
          <cell r="P13">
            <v>1330</v>
          </cell>
          <cell r="Q13">
            <v>76326.706298828125</v>
          </cell>
          <cell r="S13" t="str">
            <v/>
          </cell>
          <cell r="T13" t="str">
            <v>608000311-101-5065</v>
          </cell>
          <cell r="U13" t="str">
            <v>608000</v>
          </cell>
          <cell r="V13" t="str">
            <v>Direct labour - Work order</v>
          </cell>
          <cell r="X13">
            <v>76327</v>
          </cell>
          <cell r="Y13">
            <v>6360.583333333333</v>
          </cell>
          <cell r="Z13">
            <v>6360.583333333333</v>
          </cell>
          <cell r="AA13">
            <v>6360.583333333333</v>
          </cell>
          <cell r="AB13">
            <v>6360.583333333333</v>
          </cell>
          <cell r="AC13">
            <v>6360.583333333333</v>
          </cell>
          <cell r="AD13">
            <v>6360.583333333333</v>
          </cell>
          <cell r="AE13">
            <v>6360.583333333333</v>
          </cell>
          <cell r="AF13">
            <v>6360.583333333333</v>
          </cell>
          <cell r="AG13">
            <v>6360.583333333333</v>
          </cell>
          <cell r="AH13">
            <v>6360.583333333333</v>
          </cell>
          <cell r="AI13">
            <v>6360.583333333333</v>
          </cell>
          <cell r="AJ13">
            <v>6360.583333333333</v>
          </cell>
          <cell r="AK13">
            <v>76327</v>
          </cell>
          <cell r="AL13">
            <v>0</v>
          </cell>
        </row>
        <row r="14">
          <cell r="B14" t="str">
            <v/>
          </cell>
          <cell r="C14" t="str">
            <v/>
          </cell>
          <cell r="D14" t="str">
            <v>SO101OM5065SO</v>
          </cell>
          <cell r="E14" t="str">
            <v>100000074</v>
          </cell>
          <cell r="F14" t="str">
            <v>IBO</v>
          </cell>
          <cell r="G14" t="str">
            <v>Inspection Required - Meter</v>
          </cell>
          <cell r="H14" t="str">
            <v>311</v>
          </cell>
          <cell r="I14" t="str">
            <v>101</v>
          </cell>
          <cell r="J14" t="str">
            <v>5065</v>
          </cell>
          <cell r="K14" t="str">
            <v>Workorder Time</v>
          </cell>
          <cell r="L14" t="str">
            <v>Workorder Time</v>
          </cell>
          <cell r="M14" t="str">
            <v>Meterperson - 2nd Class</v>
          </cell>
          <cell r="O14">
            <v>62.809501953125</v>
          </cell>
          <cell r="P14">
            <v>170</v>
          </cell>
          <cell r="Q14">
            <v>10677.61533203125</v>
          </cell>
          <cell r="S14" t="str">
            <v/>
          </cell>
          <cell r="T14" t="str">
            <v>608000311-101-5065</v>
          </cell>
          <cell r="U14" t="str">
            <v>608000</v>
          </cell>
          <cell r="V14" t="str">
            <v>Direct labour - Work order</v>
          </cell>
          <cell r="X14">
            <v>10678</v>
          </cell>
          <cell r="Y14">
            <v>889.83333333333337</v>
          </cell>
          <cell r="Z14">
            <v>889.83333333333337</v>
          </cell>
          <cell r="AA14">
            <v>889.83333333333337</v>
          </cell>
          <cell r="AB14">
            <v>889.83333333333337</v>
          </cell>
          <cell r="AC14">
            <v>889.83333333333337</v>
          </cell>
          <cell r="AD14">
            <v>889.83333333333337</v>
          </cell>
          <cell r="AE14">
            <v>889.83333333333337</v>
          </cell>
          <cell r="AF14">
            <v>889.83333333333337</v>
          </cell>
          <cell r="AG14">
            <v>889.83333333333337</v>
          </cell>
          <cell r="AH14">
            <v>889.83333333333337</v>
          </cell>
          <cell r="AI14">
            <v>889.83333333333337</v>
          </cell>
          <cell r="AJ14">
            <v>889.83333333333337</v>
          </cell>
          <cell r="AK14">
            <v>10678</v>
          </cell>
          <cell r="AL14">
            <v>0</v>
          </cell>
        </row>
        <row r="15">
          <cell r="B15">
            <v>6</v>
          </cell>
          <cell r="C15" t="str">
            <v/>
          </cell>
          <cell r="D15" t="str">
            <v>SO101OM5065SO</v>
          </cell>
          <cell r="E15" t="str">
            <v>100000074</v>
          </cell>
          <cell r="F15" t="str">
            <v>IBO</v>
          </cell>
          <cell r="G15" t="str">
            <v>Inspection Required - Meter</v>
          </cell>
          <cell r="H15" t="str">
            <v>311</v>
          </cell>
          <cell r="I15" t="str">
            <v>101</v>
          </cell>
          <cell r="J15" t="str">
            <v>5065</v>
          </cell>
          <cell r="K15" t="str">
            <v>Inventory</v>
          </cell>
          <cell r="M15" t="str">
            <v>Inventory</v>
          </cell>
          <cell r="O15" t="str">
            <v/>
          </cell>
          <cell r="Q15" t="str">
            <v/>
          </cell>
          <cell r="S15" t="str">
            <v/>
          </cell>
          <cell r="T15" t="str">
            <v>650000311-101-5065</v>
          </cell>
          <cell r="U15" t="str">
            <v>650000</v>
          </cell>
          <cell r="V15" t="str">
            <v>Direct work order charges - Materials used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</row>
        <row r="16">
          <cell r="B16" t="str">
            <v/>
          </cell>
          <cell r="C16" t="str">
            <v/>
          </cell>
          <cell r="D16" t="str">
            <v>SO101OM5065SO</v>
          </cell>
          <cell r="E16" t="str">
            <v>100000074</v>
          </cell>
          <cell r="F16" t="str">
            <v>IBO</v>
          </cell>
          <cell r="G16" t="str">
            <v>Inspection Required - Meter</v>
          </cell>
          <cell r="H16" t="str">
            <v>311</v>
          </cell>
          <cell r="I16" t="str">
            <v>101</v>
          </cell>
          <cell r="J16" t="str">
            <v>5065</v>
          </cell>
          <cell r="K16" t="str">
            <v>Vehicle</v>
          </cell>
          <cell r="L16" t="str">
            <v>Vehicle</v>
          </cell>
          <cell r="M16" t="str">
            <v>VECV - Cargo Van</v>
          </cell>
          <cell r="O16">
            <v>14</v>
          </cell>
          <cell r="Q16" t="str">
            <v/>
          </cell>
          <cell r="R16">
            <v>1500</v>
          </cell>
          <cell r="S16">
            <v>21000</v>
          </cell>
          <cell r="T16" t="str">
            <v>651000311-101-5065</v>
          </cell>
          <cell r="U16" t="str">
            <v>651000</v>
          </cell>
          <cell r="V16" t="str">
            <v>Direct work order charges - Vehicles used</v>
          </cell>
          <cell r="X16">
            <v>21000</v>
          </cell>
          <cell r="Y16">
            <v>1750</v>
          </cell>
          <cell r="Z16">
            <v>1750</v>
          </cell>
          <cell r="AA16">
            <v>1750</v>
          </cell>
          <cell r="AB16">
            <v>1750</v>
          </cell>
          <cell r="AC16">
            <v>1750</v>
          </cell>
          <cell r="AD16">
            <v>1750</v>
          </cell>
          <cell r="AE16">
            <v>1750</v>
          </cell>
          <cell r="AF16">
            <v>1750</v>
          </cell>
          <cell r="AG16">
            <v>1750</v>
          </cell>
          <cell r="AH16">
            <v>1750</v>
          </cell>
          <cell r="AI16">
            <v>1750</v>
          </cell>
          <cell r="AJ16">
            <v>1750</v>
          </cell>
          <cell r="AK16">
            <v>21000</v>
          </cell>
          <cell r="AL16">
            <v>0</v>
          </cell>
        </row>
        <row r="17">
          <cell r="B17">
            <v>7</v>
          </cell>
          <cell r="C17" t="str">
            <v/>
          </cell>
          <cell r="D17" t="str">
            <v>SO101OM5025SO</v>
          </cell>
          <cell r="E17" t="str">
            <v>100000075</v>
          </cell>
          <cell r="F17" t="str">
            <v>VCI</v>
          </cell>
          <cell r="G17" t="str">
            <v>Voltage Complaints - Investigate-Test</v>
          </cell>
          <cell r="H17" t="str">
            <v>311</v>
          </cell>
          <cell r="I17" t="str">
            <v>101</v>
          </cell>
          <cell r="J17" t="str">
            <v>5025</v>
          </cell>
          <cell r="K17" t="str">
            <v>A/P</v>
          </cell>
          <cell r="L17" t="str">
            <v>SA12 - Other Supplies</v>
          </cell>
          <cell r="M17" t="str">
            <v>A/P</v>
          </cell>
          <cell r="N17">
            <v>500</v>
          </cell>
          <cell r="O17" t="str">
            <v/>
          </cell>
          <cell r="Q17" t="str">
            <v/>
          </cell>
          <cell r="S17" t="str">
            <v/>
          </cell>
          <cell r="T17" t="str">
            <v>709000311-101-5025</v>
          </cell>
          <cell r="U17" t="str">
            <v>709000</v>
          </cell>
          <cell r="V17" t="str">
            <v>Other supplies</v>
          </cell>
          <cell r="X17">
            <v>500</v>
          </cell>
          <cell r="Y17">
            <v>41.666666666666664</v>
          </cell>
          <cell r="Z17">
            <v>41.666666666666664</v>
          </cell>
          <cell r="AA17">
            <v>41.666666666666664</v>
          </cell>
          <cell r="AB17">
            <v>41.666666666666664</v>
          </cell>
          <cell r="AC17">
            <v>41.666666666666664</v>
          </cell>
          <cell r="AD17">
            <v>41.666666666666664</v>
          </cell>
          <cell r="AE17">
            <v>41.666666666666664</v>
          </cell>
          <cell r="AF17">
            <v>41.666666666666664</v>
          </cell>
          <cell r="AG17">
            <v>41.666666666666664</v>
          </cell>
          <cell r="AH17">
            <v>41.666666666666664</v>
          </cell>
          <cell r="AI17">
            <v>41.666666666666664</v>
          </cell>
          <cell r="AJ17">
            <v>41.666666666666664</v>
          </cell>
          <cell r="AK17">
            <v>500.00000000000006</v>
          </cell>
          <cell r="AL17">
            <v>0</v>
          </cell>
        </row>
        <row r="18">
          <cell r="B18">
            <v>8</v>
          </cell>
          <cell r="C18" t="str">
            <v/>
          </cell>
          <cell r="D18" t="str">
            <v>SO101OM5025SO</v>
          </cell>
          <cell r="E18" t="str">
            <v>100000075</v>
          </cell>
          <cell r="F18" t="str">
            <v>VCI</v>
          </cell>
          <cell r="G18" t="str">
            <v>Voltage Complaints - Investigate-Test</v>
          </cell>
          <cell r="H18" t="str">
            <v>311</v>
          </cell>
          <cell r="I18" t="str">
            <v>101</v>
          </cell>
          <cell r="J18" t="str">
            <v>5025</v>
          </cell>
          <cell r="K18" t="str">
            <v>Workorder Time</v>
          </cell>
          <cell r="L18" t="str">
            <v>Workorder Time</v>
          </cell>
          <cell r="M18" t="str">
            <v>Meterperson - 1st Class</v>
          </cell>
          <cell r="O18">
            <v>67.801499023437501</v>
          </cell>
          <cell r="P18">
            <v>100</v>
          </cell>
          <cell r="Q18">
            <v>6780.14990234375</v>
          </cell>
          <cell r="S18" t="str">
            <v/>
          </cell>
          <cell r="T18" t="str">
            <v>608000311-101-5025</v>
          </cell>
          <cell r="U18" t="str">
            <v>608000</v>
          </cell>
          <cell r="V18" t="str">
            <v>Direct labour - Work order</v>
          </cell>
          <cell r="X18">
            <v>6780</v>
          </cell>
          <cell r="Y18">
            <v>565</v>
          </cell>
          <cell r="Z18">
            <v>565</v>
          </cell>
          <cell r="AA18">
            <v>565</v>
          </cell>
          <cell r="AB18">
            <v>565</v>
          </cell>
          <cell r="AC18">
            <v>565</v>
          </cell>
          <cell r="AD18">
            <v>565</v>
          </cell>
          <cell r="AE18">
            <v>565</v>
          </cell>
          <cell r="AF18">
            <v>565</v>
          </cell>
          <cell r="AG18">
            <v>565</v>
          </cell>
          <cell r="AH18">
            <v>565</v>
          </cell>
          <cell r="AI18">
            <v>565</v>
          </cell>
          <cell r="AJ18">
            <v>565</v>
          </cell>
          <cell r="AK18">
            <v>6780</v>
          </cell>
          <cell r="AL18">
            <v>0</v>
          </cell>
        </row>
        <row r="19">
          <cell r="B19">
            <v>9</v>
          </cell>
          <cell r="C19" t="str">
            <v/>
          </cell>
          <cell r="D19" t="str">
            <v>SO101OM5025SO</v>
          </cell>
          <cell r="E19" t="str">
            <v>100000075</v>
          </cell>
          <cell r="F19" t="str">
            <v>VCI</v>
          </cell>
          <cell r="G19" t="str">
            <v>Voltage Complaints - Investigate-Test</v>
          </cell>
          <cell r="H19" t="str">
            <v>311</v>
          </cell>
          <cell r="I19" t="str">
            <v>101</v>
          </cell>
          <cell r="J19" t="str">
            <v>5025</v>
          </cell>
          <cell r="K19" t="str">
            <v>Vehicle</v>
          </cell>
          <cell r="L19" t="str">
            <v>Vehicle</v>
          </cell>
          <cell r="M19" t="str">
            <v>VECV - Cargo Van</v>
          </cell>
          <cell r="O19">
            <v>14</v>
          </cell>
          <cell r="Q19" t="str">
            <v/>
          </cell>
          <cell r="R19">
            <v>100</v>
          </cell>
          <cell r="S19">
            <v>1400</v>
          </cell>
          <cell r="T19" t="str">
            <v>651000311-101-5025</v>
          </cell>
          <cell r="U19" t="str">
            <v>651000</v>
          </cell>
          <cell r="V19" t="str">
            <v>Direct work order charges - Vehicles used</v>
          </cell>
          <cell r="X19">
            <v>1400</v>
          </cell>
          <cell r="Y19">
            <v>116.66666666666667</v>
          </cell>
          <cell r="Z19">
            <v>116.66666666666667</v>
          </cell>
          <cell r="AA19">
            <v>116.66666666666667</v>
          </cell>
          <cell r="AB19">
            <v>116.66666666666667</v>
          </cell>
          <cell r="AC19">
            <v>116.66666666666667</v>
          </cell>
          <cell r="AD19">
            <v>116.66666666666667</v>
          </cell>
          <cell r="AE19">
            <v>116.66666666666667</v>
          </cell>
          <cell r="AF19">
            <v>116.66666666666667</v>
          </cell>
          <cell r="AG19">
            <v>116.66666666666667</v>
          </cell>
          <cell r="AH19">
            <v>116.66666666666667</v>
          </cell>
          <cell r="AI19">
            <v>116.66666666666667</v>
          </cell>
          <cell r="AJ19">
            <v>116.66666666666667</v>
          </cell>
          <cell r="AK19">
            <v>1400.0000000000002</v>
          </cell>
          <cell r="AL19">
            <v>0</v>
          </cell>
        </row>
        <row r="20">
          <cell r="B20" t="str">
            <v/>
          </cell>
          <cell r="C20" t="str">
            <v/>
          </cell>
          <cell r="D20" t="str">
            <v>BUSAPHORBACUSTCONN</v>
          </cell>
          <cell r="E20" t="str">
            <v>100002791</v>
          </cell>
          <cell r="F20" t="str">
            <v>17000</v>
          </cell>
          <cell r="G20" t="str">
            <v>Manage IT Projects</v>
          </cell>
          <cell r="H20" t="str">
            <v>311</v>
          </cell>
          <cell r="I20" t="str">
            <v>101</v>
          </cell>
          <cell r="J20" t="str">
            <v>5065</v>
          </cell>
          <cell r="O20" t="str">
            <v/>
          </cell>
          <cell r="Q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</row>
        <row r="21">
          <cell r="B21" t="str">
            <v/>
          </cell>
          <cell r="C21" t="str">
            <v/>
          </cell>
          <cell r="D21" t="str">
            <v>BUSAPHORBACUSTCONN</v>
          </cell>
          <cell r="E21" t="str">
            <v>100002792</v>
          </cell>
          <cell r="F21" t="str">
            <v>17300</v>
          </cell>
          <cell r="G21" t="str">
            <v>Manage Business Applications</v>
          </cell>
          <cell r="H21" t="str">
            <v>311</v>
          </cell>
          <cell r="I21" t="str">
            <v>101</v>
          </cell>
          <cell r="J21" t="str">
            <v>5065</v>
          </cell>
          <cell r="O21" t="str">
            <v/>
          </cell>
          <cell r="Q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</row>
        <row r="22">
          <cell r="B22" t="str">
            <v/>
          </cell>
          <cell r="C22" t="str">
            <v/>
          </cell>
          <cell r="D22" t="str">
            <v>BUSAPHORBACUSTCONN</v>
          </cell>
          <cell r="E22" t="str">
            <v>100002793</v>
          </cell>
          <cell r="F22" t="str">
            <v>17350</v>
          </cell>
          <cell r="G22" t="str">
            <v>Support Business Applications</v>
          </cell>
          <cell r="H22" t="str">
            <v>311</v>
          </cell>
          <cell r="I22" t="str">
            <v>101</v>
          </cell>
          <cell r="J22" t="str">
            <v>5065</v>
          </cell>
          <cell r="O22" t="str">
            <v/>
          </cell>
          <cell r="Q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</row>
        <row r="23">
          <cell r="B23">
            <v>10</v>
          </cell>
          <cell r="C23" t="str">
            <v/>
          </cell>
          <cell r="D23" t="str">
            <v>CUSCONN101CCONCOMMON</v>
          </cell>
          <cell r="E23" t="str">
            <v>100013906</v>
          </cell>
          <cell r="F23" t="str">
            <v>20300</v>
          </cell>
          <cell r="G23" t="str">
            <v>Manage Labour Relations</v>
          </cell>
          <cell r="H23" t="str">
            <v>311</v>
          </cell>
          <cell r="I23" t="str">
            <v>101</v>
          </cell>
          <cell r="J23" t="str">
            <v>5065</v>
          </cell>
          <cell r="K23" t="str">
            <v>A/P</v>
          </cell>
          <cell r="L23" t="str">
            <v>SA89 - Travel and Accommodations</v>
          </cell>
          <cell r="M23" t="str">
            <v>A/P</v>
          </cell>
          <cell r="N23">
            <v>1000</v>
          </cell>
          <cell r="O23" t="str">
            <v/>
          </cell>
          <cell r="Q23" t="str">
            <v/>
          </cell>
          <cell r="S23" t="str">
            <v/>
          </cell>
          <cell r="T23" t="str">
            <v>620000311-101-5065</v>
          </cell>
          <cell r="U23" t="str">
            <v>620000</v>
          </cell>
          <cell r="V23" t="str">
            <v>Travel and accommodations</v>
          </cell>
          <cell r="X23">
            <v>1000</v>
          </cell>
          <cell r="Y23">
            <v>83.333333333333329</v>
          </cell>
          <cell r="Z23">
            <v>83.333333333333329</v>
          </cell>
          <cell r="AA23">
            <v>83.333333333333329</v>
          </cell>
          <cell r="AB23">
            <v>83.333333333333329</v>
          </cell>
          <cell r="AC23">
            <v>83.333333333333329</v>
          </cell>
          <cell r="AD23">
            <v>83.333333333333329</v>
          </cell>
          <cell r="AE23">
            <v>83.333333333333329</v>
          </cell>
          <cell r="AF23">
            <v>83.333333333333329</v>
          </cell>
          <cell r="AG23">
            <v>83.333333333333329</v>
          </cell>
          <cell r="AH23">
            <v>83.333333333333329</v>
          </cell>
          <cell r="AI23">
            <v>83.333333333333329</v>
          </cell>
          <cell r="AJ23">
            <v>83.333333333333329</v>
          </cell>
          <cell r="AK23">
            <v>1000.0000000000001</v>
          </cell>
          <cell r="AL23">
            <v>0</v>
          </cell>
        </row>
        <row r="24">
          <cell r="B24">
            <v>11</v>
          </cell>
          <cell r="C24" t="str">
            <v/>
          </cell>
          <cell r="D24" t="str">
            <v>CUSCONN101CCONCOMMON</v>
          </cell>
          <cell r="E24" t="str">
            <v>100013906</v>
          </cell>
          <cell r="F24" t="str">
            <v>20300</v>
          </cell>
          <cell r="G24" t="str">
            <v>Manage Labour Relations</v>
          </cell>
          <cell r="H24" t="str">
            <v>311</v>
          </cell>
          <cell r="I24" t="str">
            <v>101</v>
          </cell>
          <cell r="J24" t="str">
            <v>5065</v>
          </cell>
          <cell r="K24" t="str">
            <v>Project Time</v>
          </cell>
          <cell r="L24" t="str">
            <v>Project Time</v>
          </cell>
          <cell r="M24" t="str">
            <v>MANAGER, CUSTOMER CONNECTIONS</v>
          </cell>
          <cell r="O24">
            <v>90.150380859375005</v>
          </cell>
          <cell r="P24">
            <v>10</v>
          </cell>
          <cell r="Q24">
            <v>901.50380859375002</v>
          </cell>
          <cell r="S24" t="str">
            <v/>
          </cell>
          <cell r="T24" t="str">
            <v>609000311-101-5065</v>
          </cell>
          <cell r="U24" t="str">
            <v>609000</v>
          </cell>
          <cell r="V24" t="str">
            <v>Direct labour - Project (ABC costs)</v>
          </cell>
          <cell r="X24">
            <v>902</v>
          </cell>
          <cell r="Y24">
            <v>75.166666666666671</v>
          </cell>
          <cell r="Z24">
            <v>75.166666666666671</v>
          </cell>
          <cell r="AA24">
            <v>75.166666666666671</v>
          </cell>
          <cell r="AB24">
            <v>75.166666666666671</v>
          </cell>
          <cell r="AC24">
            <v>75.166666666666671</v>
          </cell>
          <cell r="AD24">
            <v>75.166666666666671</v>
          </cell>
          <cell r="AE24">
            <v>75.166666666666671</v>
          </cell>
          <cell r="AF24">
            <v>75.166666666666671</v>
          </cell>
          <cell r="AG24">
            <v>75.166666666666671</v>
          </cell>
          <cell r="AH24">
            <v>75.166666666666671</v>
          </cell>
          <cell r="AI24">
            <v>75.166666666666671</v>
          </cell>
          <cell r="AJ24">
            <v>75.166666666666671</v>
          </cell>
          <cell r="AK24">
            <v>901.99999999999989</v>
          </cell>
          <cell r="AL24">
            <v>0</v>
          </cell>
        </row>
        <row r="25">
          <cell r="B25" t="str">
            <v/>
          </cell>
          <cell r="C25" t="str">
            <v/>
          </cell>
          <cell r="D25" t="str">
            <v>CUSCONN101CCONCOMMON</v>
          </cell>
          <cell r="E25" t="str">
            <v>100013906</v>
          </cell>
          <cell r="F25" t="str">
            <v>20300</v>
          </cell>
          <cell r="G25" t="str">
            <v>Manage Labour Relations</v>
          </cell>
          <cell r="H25" t="str">
            <v>311</v>
          </cell>
          <cell r="I25" t="str">
            <v>101</v>
          </cell>
          <cell r="J25" t="str">
            <v>5065</v>
          </cell>
          <cell r="K25" t="str">
            <v>Project Time</v>
          </cell>
          <cell r="L25" t="str">
            <v>Project Time</v>
          </cell>
          <cell r="M25" t="str">
            <v>SUPERVISOR, CUSTOMER CONNECTIONS</v>
          </cell>
          <cell r="O25">
            <v>84.962177734375004</v>
          </cell>
          <cell r="Q25">
            <v>0</v>
          </cell>
          <cell r="S25" t="str">
            <v/>
          </cell>
          <cell r="T25" t="str">
            <v>609000311-101-5065</v>
          </cell>
          <cell r="U25" t="str">
            <v>609000</v>
          </cell>
          <cell r="V25" t="str">
            <v>Direct labour - Project (ABC costs)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</row>
        <row r="26">
          <cell r="B26" t="str">
            <v/>
          </cell>
          <cell r="C26" t="str">
            <v/>
          </cell>
          <cell r="D26" t="str">
            <v>CUSCONN101CCONCOMMON</v>
          </cell>
          <cell r="E26" t="str">
            <v>100013907</v>
          </cell>
          <cell r="F26" t="str">
            <v>20350</v>
          </cell>
          <cell r="G26" t="str">
            <v>Prepare &amp; Resolve Grievances</v>
          </cell>
          <cell r="H26" t="str">
            <v>311</v>
          </cell>
          <cell r="I26" t="str">
            <v>101</v>
          </cell>
          <cell r="J26" t="str">
            <v>5065</v>
          </cell>
          <cell r="K26" t="str">
            <v>Project Time</v>
          </cell>
          <cell r="L26" t="str">
            <v>Project Time</v>
          </cell>
          <cell r="M26" t="str">
            <v>MANAGER, CUSTOMER CONNECTIONS</v>
          </cell>
          <cell r="O26">
            <v>90.150380859375005</v>
          </cell>
          <cell r="P26">
            <v>5</v>
          </cell>
          <cell r="Q26">
            <v>450.75190429687501</v>
          </cell>
          <cell r="S26" t="str">
            <v/>
          </cell>
          <cell r="T26" t="str">
            <v>609000311-101-5065</v>
          </cell>
          <cell r="U26" t="str">
            <v>609000</v>
          </cell>
          <cell r="V26" t="str">
            <v>Direct labour - Project (ABC costs)</v>
          </cell>
          <cell r="X26">
            <v>451</v>
          </cell>
          <cell r="Y26">
            <v>37.583333333333336</v>
          </cell>
          <cell r="Z26">
            <v>37.583333333333336</v>
          </cell>
          <cell r="AA26">
            <v>37.583333333333336</v>
          </cell>
          <cell r="AB26">
            <v>37.583333333333336</v>
          </cell>
          <cell r="AC26">
            <v>37.583333333333336</v>
          </cell>
          <cell r="AD26">
            <v>37.583333333333336</v>
          </cell>
          <cell r="AE26">
            <v>37.583333333333336</v>
          </cell>
          <cell r="AF26">
            <v>37.583333333333336</v>
          </cell>
          <cell r="AG26">
            <v>37.583333333333336</v>
          </cell>
          <cell r="AH26">
            <v>37.583333333333336</v>
          </cell>
          <cell r="AI26">
            <v>37.583333333333336</v>
          </cell>
          <cell r="AJ26">
            <v>37.583333333333336</v>
          </cell>
          <cell r="AK26">
            <v>450.99999999999994</v>
          </cell>
          <cell r="AL26">
            <v>0</v>
          </cell>
        </row>
        <row r="27">
          <cell r="B27" t="str">
            <v/>
          </cell>
          <cell r="C27" t="str">
            <v/>
          </cell>
          <cell r="D27" t="str">
            <v>CUSCONN101CCONCOMMON</v>
          </cell>
          <cell r="E27" t="str">
            <v>100013907</v>
          </cell>
          <cell r="F27" t="str">
            <v>20350</v>
          </cell>
          <cell r="G27" t="str">
            <v>Prepare &amp; Resolve Grievances</v>
          </cell>
          <cell r="H27" t="str">
            <v>311</v>
          </cell>
          <cell r="I27" t="str">
            <v>101</v>
          </cell>
          <cell r="J27" t="str">
            <v>5065</v>
          </cell>
          <cell r="K27" t="str">
            <v>Project Time</v>
          </cell>
          <cell r="L27" t="str">
            <v>Project Time</v>
          </cell>
          <cell r="M27" t="str">
            <v>SUPERVISOR, CUSTOMER CONNECTIONS</v>
          </cell>
          <cell r="O27">
            <v>84.962177734375004</v>
          </cell>
          <cell r="P27">
            <v>10</v>
          </cell>
          <cell r="Q27">
            <v>849.62177734375007</v>
          </cell>
          <cell r="S27" t="str">
            <v/>
          </cell>
          <cell r="T27" t="str">
            <v>609000311-101-5065</v>
          </cell>
          <cell r="U27" t="str">
            <v>609000</v>
          </cell>
          <cell r="V27" t="str">
            <v>Direct labour - Project (ABC costs)</v>
          </cell>
          <cell r="X27">
            <v>850</v>
          </cell>
          <cell r="Y27">
            <v>70.833333333333329</v>
          </cell>
          <cell r="Z27">
            <v>70.833333333333329</v>
          </cell>
          <cell r="AA27">
            <v>70.833333333333329</v>
          </cell>
          <cell r="AB27">
            <v>70.833333333333329</v>
          </cell>
          <cell r="AC27">
            <v>70.833333333333329</v>
          </cell>
          <cell r="AD27">
            <v>70.833333333333329</v>
          </cell>
          <cell r="AE27">
            <v>70.833333333333329</v>
          </cell>
          <cell r="AF27">
            <v>70.833333333333329</v>
          </cell>
          <cell r="AG27">
            <v>70.833333333333329</v>
          </cell>
          <cell r="AH27">
            <v>70.833333333333329</v>
          </cell>
          <cell r="AI27">
            <v>70.833333333333329</v>
          </cell>
          <cell r="AJ27">
            <v>70.833333333333329</v>
          </cell>
          <cell r="AK27">
            <v>850.00000000000011</v>
          </cell>
          <cell r="AL27">
            <v>0</v>
          </cell>
        </row>
        <row r="28">
          <cell r="B28" t="str">
            <v/>
          </cell>
          <cell r="C28" t="str">
            <v/>
          </cell>
          <cell r="D28" t="str">
            <v>CUSCONN101CCONCOMMON</v>
          </cell>
          <cell r="E28" t="str">
            <v>100013908</v>
          </cell>
          <cell r="F28" t="str">
            <v>24100</v>
          </cell>
          <cell r="G28" t="str">
            <v>Attend Safety Meetings</v>
          </cell>
          <cell r="H28" t="str">
            <v>311</v>
          </cell>
          <cell r="I28" t="str">
            <v>101</v>
          </cell>
          <cell r="J28" t="str">
            <v>5065</v>
          </cell>
          <cell r="K28" t="str">
            <v>A/P</v>
          </cell>
          <cell r="L28" t="str">
            <v>SA89 - Travel and Accommodations</v>
          </cell>
          <cell r="M28" t="str">
            <v>A/P</v>
          </cell>
          <cell r="N28">
            <v>500</v>
          </cell>
          <cell r="O28" t="str">
            <v/>
          </cell>
          <cell r="Q28" t="str">
            <v/>
          </cell>
          <cell r="S28" t="str">
            <v/>
          </cell>
          <cell r="T28" t="str">
            <v>620000311-101-5065</v>
          </cell>
          <cell r="U28" t="str">
            <v>620000</v>
          </cell>
          <cell r="V28" t="str">
            <v>Travel and accommodations</v>
          </cell>
          <cell r="X28">
            <v>500</v>
          </cell>
          <cell r="Y28">
            <v>41.666666666666664</v>
          </cell>
          <cell r="Z28">
            <v>41.666666666666664</v>
          </cell>
          <cell r="AA28">
            <v>41.666666666666664</v>
          </cell>
          <cell r="AB28">
            <v>41.666666666666664</v>
          </cell>
          <cell r="AC28">
            <v>41.666666666666664</v>
          </cell>
          <cell r="AD28">
            <v>41.666666666666664</v>
          </cell>
          <cell r="AE28">
            <v>41.666666666666664</v>
          </cell>
          <cell r="AF28">
            <v>41.666666666666664</v>
          </cell>
          <cell r="AG28">
            <v>41.666666666666664</v>
          </cell>
          <cell r="AH28">
            <v>41.666666666666664</v>
          </cell>
          <cell r="AI28">
            <v>41.666666666666664</v>
          </cell>
          <cell r="AJ28">
            <v>41.666666666666664</v>
          </cell>
          <cell r="AK28">
            <v>500.00000000000006</v>
          </cell>
          <cell r="AL28">
            <v>0</v>
          </cell>
        </row>
        <row r="29">
          <cell r="B29" t="str">
            <v/>
          </cell>
          <cell r="C29" t="str">
            <v/>
          </cell>
          <cell r="D29" t="str">
            <v>CUSCONN101CCONCOMMON</v>
          </cell>
          <cell r="E29" t="str">
            <v>100013908</v>
          </cell>
          <cell r="F29" t="str">
            <v>24100</v>
          </cell>
          <cell r="G29" t="str">
            <v>Attend Safety Meetings</v>
          </cell>
          <cell r="H29" t="str">
            <v>311</v>
          </cell>
          <cell r="I29" t="str">
            <v>101</v>
          </cell>
          <cell r="J29" t="str">
            <v>5065</v>
          </cell>
          <cell r="K29" t="str">
            <v>Workorder Time</v>
          </cell>
          <cell r="L29" t="str">
            <v>Workorder Time</v>
          </cell>
          <cell r="M29" t="str">
            <v>Meterperson - 2nd Class</v>
          </cell>
          <cell r="O29">
            <v>62.809501953125</v>
          </cell>
          <cell r="P29">
            <v>80</v>
          </cell>
          <cell r="Q29">
            <v>5024.7601562500004</v>
          </cell>
          <cell r="S29" t="str">
            <v/>
          </cell>
          <cell r="T29" t="str">
            <v>608000311-101-5065</v>
          </cell>
          <cell r="U29" t="str">
            <v>608000</v>
          </cell>
          <cell r="V29" t="str">
            <v>Direct labour - Work order</v>
          </cell>
          <cell r="X29">
            <v>5025</v>
          </cell>
          <cell r="Y29">
            <v>418.75</v>
          </cell>
          <cell r="Z29">
            <v>418.75</v>
          </cell>
          <cell r="AA29">
            <v>418.75</v>
          </cell>
          <cell r="AB29">
            <v>418.75</v>
          </cell>
          <cell r="AC29">
            <v>418.75</v>
          </cell>
          <cell r="AD29">
            <v>418.75</v>
          </cell>
          <cell r="AE29">
            <v>418.75</v>
          </cell>
          <cell r="AF29">
            <v>418.75</v>
          </cell>
          <cell r="AG29">
            <v>418.75</v>
          </cell>
          <cell r="AH29">
            <v>418.75</v>
          </cell>
          <cell r="AI29">
            <v>418.75</v>
          </cell>
          <cell r="AJ29">
            <v>418.75</v>
          </cell>
          <cell r="AK29">
            <v>5025</v>
          </cell>
          <cell r="AL29">
            <v>0</v>
          </cell>
        </row>
        <row r="30">
          <cell r="B30" t="str">
            <v/>
          </cell>
          <cell r="C30" t="str">
            <v/>
          </cell>
          <cell r="D30" t="str">
            <v>CUSCONN101CCONCOMMON</v>
          </cell>
          <cell r="E30" t="str">
            <v>100013908</v>
          </cell>
          <cell r="F30" t="str">
            <v>24100</v>
          </cell>
          <cell r="G30" t="str">
            <v>Attend Safety Meetings</v>
          </cell>
          <cell r="H30" t="str">
            <v>311</v>
          </cell>
          <cell r="I30" t="str">
            <v>101</v>
          </cell>
          <cell r="J30" t="str">
            <v>5065</v>
          </cell>
          <cell r="K30" t="str">
            <v>Workorder Time</v>
          </cell>
          <cell r="L30" t="str">
            <v>Workorder Time</v>
          </cell>
          <cell r="M30" t="str">
            <v>Engineering Technician 2</v>
          </cell>
          <cell r="O30">
            <v>51.01459895833333</v>
          </cell>
          <cell r="P30">
            <v>40</v>
          </cell>
          <cell r="Q30">
            <v>2040.5839583333332</v>
          </cell>
          <cell r="S30" t="str">
            <v/>
          </cell>
          <cell r="T30" t="str">
            <v>608000311-101-5065</v>
          </cell>
          <cell r="U30" t="str">
            <v>608000</v>
          </cell>
          <cell r="V30" t="str">
            <v>Direct labour - Work order</v>
          </cell>
          <cell r="X30">
            <v>2041</v>
          </cell>
          <cell r="Y30">
            <v>170.08333333333334</v>
          </cell>
          <cell r="Z30">
            <v>170.08333333333334</v>
          </cell>
          <cell r="AA30">
            <v>170.08333333333334</v>
          </cell>
          <cell r="AB30">
            <v>170.08333333333334</v>
          </cell>
          <cell r="AC30">
            <v>170.08333333333334</v>
          </cell>
          <cell r="AD30">
            <v>170.08333333333334</v>
          </cell>
          <cell r="AE30">
            <v>170.08333333333334</v>
          </cell>
          <cell r="AF30">
            <v>170.08333333333334</v>
          </cell>
          <cell r="AG30">
            <v>170.08333333333334</v>
          </cell>
          <cell r="AH30">
            <v>170.08333333333334</v>
          </cell>
          <cell r="AI30">
            <v>170.08333333333334</v>
          </cell>
          <cell r="AJ30">
            <v>170.08333333333334</v>
          </cell>
          <cell r="AK30">
            <v>2040.9999999999998</v>
          </cell>
          <cell r="AL30">
            <v>0</v>
          </cell>
        </row>
        <row r="31">
          <cell r="B31" t="str">
            <v/>
          </cell>
          <cell r="C31" t="str">
            <v/>
          </cell>
          <cell r="D31" t="str">
            <v>CUSCONN101CCONCOMMON</v>
          </cell>
          <cell r="E31" t="str">
            <v>100013908</v>
          </cell>
          <cell r="F31" t="str">
            <v>24100</v>
          </cell>
          <cell r="G31" t="str">
            <v>Attend Safety Meetings</v>
          </cell>
          <cell r="H31" t="str">
            <v>311</v>
          </cell>
          <cell r="I31" t="str">
            <v>101</v>
          </cell>
          <cell r="J31" t="str">
            <v>5065</v>
          </cell>
          <cell r="K31" t="str">
            <v>Workorder Time</v>
          </cell>
          <cell r="L31" t="str">
            <v>Workorder Time</v>
          </cell>
          <cell r="M31" t="str">
            <v>Engineering Technologist</v>
          </cell>
          <cell r="O31">
            <v>71.453197916666667</v>
          </cell>
          <cell r="P31">
            <v>20</v>
          </cell>
          <cell r="Q31">
            <v>1429.0639583333334</v>
          </cell>
          <cell r="S31" t="str">
            <v/>
          </cell>
          <cell r="T31" t="str">
            <v>608000311-101-5065</v>
          </cell>
          <cell r="U31" t="str">
            <v>608000</v>
          </cell>
          <cell r="V31" t="str">
            <v>Direct labour - Work order</v>
          </cell>
          <cell r="X31">
            <v>1429</v>
          </cell>
          <cell r="Y31">
            <v>119.08333333333333</v>
          </cell>
          <cell r="Z31">
            <v>119.08333333333333</v>
          </cell>
          <cell r="AA31">
            <v>119.08333333333333</v>
          </cell>
          <cell r="AB31">
            <v>119.08333333333333</v>
          </cell>
          <cell r="AC31">
            <v>119.08333333333333</v>
          </cell>
          <cell r="AD31">
            <v>119.08333333333333</v>
          </cell>
          <cell r="AE31">
            <v>119.08333333333333</v>
          </cell>
          <cell r="AF31">
            <v>119.08333333333333</v>
          </cell>
          <cell r="AG31">
            <v>119.08333333333333</v>
          </cell>
          <cell r="AH31">
            <v>119.08333333333333</v>
          </cell>
          <cell r="AI31">
            <v>119.08333333333333</v>
          </cell>
          <cell r="AJ31">
            <v>119.08333333333333</v>
          </cell>
          <cell r="AK31">
            <v>1428.9999999999998</v>
          </cell>
          <cell r="AL31">
            <v>0</v>
          </cell>
        </row>
        <row r="32">
          <cell r="B32" t="str">
            <v/>
          </cell>
          <cell r="C32" t="str">
            <v/>
          </cell>
          <cell r="D32" t="str">
            <v>CUSCONN101CCONCOMMON</v>
          </cell>
          <cell r="E32" t="str">
            <v>100013908</v>
          </cell>
          <cell r="F32" t="str">
            <v>24100</v>
          </cell>
          <cell r="G32" t="str">
            <v>Attend Safety Meetings</v>
          </cell>
          <cell r="H32" t="str">
            <v>311</v>
          </cell>
          <cell r="I32" t="str">
            <v>101</v>
          </cell>
          <cell r="J32" t="str">
            <v>5065</v>
          </cell>
          <cell r="K32" t="str">
            <v>Project Time</v>
          </cell>
          <cell r="L32" t="str">
            <v>Project Time</v>
          </cell>
          <cell r="M32" t="str">
            <v>MANAGER, CUSTOMER CONNECTIONS</v>
          </cell>
          <cell r="O32">
            <v>90.150380859375005</v>
          </cell>
          <cell r="P32">
            <v>43</v>
          </cell>
          <cell r="Q32">
            <v>3876.4663769531253</v>
          </cell>
          <cell r="S32" t="str">
            <v/>
          </cell>
          <cell r="T32" t="str">
            <v>609000311-101-5065</v>
          </cell>
          <cell r="U32" t="str">
            <v>609000</v>
          </cell>
          <cell r="V32" t="str">
            <v>Direct labour - Project (ABC costs)</v>
          </cell>
          <cell r="X32">
            <v>3876</v>
          </cell>
          <cell r="Y32">
            <v>323</v>
          </cell>
          <cell r="Z32">
            <v>323</v>
          </cell>
          <cell r="AA32">
            <v>323</v>
          </cell>
          <cell r="AB32">
            <v>323</v>
          </cell>
          <cell r="AC32">
            <v>323</v>
          </cell>
          <cell r="AD32">
            <v>323</v>
          </cell>
          <cell r="AE32">
            <v>323</v>
          </cell>
          <cell r="AF32">
            <v>323</v>
          </cell>
          <cell r="AG32">
            <v>323</v>
          </cell>
          <cell r="AH32">
            <v>323</v>
          </cell>
          <cell r="AI32">
            <v>323</v>
          </cell>
          <cell r="AJ32">
            <v>323</v>
          </cell>
          <cell r="AK32">
            <v>3876</v>
          </cell>
          <cell r="AL32">
            <v>0</v>
          </cell>
        </row>
        <row r="33">
          <cell r="B33" t="str">
            <v/>
          </cell>
          <cell r="C33" t="str">
            <v/>
          </cell>
          <cell r="D33" t="str">
            <v>CUSCONN101CCONCOMMON</v>
          </cell>
          <cell r="E33" t="str">
            <v>100013908</v>
          </cell>
          <cell r="F33" t="str">
            <v>24100</v>
          </cell>
          <cell r="G33" t="str">
            <v>Attend Safety Meetings</v>
          </cell>
          <cell r="H33" t="str">
            <v>311</v>
          </cell>
          <cell r="I33" t="str">
            <v>101</v>
          </cell>
          <cell r="J33" t="str">
            <v>5065</v>
          </cell>
          <cell r="K33" t="str">
            <v>Workorder Time</v>
          </cell>
          <cell r="L33" t="str">
            <v>Workorder Time</v>
          </cell>
          <cell r="M33" t="str">
            <v>METER SUPPORT CLERK</v>
          </cell>
          <cell r="O33">
            <v>42.023799479166669</v>
          </cell>
          <cell r="P33">
            <v>60</v>
          </cell>
          <cell r="Q33">
            <v>2521.4279687500002</v>
          </cell>
          <cell r="S33" t="str">
            <v/>
          </cell>
          <cell r="T33" t="str">
            <v>608000311-101-5065</v>
          </cell>
          <cell r="U33" t="str">
            <v>608000</v>
          </cell>
          <cell r="V33" t="str">
            <v>Direct labour - Work order</v>
          </cell>
          <cell r="X33">
            <v>2521</v>
          </cell>
          <cell r="Y33">
            <v>210.08333333333334</v>
          </cell>
          <cell r="Z33">
            <v>210.08333333333334</v>
          </cell>
          <cell r="AA33">
            <v>210.08333333333334</v>
          </cell>
          <cell r="AB33">
            <v>210.08333333333334</v>
          </cell>
          <cell r="AC33">
            <v>210.08333333333334</v>
          </cell>
          <cell r="AD33">
            <v>210.08333333333334</v>
          </cell>
          <cell r="AE33">
            <v>210.08333333333334</v>
          </cell>
          <cell r="AF33">
            <v>210.08333333333334</v>
          </cell>
          <cell r="AG33">
            <v>210.08333333333334</v>
          </cell>
          <cell r="AH33">
            <v>210.08333333333334</v>
          </cell>
          <cell r="AI33">
            <v>210.08333333333334</v>
          </cell>
          <cell r="AJ33">
            <v>210.08333333333334</v>
          </cell>
          <cell r="AK33">
            <v>2521</v>
          </cell>
          <cell r="AL33">
            <v>0</v>
          </cell>
        </row>
        <row r="34">
          <cell r="B34" t="str">
            <v/>
          </cell>
          <cell r="C34" t="str">
            <v/>
          </cell>
          <cell r="D34" t="str">
            <v>CUSCONN101CCONCOMMON</v>
          </cell>
          <cell r="E34" t="str">
            <v>100013908</v>
          </cell>
          <cell r="F34" t="str">
            <v>24100</v>
          </cell>
          <cell r="G34" t="str">
            <v>Attend Safety Meetings</v>
          </cell>
          <cell r="H34" t="str">
            <v>311</v>
          </cell>
          <cell r="I34" t="str">
            <v>101</v>
          </cell>
          <cell r="J34" t="str">
            <v>5065</v>
          </cell>
          <cell r="K34" t="str">
            <v>Workorder Time</v>
          </cell>
          <cell r="L34" t="str">
            <v>Workorder Time</v>
          </cell>
          <cell r="M34" t="str">
            <v>Meterperson - 1st Class</v>
          </cell>
          <cell r="O34">
            <v>67.801499023437501</v>
          </cell>
          <cell r="Q34">
            <v>0</v>
          </cell>
          <cell r="S34" t="str">
            <v/>
          </cell>
          <cell r="T34" t="str">
            <v>608000311-101-5065</v>
          </cell>
          <cell r="U34" t="str">
            <v>608000</v>
          </cell>
          <cell r="V34" t="str">
            <v>Direct labour - Work order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</row>
        <row r="35">
          <cell r="B35" t="str">
            <v/>
          </cell>
          <cell r="C35" t="str">
            <v/>
          </cell>
          <cell r="D35" t="str">
            <v>CUSCONN101CCONCOMMON</v>
          </cell>
          <cell r="E35" t="str">
            <v>100013908</v>
          </cell>
          <cell r="F35" t="str">
            <v>24100</v>
          </cell>
          <cell r="G35" t="str">
            <v>Attend Safety Meetings</v>
          </cell>
          <cell r="H35" t="str">
            <v>311</v>
          </cell>
          <cell r="I35" t="str">
            <v>101</v>
          </cell>
          <cell r="J35" t="str">
            <v>5065</v>
          </cell>
          <cell r="K35" t="str">
            <v>Workorder Time</v>
          </cell>
          <cell r="L35" t="str">
            <v>Workorder Time</v>
          </cell>
          <cell r="M35" t="str">
            <v>Meterperson - 1st Class</v>
          </cell>
          <cell r="O35">
            <v>67.801499023437501</v>
          </cell>
          <cell r="P35">
            <v>200</v>
          </cell>
          <cell r="Q35">
            <v>13560.2998046875</v>
          </cell>
          <cell r="S35" t="str">
            <v/>
          </cell>
          <cell r="T35" t="str">
            <v>608000311-101-5065</v>
          </cell>
          <cell r="U35" t="str">
            <v>608000</v>
          </cell>
          <cell r="V35" t="str">
            <v>Direct labour - Work order</v>
          </cell>
          <cell r="X35">
            <v>13560</v>
          </cell>
          <cell r="Y35">
            <v>1130</v>
          </cell>
          <cell r="Z35">
            <v>1130</v>
          </cell>
          <cell r="AA35">
            <v>1130</v>
          </cell>
          <cell r="AB35">
            <v>1130</v>
          </cell>
          <cell r="AC35">
            <v>1130</v>
          </cell>
          <cell r="AD35">
            <v>1130</v>
          </cell>
          <cell r="AE35">
            <v>1130</v>
          </cell>
          <cell r="AF35">
            <v>1130</v>
          </cell>
          <cell r="AG35">
            <v>1130</v>
          </cell>
          <cell r="AH35">
            <v>1130</v>
          </cell>
          <cell r="AI35">
            <v>1130</v>
          </cell>
          <cell r="AJ35">
            <v>1130</v>
          </cell>
          <cell r="AK35">
            <v>13560</v>
          </cell>
          <cell r="AL35">
            <v>0</v>
          </cell>
        </row>
        <row r="36">
          <cell r="B36" t="str">
            <v/>
          </cell>
          <cell r="C36" t="str">
            <v/>
          </cell>
          <cell r="D36" t="str">
            <v>CUSCONN101CCONCOMMON</v>
          </cell>
          <cell r="E36" t="str">
            <v>100013908</v>
          </cell>
          <cell r="F36" t="str">
            <v>24100</v>
          </cell>
          <cell r="G36" t="str">
            <v>Attend Safety Meetings</v>
          </cell>
          <cell r="H36" t="str">
            <v>311</v>
          </cell>
          <cell r="I36" t="str">
            <v>101</v>
          </cell>
          <cell r="J36" t="str">
            <v>5065</v>
          </cell>
          <cell r="K36" t="str">
            <v>Project Time</v>
          </cell>
          <cell r="L36" t="str">
            <v>Project Time</v>
          </cell>
          <cell r="M36" t="str">
            <v>SUPERVISOR, CUSTOMER CONNECTIONS</v>
          </cell>
          <cell r="O36">
            <v>84.962177734375004</v>
          </cell>
          <cell r="P36">
            <v>20</v>
          </cell>
          <cell r="Q36">
            <v>1699.2435546875001</v>
          </cell>
          <cell r="S36" t="str">
            <v/>
          </cell>
          <cell r="T36" t="str">
            <v>609000311-101-5065</v>
          </cell>
          <cell r="U36" t="str">
            <v>609000</v>
          </cell>
          <cell r="V36" t="str">
            <v>Direct labour - Project (ABC costs)</v>
          </cell>
          <cell r="X36">
            <v>1699</v>
          </cell>
          <cell r="Y36">
            <v>141.58333333333334</v>
          </cell>
          <cell r="Z36">
            <v>141.58333333333334</v>
          </cell>
          <cell r="AA36">
            <v>141.58333333333334</v>
          </cell>
          <cell r="AB36">
            <v>141.58333333333334</v>
          </cell>
          <cell r="AC36">
            <v>141.58333333333334</v>
          </cell>
          <cell r="AD36">
            <v>141.58333333333334</v>
          </cell>
          <cell r="AE36">
            <v>141.58333333333334</v>
          </cell>
          <cell r="AF36">
            <v>141.58333333333334</v>
          </cell>
          <cell r="AG36">
            <v>141.58333333333334</v>
          </cell>
          <cell r="AH36">
            <v>141.58333333333334</v>
          </cell>
          <cell r="AI36">
            <v>141.58333333333334</v>
          </cell>
          <cell r="AJ36">
            <v>141.58333333333334</v>
          </cell>
          <cell r="AK36">
            <v>1698.9999999999998</v>
          </cell>
          <cell r="AL36">
            <v>0</v>
          </cell>
        </row>
        <row r="37">
          <cell r="B37" t="str">
            <v/>
          </cell>
          <cell r="C37" t="str">
            <v/>
          </cell>
          <cell r="D37" t="str">
            <v>CUSCONN101CCONCOMMON</v>
          </cell>
          <cell r="E37" t="str">
            <v>100013908</v>
          </cell>
          <cell r="F37" t="str">
            <v>24100</v>
          </cell>
          <cell r="G37" t="str">
            <v>Attend Safety Meetings</v>
          </cell>
          <cell r="H37" t="str">
            <v>311</v>
          </cell>
          <cell r="I37" t="str">
            <v>101</v>
          </cell>
          <cell r="J37" t="str">
            <v>5065</v>
          </cell>
          <cell r="K37" t="str">
            <v>Vehicle</v>
          </cell>
          <cell r="L37" t="str">
            <v>Vehicle</v>
          </cell>
          <cell r="O37" t="str">
            <v/>
          </cell>
          <cell r="Q37" t="str">
            <v/>
          </cell>
          <cell r="R37">
            <v>483</v>
          </cell>
          <cell r="S37" t="str">
            <v/>
          </cell>
          <cell r="T37" t="str">
            <v>651000311-101-5065</v>
          </cell>
          <cell r="U37" t="str">
            <v>651000</v>
          </cell>
          <cell r="V37" t="str">
            <v>Direct work order charges - Vehicles used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</row>
        <row r="38">
          <cell r="B38">
            <v>12</v>
          </cell>
          <cell r="C38" t="str">
            <v/>
          </cell>
          <cell r="D38" t="str">
            <v>CUSCONN101CCONCOMMON</v>
          </cell>
          <cell r="E38" t="str">
            <v>100013909</v>
          </cell>
          <cell r="F38" t="str">
            <v>24200</v>
          </cell>
          <cell r="G38" t="str">
            <v>Department safety training</v>
          </cell>
          <cell r="H38" t="str">
            <v>311</v>
          </cell>
          <cell r="I38" t="str">
            <v>101</v>
          </cell>
          <cell r="J38" t="str">
            <v>5065</v>
          </cell>
          <cell r="K38" t="str">
            <v>A/P</v>
          </cell>
          <cell r="L38" t="str">
            <v>SA90 - Meals and Entertainment</v>
          </cell>
          <cell r="M38" t="str">
            <v>A/P</v>
          </cell>
          <cell r="N38">
            <v>860</v>
          </cell>
          <cell r="O38" t="str">
            <v/>
          </cell>
          <cell r="Q38" t="str">
            <v/>
          </cell>
          <cell r="S38" t="str">
            <v/>
          </cell>
          <cell r="T38" t="str">
            <v>622000311-101-5065</v>
          </cell>
          <cell r="U38" t="str">
            <v>622000</v>
          </cell>
          <cell r="V38" t="str">
            <v>Meals and entertainment</v>
          </cell>
          <cell r="X38">
            <v>860</v>
          </cell>
          <cell r="Y38">
            <v>71.666666666666671</v>
          </cell>
          <cell r="Z38">
            <v>71.666666666666671</v>
          </cell>
          <cell r="AA38">
            <v>71.666666666666671</v>
          </cell>
          <cell r="AB38">
            <v>71.666666666666671</v>
          </cell>
          <cell r="AC38">
            <v>71.666666666666671</v>
          </cell>
          <cell r="AD38">
            <v>71.666666666666671</v>
          </cell>
          <cell r="AE38">
            <v>71.666666666666671</v>
          </cell>
          <cell r="AF38">
            <v>71.666666666666671</v>
          </cell>
          <cell r="AG38">
            <v>71.666666666666671</v>
          </cell>
          <cell r="AH38">
            <v>71.666666666666671</v>
          </cell>
          <cell r="AI38">
            <v>71.666666666666671</v>
          </cell>
          <cell r="AJ38">
            <v>71.666666666666671</v>
          </cell>
          <cell r="AK38">
            <v>859.99999999999989</v>
          </cell>
          <cell r="AL38">
            <v>0</v>
          </cell>
        </row>
        <row r="39">
          <cell r="B39" t="str">
            <v/>
          </cell>
          <cell r="C39" t="str">
            <v/>
          </cell>
          <cell r="D39" t="str">
            <v>CUSCONN101CCONCOMMON</v>
          </cell>
          <cell r="E39" t="str">
            <v>100013909</v>
          </cell>
          <cell r="F39" t="str">
            <v>24200</v>
          </cell>
          <cell r="G39" t="str">
            <v>Department safety training</v>
          </cell>
          <cell r="H39" t="str">
            <v>311</v>
          </cell>
          <cell r="I39" t="str">
            <v>101</v>
          </cell>
          <cell r="J39" t="str">
            <v>5065</v>
          </cell>
          <cell r="K39" t="str">
            <v>Workorder Time</v>
          </cell>
          <cell r="L39" t="str">
            <v>Workorder Time</v>
          </cell>
          <cell r="M39" t="str">
            <v>Meterperson - 2nd Class</v>
          </cell>
          <cell r="O39">
            <v>62.809501953125</v>
          </cell>
          <cell r="P39">
            <v>32</v>
          </cell>
          <cell r="Q39">
            <v>2009.9040625</v>
          </cell>
          <cell r="S39" t="str">
            <v/>
          </cell>
          <cell r="T39" t="str">
            <v>608000311-101-5065</v>
          </cell>
          <cell r="U39" t="str">
            <v>608000</v>
          </cell>
          <cell r="V39" t="str">
            <v>Direct labour - Work order</v>
          </cell>
          <cell r="W39" t="str">
            <v>16 hours per man per year</v>
          </cell>
          <cell r="X39">
            <v>2010</v>
          </cell>
          <cell r="Y39">
            <v>167.5</v>
          </cell>
          <cell r="Z39">
            <v>167.5</v>
          </cell>
          <cell r="AA39">
            <v>167.5</v>
          </cell>
          <cell r="AB39">
            <v>167.5</v>
          </cell>
          <cell r="AC39">
            <v>167.5</v>
          </cell>
          <cell r="AD39">
            <v>167.5</v>
          </cell>
          <cell r="AE39">
            <v>167.5</v>
          </cell>
          <cell r="AF39">
            <v>167.5</v>
          </cell>
          <cell r="AG39">
            <v>167.5</v>
          </cell>
          <cell r="AH39">
            <v>167.5</v>
          </cell>
          <cell r="AI39">
            <v>167.5</v>
          </cell>
          <cell r="AJ39">
            <v>167.5</v>
          </cell>
          <cell r="AK39">
            <v>2010</v>
          </cell>
          <cell r="AL39">
            <v>0</v>
          </cell>
        </row>
        <row r="40">
          <cell r="B40" t="str">
            <v/>
          </cell>
          <cell r="C40" t="str">
            <v/>
          </cell>
          <cell r="D40" t="str">
            <v>CUSCONN101CCONCOMMON</v>
          </cell>
          <cell r="E40" t="str">
            <v>100013909</v>
          </cell>
          <cell r="F40" t="str">
            <v>24200</v>
          </cell>
          <cell r="G40" t="str">
            <v>Department safety training</v>
          </cell>
          <cell r="H40" t="str">
            <v>311</v>
          </cell>
          <cell r="I40" t="str">
            <v>101</v>
          </cell>
          <cell r="J40" t="str">
            <v>5065</v>
          </cell>
          <cell r="K40" t="str">
            <v>Project Time</v>
          </cell>
          <cell r="L40" t="str">
            <v>Project Time</v>
          </cell>
          <cell r="M40" t="str">
            <v>MANAGER, CUSTOMER CONNECTIONS</v>
          </cell>
          <cell r="O40">
            <v>90.150380859375005</v>
          </cell>
          <cell r="P40">
            <v>16</v>
          </cell>
          <cell r="Q40">
            <v>1442.4060937500001</v>
          </cell>
          <cell r="S40" t="str">
            <v/>
          </cell>
          <cell r="T40" t="str">
            <v>609000311-101-5065</v>
          </cell>
          <cell r="U40" t="str">
            <v>609000</v>
          </cell>
          <cell r="V40" t="str">
            <v>Direct labour - Project (ABC costs)</v>
          </cell>
          <cell r="X40">
            <v>1442</v>
          </cell>
          <cell r="Y40">
            <v>120.16666666666667</v>
          </cell>
          <cell r="Z40">
            <v>120.16666666666667</v>
          </cell>
          <cell r="AA40">
            <v>120.16666666666667</v>
          </cell>
          <cell r="AB40">
            <v>120.16666666666667</v>
          </cell>
          <cell r="AC40">
            <v>120.16666666666667</v>
          </cell>
          <cell r="AD40">
            <v>120.16666666666667</v>
          </cell>
          <cell r="AE40">
            <v>120.16666666666667</v>
          </cell>
          <cell r="AF40">
            <v>120.16666666666667</v>
          </cell>
          <cell r="AG40">
            <v>120.16666666666667</v>
          </cell>
          <cell r="AH40">
            <v>120.16666666666667</v>
          </cell>
          <cell r="AI40">
            <v>120.16666666666667</v>
          </cell>
          <cell r="AJ40">
            <v>120.16666666666667</v>
          </cell>
          <cell r="AK40">
            <v>1442.0000000000002</v>
          </cell>
          <cell r="AL40">
            <v>0</v>
          </cell>
        </row>
        <row r="41">
          <cell r="B41" t="str">
            <v/>
          </cell>
          <cell r="C41" t="str">
            <v/>
          </cell>
          <cell r="D41" t="str">
            <v>CUSCONN101CCONCOMMON</v>
          </cell>
          <cell r="E41" t="str">
            <v>100013909</v>
          </cell>
          <cell r="F41" t="str">
            <v>24200</v>
          </cell>
          <cell r="G41" t="str">
            <v>Department safety training</v>
          </cell>
          <cell r="H41" t="str">
            <v>311</v>
          </cell>
          <cell r="I41" t="str">
            <v>101</v>
          </cell>
          <cell r="J41" t="str">
            <v>5065</v>
          </cell>
          <cell r="K41" t="str">
            <v>Workorder Time</v>
          </cell>
          <cell r="L41" t="str">
            <v>Workorder Time</v>
          </cell>
          <cell r="M41" t="str">
            <v>METER SUPPORT CLERK</v>
          </cell>
          <cell r="O41">
            <v>42.023799479166669</v>
          </cell>
          <cell r="P41">
            <v>24</v>
          </cell>
          <cell r="Q41">
            <v>1008.5711875000001</v>
          </cell>
          <cell r="S41" t="str">
            <v/>
          </cell>
          <cell r="T41" t="str">
            <v>608000311-101-5065</v>
          </cell>
          <cell r="U41" t="str">
            <v>608000</v>
          </cell>
          <cell r="V41" t="str">
            <v>Direct labour - Work order</v>
          </cell>
          <cell r="W41" t="str">
            <v>8 hours per year per clerk</v>
          </cell>
          <cell r="X41">
            <v>1009</v>
          </cell>
          <cell r="Y41">
            <v>84.083333333333329</v>
          </cell>
          <cell r="Z41">
            <v>84.083333333333329</v>
          </cell>
          <cell r="AA41">
            <v>84.083333333333329</v>
          </cell>
          <cell r="AB41">
            <v>84.083333333333329</v>
          </cell>
          <cell r="AC41">
            <v>84.083333333333329</v>
          </cell>
          <cell r="AD41">
            <v>84.083333333333329</v>
          </cell>
          <cell r="AE41">
            <v>84.083333333333329</v>
          </cell>
          <cell r="AF41">
            <v>84.083333333333329</v>
          </cell>
          <cell r="AG41">
            <v>84.083333333333329</v>
          </cell>
          <cell r="AH41">
            <v>84.083333333333329</v>
          </cell>
          <cell r="AI41">
            <v>84.083333333333329</v>
          </cell>
          <cell r="AJ41">
            <v>84.083333333333329</v>
          </cell>
          <cell r="AK41">
            <v>1009.0000000000001</v>
          </cell>
          <cell r="AL41">
            <v>0</v>
          </cell>
        </row>
        <row r="42">
          <cell r="B42" t="str">
            <v/>
          </cell>
          <cell r="C42" t="str">
            <v/>
          </cell>
          <cell r="D42" t="str">
            <v>CUSCONN101CCONCOMMON</v>
          </cell>
          <cell r="E42" t="str">
            <v>100013909</v>
          </cell>
          <cell r="F42" t="str">
            <v>24200</v>
          </cell>
          <cell r="G42" t="str">
            <v>Department safety training</v>
          </cell>
          <cell r="H42" t="str">
            <v>311</v>
          </cell>
          <cell r="I42" t="str">
            <v>101</v>
          </cell>
          <cell r="J42" t="str">
            <v>5065</v>
          </cell>
          <cell r="K42" t="str">
            <v>Workorder Time</v>
          </cell>
          <cell r="L42" t="str">
            <v>Workorder Time</v>
          </cell>
          <cell r="M42" t="str">
            <v>Meterperson - 1st Class</v>
          </cell>
          <cell r="O42">
            <v>67.801499023437501</v>
          </cell>
          <cell r="P42">
            <v>112</v>
          </cell>
          <cell r="Q42">
            <v>7593.7678906250003</v>
          </cell>
          <cell r="S42" t="str">
            <v/>
          </cell>
          <cell r="T42" t="str">
            <v>608000311-101-5065</v>
          </cell>
          <cell r="U42" t="str">
            <v>608000</v>
          </cell>
          <cell r="V42" t="str">
            <v>Direct labour - Work order</v>
          </cell>
          <cell r="X42">
            <v>7594</v>
          </cell>
          <cell r="Y42">
            <v>632.83333333333337</v>
          </cell>
          <cell r="Z42">
            <v>632.83333333333337</v>
          </cell>
          <cell r="AA42">
            <v>632.83333333333337</v>
          </cell>
          <cell r="AB42">
            <v>632.83333333333337</v>
          </cell>
          <cell r="AC42">
            <v>632.83333333333337</v>
          </cell>
          <cell r="AD42">
            <v>632.83333333333337</v>
          </cell>
          <cell r="AE42">
            <v>632.83333333333337</v>
          </cell>
          <cell r="AF42">
            <v>632.83333333333337</v>
          </cell>
          <cell r="AG42">
            <v>632.83333333333337</v>
          </cell>
          <cell r="AH42">
            <v>632.83333333333337</v>
          </cell>
          <cell r="AI42">
            <v>632.83333333333337</v>
          </cell>
          <cell r="AJ42">
            <v>632.83333333333337</v>
          </cell>
          <cell r="AK42">
            <v>7593.9999999999991</v>
          </cell>
          <cell r="AL42">
            <v>0</v>
          </cell>
        </row>
        <row r="43">
          <cell r="B43" t="str">
            <v/>
          </cell>
          <cell r="C43" t="str">
            <v/>
          </cell>
          <cell r="D43" t="str">
            <v>CUSCONN101CCONCOMMON</v>
          </cell>
          <cell r="E43" t="str">
            <v>100013909</v>
          </cell>
          <cell r="F43" t="str">
            <v>24200</v>
          </cell>
          <cell r="G43" t="str">
            <v>Department safety training</v>
          </cell>
          <cell r="H43" t="str">
            <v>311</v>
          </cell>
          <cell r="I43" t="str">
            <v>101</v>
          </cell>
          <cell r="J43" t="str">
            <v>5065</v>
          </cell>
          <cell r="K43" t="str">
            <v>Project Time</v>
          </cell>
          <cell r="L43" t="str">
            <v>Project Time</v>
          </cell>
          <cell r="M43" t="str">
            <v>SUPERVISOR, CUSTOMER CONNECTIONS</v>
          </cell>
          <cell r="O43">
            <v>84.962177734375004</v>
          </cell>
          <cell r="P43">
            <v>32</v>
          </cell>
          <cell r="Q43">
            <v>2718.7896875000001</v>
          </cell>
          <cell r="S43" t="str">
            <v/>
          </cell>
          <cell r="T43" t="str">
            <v>609000311-101-5065</v>
          </cell>
          <cell r="U43" t="str">
            <v>609000</v>
          </cell>
          <cell r="V43" t="str">
            <v>Direct labour - Project (ABC costs)</v>
          </cell>
          <cell r="X43">
            <v>2719</v>
          </cell>
          <cell r="Y43">
            <v>226.58333333333334</v>
          </cell>
          <cell r="Z43">
            <v>226.58333333333334</v>
          </cell>
          <cell r="AA43">
            <v>226.58333333333334</v>
          </cell>
          <cell r="AB43">
            <v>226.58333333333334</v>
          </cell>
          <cell r="AC43">
            <v>226.58333333333334</v>
          </cell>
          <cell r="AD43">
            <v>226.58333333333334</v>
          </cell>
          <cell r="AE43">
            <v>226.58333333333334</v>
          </cell>
          <cell r="AF43">
            <v>226.58333333333334</v>
          </cell>
          <cell r="AG43">
            <v>226.58333333333334</v>
          </cell>
          <cell r="AH43">
            <v>226.58333333333334</v>
          </cell>
          <cell r="AI43">
            <v>226.58333333333334</v>
          </cell>
          <cell r="AJ43">
            <v>226.58333333333334</v>
          </cell>
          <cell r="AK43">
            <v>2719</v>
          </cell>
          <cell r="AL43">
            <v>0</v>
          </cell>
        </row>
        <row r="44">
          <cell r="B44">
            <v>13</v>
          </cell>
          <cell r="C44" t="str">
            <v/>
          </cell>
          <cell r="D44" t="str">
            <v>CUSCONN101CCONCOMMON</v>
          </cell>
          <cell r="E44" t="str">
            <v>100013910</v>
          </cell>
          <cell r="F44" t="str">
            <v>24300</v>
          </cell>
          <cell r="G44" t="str">
            <v>New employee safety orientation</v>
          </cell>
          <cell r="H44" t="str">
            <v>311</v>
          </cell>
          <cell r="I44" t="str">
            <v>101</v>
          </cell>
          <cell r="J44" t="str">
            <v>5065</v>
          </cell>
          <cell r="K44" t="str">
            <v>A/P</v>
          </cell>
          <cell r="L44" t="str">
            <v>SA10 - General Office Supplies</v>
          </cell>
          <cell r="M44" t="str">
            <v>A/P</v>
          </cell>
          <cell r="O44" t="str">
            <v/>
          </cell>
          <cell r="Q44" t="str">
            <v/>
          </cell>
          <cell r="S44" t="str">
            <v/>
          </cell>
          <cell r="T44" t="str">
            <v>704000311-101-5065</v>
          </cell>
          <cell r="U44" t="str">
            <v>704000</v>
          </cell>
          <cell r="V44" t="str">
            <v>General office supplies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</row>
        <row r="45">
          <cell r="B45" t="str">
            <v/>
          </cell>
          <cell r="C45" t="str">
            <v/>
          </cell>
          <cell r="D45" t="str">
            <v>CUSCONN101CCONCOMMON</v>
          </cell>
          <cell r="E45" t="str">
            <v>100013910</v>
          </cell>
          <cell r="F45" t="str">
            <v>24300</v>
          </cell>
          <cell r="G45" t="str">
            <v>New employee safety orientation</v>
          </cell>
          <cell r="H45" t="str">
            <v>311</v>
          </cell>
          <cell r="I45" t="str">
            <v>101</v>
          </cell>
          <cell r="J45" t="str">
            <v>5065</v>
          </cell>
          <cell r="K45" t="str">
            <v>Project Time</v>
          </cell>
          <cell r="L45" t="str">
            <v>Project Time</v>
          </cell>
          <cell r="M45" t="str">
            <v>MANAGER, CUSTOMER CONNECTIONS</v>
          </cell>
          <cell r="O45">
            <v>90.150380859375005</v>
          </cell>
          <cell r="Q45">
            <v>0</v>
          </cell>
          <cell r="S45" t="str">
            <v/>
          </cell>
          <cell r="T45" t="str">
            <v>609000311-101-5065</v>
          </cell>
          <cell r="U45" t="str">
            <v>609000</v>
          </cell>
          <cell r="V45" t="str">
            <v>Direct labour - Project (ABC costs)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</row>
        <row r="46">
          <cell r="B46" t="str">
            <v/>
          </cell>
          <cell r="C46" t="str">
            <v/>
          </cell>
          <cell r="D46" t="str">
            <v>CUSCONN101CCONCOMMON</v>
          </cell>
          <cell r="E46" t="str">
            <v>100013910</v>
          </cell>
          <cell r="F46" t="str">
            <v>24300</v>
          </cell>
          <cell r="G46" t="str">
            <v>New employee safety orientation</v>
          </cell>
          <cell r="H46" t="str">
            <v>311</v>
          </cell>
          <cell r="I46" t="str">
            <v>101</v>
          </cell>
          <cell r="J46" t="str">
            <v>5065</v>
          </cell>
          <cell r="K46" t="str">
            <v>Project Time</v>
          </cell>
          <cell r="L46" t="str">
            <v>Project Time</v>
          </cell>
          <cell r="M46" t="str">
            <v>SUPERVISOR, CUSTOMER CONNECTIONS</v>
          </cell>
          <cell r="O46">
            <v>84.962177734375004</v>
          </cell>
          <cell r="Q46">
            <v>0</v>
          </cell>
          <cell r="S46" t="str">
            <v/>
          </cell>
          <cell r="T46" t="str">
            <v>609000311-101-5065</v>
          </cell>
          <cell r="U46" t="str">
            <v>609000</v>
          </cell>
          <cell r="V46" t="str">
            <v>Direct labour - Project (ABC costs)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</row>
        <row r="47">
          <cell r="B47">
            <v>14</v>
          </cell>
          <cell r="C47" t="str">
            <v/>
          </cell>
          <cell r="D47" t="str">
            <v>CUSCONN101CCONCOMMON</v>
          </cell>
          <cell r="E47" t="str">
            <v>100013911</v>
          </cell>
          <cell r="F47" t="str">
            <v>24400</v>
          </cell>
          <cell r="G47" t="str">
            <v>Student safety orientation</v>
          </cell>
          <cell r="H47" t="str">
            <v>311</v>
          </cell>
          <cell r="I47" t="str">
            <v>101</v>
          </cell>
          <cell r="J47" t="str">
            <v>5065</v>
          </cell>
          <cell r="K47" t="str">
            <v>A/P</v>
          </cell>
          <cell r="L47" t="str">
            <v>SA5 - Safety Expenses</v>
          </cell>
          <cell r="M47" t="str">
            <v>A/P</v>
          </cell>
          <cell r="N47">
            <v>100</v>
          </cell>
          <cell r="O47" t="str">
            <v/>
          </cell>
          <cell r="Q47" t="str">
            <v/>
          </cell>
          <cell r="S47" t="str">
            <v/>
          </cell>
          <cell r="T47" t="str">
            <v>681000311-101-5065</v>
          </cell>
          <cell r="U47" t="str">
            <v>681000</v>
          </cell>
          <cell r="V47" t="str">
            <v>Safety</v>
          </cell>
          <cell r="X47">
            <v>100</v>
          </cell>
          <cell r="Y47">
            <v>8.3333333333333339</v>
          </cell>
          <cell r="Z47">
            <v>8.3333333333333339</v>
          </cell>
          <cell r="AA47">
            <v>8.3333333333333339</v>
          </cell>
          <cell r="AB47">
            <v>8.3333333333333339</v>
          </cell>
          <cell r="AC47">
            <v>8.3333333333333339</v>
          </cell>
          <cell r="AD47">
            <v>8.3333333333333339</v>
          </cell>
          <cell r="AE47">
            <v>8.3333333333333339</v>
          </cell>
          <cell r="AF47">
            <v>8.3333333333333339</v>
          </cell>
          <cell r="AG47">
            <v>8.3333333333333339</v>
          </cell>
          <cell r="AH47">
            <v>8.3333333333333339</v>
          </cell>
          <cell r="AI47">
            <v>8.3333333333333339</v>
          </cell>
          <cell r="AJ47">
            <v>8.3333333333333339</v>
          </cell>
          <cell r="AK47">
            <v>99.999999999999986</v>
          </cell>
          <cell r="AL47">
            <v>0</v>
          </cell>
        </row>
        <row r="48">
          <cell r="B48" t="str">
            <v/>
          </cell>
          <cell r="C48" t="str">
            <v/>
          </cell>
          <cell r="D48" t="str">
            <v>CUSCONN101CCONCOMMON</v>
          </cell>
          <cell r="E48" t="str">
            <v>100013911</v>
          </cell>
          <cell r="F48" t="str">
            <v>24400</v>
          </cell>
          <cell r="G48" t="str">
            <v>Student safety orientation</v>
          </cell>
          <cell r="H48" t="str">
            <v>311</v>
          </cell>
          <cell r="I48" t="str">
            <v>101</v>
          </cell>
          <cell r="J48" t="str">
            <v>5065</v>
          </cell>
          <cell r="K48" t="str">
            <v>Project Time</v>
          </cell>
          <cell r="L48" t="str">
            <v>Project Time</v>
          </cell>
          <cell r="M48" t="str">
            <v>MANAGER, CUSTOMER CONNECTIONS</v>
          </cell>
          <cell r="O48">
            <v>90.150380859375005</v>
          </cell>
          <cell r="P48">
            <v>8</v>
          </cell>
          <cell r="Q48">
            <v>721.20304687500004</v>
          </cell>
          <cell r="S48" t="str">
            <v/>
          </cell>
          <cell r="T48" t="str">
            <v>609000311-101-5065</v>
          </cell>
          <cell r="U48" t="str">
            <v>609000</v>
          </cell>
          <cell r="V48" t="str">
            <v>Direct labour - Project (ABC costs)</v>
          </cell>
          <cell r="X48">
            <v>721</v>
          </cell>
          <cell r="Y48">
            <v>60.083333333333336</v>
          </cell>
          <cell r="Z48">
            <v>60.083333333333336</v>
          </cell>
          <cell r="AA48">
            <v>60.083333333333336</v>
          </cell>
          <cell r="AB48">
            <v>60.083333333333336</v>
          </cell>
          <cell r="AC48">
            <v>60.083333333333336</v>
          </cell>
          <cell r="AD48">
            <v>60.083333333333336</v>
          </cell>
          <cell r="AE48">
            <v>60.083333333333336</v>
          </cell>
          <cell r="AF48">
            <v>60.083333333333336</v>
          </cell>
          <cell r="AG48">
            <v>60.083333333333336</v>
          </cell>
          <cell r="AH48">
            <v>60.083333333333336</v>
          </cell>
          <cell r="AI48">
            <v>60.083333333333336</v>
          </cell>
          <cell r="AJ48">
            <v>60.083333333333336</v>
          </cell>
          <cell r="AK48">
            <v>721.00000000000011</v>
          </cell>
          <cell r="AL48">
            <v>0</v>
          </cell>
        </row>
        <row r="49">
          <cell r="B49" t="str">
            <v/>
          </cell>
          <cell r="C49" t="str">
            <v/>
          </cell>
          <cell r="D49" t="str">
            <v>CUSCONN101CCONCOMMON</v>
          </cell>
          <cell r="E49" t="str">
            <v>100013911</v>
          </cell>
          <cell r="F49" t="str">
            <v>24400</v>
          </cell>
          <cell r="G49" t="str">
            <v>Student safety orientation</v>
          </cell>
          <cell r="H49" t="str">
            <v>311</v>
          </cell>
          <cell r="I49" t="str">
            <v>101</v>
          </cell>
          <cell r="J49" t="str">
            <v>5065</v>
          </cell>
          <cell r="K49" t="str">
            <v>Project Time</v>
          </cell>
          <cell r="L49" t="str">
            <v>Project Time</v>
          </cell>
          <cell r="M49" t="str">
            <v>SUPERVISOR, CUSTOMER CONNECTIONS</v>
          </cell>
          <cell r="O49">
            <v>84.962177734375004</v>
          </cell>
          <cell r="P49">
            <v>8</v>
          </cell>
          <cell r="Q49">
            <v>679.69742187500003</v>
          </cell>
          <cell r="S49" t="str">
            <v/>
          </cell>
          <cell r="T49" t="str">
            <v>609000311-101-5065</v>
          </cell>
          <cell r="U49" t="str">
            <v>609000</v>
          </cell>
          <cell r="V49" t="str">
            <v>Direct labour - Project (ABC costs)</v>
          </cell>
          <cell r="X49">
            <v>680</v>
          </cell>
          <cell r="Y49">
            <v>56.666666666666664</v>
          </cell>
          <cell r="Z49">
            <v>56.666666666666664</v>
          </cell>
          <cell r="AA49">
            <v>56.666666666666664</v>
          </cell>
          <cell r="AB49">
            <v>56.666666666666664</v>
          </cell>
          <cell r="AC49">
            <v>56.666666666666664</v>
          </cell>
          <cell r="AD49">
            <v>56.666666666666664</v>
          </cell>
          <cell r="AE49">
            <v>56.666666666666664</v>
          </cell>
          <cell r="AF49">
            <v>56.666666666666664</v>
          </cell>
          <cell r="AG49">
            <v>56.666666666666664</v>
          </cell>
          <cell r="AH49">
            <v>56.666666666666664</v>
          </cell>
          <cell r="AI49">
            <v>56.666666666666664</v>
          </cell>
          <cell r="AJ49">
            <v>56.666666666666664</v>
          </cell>
          <cell r="AK49">
            <v>680</v>
          </cell>
          <cell r="AL49">
            <v>0</v>
          </cell>
        </row>
        <row r="50">
          <cell r="B50" t="str">
            <v/>
          </cell>
          <cell r="C50" t="str">
            <v/>
          </cell>
          <cell r="D50" t="str">
            <v>CUSCONN101CCONCOMMON</v>
          </cell>
          <cell r="E50" t="str">
            <v>100013912</v>
          </cell>
          <cell r="F50" t="str">
            <v>24500</v>
          </cell>
          <cell r="G50" t="str">
            <v>WSIB - Modified duty At work Home Position</v>
          </cell>
          <cell r="H50" t="str">
            <v>311</v>
          </cell>
          <cell r="I50" t="str">
            <v>101</v>
          </cell>
          <cell r="J50" t="str">
            <v>5065</v>
          </cell>
          <cell r="O50" t="str">
            <v/>
          </cell>
          <cell r="Q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</row>
        <row r="51">
          <cell r="B51" t="str">
            <v/>
          </cell>
          <cell r="C51" t="str">
            <v/>
          </cell>
          <cell r="D51" t="str">
            <v>CUSCONN101CCONCOMMON</v>
          </cell>
          <cell r="E51" t="str">
            <v>100013913</v>
          </cell>
          <cell r="F51" t="str">
            <v>24600</v>
          </cell>
          <cell r="G51" t="str">
            <v>WSIB - Modified duty - at work other position</v>
          </cell>
          <cell r="H51" t="str">
            <v>311</v>
          </cell>
          <cell r="I51" t="str">
            <v>101</v>
          </cell>
          <cell r="J51" t="str">
            <v>5065</v>
          </cell>
          <cell r="O51" t="str">
            <v/>
          </cell>
          <cell r="Q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</row>
        <row r="52">
          <cell r="B52" t="str">
            <v/>
          </cell>
          <cell r="C52" t="str">
            <v/>
          </cell>
          <cell r="D52" t="str">
            <v>CUSCONN101CCONCOMMON</v>
          </cell>
          <cell r="E52" t="str">
            <v>100013914</v>
          </cell>
          <cell r="F52" t="str">
            <v>24700</v>
          </cell>
          <cell r="G52" t="str">
            <v>WSIB - Not at work Medical Appt.</v>
          </cell>
          <cell r="H52" t="str">
            <v>311</v>
          </cell>
          <cell r="I52" t="str">
            <v>101</v>
          </cell>
          <cell r="J52" t="str">
            <v>5065</v>
          </cell>
          <cell r="O52" t="str">
            <v/>
          </cell>
          <cell r="Q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</row>
        <row r="53">
          <cell r="B53" t="str">
            <v/>
          </cell>
          <cell r="C53" t="str">
            <v/>
          </cell>
          <cell r="D53" t="str">
            <v>CUSCONN101CCONCOMMON</v>
          </cell>
          <cell r="E53" t="str">
            <v>100013915</v>
          </cell>
          <cell r="F53" t="str">
            <v>24800</v>
          </cell>
          <cell r="G53" t="str">
            <v>WSIB Lost work days</v>
          </cell>
          <cell r="H53" t="str">
            <v>311</v>
          </cell>
          <cell r="I53" t="str">
            <v>101</v>
          </cell>
          <cell r="J53" t="str">
            <v>5065</v>
          </cell>
          <cell r="O53" t="str">
            <v/>
          </cell>
          <cell r="Q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</row>
        <row r="54">
          <cell r="B54" t="str">
            <v/>
          </cell>
          <cell r="C54" t="str">
            <v/>
          </cell>
          <cell r="D54" t="str">
            <v>CUSCONN101CCONCOMMON</v>
          </cell>
          <cell r="E54" t="str">
            <v>100013916</v>
          </cell>
          <cell r="F54" t="str">
            <v>24900</v>
          </cell>
          <cell r="G54" t="str">
            <v>WSIB Modified Duty - Not at work</v>
          </cell>
          <cell r="H54" t="str">
            <v>311</v>
          </cell>
          <cell r="I54" t="str">
            <v>101</v>
          </cell>
          <cell r="J54" t="str">
            <v>5065</v>
          </cell>
          <cell r="O54" t="str">
            <v/>
          </cell>
          <cell r="Q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</row>
        <row r="55">
          <cell r="B55" t="str">
            <v/>
          </cell>
          <cell r="C55" t="str">
            <v/>
          </cell>
          <cell r="D55" t="str">
            <v>CUSCONN101CCONCOMMON</v>
          </cell>
          <cell r="E55" t="str">
            <v>100013917</v>
          </cell>
          <cell r="F55" t="str">
            <v>61000</v>
          </cell>
          <cell r="G55" t="str">
            <v>Work Observation (Crew Visits)</v>
          </cell>
          <cell r="H55" t="str">
            <v>311</v>
          </cell>
          <cell r="I55" t="str">
            <v>101</v>
          </cell>
          <cell r="J55" t="str">
            <v>5065</v>
          </cell>
          <cell r="K55" t="str">
            <v>A/P</v>
          </cell>
          <cell r="L55" t="str">
            <v>SA10 - General Office Supplies</v>
          </cell>
          <cell r="M55" t="str">
            <v>A/P</v>
          </cell>
          <cell r="N55">
            <v>150</v>
          </cell>
          <cell r="O55" t="str">
            <v/>
          </cell>
          <cell r="Q55" t="str">
            <v/>
          </cell>
          <cell r="S55" t="str">
            <v/>
          </cell>
          <cell r="T55" t="str">
            <v>704000311-101-5065</v>
          </cell>
          <cell r="U55" t="str">
            <v>704000</v>
          </cell>
          <cell r="V55" t="str">
            <v>General office supplies</v>
          </cell>
          <cell r="X55">
            <v>150</v>
          </cell>
          <cell r="Y55">
            <v>12.5</v>
          </cell>
          <cell r="Z55">
            <v>12.5</v>
          </cell>
          <cell r="AA55">
            <v>12.5</v>
          </cell>
          <cell r="AB55">
            <v>12.5</v>
          </cell>
          <cell r="AC55">
            <v>12.5</v>
          </cell>
          <cell r="AD55">
            <v>12.5</v>
          </cell>
          <cell r="AE55">
            <v>12.5</v>
          </cell>
          <cell r="AF55">
            <v>12.5</v>
          </cell>
          <cell r="AG55">
            <v>12.5</v>
          </cell>
          <cell r="AH55">
            <v>12.5</v>
          </cell>
          <cell r="AI55">
            <v>12.5</v>
          </cell>
          <cell r="AJ55">
            <v>12.5</v>
          </cell>
          <cell r="AK55">
            <v>150</v>
          </cell>
          <cell r="AL55">
            <v>0</v>
          </cell>
        </row>
        <row r="56">
          <cell r="B56" t="str">
            <v/>
          </cell>
          <cell r="C56" t="str">
            <v/>
          </cell>
          <cell r="D56" t="str">
            <v>CUSCONN101CCONCOMMON</v>
          </cell>
          <cell r="E56" t="str">
            <v>100013917</v>
          </cell>
          <cell r="F56" t="str">
            <v>61000</v>
          </cell>
          <cell r="G56" t="str">
            <v>Work Observation (Crew Visits)</v>
          </cell>
          <cell r="H56" t="str">
            <v>311</v>
          </cell>
          <cell r="I56" t="str">
            <v>101</v>
          </cell>
          <cell r="J56" t="str">
            <v>5065</v>
          </cell>
          <cell r="K56" t="str">
            <v>Project Time</v>
          </cell>
          <cell r="L56" t="str">
            <v>Project Time</v>
          </cell>
          <cell r="M56" t="str">
            <v>MANAGER, CUSTOMER CONNECTIONS</v>
          </cell>
          <cell r="O56">
            <v>90.150380859375005</v>
          </cell>
          <cell r="P56">
            <v>32</v>
          </cell>
          <cell r="Q56">
            <v>2884.8121875000002</v>
          </cell>
          <cell r="S56" t="str">
            <v/>
          </cell>
          <cell r="T56" t="str">
            <v>609000311-101-5065</v>
          </cell>
          <cell r="U56" t="str">
            <v>609000</v>
          </cell>
          <cell r="V56" t="str">
            <v>Direct labour - Project (ABC costs)</v>
          </cell>
          <cell r="X56">
            <v>2885</v>
          </cell>
          <cell r="Y56">
            <v>240.41666666666666</v>
          </cell>
          <cell r="Z56">
            <v>240.41666666666666</v>
          </cell>
          <cell r="AA56">
            <v>240.41666666666666</v>
          </cell>
          <cell r="AB56">
            <v>240.41666666666666</v>
          </cell>
          <cell r="AC56">
            <v>240.41666666666666</v>
          </cell>
          <cell r="AD56">
            <v>240.41666666666666</v>
          </cell>
          <cell r="AE56">
            <v>240.41666666666666</v>
          </cell>
          <cell r="AF56">
            <v>240.41666666666666</v>
          </cell>
          <cell r="AG56">
            <v>240.41666666666666</v>
          </cell>
          <cell r="AH56">
            <v>240.41666666666666</v>
          </cell>
          <cell r="AI56">
            <v>240.41666666666666</v>
          </cell>
          <cell r="AJ56">
            <v>240.41666666666666</v>
          </cell>
          <cell r="AK56">
            <v>2884.9999999999995</v>
          </cell>
          <cell r="AL56">
            <v>0</v>
          </cell>
        </row>
        <row r="57">
          <cell r="B57" t="str">
            <v/>
          </cell>
          <cell r="C57" t="str">
            <v/>
          </cell>
          <cell r="D57" t="str">
            <v>CUSCONN101CCONCOMMON</v>
          </cell>
          <cell r="E57" t="str">
            <v>100013917</v>
          </cell>
          <cell r="F57" t="str">
            <v>61000</v>
          </cell>
          <cell r="G57" t="str">
            <v>Work Observation (Crew Visits)</v>
          </cell>
          <cell r="H57" t="str">
            <v>311</v>
          </cell>
          <cell r="I57" t="str">
            <v>101</v>
          </cell>
          <cell r="J57" t="str">
            <v>5065</v>
          </cell>
          <cell r="K57" t="str">
            <v>Workorder Time</v>
          </cell>
          <cell r="L57" t="str">
            <v>Workorder Time</v>
          </cell>
          <cell r="M57" t="str">
            <v>METERPERSON, LEAD HAND</v>
          </cell>
          <cell r="O57">
            <v>73.397998046875003</v>
          </cell>
          <cell r="P57">
            <v>96</v>
          </cell>
          <cell r="Q57">
            <v>7046.2078125000007</v>
          </cell>
          <cell r="S57" t="str">
            <v/>
          </cell>
          <cell r="T57" t="str">
            <v>608000311-101-5065</v>
          </cell>
          <cell r="U57" t="str">
            <v>608000</v>
          </cell>
          <cell r="V57" t="str">
            <v>Direct labour - Work order</v>
          </cell>
          <cell r="X57">
            <v>7046</v>
          </cell>
          <cell r="Y57">
            <v>587.16666666666663</v>
          </cell>
          <cell r="Z57">
            <v>587.16666666666663</v>
          </cell>
          <cell r="AA57">
            <v>587.16666666666663</v>
          </cell>
          <cell r="AB57">
            <v>587.16666666666663</v>
          </cell>
          <cell r="AC57">
            <v>587.16666666666663</v>
          </cell>
          <cell r="AD57">
            <v>587.16666666666663</v>
          </cell>
          <cell r="AE57">
            <v>587.16666666666663</v>
          </cell>
          <cell r="AF57">
            <v>587.16666666666663</v>
          </cell>
          <cell r="AG57">
            <v>587.16666666666663</v>
          </cell>
          <cell r="AH57">
            <v>587.16666666666663</v>
          </cell>
          <cell r="AI57">
            <v>587.16666666666663</v>
          </cell>
          <cell r="AJ57">
            <v>587.16666666666663</v>
          </cell>
          <cell r="AK57">
            <v>7046.0000000000009</v>
          </cell>
          <cell r="AL57">
            <v>0</v>
          </cell>
        </row>
        <row r="58">
          <cell r="B58" t="str">
            <v/>
          </cell>
          <cell r="C58" t="str">
            <v/>
          </cell>
          <cell r="D58" t="str">
            <v>CUSCONN101CCONCOMMON</v>
          </cell>
          <cell r="E58" t="str">
            <v>100013917</v>
          </cell>
          <cell r="F58" t="str">
            <v>61000</v>
          </cell>
          <cell r="G58" t="str">
            <v>Work Observation (Crew Visits)</v>
          </cell>
          <cell r="H58" t="str">
            <v>311</v>
          </cell>
          <cell r="I58" t="str">
            <v>101</v>
          </cell>
          <cell r="J58" t="str">
            <v>5065</v>
          </cell>
          <cell r="K58" t="str">
            <v>Project Time</v>
          </cell>
          <cell r="L58" t="str">
            <v>Project Time</v>
          </cell>
          <cell r="M58" t="str">
            <v>SUPERVISOR, CUSTOMER CONNECTIONS</v>
          </cell>
          <cell r="O58">
            <v>84.962177734375004</v>
          </cell>
          <cell r="P58">
            <v>96</v>
          </cell>
          <cell r="Q58">
            <v>8156.3690624999999</v>
          </cell>
          <cell r="S58" t="str">
            <v/>
          </cell>
          <cell r="T58" t="str">
            <v>609000311-101-5065</v>
          </cell>
          <cell r="U58" t="str">
            <v>609000</v>
          </cell>
          <cell r="V58" t="str">
            <v>Direct labour - Project (ABC costs)</v>
          </cell>
          <cell r="X58">
            <v>8156</v>
          </cell>
          <cell r="Y58">
            <v>679.66666666666663</v>
          </cell>
          <cell r="Z58">
            <v>679.66666666666663</v>
          </cell>
          <cell r="AA58">
            <v>679.66666666666663</v>
          </cell>
          <cell r="AB58">
            <v>679.66666666666663</v>
          </cell>
          <cell r="AC58">
            <v>679.66666666666663</v>
          </cell>
          <cell r="AD58">
            <v>679.66666666666663</v>
          </cell>
          <cell r="AE58">
            <v>679.66666666666663</v>
          </cell>
          <cell r="AF58">
            <v>679.66666666666663</v>
          </cell>
          <cell r="AG58">
            <v>679.66666666666663</v>
          </cell>
          <cell r="AH58">
            <v>679.66666666666663</v>
          </cell>
          <cell r="AI58">
            <v>679.66666666666663</v>
          </cell>
          <cell r="AJ58">
            <v>679.66666666666663</v>
          </cell>
          <cell r="AK58">
            <v>8156.0000000000009</v>
          </cell>
          <cell r="AL58">
            <v>0</v>
          </cell>
        </row>
        <row r="59">
          <cell r="B59" t="str">
            <v/>
          </cell>
          <cell r="C59" t="str">
            <v/>
          </cell>
          <cell r="D59" t="str">
            <v>CUSCONN101CCONCOMMON</v>
          </cell>
          <cell r="E59" t="str">
            <v>100013917</v>
          </cell>
          <cell r="F59" t="str">
            <v>61000</v>
          </cell>
          <cell r="G59" t="str">
            <v>Work Observation (Crew Visits)</v>
          </cell>
          <cell r="H59" t="str">
            <v>311</v>
          </cell>
          <cell r="I59" t="str">
            <v>101</v>
          </cell>
          <cell r="J59" t="str">
            <v>5065</v>
          </cell>
          <cell r="K59" t="str">
            <v>Vehicle</v>
          </cell>
          <cell r="L59" t="str">
            <v>Vehicle</v>
          </cell>
          <cell r="M59" t="str">
            <v>VECV - Cargo Van</v>
          </cell>
          <cell r="O59">
            <v>14</v>
          </cell>
          <cell r="Q59" t="str">
            <v/>
          </cell>
          <cell r="R59">
            <v>192</v>
          </cell>
          <cell r="S59">
            <v>2688</v>
          </cell>
          <cell r="T59" t="str">
            <v>651000311-101-5065</v>
          </cell>
          <cell r="U59" t="str">
            <v>651000</v>
          </cell>
          <cell r="V59" t="str">
            <v>Direct work order charges - Vehicles used</v>
          </cell>
          <cell r="X59">
            <v>2688</v>
          </cell>
          <cell r="Y59">
            <v>224</v>
          </cell>
          <cell r="Z59">
            <v>224</v>
          </cell>
          <cell r="AA59">
            <v>224</v>
          </cell>
          <cell r="AB59">
            <v>224</v>
          </cell>
          <cell r="AC59">
            <v>224</v>
          </cell>
          <cell r="AD59">
            <v>224</v>
          </cell>
          <cell r="AE59">
            <v>224</v>
          </cell>
          <cell r="AF59">
            <v>224</v>
          </cell>
          <cell r="AG59">
            <v>224</v>
          </cell>
          <cell r="AH59">
            <v>224</v>
          </cell>
          <cell r="AI59">
            <v>224</v>
          </cell>
          <cell r="AJ59">
            <v>224</v>
          </cell>
          <cell r="AK59">
            <v>2688</v>
          </cell>
          <cell r="AL59">
            <v>0</v>
          </cell>
        </row>
        <row r="60">
          <cell r="B60">
            <v>15</v>
          </cell>
          <cell r="C60" t="str">
            <v/>
          </cell>
          <cell r="D60" t="str">
            <v>CUSCONN101CCONCOMMON</v>
          </cell>
          <cell r="E60" t="str">
            <v>100013918</v>
          </cell>
          <cell r="F60" t="str">
            <v>61100</v>
          </cell>
          <cell r="G60" t="str">
            <v>Manage Safety Issues &amp; Reporting</v>
          </cell>
          <cell r="H60" t="str">
            <v>311</v>
          </cell>
          <cell r="I60" t="str">
            <v>101</v>
          </cell>
          <cell r="J60" t="str">
            <v>5065</v>
          </cell>
          <cell r="K60" t="str">
            <v>A/P</v>
          </cell>
          <cell r="M60" t="str">
            <v>A/P</v>
          </cell>
          <cell r="N60">
            <v>200</v>
          </cell>
          <cell r="O60" t="str">
            <v/>
          </cell>
          <cell r="Q60" t="str">
            <v/>
          </cell>
          <cell r="S60" t="str">
            <v/>
          </cell>
          <cell r="T60" t="str">
            <v>311-101-5065</v>
          </cell>
          <cell r="U60" t="str">
            <v>311-10</v>
          </cell>
          <cell r="V60" t="str">
            <v/>
          </cell>
          <cell r="X60">
            <v>200</v>
          </cell>
          <cell r="Y60">
            <v>16.666666666666668</v>
          </cell>
          <cell r="Z60">
            <v>16.666666666666668</v>
          </cell>
          <cell r="AA60">
            <v>16.666666666666668</v>
          </cell>
          <cell r="AB60">
            <v>16.666666666666668</v>
          </cell>
          <cell r="AC60">
            <v>16.666666666666668</v>
          </cell>
          <cell r="AD60">
            <v>16.666666666666668</v>
          </cell>
          <cell r="AE60">
            <v>16.666666666666668</v>
          </cell>
          <cell r="AF60">
            <v>16.666666666666668</v>
          </cell>
          <cell r="AG60">
            <v>16.666666666666668</v>
          </cell>
          <cell r="AH60">
            <v>16.666666666666668</v>
          </cell>
          <cell r="AI60">
            <v>16.666666666666668</v>
          </cell>
          <cell r="AJ60">
            <v>16.666666666666668</v>
          </cell>
          <cell r="AK60">
            <v>199.99999999999997</v>
          </cell>
          <cell r="AL60">
            <v>0</v>
          </cell>
        </row>
        <row r="61">
          <cell r="B61" t="str">
            <v/>
          </cell>
          <cell r="C61" t="str">
            <v/>
          </cell>
          <cell r="D61" t="str">
            <v>CUSCONN101CCONCOMMON</v>
          </cell>
          <cell r="E61" t="str">
            <v>100013918</v>
          </cell>
          <cell r="F61" t="str">
            <v>61100</v>
          </cell>
          <cell r="G61" t="str">
            <v>Manage Safety Issues &amp; Reporting</v>
          </cell>
          <cell r="H61" t="str">
            <v>311</v>
          </cell>
          <cell r="I61" t="str">
            <v>101</v>
          </cell>
          <cell r="J61" t="str">
            <v>5065</v>
          </cell>
          <cell r="K61" t="str">
            <v>Project Time</v>
          </cell>
          <cell r="L61" t="str">
            <v>Project Time</v>
          </cell>
          <cell r="M61" t="str">
            <v>MANAGER, CUSTOMER CONNECTIONS</v>
          </cell>
          <cell r="O61">
            <v>90.150380859375005</v>
          </cell>
          <cell r="P61">
            <v>24</v>
          </cell>
          <cell r="Q61">
            <v>2163.6091406250002</v>
          </cell>
          <cell r="S61" t="str">
            <v/>
          </cell>
          <cell r="T61" t="str">
            <v>609000311-101-5065</v>
          </cell>
          <cell r="U61" t="str">
            <v>609000</v>
          </cell>
          <cell r="V61" t="str">
            <v>Direct labour - Project (ABC costs)</v>
          </cell>
          <cell r="X61">
            <v>2164</v>
          </cell>
          <cell r="Y61">
            <v>180.33333333333334</v>
          </cell>
          <cell r="Z61">
            <v>180.33333333333334</v>
          </cell>
          <cell r="AA61">
            <v>180.33333333333334</v>
          </cell>
          <cell r="AB61">
            <v>180.33333333333334</v>
          </cell>
          <cell r="AC61">
            <v>180.33333333333334</v>
          </cell>
          <cell r="AD61">
            <v>180.33333333333334</v>
          </cell>
          <cell r="AE61">
            <v>180.33333333333334</v>
          </cell>
          <cell r="AF61">
            <v>180.33333333333334</v>
          </cell>
          <cell r="AG61">
            <v>180.33333333333334</v>
          </cell>
          <cell r="AH61">
            <v>180.33333333333334</v>
          </cell>
          <cell r="AI61">
            <v>180.33333333333334</v>
          </cell>
          <cell r="AJ61">
            <v>180.33333333333334</v>
          </cell>
          <cell r="AK61">
            <v>2163.9999999999995</v>
          </cell>
          <cell r="AL61">
            <v>0</v>
          </cell>
        </row>
        <row r="62">
          <cell r="B62" t="str">
            <v/>
          </cell>
          <cell r="C62" t="str">
            <v/>
          </cell>
          <cell r="D62" t="str">
            <v>CUSCONN101CCONCOMMON</v>
          </cell>
          <cell r="E62" t="str">
            <v>100013918</v>
          </cell>
          <cell r="F62" t="str">
            <v>61100</v>
          </cell>
          <cell r="G62" t="str">
            <v>Manage Safety Issues &amp; Reporting</v>
          </cell>
          <cell r="H62" t="str">
            <v>311</v>
          </cell>
          <cell r="I62" t="str">
            <v>101</v>
          </cell>
          <cell r="J62" t="str">
            <v>5065</v>
          </cell>
          <cell r="K62" t="str">
            <v>Workorder Time</v>
          </cell>
          <cell r="L62" t="str">
            <v>Workorder Time</v>
          </cell>
          <cell r="M62" t="str">
            <v>Meterperson - 1st Class</v>
          </cell>
          <cell r="O62">
            <v>67.801499023437501</v>
          </cell>
          <cell r="P62">
            <v>48</v>
          </cell>
          <cell r="Q62">
            <v>3254.4719531250003</v>
          </cell>
          <cell r="S62" t="str">
            <v/>
          </cell>
          <cell r="T62" t="str">
            <v>608000311-101-5065</v>
          </cell>
          <cell r="U62" t="str">
            <v>608000</v>
          </cell>
          <cell r="V62" t="str">
            <v>Direct labour - Work order</v>
          </cell>
          <cell r="X62">
            <v>3254</v>
          </cell>
          <cell r="Y62">
            <v>271.16666666666669</v>
          </cell>
          <cell r="Z62">
            <v>271.16666666666669</v>
          </cell>
          <cell r="AA62">
            <v>271.16666666666669</v>
          </cell>
          <cell r="AB62">
            <v>271.16666666666669</v>
          </cell>
          <cell r="AC62">
            <v>271.16666666666669</v>
          </cell>
          <cell r="AD62">
            <v>271.16666666666669</v>
          </cell>
          <cell r="AE62">
            <v>271.16666666666669</v>
          </cell>
          <cell r="AF62">
            <v>271.16666666666669</v>
          </cell>
          <cell r="AG62">
            <v>271.16666666666669</v>
          </cell>
          <cell r="AH62">
            <v>271.16666666666669</v>
          </cell>
          <cell r="AI62">
            <v>271.16666666666669</v>
          </cell>
          <cell r="AJ62">
            <v>271.16666666666669</v>
          </cell>
          <cell r="AK62">
            <v>3253.9999999999995</v>
          </cell>
          <cell r="AL62">
            <v>0</v>
          </cell>
        </row>
        <row r="63">
          <cell r="B63" t="str">
            <v/>
          </cell>
          <cell r="C63" t="str">
            <v/>
          </cell>
          <cell r="D63" t="str">
            <v>CUSCONN101CCONCOMMON</v>
          </cell>
          <cell r="E63" t="str">
            <v>100013918</v>
          </cell>
          <cell r="F63" t="str">
            <v>61100</v>
          </cell>
          <cell r="G63" t="str">
            <v>Manage Safety Issues &amp; Reporting</v>
          </cell>
          <cell r="H63" t="str">
            <v>311</v>
          </cell>
          <cell r="I63" t="str">
            <v>101</v>
          </cell>
          <cell r="J63" t="str">
            <v>5065</v>
          </cell>
          <cell r="K63" t="str">
            <v>Workorder Time</v>
          </cell>
          <cell r="L63" t="str">
            <v>Workorder Time</v>
          </cell>
          <cell r="M63" t="str">
            <v>Meterperson, Lead Hand</v>
          </cell>
          <cell r="O63">
            <v>73.397998046875003</v>
          </cell>
          <cell r="P63">
            <v>48</v>
          </cell>
          <cell r="Q63">
            <v>3523.1039062500004</v>
          </cell>
          <cell r="S63" t="str">
            <v/>
          </cell>
          <cell r="T63" t="str">
            <v>608000311-101-5065</v>
          </cell>
          <cell r="U63" t="str">
            <v>608000</v>
          </cell>
          <cell r="V63" t="str">
            <v>Direct labour - Work order</v>
          </cell>
          <cell r="X63">
            <v>3523</v>
          </cell>
          <cell r="Y63">
            <v>293.58333333333331</v>
          </cell>
          <cell r="Z63">
            <v>293.58333333333331</v>
          </cell>
          <cell r="AA63">
            <v>293.58333333333331</v>
          </cell>
          <cell r="AB63">
            <v>293.58333333333331</v>
          </cell>
          <cell r="AC63">
            <v>293.58333333333331</v>
          </cell>
          <cell r="AD63">
            <v>293.58333333333331</v>
          </cell>
          <cell r="AE63">
            <v>293.58333333333331</v>
          </cell>
          <cell r="AF63">
            <v>293.58333333333331</v>
          </cell>
          <cell r="AG63">
            <v>293.58333333333331</v>
          </cell>
          <cell r="AH63">
            <v>293.58333333333331</v>
          </cell>
          <cell r="AI63">
            <v>293.58333333333331</v>
          </cell>
          <cell r="AJ63">
            <v>293.58333333333331</v>
          </cell>
          <cell r="AK63">
            <v>3523.0000000000005</v>
          </cell>
          <cell r="AL63">
            <v>0</v>
          </cell>
        </row>
        <row r="64">
          <cell r="B64" t="str">
            <v/>
          </cell>
          <cell r="C64" t="str">
            <v/>
          </cell>
          <cell r="D64" t="str">
            <v>CUSCONN101CCONCOMMON</v>
          </cell>
          <cell r="E64" t="str">
            <v>100013918</v>
          </cell>
          <cell r="F64" t="str">
            <v>61100</v>
          </cell>
          <cell r="G64" t="str">
            <v>Manage Safety Issues &amp; Reporting</v>
          </cell>
          <cell r="H64" t="str">
            <v>311</v>
          </cell>
          <cell r="I64" t="str">
            <v>101</v>
          </cell>
          <cell r="J64" t="str">
            <v>5065</v>
          </cell>
          <cell r="K64" t="str">
            <v>Project Time</v>
          </cell>
          <cell r="L64" t="str">
            <v>Project Time</v>
          </cell>
          <cell r="M64" t="str">
            <v>SUPERVISOR, CUSTOMER CONNECTIONS</v>
          </cell>
          <cell r="O64">
            <v>84.962177734375004</v>
          </cell>
          <cell r="P64">
            <v>40</v>
          </cell>
          <cell r="Q64">
            <v>3398.4871093750003</v>
          </cell>
          <cell r="S64" t="str">
            <v/>
          </cell>
          <cell r="T64" t="str">
            <v>609000311-101-5065</v>
          </cell>
          <cell r="U64" t="str">
            <v>609000</v>
          </cell>
          <cell r="V64" t="str">
            <v>Direct labour - Project (ABC costs)</v>
          </cell>
          <cell r="X64">
            <v>3398</v>
          </cell>
          <cell r="Y64">
            <v>283.16666666666669</v>
          </cell>
          <cell r="Z64">
            <v>283.16666666666669</v>
          </cell>
          <cell r="AA64">
            <v>283.16666666666669</v>
          </cell>
          <cell r="AB64">
            <v>283.16666666666669</v>
          </cell>
          <cell r="AC64">
            <v>283.16666666666669</v>
          </cell>
          <cell r="AD64">
            <v>283.16666666666669</v>
          </cell>
          <cell r="AE64">
            <v>283.16666666666669</v>
          </cell>
          <cell r="AF64">
            <v>283.16666666666669</v>
          </cell>
          <cell r="AG64">
            <v>283.16666666666669</v>
          </cell>
          <cell r="AH64">
            <v>283.16666666666669</v>
          </cell>
          <cell r="AI64">
            <v>283.16666666666669</v>
          </cell>
          <cell r="AJ64">
            <v>283.16666666666669</v>
          </cell>
          <cell r="AK64">
            <v>3397.9999999999995</v>
          </cell>
          <cell r="AL64">
            <v>0</v>
          </cell>
        </row>
        <row r="65">
          <cell r="B65" t="str">
            <v/>
          </cell>
          <cell r="C65" t="str">
            <v/>
          </cell>
          <cell r="D65" t="str">
            <v>CUSCONN101CCONCOMMON</v>
          </cell>
          <cell r="E65" t="str">
            <v>100013919</v>
          </cell>
          <cell r="F65" t="str">
            <v>61200</v>
          </cell>
          <cell r="G65" t="str">
            <v>Manage Outage &amp; Reporting</v>
          </cell>
          <cell r="H65" t="str">
            <v>311</v>
          </cell>
          <cell r="I65" t="str">
            <v>101</v>
          </cell>
          <cell r="J65" t="str">
            <v>5065</v>
          </cell>
          <cell r="K65" t="str">
            <v>Project Time</v>
          </cell>
          <cell r="L65" t="str">
            <v>Project Time</v>
          </cell>
          <cell r="O65" t="str">
            <v/>
          </cell>
          <cell r="Q65" t="str">
            <v/>
          </cell>
          <cell r="S65" t="str">
            <v/>
          </cell>
          <cell r="T65" t="str">
            <v>609000311-101-5065</v>
          </cell>
          <cell r="U65" t="str">
            <v>609000</v>
          </cell>
          <cell r="V65" t="str">
            <v>Direct labour - Project (ABC costs)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</row>
        <row r="66">
          <cell r="B66">
            <v>16</v>
          </cell>
          <cell r="C66" t="str">
            <v/>
          </cell>
          <cell r="D66" t="str">
            <v>CUSCONN101CCONCOMMON</v>
          </cell>
          <cell r="E66" t="str">
            <v>100013920</v>
          </cell>
          <cell r="F66" t="str">
            <v>90000</v>
          </cell>
          <cell r="G66" t="str">
            <v>Preparation of budgets, forecasts and annual business plan</v>
          </cell>
          <cell r="H66" t="str">
            <v>311</v>
          </cell>
          <cell r="I66" t="str">
            <v>101</v>
          </cell>
          <cell r="J66" t="str">
            <v>5065</v>
          </cell>
          <cell r="K66" t="str">
            <v>A/P</v>
          </cell>
          <cell r="L66" t="str">
            <v>SA12 - Other Supplies</v>
          </cell>
          <cell r="M66" t="str">
            <v>A/P</v>
          </cell>
          <cell r="N66">
            <v>100</v>
          </cell>
          <cell r="O66" t="str">
            <v/>
          </cell>
          <cell r="Q66" t="str">
            <v/>
          </cell>
          <cell r="S66" t="str">
            <v/>
          </cell>
          <cell r="T66" t="str">
            <v>709000311-101-5065</v>
          </cell>
          <cell r="U66" t="str">
            <v>709000</v>
          </cell>
          <cell r="V66" t="str">
            <v>Other supplies</v>
          </cell>
          <cell r="X66">
            <v>100</v>
          </cell>
          <cell r="Y66">
            <v>8.3333333333333339</v>
          </cell>
          <cell r="Z66">
            <v>8.3333333333333339</v>
          </cell>
          <cell r="AA66">
            <v>8.3333333333333339</v>
          </cell>
          <cell r="AB66">
            <v>8.3333333333333339</v>
          </cell>
          <cell r="AC66">
            <v>8.3333333333333339</v>
          </cell>
          <cell r="AD66">
            <v>8.3333333333333339</v>
          </cell>
          <cell r="AE66">
            <v>8.3333333333333339</v>
          </cell>
          <cell r="AF66">
            <v>8.3333333333333339</v>
          </cell>
          <cell r="AG66">
            <v>8.3333333333333339</v>
          </cell>
          <cell r="AH66">
            <v>8.3333333333333339</v>
          </cell>
          <cell r="AI66">
            <v>8.3333333333333339</v>
          </cell>
          <cell r="AJ66">
            <v>8.3333333333333339</v>
          </cell>
          <cell r="AK66">
            <v>99.999999999999986</v>
          </cell>
          <cell r="AL66">
            <v>0</v>
          </cell>
        </row>
        <row r="67">
          <cell r="B67" t="str">
            <v/>
          </cell>
          <cell r="C67" t="str">
            <v/>
          </cell>
          <cell r="D67" t="str">
            <v>CUSCONN101CCONCOMMON</v>
          </cell>
          <cell r="E67" t="str">
            <v>100013920</v>
          </cell>
          <cell r="F67" t="str">
            <v>90000</v>
          </cell>
          <cell r="G67" t="str">
            <v>Preparation of budgets, forecasts and annual business plan</v>
          </cell>
          <cell r="H67" t="str">
            <v>311</v>
          </cell>
          <cell r="I67" t="str">
            <v>101</v>
          </cell>
          <cell r="J67" t="str">
            <v>5065</v>
          </cell>
          <cell r="K67" t="str">
            <v>Project Time</v>
          </cell>
          <cell r="L67" t="str">
            <v>Project Time</v>
          </cell>
          <cell r="M67" t="str">
            <v>MANAGER, CUSTOMER CONNECTIONS</v>
          </cell>
          <cell r="O67">
            <v>90.150380859375005</v>
          </cell>
          <cell r="P67">
            <v>60</v>
          </cell>
          <cell r="Q67">
            <v>5409.0228515625004</v>
          </cell>
          <cell r="S67" t="str">
            <v/>
          </cell>
          <cell r="T67" t="str">
            <v>609000311-101-5065</v>
          </cell>
          <cell r="U67" t="str">
            <v>609000</v>
          </cell>
          <cell r="V67" t="str">
            <v>Direct labour - Project (ABC costs)</v>
          </cell>
          <cell r="X67">
            <v>5409</v>
          </cell>
          <cell r="Y67">
            <v>450.75</v>
          </cell>
          <cell r="Z67">
            <v>450.75</v>
          </cell>
          <cell r="AA67">
            <v>450.75</v>
          </cell>
          <cell r="AB67">
            <v>450.75</v>
          </cell>
          <cell r="AC67">
            <v>450.75</v>
          </cell>
          <cell r="AD67">
            <v>450.75</v>
          </cell>
          <cell r="AE67">
            <v>450.75</v>
          </cell>
          <cell r="AF67">
            <v>450.75</v>
          </cell>
          <cell r="AG67">
            <v>450.75</v>
          </cell>
          <cell r="AH67">
            <v>450.75</v>
          </cell>
          <cell r="AI67">
            <v>450.75</v>
          </cell>
          <cell r="AJ67">
            <v>450.75</v>
          </cell>
          <cell r="AK67">
            <v>5409</v>
          </cell>
          <cell r="AL67">
            <v>0</v>
          </cell>
        </row>
        <row r="68">
          <cell r="B68" t="str">
            <v/>
          </cell>
          <cell r="C68" t="str">
            <v/>
          </cell>
          <cell r="D68" t="str">
            <v>CUSCONN101CCONCOMMON</v>
          </cell>
          <cell r="E68" t="str">
            <v>100013920</v>
          </cell>
          <cell r="F68" t="str">
            <v>90000</v>
          </cell>
          <cell r="G68" t="str">
            <v>Preparation of budgets, forecasts and annual business plan</v>
          </cell>
          <cell r="H68" t="str">
            <v>311</v>
          </cell>
          <cell r="I68" t="str">
            <v>101</v>
          </cell>
          <cell r="J68" t="str">
            <v>5065</v>
          </cell>
          <cell r="K68" t="str">
            <v>Project Time</v>
          </cell>
          <cell r="L68" t="str">
            <v>Project Time</v>
          </cell>
          <cell r="M68" t="str">
            <v>SUPERVISOR, CUSTOMER CONNECTIONS</v>
          </cell>
          <cell r="O68">
            <v>84.962177734375004</v>
          </cell>
          <cell r="P68">
            <v>48</v>
          </cell>
          <cell r="Q68">
            <v>4078.18453125</v>
          </cell>
          <cell r="S68" t="str">
            <v/>
          </cell>
          <cell r="T68" t="str">
            <v>609000311-101-5065</v>
          </cell>
          <cell r="U68" t="str">
            <v>609000</v>
          </cell>
          <cell r="V68" t="str">
            <v>Direct labour - Project (ABC costs)</v>
          </cell>
          <cell r="X68">
            <v>4078</v>
          </cell>
          <cell r="Y68">
            <v>339.83333333333331</v>
          </cell>
          <cell r="Z68">
            <v>339.83333333333331</v>
          </cell>
          <cell r="AA68">
            <v>339.83333333333331</v>
          </cell>
          <cell r="AB68">
            <v>339.83333333333331</v>
          </cell>
          <cell r="AC68">
            <v>339.83333333333331</v>
          </cell>
          <cell r="AD68">
            <v>339.83333333333331</v>
          </cell>
          <cell r="AE68">
            <v>339.83333333333331</v>
          </cell>
          <cell r="AF68">
            <v>339.83333333333331</v>
          </cell>
          <cell r="AG68">
            <v>339.83333333333331</v>
          </cell>
          <cell r="AH68">
            <v>339.83333333333331</v>
          </cell>
          <cell r="AI68">
            <v>339.83333333333331</v>
          </cell>
          <cell r="AJ68">
            <v>339.83333333333331</v>
          </cell>
          <cell r="AK68">
            <v>4078.0000000000005</v>
          </cell>
          <cell r="AL68">
            <v>0</v>
          </cell>
        </row>
        <row r="69">
          <cell r="B69" t="str">
            <v/>
          </cell>
          <cell r="C69" t="str">
            <v/>
          </cell>
          <cell r="D69" t="str">
            <v>CUSCONN101CCONCOMMON</v>
          </cell>
          <cell r="E69" t="str">
            <v>100013920</v>
          </cell>
          <cell r="F69" t="str">
            <v>90000</v>
          </cell>
          <cell r="G69" t="str">
            <v>Preparation of budgets, forecasts and annual business plan</v>
          </cell>
          <cell r="H69" t="str">
            <v>311</v>
          </cell>
          <cell r="I69" t="str">
            <v>101</v>
          </cell>
          <cell r="J69" t="str">
            <v>5065</v>
          </cell>
          <cell r="K69" t="str">
            <v>Project Time</v>
          </cell>
          <cell r="L69" t="str">
            <v>Project Time</v>
          </cell>
          <cell r="O69" t="str">
            <v/>
          </cell>
          <cell r="Q69" t="str">
            <v/>
          </cell>
          <cell r="S69" t="str">
            <v/>
          </cell>
          <cell r="T69" t="str">
            <v>609000311-101-5065</v>
          </cell>
          <cell r="U69" t="str">
            <v>609000</v>
          </cell>
          <cell r="V69" t="str">
            <v>Direct labour - Project (ABC costs)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</row>
        <row r="70">
          <cell r="B70" t="str">
            <v/>
          </cell>
          <cell r="C70" t="str">
            <v/>
          </cell>
          <cell r="D70" t="str">
            <v>CUSCONN101CCONCOMMON</v>
          </cell>
          <cell r="E70" t="str">
            <v>100013921</v>
          </cell>
          <cell r="F70" t="str">
            <v>91000</v>
          </cell>
          <cell r="G70" t="str">
            <v>ERP Sustainment</v>
          </cell>
          <cell r="H70" t="str">
            <v>311</v>
          </cell>
          <cell r="I70" t="str">
            <v>101</v>
          </cell>
          <cell r="J70" t="str">
            <v>5065</v>
          </cell>
          <cell r="K70" t="str">
            <v>A/P</v>
          </cell>
          <cell r="L70" t="str">
            <v>SA10 - General Office Supplies</v>
          </cell>
          <cell r="M70" t="str">
            <v>A/P</v>
          </cell>
          <cell r="O70" t="str">
            <v/>
          </cell>
          <cell r="Q70" t="str">
            <v/>
          </cell>
          <cell r="S70" t="str">
            <v/>
          </cell>
          <cell r="T70" t="str">
            <v>704000311-101-5065</v>
          </cell>
          <cell r="U70" t="str">
            <v>704000</v>
          </cell>
          <cell r="V70" t="str">
            <v>General office supplies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</row>
        <row r="71">
          <cell r="B71" t="str">
            <v/>
          </cell>
          <cell r="C71" t="str">
            <v/>
          </cell>
          <cell r="D71" t="str">
            <v>CUSCONN101CCONCOMMON</v>
          </cell>
          <cell r="E71" t="str">
            <v>100013921</v>
          </cell>
          <cell r="F71" t="str">
            <v>91000</v>
          </cell>
          <cell r="G71" t="str">
            <v>ERP Sustainment</v>
          </cell>
          <cell r="H71" t="str">
            <v>311</v>
          </cell>
          <cell r="I71" t="str">
            <v>101</v>
          </cell>
          <cell r="J71" t="str">
            <v>5065</v>
          </cell>
          <cell r="K71" t="str">
            <v>Workorder Time</v>
          </cell>
          <cell r="L71" t="str">
            <v>Workorder Time</v>
          </cell>
          <cell r="M71" t="str">
            <v>Engineering Technician 2</v>
          </cell>
          <cell r="O71">
            <v>51.01459895833333</v>
          </cell>
          <cell r="P71">
            <v>14</v>
          </cell>
          <cell r="Q71">
            <v>714.20438541666658</v>
          </cell>
          <cell r="S71" t="str">
            <v/>
          </cell>
          <cell r="T71" t="str">
            <v>608000311-101-5065</v>
          </cell>
          <cell r="U71" t="str">
            <v>608000</v>
          </cell>
          <cell r="V71" t="str">
            <v>Direct labour - Work order</v>
          </cell>
          <cell r="W71" t="str">
            <v>7 hours per tech</v>
          </cell>
          <cell r="X71">
            <v>714</v>
          </cell>
          <cell r="Y71">
            <v>59.5</v>
          </cell>
          <cell r="Z71">
            <v>59.5</v>
          </cell>
          <cell r="AA71">
            <v>59.5</v>
          </cell>
          <cell r="AB71">
            <v>59.5</v>
          </cell>
          <cell r="AC71">
            <v>59.5</v>
          </cell>
          <cell r="AD71">
            <v>59.5</v>
          </cell>
          <cell r="AE71">
            <v>59.5</v>
          </cell>
          <cell r="AF71">
            <v>59.5</v>
          </cell>
          <cell r="AG71">
            <v>59.5</v>
          </cell>
          <cell r="AH71">
            <v>59.5</v>
          </cell>
          <cell r="AI71">
            <v>59.5</v>
          </cell>
          <cell r="AJ71">
            <v>59.5</v>
          </cell>
          <cell r="AK71">
            <v>714</v>
          </cell>
          <cell r="AL71">
            <v>0</v>
          </cell>
        </row>
        <row r="72">
          <cell r="B72" t="str">
            <v/>
          </cell>
          <cell r="C72" t="str">
            <v/>
          </cell>
          <cell r="D72" t="str">
            <v>CUSCONN101CCONCOMMON</v>
          </cell>
          <cell r="E72" t="str">
            <v>100013921</v>
          </cell>
          <cell r="F72" t="str">
            <v>91000</v>
          </cell>
          <cell r="G72" t="str">
            <v>ERP Sustainment</v>
          </cell>
          <cell r="H72" t="str">
            <v>311</v>
          </cell>
          <cell r="I72" t="str">
            <v>101</v>
          </cell>
          <cell r="J72" t="str">
            <v>5065</v>
          </cell>
          <cell r="K72" t="str">
            <v>Workorder Time</v>
          </cell>
          <cell r="L72" t="str">
            <v>Workorder Time</v>
          </cell>
          <cell r="M72" t="str">
            <v>Engineering Technologist</v>
          </cell>
          <cell r="O72">
            <v>71.453197916666667</v>
          </cell>
          <cell r="P72">
            <v>7</v>
          </cell>
          <cell r="Q72">
            <v>500.17238541666666</v>
          </cell>
          <cell r="S72" t="str">
            <v/>
          </cell>
          <cell r="T72" t="str">
            <v>608000311-101-5065</v>
          </cell>
          <cell r="U72" t="str">
            <v>608000</v>
          </cell>
          <cell r="V72" t="str">
            <v>Direct labour - Work order</v>
          </cell>
          <cell r="W72" t="str">
            <v>7 hours per tech</v>
          </cell>
          <cell r="X72">
            <v>500</v>
          </cell>
          <cell r="Y72">
            <v>41.666666666666664</v>
          </cell>
          <cell r="Z72">
            <v>41.666666666666664</v>
          </cell>
          <cell r="AA72">
            <v>41.666666666666664</v>
          </cell>
          <cell r="AB72">
            <v>41.666666666666664</v>
          </cell>
          <cell r="AC72">
            <v>41.666666666666664</v>
          </cell>
          <cell r="AD72">
            <v>41.666666666666664</v>
          </cell>
          <cell r="AE72">
            <v>41.666666666666664</v>
          </cell>
          <cell r="AF72">
            <v>41.666666666666664</v>
          </cell>
          <cell r="AG72">
            <v>41.666666666666664</v>
          </cell>
          <cell r="AH72">
            <v>41.666666666666664</v>
          </cell>
          <cell r="AI72">
            <v>41.666666666666664</v>
          </cell>
          <cell r="AJ72">
            <v>41.666666666666664</v>
          </cell>
          <cell r="AK72">
            <v>500.00000000000006</v>
          </cell>
          <cell r="AL72">
            <v>0</v>
          </cell>
        </row>
        <row r="73">
          <cell r="B73" t="str">
            <v/>
          </cell>
          <cell r="C73" t="str">
            <v/>
          </cell>
          <cell r="D73" t="str">
            <v>CUSCONN101CCONCOMMON</v>
          </cell>
          <cell r="E73" t="str">
            <v>100013921</v>
          </cell>
          <cell r="F73" t="str">
            <v>91000</v>
          </cell>
          <cell r="G73" t="str">
            <v>ERP Sustainment</v>
          </cell>
          <cell r="H73" t="str">
            <v>311</v>
          </cell>
          <cell r="I73" t="str">
            <v>101</v>
          </cell>
          <cell r="J73" t="str">
            <v>5065</v>
          </cell>
          <cell r="K73" t="str">
            <v>Project Time</v>
          </cell>
          <cell r="L73" t="str">
            <v>Project Time</v>
          </cell>
          <cell r="M73" t="str">
            <v>MANAGER, CUSTOMER CONNECTIONS</v>
          </cell>
          <cell r="O73">
            <v>90.150380859375005</v>
          </cell>
          <cell r="P73">
            <v>60</v>
          </cell>
          <cell r="Q73">
            <v>5409.0228515625004</v>
          </cell>
          <cell r="S73" t="str">
            <v/>
          </cell>
          <cell r="T73" t="str">
            <v>609000311-101-5065</v>
          </cell>
          <cell r="U73" t="str">
            <v>609000</v>
          </cell>
          <cell r="V73" t="str">
            <v>Direct labour - Project (ABC costs)</v>
          </cell>
          <cell r="X73">
            <v>5409</v>
          </cell>
          <cell r="Y73">
            <v>450.75</v>
          </cell>
          <cell r="Z73">
            <v>450.75</v>
          </cell>
          <cell r="AA73">
            <v>450.75</v>
          </cell>
          <cell r="AB73">
            <v>450.75</v>
          </cell>
          <cell r="AC73">
            <v>450.75</v>
          </cell>
          <cell r="AD73">
            <v>450.75</v>
          </cell>
          <cell r="AE73">
            <v>450.75</v>
          </cell>
          <cell r="AF73">
            <v>450.75</v>
          </cell>
          <cell r="AG73">
            <v>450.75</v>
          </cell>
          <cell r="AH73">
            <v>450.75</v>
          </cell>
          <cell r="AI73">
            <v>450.75</v>
          </cell>
          <cell r="AJ73">
            <v>450.75</v>
          </cell>
          <cell r="AK73">
            <v>5409</v>
          </cell>
          <cell r="AL73">
            <v>0</v>
          </cell>
        </row>
        <row r="74">
          <cell r="B74" t="str">
            <v/>
          </cell>
          <cell r="C74" t="str">
            <v/>
          </cell>
          <cell r="D74" t="str">
            <v>CUSCONN101CCONCOMMON</v>
          </cell>
          <cell r="E74" t="str">
            <v>100013921</v>
          </cell>
          <cell r="F74" t="str">
            <v>91000</v>
          </cell>
          <cell r="G74" t="str">
            <v>ERP Sustainment</v>
          </cell>
          <cell r="H74" t="str">
            <v>311</v>
          </cell>
          <cell r="I74" t="str">
            <v>101</v>
          </cell>
          <cell r="J74" t="str">
            <v>5065</v>
          </cell>
          <cell r="K74" t="str">
            <v>Workorder Time</v>
          </cell>
          <cell r="L74" t="str">
            <v>Workorder Time</v>
          </cell>
          <cell r="M74" t="str">
            <v>METER SUPPORT CLERK</v>
          </cell>
          <cell r="O74">
            <v>42.023799479166669</v>
          </cell>
          <cell r="P74">
            <v>21</v>
          </cell>
          <cell r="Q74">
            <v>882.4997890625001</v>
          </cell>
          <cell r="S74" t="str">
            <v/>
          </cell>
          <cell r="T74" t="str">
            <v>608000311-101-5065</v>
          </cell>
          <cell r="U74" t="str">
            <v>608000</v>
          </cell>
          <cell r="V74" t="str">
            <v>Direct labour - Work order</v>
          </cell>
          <cell r="W74" t="str">
            <v>7 hours per tech</v>
          </cell>
          <cell r="X74">
            <v>882</v>
          </cell>
          <cell r="Y74">
            <v>73.5</v>
          </cell>
          <cell r="Z74">
            <v>73.5</v>
          </cell>
          <cell r="AA74">
            <v>73.5</v>
          </cell>
          <cell r="AB74">
            <v>73.5</v>
          </cell>
          <cell r="AC74">
            <v>73.5</v>
          </cell>
          <cell r="AD74">
            <v>73.5</v>
          </cell>
          <cell r="AE74">
            <v>73.5</v>
          </cell>
          <cell r="AF74">
            <v>73.5</v>
          </cell>
          <cell r="AG74">
            <v>73.5</v>
          </cell>
          <cell r="AH74">
            <v>73.5</v>
          </cell>
          <cell r="AI74">
            <v>73.5</v>
          </cell>
          <cell r="AJ74">
            <v>73.5</v>
          </cell>
          <cell r="AK74">
            <v>882</v>
          </cell>
          <cell r="AL74">
            <v>0</v>
          </cell>
        </row>
        <row r="75">
          <cell r="B75" t="str">
            <v/>
          </cell>
          <cell r="C75" t="str">
            <v/>
          </cell>
          <cell r="D75" t="str">
            <v>CUSCONN101CCONCOMMON</v>
          </cell>
          <cell r="E75" t="str">
            <v>100013921</v>
          </cell>
          <cell r="F75" t="str">
            <v>91000</v>
          </cell>
          <cell r="G75" t="str">
            <v>ERP Sustainment</v>
          </cell>
          <cell r="H75" t="str">
            <v>311</v>
          </cell>
          <cell r="I75" t="str">
            <v>101</v>
          </cell>
          <cell r="J75" t="str">
            <v>5065</v>
          </cell>
          <cell r="K75" t="str">
            <v>Workorder Time</v>
          </cell>
          <cell r="L75" t="str">
            <v>Workorder Time</v>
          </cell>
          <cell r="M75" t="str">
            <v>Meterperson - 1st Class</v>
          </cell>
          <cell r="O75">
            <v>67.801499023437501</v>
          </cell>
          <cell r="P75">
            <v>70</v>
          </cell>
          <cell r="Q75">
            <v>4746.1049316406252</v>
          </cell>
          <cell r="S75" t="str">
            <v/>
          </cell>
          <cell r="T75" t="str">
            <v>608000311-101-5065</v>
          </cell>
          <cell r="U75" t="str">
            <v>608000</v>
          </cell>
          <cell r="V75" t="str">
            <v>Direct labour - Work order</v>
          </cell>
          <cell r="W75" t="str">
            <v>7 hours per tech</v>
          </cell>
          <cell r="X75">
            <v>4746</v>
          </cell>
          <cell r="Y75">
            <v>395.5</v>
          </cell>
          <cell r="Z75">
            <v>395.5</v>
          </cell>
          <cell r="AA75">
            <v>395.5</v>
          </cell>
          <cell r="AB75">
            <v>395.5</v>
          </cell>
          <cell r="AC75">
            <v>395.5</v>
          </cell>
          <cell r="AD75">
            <v>395.5</v>
          </cell>
          <cell r="AE75">
            <v>395.5</v>
          </cell>
          <cell r="AF75">
            <v>395.5</v>
          </cell>
          <cell r="AG75">
            <v>395.5</v>
          </cell>
          <cell r="AH75">
            <v>395.5</v>
          </cell>
          <cell r="AI75">
            <v>395.5</v>
          </cell>
          <cell r="AJ75">
            <v>395.5</v>
          </cell>
          <cell r="AK75">
            <v>4746</v>
          </cell>
          <cell r="AL75">
            <v>0</v>
          </cell>
        </row>
        <row r="76">
          <cell r="B76" t="str">
            <v/>
          </cell>
          <cell r="C76" t="str">
            <v/>
          </cell>
          <cell r="D76" t="str">
            <v>CUSCONN101CCONCOMMON</v>
          </cell>
          <cell r="E76" t="str">
            <v>100013921</v>
          </cell>
          <cell r="F76" t="str">
            <v>91000</v>
          </cell>
          <cell r="G76" t="str">
            <v>ERP Sustainment</v>
          </cell>
          <cell r="H76" t="str">
            <v>311</v>
          </cell>
          <cell r="I76" t="str">
            <v>101</v>
          </cell>
          <cell r="J76" t="str">
            <v>5065</v>
          </cell>
          <cell r="K76" t="str">
            <v>Project Time</v>
          </cell>
          <cell r="L76" t="str">
            <v>Project Time</v>
          </cell>
          <cell r="M76" t="str">
            <v>SUPERVISOR, CUSTOMER CONNECTIONS</v>
          </cell>
          <cell r="O76">
            <v>84.962177734375004</v>
          </cell>
          <cell r="P76">
            <v>100</v>
          </cell>
          <cell r="Q76">
            <v>8496.2177734375</v>
          </cell>
          <cell r="S76" t="str">
            <v/>
          </cell>
          <cell r="T76" t="str">
            <v>609000311-101-5065</v>
          </cell>
          <cell r="U76" t="str">
            <v>609000</v>
          </cell>
          <cell r="V76" t="str">
            <v>Direct labour - Project (ABC costs)</v>
          </cell>
          <cell r="X76">
            <v>8496</v>
          </cell>
          <cell r="Y76">
            <v>708</v>
          </cell>
          <cell r="Z76">
            <v>708</v>
          </cell>
          <cell r="AA76">
            <v>708</v>
          </cell>
          <cell r="AB76">
            <v>708</v>
          </cell>
          <cell r="AC76">
            <v>708</v>
          </cell>
          <cell r="AD76">
            <v>708</v>
          </cell>
          <cell r="AE76">
            <v>708</v>
          </cell>
          <cell r="AF76">
            <v>708</v>
          </cell>
          <cell r="AG76">
            <v>708</v>
          </cell>
          <cell r="AH76">
            <v>708</v>
          </cell>
          <cell r="AI76">
            <v>708</v>
          </cell>
          <cell r="AJ76">
            <v>708</v>
          </cell>
          <cell r="AK76">
            <v>8496</v>
          </cell>
          <cell r="AL76">
            <v>0</v>
          </cell>
        </row>
        <row r="77">
          <cell r="B77" t="str">
            <v/>
          </cell>
          <cell r="C77" t="str">
            <v/>
          </cell>
          <cell r="D77" t="str">
            <v>CUSCONN101CCONCOMMON</v>
          </cell>
          <cell r="E77" t="str">
            <v>100013922</v>
          </cell>
          <cell r="F77" t="str">
            <v>91100</v>
          </cell>
          <cell r="G77" t="str">
            <v>ERP Training</v>
          </cell>
          <cell r="H77" t="str">
            <v>311</v>
          </cell>
          <cell r="I77" t="str">
            <v>101</v>
          </cell>
          <cell r="J77" t="str">
            <v>5065</v>
          </cell>
          <cell r="K77" t="str">
            <v>Workorder Time</v>
          </cell>
          <cell r="L77" t="str">
            <v>Workorder Time</v>
          </cell>
          <cell r="M77" t="str">
            <v>Engineering Technician 2</v>
          </cell>
          <cell r="O77">
            <v>51.01459895833333</v>
          </cell>
          <cell r="P77">
            <v>28</v>
          </cell>
          <cell r="Q77">
            <v>1428.4087708333332</v>
          </cell>
          <cell r="S77" t="str">
            <v/>
          </cell>
          <cell r="T77" t="str">
            <v>608000311-101-5065</v>
          </cell>
          <cell r="U77" t="str">
            <v>608000</v>
          </cell>
          <cell r="V77" t="str">
            <v>Direct labour - Work order</v>
          </cell>
          <cell r="W77" t="str">
            <v>14 hours per tech</v>
          </cell>
          <cell r="X77">
            <v>1428</v>
          </cell>
          <cell r="Y77">
            <v>119</v>
          </cell>
          <cell r="Z77">
            <v>119</v>
          </cell>
          <cell r="AA77">
            <v>119</v>
          </cell>
          <cell r="AB77">
            <v>119</v>
          </cell>
          <cell r="AC77">
            <v>119</v>
          </cell>
          <cell r="AD77">
            <v>119</v>
          </cell>
          <cell r="AE77">
            <v>119</v>
          </cell>
          <cell r="AF77">
            <v>119</v>
          </cell>
          <cell r="AG77">
            <v>119</v>
          </cell>
          <cell r="AH77">
            <v>119</v>
          </cell>
          <cell r="AI77">
            <v>119</v>
          </cell>
          <cell r="AJ77">
            <v>119</v>
          </cell>
          <cell r="AK77">
            <v>1428</v>
          </cell>
          <cell r="AL77">
            <v>0</v>
          </cell>
        </row>
        <row r="78">
          <cell r="B78" t="str">
            <v/>
          </cell>
          <cell r="C78" t="str">
            <v/>
          </cell>
          <cell r="D78" t="str">
            <v>CUSCONN101CCONCOMMON</v>
          </cell>
          <cell r="E78" t="str">
            <v>100013922</v>
          </cell>
          <cell r="F78" t="str">
            <v>91100</v>
          </cell>
          <cell r="G78" t="str">
            <v>ERP Training</v>
          </cell>
          <cell r="H78" t="str">
            <v>311</v>
          </cell>
          <cell r="I78" t="str">
            <v>101</v>
          </cell>
          <cell r="J78" t="str">
            <v>5065</v>
          </cell>
          <cell r="K78" t="str">
            <v>Workorder Time</v>
          </cell>
          <cell r="L78" t="str">
            <v>Workorder Time</v>
          </cell>
          <cell r="M78" t="str">
            <v>Engineering Technologist</v>
          </cell>
          <cell r="O78">
            <v>71.453197916666667</v>
          </cell>
          <cell r="P78">
            <v>14</v>
          </cell>
          <cell r="Q78">
            <v>1000.3447708333333</v>
          </cell>
          <cell r="S78" t="str">
            <v/>
          </cell>
          <cell r="T78" t="str">
            <v>608000311-101-5065</v>
          </cell>
          <cell r="U78" t="str">
            <v>608000</v>
          </cell>
          <cell r="V78" t="str">
            <v>Direct labour - Work order</v>
          </cell>
          <cell r="X78">
            <v>1000</v>
          </cell>
          <cell r="Y78">
            <v>83.333333333333329</v>
          </cell>
          <cell r="Z78">
            <v>83.333333333333329</v>
          </cell>
          <cell r="AA78">
            <v>83.333333333333329</v>
          </cell>
          <cell r="AB78">
            <v>83.333333333333329</v>
          </cell>
          <cell r="AC78">
            <v>83.333333333333329</v>
          </cell>
          <cell r="AD78">
            <v>83.333333333333329</v>
          </cell>
          <cell r="AE78">
            <v>83.333333333333329</v>
          </cell>
          <cell r="AF78">
            <v>83.333333333333329</v>
          </cell>
          <cell r="AG78">
            <v>83.333333333333329</v>
          </cell>
          <cell r="AH78">
            <v>83.333333333333329</v>
          </cell>
          <cell r="AI78">
            <v>83.333333333333329</v>
          </cell>
          <cell r="AJ78">
            <v>83.333333333333329</v>
          </cell>
          <cell r="AK78">
            <v>1000.0000000000001</v>
          </cell>
          <cell r="AL78">
            <v>0</v>
          </cell>
        </row>
        <row r="79">
          <cell r="B79" t="str">
            <v/>
          </cell>
          <cell r="C79" t="str">
            <v/>
          </cell>
          <cell r="D79" t="str">
            <v>CUSCONN101CCONCOMMON</v>
          </cell>
          <cell r="E79" t="str">
            <v>100013922</v>
          </cell>
          <cell r="F79" t="str">
            <v>91100</v>
          </cell>
          <cell r="G79" t="str">
            <v>ERP Training</v>
          </cell>
          <cell r="H79" t="str">
            <v>311</v>
          </cell>
          <cell r="I79" t="str">
            <v>101</v>
          </cell>
          <cell r="J79" t="str">
            <v>5065</v>
          </cell>
          <cell r="K79" t="str">
            <v>Project Time</v>
          </cell>
          <cell r="L79" t="str">
            <v>Project Time</v>
          </cell>
          <cell r="M79" t="str">
            <v>MANAGER, CUSTOMER CONNECTIONS</v>
          </cell>
          <cell r="O79">
            <v>90.150380859375005</v>
          </cell>
          <cell r="P79">
            <v>16</v>
          </cell>
          <cell r="Q79">
            <v>1442.4060937500001</v>
          </cell>
          <cell r="S79" t="str">
            <v/>
          </cell>
          <cell r="T79" t="str">
            <v>609000311-101-5065</v>
          </cell>
          <cell r="U79" t="str">
            <v>609000</v>
          </cell>
          <cell r="V79" t="str">
            <v>Direct labour - Project (ABC costs)</v>
          </cell>
          <cell r="X79">
            <v>1442</v>
          </cell>
          <cell r="Y79">
            <v>120.16666666666667</v>
          </cell>
          <cell r="Z79">
            <v>120.16666666666667</v>
          </cell>
          <cell r="AA79">
            <v>120.16666666666667</v>
          </cell>
          <cell r="AB79">
            <v>120.16666666666667</v>
          </cell>
          <cell r="AC79">
            <v>120.16666666666667</v>
          </cell>
          <cell r="AD79">
            <v>120.16666666666667</v>
          </cell>
          <cell r="AE79">
            <v>120.16666666666667</v>
          </cell>
          <cell r="AF79">
            <v>120.16666666666667</v>
          </cell>
          <cell r="AG79">
            <v>120.16666666666667</v>
          </cell>
          <cell r="AH79">
            <v>120.16666666666667</v>
          </cell>
          <cell r="AI79">
            <v>120.16666666666667</v>
          </cell>
          <cell r="AJ79">
            <v>120.16666666666667</v>
          </cell>
          <cell r="AK79">
            <v>1442.0000000000002</v>
          </cell>
          <cell r="AL79">
            <v>0</v>
          </cell>
        </row>
        <row r="80">
          <cell r="B80" t="str">
            <v/>
          </cell>
          <cell r="C80" t="str">
            <v/>
          </cell>
          <cell r="D80" t="str">
            <v>CUSCONN101CCONCOMMON</v>
          </cell>
          <cell r="E80" t="str">
            <v>100013922</v>
          </cell>
          <cell r="F80" t="str">
            <v>91100</v>
          </cell>
          <cell r="G80" t="str">
            <v>ERP Training</v>
          </cell>
          <cell r="H80" t="str">
            <v>311</v>
          </cell>
          <cell r="I80" t="str">
            <v>101</v>
          </cell>
          <cell r="J80" t="str">
            <v>5065</v>
          </cell>
          <cell r="K80" t="str">
            <v>Workorder Time</v>
          </cell>
          <cell r="L80" t="str">
            <v>Workorder Time</v>
          </cell>
          <cell r="M80" t="str">
            <v>METER SUPPORT CLERK</v>
          </cell>
          <cell r="O80">
            <v>42.023799479166669</v>
          </cell>
          <cell r="P80">
            <v>42</v>
          </cell>
          <cell r="Q80">
            <v>1764.9995781250002</v>
          </cell>
          <cell r="S80" t="str">
            <v/>
          </cell>
          <cell r="T80" t="str">
            <v>608000311-101-5065</v>
          </cell>
          <cell r="U80" t="str">
            <v>608000</v>
          </cell>
          <cell r="V80" t="str">
            <v>Direct labour - Work order</v>
          </cell>
          <cell r="X80">
            <v>1765</v>
          </cell>
          <cell r="Y80">
            <v>147.08333333333334</v>
          </cell>
          <cell r="Z80">
            <v>147.08333333333334</v>
          </cell>
          <cell r="AA80">
            <v>147.08333333333334</v>
          </cell>
          <cell r="AB80">
            <v>147.08333333333334</v>
          </cell>
          <cell r="AC80">
            <v>147.08333333333334</v>
          </cell>
          <cell r="AD80">
            <v>147.08333333333334</v>
          </cell>
          <cell r="AE80">
            <v>147.08333333333334</v>
          </cell>
          <cell r="AF80">
            <v>147.08333333333334</v>
          </cell>
          <cell r="AG80">
            <v>147.08333333333334</v>
          </cell>
          <cell r="AH80">
            <v>147.08333333333334</v>
          </cell>
          <cell r="AI80">
            <v>147.08333333333334</v>
          </cell>
          <cell r="AJ80">
            <v>147.08333333333334</v>
          </cell>
          <cell r="AK80">
            <v>1764.9999999999998</v>
          </cell>
          <cell r="AL80">
            <v>0</v>
          </cell>
        </row>
        <row r="81">
          <cell r="B81" t="str">
            <v/>
          </cell>
          <cell r="C81" t="str">
            <v/>
          </cell>
          <cell r="D81" t="str">
            <v>CUSCONN101CCONCOMMON</v>
          </cell>
          <cell r="E81" t="str">
            <v>100013922</v>
          </cell>
          <cell r="F81" t="str">
            <v>91100</v>
          </cell>
          <cell r="G81" t="str">
            <v>ERP Training</v>
          </cell>
          <cell r="H81" t="str">
            <v>311</v>
          </cell>
          <cell r="I81" t="str">
            <v>101</v>
          </cell>
          <cell r="J81" t="str">
            <v>5065</v>
          </cell>
          <cell r="K81" t="str">
            <v>Workorder Time</v>
          </cell>
          <cell r="L81" t="str">
            <v>Workorder Time</v>
          </cell>
          <cell r="M81" t="str">
            <v>Meterperson - 1st Class</v>
          </cell>
          <cell r="O81">
            <v>67.801499023437501</v>
          </cell>
          <cell r="P81">
            <v>112</v>
          </cell>
          <cell r="Q81">
            <v>7593.7678906250003</v>
          </cell>
          <cell r="S81" t="str">
            <v/>
          </cell>
          <cell r="T81" t="str">
            <v>608000311-101-5065</v>
          </cell>
          <cell r="U81" t="str">
            <v>608000</v>
          </cell>
          <cell r="V81" t="str">
            <v>Direct labour - Work order</v>
          </cell>
          <cell r="X81">
            <v>7594</v>
          </cell>
          <cell r="Y81">
            <v>632.83333333333337</v>
          </cell>
          <cell r="Z81">
            <v>632.83333333333337</v>
          </cell>
          <cell r="AA81">
            <v>632.83333333333337</v>
          </cell>
          <cell r="AB81">
            <v>632.83333333333337</v>
          </cell>
          <cell r="AC81">
            <v>632.83333333333337</v>
          </cell>
          <cell r="AD81">
            <v>632.83333333333337</v>
          </cell>
          <cell r="AE81">
            <v>632.83333333333337</v>
          </cell>
          <cell r="AF81">
            <v>632.83333333333337</v>
          </cell>
          <cell r="AG81">
            <v>632.83333333333337</v>
          </cell>
          <cell r="AH81">
            <v>632.83333333333337</v>
          </cell>
          <cell r="AI81">
            <v>632.83333333333337</v>
          </cell>
          <cell r="AJ81">
            <v>632.83333333333337</v>
          </cell>
          <cell r="AK81">
            <v>7593.9999999999991</v>
          </cell>
          <cell r="AL81">
            <v>0</v>
          </cell>
        </row>
        <row r="82">
          <cell r="B82" t="str">
            <v/>
          </cell>
          <cell r="C82" t="str">
            <v/>
          </cell>
          <cell r="D82" t="str">
            <v>CUSCONN101CCONCOMMON</v>
          </cell>
          <cell r="E82" t="str">
            <v>100013922</v>
          </cell>
          <cell r="F82" t="str">
            <v>91100</v>
          </cell>
          <cell r="G82" t="str">
            <v>ERP Training</v>
          </cell>
          <cell r="H82" t="str">
            <v>311</v>
          </cell>
          <cell r="I82" t="str">
            <v>101</v>
          </cell>
          <cell r="J82" t="str">
            <v>5065</v>
          </cell>
          <cell r="K82" t="str">
            <v>Project Time</v>
          </cell>
          <cell r="L82" t="str">
            <v>Project Time</v>
          </cell>
          <cell r="M82" t="str">
            <v>SUPERVISOR, CUSTOMER CONNECTIONS</v>
          </cell>
          <cell r="O82">
            <v>84.962177734375004</v>
          </cell>
          <cell r="P82">
            <v>24</v>
          </cell>
          <cell r="Q82">
            <v>2039.092265625</v>
          </cell>
          <cell r="S82" t="str">
            <v/>
          </cell>
          <cell r="T82" t="str">
            <v>609000311-101-5065</v>
          </cell>
          <cell r="U82" t="str">
            <v>609000</v>
          </cell>
          <cell r="V82" t="str">
            <v>Direct labour - Project (ABC costs)</v>
          </cell>
          <cell r="X82">
            <v>2039</v>
          </cell>
          <cell r="Y82">
            <v>169.91666666666666</v>
          </cell>
          <cell r="Z82">
            <v>169.91666666666666</v>
          </cell>
          <cell r="AA82">
            <v>169.91666666666666</v>
          </cell>
          <cell r="AB82">
            <v>169.91666666666666</v>
          </cell>
          <cell r="AC82">
            <v>169.91666666666666</v>
          </cell>
          <cell r="AD82">
            <v>169.91666666666666</v>
          </cell>
          <cell r="AE82">
            <v>169.91666666666666</v>
          </cell>
          <cell r="AF82">
            <v>169.91666666666666</v>
          </cell>
          <cell r="AG82">
            <v>169.91666666666666</v>
          </cell>
          <cell r="AH82">
            <v>169.91666666666666</v>
          </cell>
          <cell r="AI82">
            <v>169.91666666666666</v>
          </cell>
          <cell r="AJ82">
            <v>169.91666666666666</v>
          </cell>
          <cell r="AK82">
            <v>2039.0000000000002</v>
          </cell>
          <cell r="AL82">
            <v>0</v>
          </cell>
        </row>
        <row r="83">
          <cell r="B83" t="str">
            <v/>
          </cell>
          <cell r="C83" t="str">
            <v/>
          </cell>
          <cell r="D83" t="str">
            <v>CUSCONN101CCONCOMMON</v>
          </cell>
          <cell r="E83" t="str">
            <v>100013923</v>
          </cell>
          <cell r="F83" t="str">
            <v>92000</v>
          </cell>
          <cell r="G83" t="str">
            <v>Develop &amp; Maintain Policies &amp; Procedures</v>
          </cell>
          <cell r="H83" t="str">
            <v>311</v>
          </cell>
          <cell r="I83" t="str">
            <v>101</v>
          </cell>
          <cell r="J83" t="str">
            <v>5065</v>
          </cell>
          <cell r="K83" t="str">
            <v>A/P</v>
          </cell>
          <cell r="L83" t="str">
            <v>SA10 - General Office Supplies</v>
          </cell>
          <cell r="M83" t="str">
            <v>A/P</v>
          </cell>
          <cell r="N83">
            <v>400</v>
          </cell>
          <cell r="O83" t="str">
            <v/>
          </cell>
          <cell r="Q83" t="str">
            <v/>
          </cell>
          <cell r="S83" t="str">
            <v/>
          </cell>
          <cell r="T83" t="str">
            <v>704000311-101-5065</v>
          </cell>
          <cell r="U83" t="str">
            <v>704000</v>
          </cell>
          <cell r="V83" t="str">
            <v>General office supplies</v>
          </cell>
          <cell r="X83">
            <v>400</v>
          </cell>
          <cell r="Y83">
            <v>33.333333333333336</v>
          </cell>
          <cell r="Z83">
            <v>33.333333333333336</v>
          </cell>
          <cell r="AA83">
            <v>33.333333333333336</v>
          </cell>
          <cell r="AB83">
            <v>33.333333333333336</v>
          </cell>
          <cell r="AC83">
            <v>33.333333333333336</v>
          </cell>
          <cell r="AD83">
            <v>33.333333333333336</v>
          </cell>
          <cell r="AE83">
            <v>33.333333333333336</v>
          </cell>
          <cell r="AF83">
            <v>33.333333333333336</v>
          </cell>
          <cell r="AG83">
            <v>33.333333333333336</v>
          </cell>
          <cell r="AH83">
            <v>33.333333333333336</v>
          </cell>
          <cell r="AI83">
            <v>33.333333333333336</v>
          </cell>
          <cell r="AJ83">
            <v>33.333333333333336</v>
          </cell>
          <cell r="AK83">
            <v>399.99999999999994</v>
          </cell>
          <cell r="AL83">
            <v>0</v>
          </cell>
        </row>
        <row r="84">
          <cell r="B84" t="str">
            <v/>
          </cell>
          <cell r="C84" t="str">
            <v/>
          </cell>
          <cell r="D84" t="str">
            <v>CUSCONN101CCONCOMMON</v>
          </cell>
          <cell r="E84" t="str">
            <v>100013923</v>
          </cell>
          <cell r="F84" t="str">
            <v>92000</v>
          </cell>
          <cell r="G84" t="str">
            <v>Develop &amp; Maintain Policies &amp; Procedures</v>
          </cell>
          <cell r="H84" t="str">
            <v>311</v>
          </cell>
          <cell r="I84" t="str">
            <v>101</v>
          </cell>
          <cell r="J84" t="str">
            <v>5065</v>
          </cell>
          <cell r="K84" t="str">
            <v>Project Time</v>
          </cell>
          <cell r="L84" t="str">
            <v>Project Time</v>
          </cell>
          <cell r="M84" t="str">
            <v>MANAGER, CUSTOMER CONNECTIONS</v>
          </cell>
          <cell r="O84">
            <v>90.150380859375005</v>
          </cell>
          <cell r="P84">
            <v>40</v>
          </cell>
          <cell r="Q84">
            <v>3606.0152343750001</v>
          </cell>
          <cell r="S84" t="str">
            <v/>
          </cell>
          <cell r="T84" t="str">
            <v>609000311-101-5065</v>
          </cell>
          <cell r="U84" t="str">
            <v>609000</v>
          </cell>
          <cell r="V84" t="str">
            <v>Direct labour - Project (ABC costs)</v>
          </cell>
          <cell r="X84">
            <v>3606</v>
          </cell>
          <cell r="Y84">
            <v>300.5</v>
          </cell>
          <cell r="Z84">
            <v>300.5</v>
          </cell>
          <cell r="AA84">
            <v>300.5</v>
          </cell>
          <cell r="AB84">
            <v>300.5</v>
          </cell>
          <cell r="AC84">
            <v>300.5</v>
          </cell>
          <cell r="AD84">
            <v>300.5</v>
          </cell>
          <cell r="AE84">
            <v>300.5</v>
          </cell>
          <cell r="AF84">
            <v>300.5</v>
          </cell>
          <cell r="AG84">
            <v>300.5</v>
          </cell>
          <cell r="AH84">
            <v>300.5</v>
          </cell>
          <cell r="AI84">
            <v>300.5</v>
          </cell>
          <cell r="AJ84">
            <v>300.5</v>
          </cell>
          <cell r="AK84">
            <v>3606</v>
          </cell>
          <cell r="AL84">
            <v>0</v>
          </cell>
        </row>
        <row r="85">
          <cell r="B85" t="str">
            <v/>
          </cell>
          <cell r="C85" t="str">
            <v/>
          </cell>
          <cell r="D85" t="str">
            <v>CUSCONN101CCONCOMMON</v>
          </cell>
          <cell r="E85" t="str">
            <v>100013923</v>
          </cell>
          <cell r="F85" t="str">
            <v>92000</v>
          </cell>
          <cell r="G85" t="str">
            <v>Develop &amp; Maintain Policies &amp; Procedures</v>
          </cell>
          <cell r="H85" t="str">
            <v>311</v>
          </cell>
          <cell r="I85" t="str">
            <v>101</v>
          </cell>
          <cell r="J85" t="str">
            <v>5065</v>
          </cell>
          <cell r="K85" t="str">
            <v>Project Time</v>
          </cell>
          <cell r="L85" t="str">
            <v>Project Time</v>
          </cell>
          <cell r="M85" t="str">
            <v>SUPERVISOR, CUSTOMER CONNECTIONS</v>
          </cell>
          <cell r="O85">
            <v>84.962177734375004</v>
          </cell>
          <cell r="P85">
            <v>40</v>
          </cell>
          <cell r="Q85">
            <v>3398.4871093750003</v>
          </cell>
          <cell r="S85" t="str">
            <v/>
          </cell>
          <cell r="T85" t="str">
            <v>609000311-101-5065</v>
          </cell>
          <cell r="U85" t="str">
            <v>609000</v>
          </cell>
          <cell r="V85" t="str">
            <v>Direct labour - Project (ABC costs)</v>
          </cell>
          <cell r="X85">
            <v>3398</v>
          </cell>
          <cell r="Y85">
            <v>283.16666666666669</v>
          </cell>
          <cell r="Z85">
            <v>283.16666666666669</v>
          </cell>
          <cell r="AA85">
            <v>283.16666666666669</v>
          </cell>
          <cell r="AB85">
            <v>283.16666666666669</v>
          </cell>
          <cell r="AC85">
            <v>283.16666666666669</v>
          </cell>
          <cell r="AD85">
            <v>283.16666666666669</v>
          </cell>
          <cell r="AE85">
            <v>283.16666666666669</v>
          </cell>
          <cell r="AF85">
            <v>283.16666666666669</v>
          </cell>
          <cell r="AG85">
            <v>283.16666666666669</v>
          </cell>
          <cell r="AH85">
            <v>283.16666666666669</v>
          </cell>
          <cell r="AI85">
            <v>283.16666666666669</v>
          </cell>
          <cell r="AJ85">
            <v>283.16666666666669</v>
          </cell>
          <cell r="AK85">
            <v>3397.9999999999995</v>
          </cell>
          <cell r="AL85">
            <v>0</v>
          </cell>
        </row>
        <row r="86">
          <cell r="B86" t="str">
            <v/>
          </cell>
          <cell r="C86" t="str">
            <v/>
          </cell>
          <cell r="D86" t="str">
            <v>CUSCONN101CCONCOMMON</v>
          </cell>
          <cell r="E86" t="str">
            <v>100013924</v>
          </cell>
          <cell r="F86" t="str">
            <v>92100</v>
          </cell>
          <cell r="G86" t="str">
            <v>Participate in Committees</v>
          </cell>
          <cell r="H86" t="str">
            <v>311</v>
          </cell>
          <cell r="I86" t="str">
            <v>101</v>
          </cell>
          <cell r="J86" t="str">
            <v>5065</v>
          </cell>
          <cell r="K86" t="str">
            <v>Project Time</v>
          </cell>
          <cell r="L86" t="str">
            <v>Project Time</v>
          </cell>
          <cell r="M86" t="str">
            <v>MANAGER, CUSTOMER CONNECTIONS</v>
          </cell>
          <cell r="O86">
            <v>90.150380859375005</v>
          </cell>
          <cell r="P86">
            <v>96</v>
          </cell>
          <cell r="Q86">
            <v>8654.4365625000009</v>
          </cell>
          <cell r="S86" t="str">
            <v/>
          </cell>
          <cell r="T86" t="str">
            <v>609000311-101-5065</v>
          </cell>
          <cell r="U86" t="str">
            <v>609000</v>
          </cell>
          <cell r="V86" t="str">
            <v>Direct labour - Project (ABC costs)</v>
          </cell>
          <cell r="X86">
            <v>8654</v>
          </cell>
          <cell r="Y86">
            <v>721.16666666666663</v>
          </cell>
          <cell r="Z86">
            <v>721.16666666666663</v>
          </cell>
          <cell r="AA86">
            <v>721.16666666666663</v>
          </cell>
          <cell r="AB86">
            <v>721.16666666666663</v>
          </cell>
          <cell r="AC86">
            <v>721.16666666666663</v>
          </cell>
          <cell r="AD86">
            <v>721.16666666666663</v>
          </cell>
          <cell r="AE86">
            <v>721.16666666666663</v>
          </cell>
          <cell r="AF86">
            <v>721.16666666666663</v>
          </cell>
          <cell r="AG86">
            <v>721.16666666666663</v>
          </cell>
          <cell r="AH86">
            <v>721.16666666666663</v>
          </cell>
          <cell r="AI86">
            <v>721.16666666666663</v>
          </cell>
          <cell r="AJ86">
            <v>721.16666666666663</v>
          </cell>
          <cell r="AK86">
            <v>8654.0000000000018</v>
          </cell>
          <cell r="AL86">
            <v>0</v>
          </cell>
        </row>
        <row r="87">
          <cell r="B87" t="str">
            <v/>
          </cell>
          <cell r="C87" t="str">
            <v/>
          </cell>
          <cell r="D87" t="str">
            <v>CUSCONN101CCONCOMMON</v>
          </cell>
          <cell r="E87" t="str">
            <v>100013924</v>
          </cell>
          <cell r="F87" t="str">
            <v>92100</v>
          </cell>
          <cell r="G87" t="str">
            <v>Participate in Committees</v>
          </cell>
          <cell r="H87" t="str">
            <v>311</v>
          </cell>
          <cell r="I87" t="str">
            <v>101</v>
          </cell>
          <cell r="J87" t="str">
            <v>5065</v>
          </cell>
          <cell r="K87" t="str">
            <v>Workorder Time</v>
          </cell>
          <cell r="L87" t="str">
            <v>Workorder Time</v>
          </cell>
          <cell r="M87" t="str">
            <v>METER SUPPORT CLERK</v>
          </cell>
          <cell r="O87">
            <v>42.023799479166669</v>
          </cell>
          <cell r="P87">
            <v>24</v>
          </cell>
          <cell r="Q87">
            <v>1008.5711875000001</v>
          </cell>
          <cell r="S87" t="str">
            <v/>
          </cell>
          <cell r="T87" t="str">
            <v>608000311-101-5065</v>
          </cell>
          <cell r="U87" t="str">
            <v>608000</v>
          </cell>
          <cell r="V87" t="str">
            <v>Direct labour - Work order</v>
          </cell>
          <cell r="X87">
            <v>1009</v>
          </cell>
          <cell r="Y87">
            <v>84.083333333333329</v>
          </cell>
          <cell r="Z87">
            <v>84.083333333333329</v>
          </cell>
          <cell r="AA87">
            <v>84.083333333333329</v>
          </cell>
          <cell r="AB87">
            <v>84.083333333333329</v>
          </cell>
          <cell r="AC87">
            <v>84.083333333333329</v>
          </cell>
          <cell r="AD87">
            <v>84.083333333333329</v>
          </cell>
          <cell r="AE87">
            <v>84.083333333333329</v>
          </cell>
          <cell r="AF87">
            <v>84.083333333333329</v>
          </cell>
          <cell r="AG87">
            <v>84.083333333333329</v>
          </cell>
          <cell r="AH87">
            <v>84.083333333333329</v>
          </cell>
          <cell r="AI87">
            <v>84.083333333333329</v>
          </cell>
          <cell r="AJ87">
            <v>84.083333333333329</v>
          </cell>
          <cell r="AK87">
            <v>1009.0000000000001</v>
          </cell>
          <cell r="AL87">
            <v>0</v>
          </cell>
        </row>
        <row r="88">
          <cell r="B88" t="str">
            <v/>
          </cell>
          <cell r="C88" t="str">
            <v/>
          </cell>
          <cell r="D88" t="str">
            <v>CUSCONN101CCONCOMMON</v>
          </cell>
          <cell r="E88" t="str">
            <v>100013924</v>
          </cell>
          <cell r="F88" t="str">
            <v>92100</v>
          </cell>
          <cell r="G88" t="str">
            <v>Participate in Committees</v>
          </cell>
          <cell r="H88" t="str">
            <v>311</v>
          </cell>
          <cell r="I88" t="str">
            <v>101</v>
          </cell>
          <cell r="J88" t="str">
            <v>5065</v>
          </cell>
          <cell r="K88" t="str">
            <v>Project Time</v>
          </cell>
          <cell r="L88" t="str">
            <v>Project Time</v>
          </cell>
          <cell r="M88" t="str">
            <v>SUPERVISOR, CUSTOMER CONNECTIONS</v>
          </cell>
          <cell r="O88">
            <v>84.962177734375004</v>
          </cell>
          <cell r="P88">
            <v>96</v>
          </cell>
          <cell r="Q88">
            <v>8156.3690624999999</v>
          </cell>
          <cell r="S88" t="str">
            <v/>
          </cell>
          <cell r="T88" t="str">
            <v>609000311-101-5065</v>
          </cell>
          <cell r="U88" t="str">
            <v>609000</v>
          </cell>
          <cell r="V88" t="str">
            <v>Direct labour - Project (ABC costs)</v>
          </cell>
          <cell r="W88" t="str">
            <v>1 day per mos</v>
          </cell>
          <cell r="X88">
            <v>8156</v>
          </cell>
          <cell r="Y88">
            <v>679.66666666666663</v>
          </cell>
          <cell r="Z88">
            <v>679.66666666666663</v>
          </cell>
          <cell r="AA88">
            <v>679.66666666666663</v>
          </cell>
          <cell r="AB88">
            <v>679.66666666666663</v>
          </cell>
          <cell r="AC88">
            <v>679.66666666666663</v>
          </cell>
          <cell r="AD88">
            <v>679.66666666666663</v>
          </cell>
          <cell r="AE88">
            <v>679.66666666666663</v>
          </cell>
          <cell r="AF88">
            <v>679.66666666666663</v>
          </cell>
          <cell r="AG88">
            <v>679.66666666666663</v>
          </cell>
          <cell r="AH88">
            <v>679.66666666666663</v>
          </cell>
          <cell r="AI88">
            <v>679.66666666666663</v>
          </cell>
          <cell r="AJ88">
            <v>679.66666666666663</v>
          </cell>
          <cell r="AK88">
            <v>8156.0000000000009</v>
          </cell>
          <cell r="AL88">
            <v>0</v>
          </cell>
        </row>
        <row r="89">
          <cell r="B89" t="str">
            <v/>
          </cell>
          <cell r="C89" t="str">
            <v/>
          </cell>
          <cell r="D89" t="str">
            <v>CUSCONN101CCONCOMMON</v>
          </cell>
          <cell r="E89" t="str">
            <v>100013924</v>
          </cell>
          <cell r="F89" t="str">
            <v>92100</v>
          </cell>
          <cell r="G89" t="str">
            <v>Participate in Committees</v>
          </cell>
          <cell r="H89" t="str">
            <v>311</v>
          </cell>
          <cell r="I89" t="str">
            <v>101</v>
          </cell>
          <cell r="J89" t="str">
            <v>5065</v>
          </cell>
          <cell r="K89" t="str">
            <v>Workorder Time</v>
          </cell>
          <cell r="L89" t="str">
            <v>Workorder Time</v>
          </cell>
          <cell r="M89" t="str">
            <v>Engineering Technician 2</v>
          </cell>
          <cell r="O89">
            <v>51.01459895833333</v>
          </cell>
          <cell r="P89">
            <v>42</v>
          </cell>
          <cell r="Q89">
            <v>2142.61315625</v>
          </cell>
          <cell r="S89" t="str">
            <v/>
          </cell>
          <cell r="T89" t="str">
            <v>608000311-101-5065</v>
          </cell>
          <cell r="U89" t="str">
            <v>608000</v>
          </cell>
          <cell r="V89" t="str">
            <v>Direct labour - Work order</v>
          </cell>
          <cell r="W89" t="str">
            <v>1/2 day per mos - Keton</v>
          </cell>
          <cell r="X89">
            <v>2143</v>
          </cell>
          <cell r="Y89">
            <v>178.58333333333334</v>
          </cell>
          <cell r="Z89">
            <v>178.58333333333334</v>
          </cell>
          <cell r="AA89">
            <v>178.58333333333334</v>
          </cell>
          <cell r="AB89">
            <v>178.58333333333334</v>
          </cell>
          <cell r="AC89">
            <v>178.58333333333334</v>
          </cell>
          <cell r="AD89">
            <v>178.58333333333334</v>
          </cell>
          <cell r="AE89">
            <v>178.58333333333334</v>
          </cell>
          <cell r="AF89">
            <v>178.58333333333334</v>
          </cell>
          <cell r="AG89">
            <v>178.58333333333334</v>
          </cell>
          <cell r="AH89">
            <v>178.58333333333334</v>
          </cell>
          <cell r="AI89">
            <v>178.58333333333334</v>
          </cell>
          <cell r="AJ89">
            <v>178.58333333333334</v>
          </cell>
          <cell r="AK89">
            <v>2142.9999999999995</v>
          </cell>
          <cell r="AL89">
            <v>0</v>
          </cell>
        </row>
        <row r="90">
          <cell r="B90" t="str">
            <v/>
          </cell>
          <cell r="C90" t="str">
            <v/>
          </cell>
          <cell r="D90" t="str">
            <v>CUSCONN101CCONCOMMON</v>
          </cell>
          <cell r="E90" t="str">
            <v>100013924</v>
          </cell>
          <cell r="F90" t="str">
            <v>92100</v>
          </cell>
          <cell r="G90" t="str">
            <v>Participate in Committees</v>
          </cell>
          <cell r="H90" t="str">
            <v>311</v>
          </cell>
          <cell r="I90" t="str">
            <v>101</v>
          </cell>
          <cell r="J90" t="str">
            <v>5065</v>
          </cell>
          <cell r="K90" t="str">
            <v>Workorder Time</v>
          </cell>
          <cell r="L90" t="str">
            <v>Workorder Time</v>
          </cell>
          <cell r="M90" t="str">
            <v>Meterperson - 1st Class</v>
          </cell>
          <cell r="O90">
            <v>67.801499023437501</v>
          </cell>
          <cell r="P90">
            <v>32</v>
          </cell>
          <cell r="Q90">
            <v>2169.64796875</v>
          </cell>
          <cell r="S90" t="str">
            <v/>
          </cell>
          <cell r="T90" t="str">
            <v>608000311-101-5065</v>
          </cell>
          <cell r="U90" t="str">
            <v>608000</v>
          </cell>
          <cell r="V90" t="str">
            <v>Direct labour - Work order</v>
          </cell>
          <cell r="W90" t="str">
            <v>1 day per Q - J Thornton</v>
          </cell>
          <cell r="X90">
            <v>2170</v>
          </cell>
          <cell r="Y90">
            <v>180.83333333333334</v>
          </cell>
          <cell r="Z90">
            <v>180.83333333333334</v>
          </cell>
          <cell r="AA90">
            <v>180.83333333333334</v>
          </cell>
          <cell r="AB90">
            <v>180.83333333333334</v>
          </cell>
          <cell r="AC90">
            <v>180.83333333333334</v>
          </cell>
          <cell r="AD90">
            <v>180.83333333333334</v>
          </cell>
          <cell r="AE90">
            <v>180.83333333333334</v>
          </cell>
          <cell r="AF90">
            <v>180.83333333333334</v>
          </cell>
          <cell r="AG90">
            <v>180.83333333333334</v>
          </cell>
          <cell r="AH90">
            <v>180.83333333333334</v>
          </cell>
          <cell r="AI90">
            <v>180.83333333333334</v>
          </cell>
          <cell r="AJ90">
            <v>180.83333333333334</v>
          </cell>
          <cell r="AK90">
            <v>2169.9999999999995</v>
          </cell>
          <cell r="AL90">
            <v>0</v>
          </cell>
        </row>
        <row r="91">
          <cell r="B91" t="str">
            <v/>
          </cell>
          <cell r="C91" t="str">
            <v/>
          </cell>
          <cell r="D91" t="str">
            <v>CUSCONN101CCONCOMMON</v>
          </cell>
          <cell r="E91" t="str">
            <v>100013925</v>
          </cell>
          <cell r="F91" t="str">
            <v>92200</v>
          </cell>
          <cell r="G91" t="str">
            <v>Attend Staff Meetings</v>
          </cell>
          <cell r="H91" t="str">
            <v>311</v>
          </cell>
          <cell r="I91" t="str">
            <v>101</v>
          </cell>
          <cell r="J91" t="str">
            <v>5065</v>
          </cell>
          <cell r="K91" t="str">
            <v>Vehicle</v>
          </cell>
          <cell r="L91" t="str">
            <v>Vehicle</v>
          </cell>
          <cell r="M91" t="str">
            <v>VECV - Cargo Van</v>
          </cell>
          <cell r="O91">
            <v>14</v>
          </cell>
          <cell r="Q91" t="str">
            <v/>
          </cell>
          <cell r="R91">
            <v>458</v>
          </cell>
          <cell r="S91">
            <v>6412</v>
          </cell>
          <cell r="T91" t="str">
            <v>651000311-101-5065</v>
          </cell>
          <cell r="U91" t="str">
            <v>651000</v>
          </cell>
          <cell r="V91" t="str">
            <v>Direct work order charges - Vehicles used</v>
          </cell>
          <cell r="X91">
            <v>6412</v>
          </cell>
          <cell r="Y91">
            <v>534.33333333333337</v>
          </cell>
          <cell r="Z91">
            <v>534.33333333333337</v>
          </cell>
          <cell r="AA91">
            <v>534.33333333333337</v>
          </cell>
          <cell r="AB91">
            <v>534.33333333333337</v>
          </cell>
          <cell r="AC91">
            <v>534.33333333333337</v>
          </cell>
          <cell r="AD91">
            <v>534.33333333333337</v>
          </cell>
          <cell r="AE91">
            <v>534.33333333333337</v>
          </cell>
          <cell r="AF91">
            <v>534.33333333333337</v>
          </cell>
          <cell r="AG91">
            <v>534.33333333333337</v>
          </cell>
          <cell r="AH91">
            <v>534.33333333333337</v>
          </cell>
          <cell r="AI91">
            <v>534.33333333333337</v>
          </cell>
          <cell r="AJ91">
            <v>534.33333333333337</v>
          </cell>
          <cell r="AK91">
            <v>6411.9999999999991</v>
          </cell>
          <cell r="AL91">
            <v>0</v>
          </cell>
        </row>
        <row r="92">
          <cell r="B92" t="str">
            <v/>
          </cell>
          <cell r="C92" t="str">
            <v/>
          </cell>
          <cell r="D92" t="str">
            <v>CUSCONN101CCONCOMMON</v>
          </cell>
          <cell r="E92" t="str">
            <v>100013925</v>
          </cell>
          <cell r="F92" t="str">
            <v>92200</v>
          </cell>
          <cell r="G92" t="str">
            <v>Attend Staff Meetings</v>
          </cell>
          <cell r="H92" t="str">
            <v>311</v>
          </cell>
          <cell r="I92" t="str">
            <v>101</v>
          </cell>
          <cell r="J92" t="str">
            <v>5065</v>
          </cell>
          <cell r="K92" t="str">
            <v>Workorder Time</v>
          </cell>
          <cell r="L92" t="str">
            <v>Workorder Time</v>
          </cell>
          <cell r="M92" t="str">
            <v>Engineering Technician 2</v>
          </cell>
          <cell r="O92">
            <v>51.01459895833333</v>
          </cell>
          <cell r="P92">
            <v>84</v>
          </cell>
          <cell r="Q92">
            <v>4285.2263124999999</v>
          </cell>
          <cell r="S92" t="str">
            <v/>
          </cell>
          <cell r="T92" t="str">
            <v>608000311-101-5065</v>
          </cell>
          <cell r="U92" t="str">
            <v>608000</v>
          </cell>
          <cell r="V92" t="str">
            <v>Direct labour - Work order</v>
          </cell>
          <cell r="W92" t="str">
            <v>6 days per tech</v>
          </cell>
          <cell r="X92">
            <v>4285</v>
          </cell>
          <cell r="Y92">
            <v>357.08333333333331</v>
          </cell>
          <cell r="Z92">
            <v>357.08333333333331</v>
          </cell>
          <cell r="AA92">
            <v>357.08333333333331</v>
          </cell>
          <cell r="AB92">
            <v>357.08333333333331</v>
          </cell>
          <cell r="AC92">
            <v>357.08333333333331</v>
          </cell>
          <cell r="AD92">
            <v>357.08333333333331</v>
          </cell>
          <cell r="AE92">
            <v>357.08333333333331</v>
          </cell>
          <cell r="AF92">
            <v>357.08333333333331</v>
          </cell>
          <cell r="AG92">
            <v>357.08333333333331</v>
          </cell>
          <cell r="AH92">
            <v>357.08333333333331</v>
          </cell>
          <cell r="AI92">
            <v>357.08333333333331</v>
          </cell>
          <cell r="AJ92">
            <v>357.08333333333331</v>
          </cell>
          <cell r="AK92">
            <v>4285.0000000000009</v>
          </cell>
          <cell r="AL92">
            <v>0</v>
          </cell>
        </row>
        <row r="93">
          <cell r="B93" t="str">
            <v/>
          </cell>
          <cell r="C93" t="str">
            <v/>
          </cell>
          <cell r="D93" t="str">
            <v>CUSCONN101CCONCOMMON</v>
          </cell>
          <cell r="E93" t="str">
            <v>100013925</v>
          </cell>
          <cell r="F93" t="str">
            <v>92200</v>
          </cell>
          <cell r="G93" t="str">
            <v>Attend Staff Meetings</v>
          </cell>
          <cell r="H93" t="str">
            <v>311</v>
          </cell>
          <cell r="I93" t="str">
            <v>101</v>
          </cell>
          <cell r="J93" t="str">
            <v>5065</v>
          </cell>
          <cell r="K93" t="str">
            <v>Workorder Time</v>
          </cell>
          <cell r="L93" t="str">
            <v>Workorder Time</v>
          </cell>
          <cell r="M93" t="str">
            <v>Engineering Technologist</v>
          </cell>
          <cell r="O93">
            <v>71.453197916666667</v>
          </cell>
          <cell r="P93">
            <v>42</v>
          </cell>
          <cell r="Q93">
            <v>3001.0343124999999</v>
          </cell>
          <cell r="S93" t="str">
            <v/>
          </cell>
          <cell r="T93" t="str">
            <v>608000311-101-5065</v>
          </cell>
          <cell r="U93" t="str">
            <v>608000</v>
          </cell>
          <cell r="V93" t="str">
            <v>Direct labour - Work order</v>
          </cell>
          <cell r="X93">
            <v>3001</v>
          </cell>
          <cell r="Y93">
            <v>250.08333333333334</v>
          </cell>
          <cell r="Z93">
            <v>250.08333333333334</v>
          </cell>
          <cell r="AA93">
            <v>250.08333333333334</v>
          </cell>
          <cell r="AB93">
            <v>250.08333333333334</v>
          </cell>
          <cell r="AC93">
            <v>250.08333333333334</v>
          </cell>
          <cell r="AD93">
            <v>250.08333333333334</v>
          </cell>
          <cell r="AE93">
            <v>250.08333333333334</v>
          </cell>
          <cell r="AF93">
            <v>250.08333333333334</v>
          </cell>
          <cell r="AG93">
            <v>250.08333333333334</v>
          </cell>
          <cell r="AH93">
            <v>250.08333333333334</v>
          </cell>
          <cell r="AI93">
            <v>250.08333333333334</v>
          </cell>
          <cell r="AJ93">
            <v>250.08333333333334</v>
          </cell>
          <cell r="AK93">
            <v>3001.0000000000005</v>
          </cell>
          <cell r="AL93">
            <v>0</v>
          </cell>
        </row>
        <row r="94">
          <cell r="B94" t="str">
            <v/>
          </cell>
          <cell r="C94" t="str">
            <v/>
          </cell>
          <cell r="D94" t="str">
            <v>CUSCONN101CCONCOMMON</v>
          </cell>
          <cell r="E94" t="str">
            <v>100013925</v>
          </cell>
          <cell r="F94" t="str">
            <v>92200</v>
          </cell>
          <cell r="G94" t="str">
            <v>Attend Staff Meetings</v>
          </cell>
          <cell r="H94" t="str">
            <v>311</v>
          </cell>
          <cell r="I94" t="str">
            <v>101</v>
          </cell>
          <cell r="J94" t="str">
            <v>5065</v>
          </cell>
          <cell r="K94" t="str">
            <v>Project Time</v>
          </cell>
          <cell r="L94" t="str">
            <v>Project Time</v>
          </cell>
          <cell r="M94" t="str">
            <v>MANAGER, CUSTOMER CONNECTIONS</v>
          </cell>
          <cell r="O94">
            <v>90.150380859375005</v>
          </cell>
          <cell r="P94">
            <v>100</v>
          </cell>
          <cell r="Q94">
            <v>9015.0380859375</v>
          </cell>
          <cell r="S94" t="str">
            <v/>
          </cell>
          <cell r="T94" t="str">
            <v>609000311-101-5065</v>
          </cell>
          <cell r="U94" t="str">
            <v>609000</v>
          </cell>
          <cell r="V94" t="str">
            <v>Direct labour - Project (ABC costs)</v>
          </cell>
          <cell r="X94">
            <v>9015</v>
          </cell>
          <cell r="Y94">
            <v>751.25</v>
          </cell>
          <cell r="Z94">
            <v>751.25</v>
          </cell>
          <cell r="AA94">
            <v>751.25</v>
          </cell>
          <cell r="AB94">
            <v>751.25</v>
          </cell>
          <cell r="AC94">
            <v>751.25</v>
          </cell>
          <cell r="AD94">
            <v>751.25</v>
          </cell>
          <cell r="AE94">
            <v>751.25</v>
          </cell>
          <cell r="AF94">
            <v>751.25</v>
          </cell>
          <cell r="AG94">
            <v>751.25</v>
          </cell>
          <cell r="AH94">
            <v>751.25</v>
          </cell>
          <cell r="AI94">
            <v>751.25</v>
          </cell>
          <cell r="AJ94">
            <v>751.25</v>
          </cell>
          <cell r="AK94">
            <v>9015</v>
          </cell>
          <cell r="AL94">
            <v>0</v>
          </cell>
        </row>
        <row r="95">
          <cell r="B95" t="str">
            <v/>
          </cell>
          <cell r="C95" t="str">
            <v/>
          </cell>
          <cell r="D95" t="str">
            <v>CUSCONN101CCONCOMMON</v>
          </cell>
          <cell r="E95" t="str">
            <v>100013925</v>
          </cell>
          <cell r="F95" t="str">
            <v>92200</v>
          </cell>
          <cell r="G95" t="str">
            <v>Attend Staff Meetings</v>
          </cell>
          <cell r="H95" t="str">
            <v>311</v>
          </cell>
          <cell r="I95" t="str">
            <v>101</v>
          </cell>
          <cell r="J95" t="str">
            <v>5065</v>
          </cell>
          <cell r="K95" t="str">
            <v>Workorder Time</v>
          </cell>
          <cell r="L95" t="str">
            <v>Workorder Time</v>
          </cell>
          <cell r="M95" t="str">
            <v>METER SUPPORT CLERK</v>
          </cell>
          <cell r="O95">
            <v>42.023799479166669</v>
          </cell>
          <cell r="P95">
            <v>71</v>
          </cell>
          <cell r="Q95">
            <v>2983.6897630208337</v>
          </cell>
          <cell r="S95" t="str">
            <v/>
          </cell>
          <cell r="T95" t="str">
            <v>608000311-101-5065</v>
          </cell>
          <cell r="U95" t="str">
            <v>608000</v>
          </cell>
          <cell r="V95" t="str">
            <v>Direct labour - Work order</v>
          </cell>
          <cell r="X95">
            <v>2984</v>
          </cell>
          <cell r="Y95">
            <v>248.66666666666666</v>
          </cell>
          <cell r="Z95">
            <v>248.66666666666666</v>
          </cell>
          <cell r="AA95">
            <v>248.66666666666666</v>
          </cell>
          <cell r="AB95">
            <v>248.66666666666666</v>
          </cell>
          <cell r="AC95">
            <v>248.66666666666666</v>
          </cell>
          <cell r="AD95">
            <v>248.66666666666666</v>
          </cell>
          <cell r="AE95">
            <v>248.66666666666666</v>
          </cell>
          <cell r="AF95">
            <v>248.66666666666666</v>
          </cell>
          <cell r="AG95">
            <v>248.66666666666666</v>
          </cell>
          <cell r="AH95">
            <v>248.66666666666666</v>
          </cell>
          <cell r="AI95">
            <v>248.66666666666666</v>
          </cell>
          <cell r="AJ95">
            <v>248.66666666666666</v>
          </cell>
          <cell r="AK95">
            <v>2983.9999999999995</v>
          </cell>
          <cell r="AL95">
            <v>0</v>
          </cell>
        </row>
        <row r="96">
          <cell r="B96" t="str">
            <v/>
          </cell>
          <cell r="C96" t="str">
            <v/>
          </cell>
          <cell r="D96" t="str">
            <v>CUSCONN101CCONCOMMON</v>
          </cell>
          <cell r="E96" t="str">
            <v>100013925</v>
          </cell>
          <cell r="F96" t="str">
            <v>92200</v>
          </cell>
          <cell r="G96" t="str">
            <v>Attend Staff Meetings</v>
          </cell>
          <cell r="H96" t="str">
            <v>311</v>
          </cell>
          <cell r="I96" t="str">
            <v>101</v>
          </cell>
          <cell r="J96" t="str">
            <v>5065</v>
          </cell>
          <cell r="K96" t="str">
            <v>Project Time</v>
          </cell>
          <cell r="L96" t="str">
            <v>Project Time</v>
          </cell>
          <cell r="M96" t="str">
            <v>SUPERVISOR, CUSTOMER CONNECTIONS</v>
          </cell>
          <cell r="O96">
            <v>84.962177734375004</v>
          </cell>
          <cell r="P96">
            <v>100</v>
          </cell>
          <cell r="Q96">
            <v>8496.2177734375</v>
          </cell>
          <cell r="S96" t="str">
            <v/>
          </cell>
          <cell r="T96" t="str">
            <v>609000311-101-5065</v>
          </cell>
          <cell r="U96" t="str">
            <v>609000</v>
          </cell>
          <cell r="V96" t="str">
            <v>Direct labour - Project (ABC costs)</v>
          </cell>
          <cell r="X96">
            <v>8496</v>
          </cell>
          <cell r="Y96">
            <v>708</v>
          </cell>
          <cell r="Z96">
            <v>708</v>
          </cell>
          <cell r="AA96">
            <v>708</v>
          </cell>
          <cell r="AB96">
            <v>708</v>
          </cell>
          <cell r="AC96">
            <v>708</v>
          </cell>
          <cell r="AD96">
            <v>708</v>
          </cell>
          <cell r="AE96">
            <v>708</v>
          </cell>
          <cell r="AF96">
            <v>708</v>
          </cell>
          <cell r="AG96">
            <v>708</v>
          </cell>
          <cell r="AH96">
            <v>708</v>
          </cell>
          <cell r="AI96">
            <v>708</v>
          </cell>
          <cell r="AJ96">
            <v>708</v>
          </cell>
          <cell r="AK96">
            <v>8496</v>
          </cell>
          <cell r="AL96">
            <v>0</v>
          </cell>
        </row>
        <row r="97">
          <cell r="B97" t="str">
            <v/>
          </cell>
          <cell r="C97" t="str">
            <v/>
          </cell>
          <cell r="D97" t="str">
            <v>CUSCONN101CCONCOMMON</v>
          </cell>
          <cell r="E97" t="str">
            <v>100013925</v>
          </cell>
          <cell r="F97" t="str">
            <v>92200</v>
          </cell>
          <cell r="G97" t="str">
            <v>Attend Staff Meetings</v>
          </cell>
          <cell r="H97" t="str">
            <v>311</v>
          </cell>
          <cell r="I97" t="str">
            <v>101</v>
          </cell>
          <cell r="J97" t="str">
            <v>5065</v>
          </cell>
          <cell r="K97" t="str">
            <v>Workorder Time</v>
          </cell>
          <cell r="L97" t="str">
            <v>Workorder Time</v>
          </cell>
          <cell r="M97" t="str">
            <v>Meterperson - 1st Class</v>
          </cell>
          <cell r="O97">
            <v>67.801499023437501</v>
          </cell>
          <cell r="P97">
            <v>96</v>
          </cell>
          <cell r="Q97">
            <v>6508.9439062500005</v>
          </cell>
          <cell r="S97" t="str">
            <v/>
          </cell>
          <cell r="T97" t="str">
            <v>608000311-101-5065</v>
          </cell>
          <cell r="U97" t="str">
            <v>608000</v>
          </cell>
          <cell r="V97" t="str">
            <v>Direct labour - Work order</v>
          </cell>
          <cell r="W97" t="str">
            <v>1 hour per mos</v>
          </cell>
          <cell r="X97">
            <v>6509</v>
          </cell>
          <cell r="Y97">
            <v>542.41666666666663</v>
          </cell>
          <cell r="Z97">
            <v>542.41666666666663</v>
          </cell>
          <cell r="AA97">
            <v>542.41666666666663</v>
          </cell>
          <cell r="AB97">
            <v>542.41666666666663</v>
          </cell>
          <cell r="AC97">
            <v>542.41666666666663</v>
          </cell>
          <cell r="AD97">
            <v>542.41666666666663</v>
          </cell>
          <cell r="AE97">
            <v>542.41666666666663</v>
          </cell>
          <cell r="AF97">
            <v>542.41666666666663</v>
          </cell>
          <cell r="AG97">
            <v>542.41666666666663</v>
          </cell>
          <cell r="AH97">
            <v>542.41666666666663</v>
          </cell>
          <cell r="AI97">
            <v>542.41666666666663</v>
          </cell>
          <cell r="AJ97">
            <v>542.41666666666663</v>
          </cell>
          <cell r="AK97">
            <v>6509.0000000000009</v>
          </cell>
          <cell r="AL97">
            <v>0</v>
          </cell>
        </row>
        <row r="98">
          <cell r="B98" t="str">
            <v/>
          </cell>
          <cell r="C98" t="str">
            <v/>
          </cell>
          <cell r="D98" t="str">
            <v>CUSCONN101CCONCOMMON</v>
          </cell>
          <cell r="E98" t="str">
            <v>100013925</v>
          </cell>
          <cell r="F98" t="str">
            <v>92200</v>
          </cell>
          <cell r="G98" t="str">
            <v>Attend Staff Meetings</v>
          </cell>
          <cell r="H98" t="str">
            <v>311</v>
          </cell>
          <cell r="I98" t="str">
            <v>101</v>
          </cell>
          <cell r="J98" t="str">
            <v>5065</v>
          </cell>
          <cell r="K98" t="str">
            <v>Workorder Time</v>
          </cell>
          <cell r="L98" t="str">
            <v>Workorder Time</v>
          </cell>
          <cell r="M98" t="str">
            <v>Meterperson - 2nd Class</v>
          </cell>
          <cell r="O98">
            <v>62.809501953125</v>
          </cell>
          <cell r="P98">
            <v>24</v>
          </cell>
          <cell r="Q98">
            <v>1507.4280468750001</v>
          </cell>
          <cell r="S98" t="str">
            <v/>
          </cell>
          <cell r="T98" t="str">
            <v>608000311-101-5065</v>
          </cell>
          <cell r="U98" t="str">
            <v>608000</v>
          </cell>
          <cell r="V98" t="str">
            <v>Direct labour - Work order</v>
          </cell>
          <cell r="W98" t="str">
            <v>1 hour per mos</v>
          </cell>
          <cell r="X98">
            <v>1507</v>
          </cell>
          <cell r="Y98">
            <v>125.58333333333333</v>
          </cell>
          <cell r="Z98">
            <v>125.58333333333333</v>
          </cell>
          <cell r="AA98">
            <v>125.58333333333333</v>
          </cell>
          <cell r="AB98">
            <v>125.58333333333333</v>
          </cell>
          <cell r="AC98">
            <v>125.58333333333333</v>
          </cell>
          <cell r="AD98">
            <v>125.58333333333333</v>
          </cell>
          <cell r="AE98">
            <v>125.58333333333333</v>
          </cell>
          <cell r="AF98">
            <v>125.58333333333333</v>
          </cell>
          <cell r="AG98">
            <v>125.58333333333333</v>
          </cell>
          <cell r="AH98">
            <v>125.58333333333333</v>
          </cell>
          <cell r="AI98">
            <v>125.58333333333333</v>
          </cell>
          <cell r="AJ98">
            <v>125.58333333333333</v>
          </cell>
          <cell r="AK98">
            <v>1506.9999999999998</v>
          </cell>
          <cell r="AL98">
            <v>0</v>
          </cell>
        </row>
        <row r="99">
          <cell r="B99" t="str">
            <v/>
          </cell>
          <cell r="C99" t="str">
            <v/>
          </cell>
          <cell r="D99" t="str">
            <v>CUSCONN101CCONCOMMON</v>
          </cell>
          <cell r="E99" t="str">
            <v>100013926</v>
          </cell>
          <cell r="F99" t="str">
            <v>92300</v>
          </cell>
          <cell r="G99" t="str">
            <v>Attend CEO Updates</v>
          </cell>
          <cell r="H99" t="str">
            <v>311</v>
          </cell>
          <cell r="I99" t="str">
            <v>101</v>
          </cell>
          <cell r="J99" t="str">
            <v>5065</v>
          </cell>
          <cell r="K99" t="str">
            <v>A/P</v>
          </cell>
          <cell r="L99" t="str">
            <v>SA89 - Travel and Accommodations</v>
          </cell>
          <cell r="M99" t="str">
            <v>A/P</v>
          </cell>
          <cell r="N99">
            <v>240</v>
          </cell>
          <cell r="O99" t="str">
            <v/>
          </cell>
          <cell r="Q99" t="str">
            <v/>
          </cell>
          <cell r="S99" t="str">
            <v/>
          </cell>
          <cell r="T99" t="str">
            <v>620000311-101-5065</v>
          </cell>
          <cell r="U99" t="str">
            <v>620000</v>
          </cell>
          <cell r="V99" t="str">
            <v>Travel and accommodations</v>
          </cell>
          <cell r="X99">
            <v>240</v>
          </cell>
          <cell r="AB99">
            <v>120</v>
          </cell>
          <cell r="AI99">
            <v>120</v>
          </cell>
          <cell r="AK99">
            <v>240</v>
          </cell>
          <cell r="AL99">
            <v>0</v>
          </cell>
        </row>
        <row r="100">
          <cell r="B100" t="str">
            <v/>
          </cell>
          <cell r="C100" t="str">
            <v/>
          </cell>
          <cell r="D100" t="str">
            <v>CUSCONN101CCONCOMMON</v>
          </cell>
          <cell r="E100" t="str">
            <v>100013926</v>
          </cell>
          <cell r="F100" t="str">
            <v>92300</v>
          </cell>
          <cell r="G100" t="str">
            <v>Attend CEO Updates</v>
          </cell>
          <cell r="H100" t="str">
            <v>311</v>
          </cell>
          <cell r="I100" t="str">
            <v>101</v>
          </cell>
          <cell r="J100" t="str">
            <v>5065</v>
          </cell>
          <cell r="K100" t="str">
            <v>Project Time</v>
          </cell>
          <cell r="L100" t="str">
            <v>Project Time</v>
          </cell>
          <cell r="M100" t="str">
            <v>MANAGER, CUSTOMER CONNECTIONS</v>
          </cell>
          <cell r="O100">
            <v>90.150380859375005</v>
          </cell>
          <cell r="P100">
            <v>8</v>
          </cell>
          <cell r="Q100">
            <v>721.20304687500004</v>
          </cell>
          <cell r="S100" t="str">
            <v/>
          </cell>
          <cell r="T100" t="str">
            <v>609000311-101-5065</v>
          </cell>
          <cell r="U100" t="str">
            <v>609000</v>
          </cell>
          <cell r="V100" t="str">
            <v>Direct labour - Project (ABC costs)</v>
          </cell>
          <cell r="X100">
            <v>721</v>
          </cell>
          <cell r="AB100">
            <v>360.5</v>
          </cell>
          <cell r="AI100">
            <v>360.5</v>
          </cell>
          <cell r="AK100">
            <v>721</v>
          </cell>
          <cell r="AL100">
            <v>0</v>
          </cell>
        </row>
        <row r="101">
          <cell r="B101" t="str">
            <v/>
          </cell>
          <cell r="C101" t="str">
            <v/>
          </cell>
          <cell r="D101" t="str">
            <v>CUSCONN101CCONCOMMON</v>
          </cell>
          <cell r="E101" t="str">
            <v>100013926</v>
          </cell>
          <cell r="F101" t="str">
            <v>92300</v>
          </cell>
          <cell r="G101" t="str">
            <v>Attend CEO Updates</v>
          </cell>
          <cell r="H101" t="str">
            <v>311</v>
          </cell>
          <cell r="I101" t="str">
            <v>101</v>
          </cell>
          <cell r="J101" t="str">
            <v>5065</v>
          </cell>
          <cell r="K101" t="str">
            <v>Workorder Time</v>
          </cell>
          <cell r="L101" t="str">
            <v>Workorder Time</v>
          </cell>
          <cell r="M101" t="str">
            <v>METER SUPPORT CLERK</v>
          </cell>
          <cell r="O101">
            <v>42.023799479166669</v>
          </cell>
          <cell r="P101">
            <v>24</v>
          </cell>
          <cell r="Q101">
            <v>1008.5711875000001</v>
          </cell>
          <cell r="S101" t="str">
            <v/>
          </cell>
          <cell r="T101" t="str">
            <v>608000311-101-5065</v>
          </cell>
          <cell r="U101" t="str">
            <v>608000</v>
          </cell>
          <cell r="V101" t="str">
            <v>Direct labour - Work order</v>
          </cell>
          <cell r="X101">
            <v>1009</v>
          </cell>
          <cell r="AB101">
            <v>504.5</v>
          </cell>
          <cell r="AI101">
            <v>504.5</v>
          </cell>
          <cell r="AK101">
            <v>1009</v>
          </cell>
          <cell r="AL101">
            <v>0</v>
          </cell>
        </row>
        <row r="102">
          <cell r="B102" t="str">
            <v/>
          </cell>
          <cell r="C102" t="str">
            <v/>
          </cell>
          <cell r="D102" t="str">
            <v>CUSCONN101CCONCOMMON</v>
          </cell>
          <cell r="E102" t="str">
            <v>100013926</v>
          </cell>
          <cell r="F102" t="str">
            <v>92300</v>
          </cell>
          <cell r="G102" t="str">
            <v>Attend CEO Updates</v>
          </cell>
          <cell r="H102" t="str">
            <v>311</v>
          </cell>
          <cell r="I102" t="str">
            <v>101</v>
          </cell>
          <cell r="J102" t="str">
            <v>5065</v>
          </cell>
          <cell r="K102" t="str">
            <v>Workorder Time</v>
          </cell>
          <cell r="L102" t="str">
            <v>Workorder Time</v>
          </cell>
          <cell r="M102" t="str">
            <v>Meterperson - 1st Class</v>
          </cell>
          <cell r="O102">
            <v>67.801499023437501</v>
          </cell>
          <cell r="P102">
            <v>112</v>
          </cell>
          <cell r="Q102">
            <v>7593.7678906250003</v>
          </cell>
          <cell r="S102" t="str">
            <v/>
          </cell>
          <cell r="T102" t="str">
            <v>608000311-101-5065</v>
          </cell>
          <cell r="U102" t="str">
            <v>608000</v>
          </cell>
          <cell r="V102" t="str">
            <v>Direct labour - Work order</v>
          </cell>
          <cell r="X102">
            <v>7594</v>
          </cell>
          <cell r="AB102">
            <v>3797</v>
          </cell>
          <cell r="AI102">
            <v>3797</v>
          </cell>
          <cell r="AK102">
            <v>7594</v>
          </cell>
          <cell r="AL102">
            <v>0</v>
          </cell>
        </row>
        <row r="103">
          <cell r="B103" t="str">
            <v/>
          </cell>
          <cell r="C103" t="str">
            <v/>
          </cell>
          <cell r="D103" t="str">
            <v>CUSCONN101CCONCOMMON</v>
          </cell>
          <cell r="E103" t="str">
            <v>100013926</v>
          </cell>
          <cell r="F103" t="str">
            <v>92300</v>
          </cell>
          <cell r="G103" t="str">
            <v>Attend CEO Updates</v>
          </cell>
          <cell r="H103" t="str">
            <v>311</v>
          </cell>
          <cell r="I103" t="str">
            <v>101</v>
          </cell>
          <cell r="J103" t="str">
            <v>5065</v>
          </cell>
          <cell r="K103" t="str">
            <v>Project Time</v>
          </cell>
          <cell r="L103" t="str">
            <v>Project Time</v>
          </cell>
          <cell r="M103" t="str">
            <v>SUPERVISOR, CUSTOMER CONNECTIONS</v>
          </cell>
          <cell r="O103">
            <v>84.962177734375004</v>
          </cell>
          <cell r="P103">
            <v>8</v>
          </cell>
          <cell r="Q103">
            <v>679.69742187500003</v>
          </cell>
          <cell r="S103" t="str">
            <v/>
          </cell>
          <cell r="T103" t="str">
            <v>609000311-101-5065</v>
          </cell>
          <cell r="U103" t="str">
            <v>609000</v>
          </cell>
          <cell r="V103" t="str">
            <v>Direct labour - Project (ABC costs)</v>
          </cell>
          <cell r="X103">
            <v>680</v>
          </cell>
          <cell r="AB103">
            <v>340</v>
          </cell>
          <cell r="AI103">
            <v>340</v>
          </cell>
          <cell r="AK103">
            <v>680</v>
          </cell>
          <cell r="AL103">
            <v>0</v>
          </cell>
        </row>
        <row r="104">
          <cell r="B104" t="str">
            <v/>
          </cell>
          <cell r="C104" t="str">
            <v/>
          </cell>
          <cell r="D104" t="str">
            <v>CUSCONN101CCONCOMMON</v>
          </cell>
          <cell r="E104" t="str">
            <v>100013926</v>
          </cell>
          <cell r="F104" t="str">
            <v>92300</v>
          </cell>
          <cell r="G104" t="str">
            <v>Attend CEO Updates</v>
          </cell>
          <cell r="H104" t="str">
            <v>311</v>
          </cell>
          <cell r="I104" t="str">
            <v>101</v>
          </cell>
          <cell r="J104" t="str">
            <v>5065</v>
          </cell>
          <cell r="K104" t="str">
            <v>Workorder Time</v>
          </cell>
          <cell r="L104" t="str">
            <v>Workorder Time</v>
          </cell>
          <cell r="M104" t="str">
            <v>Engineering Technologist</v>
          </cell>
          <cell r="O104">
            <v>71.453197916666667</v>
          </cell>
          <cell r="P104">
            <v>7</v>
          </cell>
          <cell r="Q104">
            <v>500.17238541666666</v>
          </cell>
          <cell r="S104" t="str">
            <v/>
          </cell>
          <cell r="T104" t="str">
            <v>608000311-101-5065</v>
          </cell>
          <cell r="U104" t="str">
            <v>608000</v>
          </cell>
          <cell r="V104" t="str">
            <v>Direct labour - Work order</v>
          </cell>
          <cell r="X104">
            <v>500</v>
          </cell>
          <cell r="AB104">
            <v>250</v>
          </cell>
          <cell r="AI104">
            <v>250</v>
          </cell>
          <cell r="AK104">
            <v>500</v>
          </cell>
          <cell r="AL104">
            <v>0</v>
          </cell>
        </row>
        <row r="105">
          <cell r="B105" t="str">
            <v/>
          </cell>
          <cell r="C105" t="str">
            <v/>
          </cell>
          <cell r="D105" t="str">
            <v>CUSCONN101CCONCOMMON</v>
          </cell>
          <cell r="E105" t="str">
            <v>100013926</v>
          </cell>
          <cell r="F105" t="str">
            <v>92300</v>
          </cell>
          <cell r="G105" t="str">
            <v>Attend CEO Updates</v>
          </cell>
          <cell r="H105" t="str">
            <v>311</v>
          </cell>
          <cell r="I105" t="str">
            <v>101</v>
          </cell>
          <cell r="J105" t="str">
            <v>5065</v>
          </cell>
          <cell r="K105" t="str">
            <v>Workorder Time</v>
          </cell>
          <cell r="L105" t="str">
            <v>Workorder Time</v>
          </cell>
          <cell r="M105" t="str">
            <v>Engineering Technician 2</v>
          </cell>
          <cell r="O105">
            <v>51.01459895833333</v>
          </cell>
          <cell r="P105">
            <v>14</v>
          </cell>
          <cell r="Q105">
            <v>714.20438541666658</v>
          </cell>
          <cell r="S105" t="str">
            <v/>
          </cell>
          <cell r="T105" t="str">
            <v>608000311-101-5065</v>
          </cell>
          <cell r="U105" t="str">
            <v>608000</v>
          </cell>
          <cell r="V105" t="str">
            <v>Direct labour - Work order</v>
          </cell>
          <cell r="X105">
            <v>714</v>
          </cell>
          <cell r="AB105">
            <v>357</v>
          </cell>
          <cell r="AI105">
            <v>357</v>
          </cell>
          <cell r="AK105">
            <v>714</v>
          </cell>
          <cell r="AL105">
            <v>0</v>
          </cell>
        </row>
        <row r="106">
          <cell r="B106" t="str">
            <v/>
          </cell>
          <cell r="C106" t="str">
            <v/>
          </cell>
          <cell r="D106" t="str">
            <v>CUSCONN101CCONCOMMON</v>
          </cell>
          <cell r="E106" t="str">
            <v>100013927</v>
          </cell>
          <cell r="F106" t="str">
            <v>92600</v>
          </cell>
          <cell r="G106" t="str">
            <v>Industry Meetings, Workshops and Group Meetings</v>
          </cell>
          <cell r="H106" t="str">
            <v>311</v>
          </cell>
          <cell r="I106" t="str">
            <v>101</v>
          </cell>
          <cell r="J106" t="str">
            <v>5065</v>
          </cell>
          <cell r="K106" t="str">
            <v>A/P</v>
          </cell>
          <cell r="L106" t="str">
            <v>SA89 - Travel and Accommodations</v>
          </cell>
          <cell r="N106">
            <v>3000</v>
          </cell>
          <cell r="O106" t="str">
            <v/>
          </cell>
          <cell r="Q106" t="str">
            <v/>
          </cell>
          <cell r="S106" t="str">
            <v/>
          </cell>
          <cell r="T106" t="str">
            <v>620000311-101-5065</v>
          </cell>
          <cell r="U106" t="str">
            <v>620000</v>
          </cell>
          <cell r="V106" t="str">
            <v>Travel and accommodations</v>
          </cell>
          <cell r="X106">
            <v>3000</v>
          </cell>
          <cell r="Y106">
            <v>250</v>
          </cell>
          <cell r="Z106">
            <v>250</v>
          </cell>
          <cell r="AA106">
            <v>250</v>
          </cell>
          <cell r="AB106">
            <v>250</v>
          </cell>
          <cell r="AC106">
            <v>250</v>
          </cell>
          <cell r="AD106">
            <v>250</v>
          </cell>
          <cell r="AE106">
            <v>250</v>
          </cell>
          <cell r="AF106">
            <v>250</v>
          </cell>
          <cell r="AG106">
            <v>250</v>
          </cell>
          <cell r="AH106">
            <v>250</v>
          </cell>
          <cell r="AI106">
            <v>250</v>
          </cell>
          <cell r="AJ106">
            <v>250</v>
          </cell>
          <cell r="AK106">
            <v>3000</v>
          </cell>
          <cell r="AL106">
            <v>0</v>
          </cell>
        </row>
        <row r="107">
          <cell r="B107" t="str">
            <v/>
          </cell>
          <cell r="C107" t="str">
            <v/>
          </cell>
          <cell r="D107" t="str">
            <v>CUSCONN101CCONCOMMON</v>
          </cell>
          <cell r="E107" t="str">
            <v>100013927</v>
          </cell>
          <cell r="F107" t="str">
            <v>92600</v>
          </cell>
          <cell r="G107" t="str">
            <v>Industry Meetings, Workshops and Group Meetings</v>
          </cell>
          <cell r="H107" t="str">
            <v>311</v>
          </cell>
          <cell r="I107" t="str">
            <v>101</v>
          </cell>
          <cell r="J107" t="str">
            <v>5065</v>
          </cell>
          <cell r="K107" t="str">
            <v>Project Time</v>
          </cell>
          <cell r="L107" t="str">
            <v>Project Time</v>
          </cell>
          <cell r="M107" t="str">
            <v>MANAGER, CUSTOMER CONNECTIONS</v>
          </cell>
          <cell r="O107">
            <v>90.150380859375005</v>
          </cell>
          <cell r="P107">
            <v>64</v>
          </cell>
          <cell r="Q107">
            <v>5769.6243750000003</v>
          </cell>
          <cell r="S107" t="str">
            <v/>
          </cell>
          <cell r="T107" t="str">
            <v>609000311-101-5065</v>
          </cell>
          <cell r="U107" t="str">
            <v>609000</v>
          </cell>
          <cell r="V107" t="str">
            <v>Direct labour - Project (ABC costs)</v>
          </cell>
          <cell r="X107">
            <v>5770</v>
          </cell>
          <cell r="Y107">
            <v>480.83333333333331</v>
          </cell>
          <cell r="Z107">
            <v>480.83333333333331</v>
          </cell>
          <cell r="AA107">
            <v>480.83333333333331</v>
          </cell>
          <cell r="AB107">
            <v>480.83333333333331</v>
          </cell>
          <cell r="AC107">
            <v>480.83333333333331</v>
          </cell>
          <cell r="AD107">
            <v>480.83333333333331</v>
          </cell>
          <cell r="AE107">
            <v>480.83333333333331</v>
          </cell>
          <cell r="AF107">
            <v>480.83333333333331</v>
          </cell>
          <cell r="AG107">
            <v>480.83333333333331</v>
          </cell>
          <cell r="AH107">
            <v>480.83333333333331</v>
          </cell>
          <cell r="AI107">
            <v>480.83333333333331</v>
          </cell>
          <cell r="AJ107">
            <v>480.83333333333331</v>
          </cell>
          <cell r="AK107">
            <v>5769.9999999999991</v>
          </cell>
          <cell r="AL107">
            <v>0</v>
          </cell>
        </row>
        <row r="108">
          <cell r="B108" t="str">
            <v/>
          </cell>
          <cell r="C108" t="str">
            <v/>
          </cell>
          <cell r="D108" t="str">
            <v>CUSCONN101CCONCOMMON</v>
          </cell>
          <cell r="E108" t="str">
            <v>100013927</v>
          </cell>
          <cell r="F108" t="str">
            <v>92600</v>
          </cell>
          <cell r="G108" t="str">
            <v>Industry Meetings, Workshops and Group Meetings</v>
          </cell>
          <cell r="H108" t="str">
            <v>311</v>
          </cell>
          <cell r="I108" t="str">
            <v>101</v>
          </cell>
          <cell r="J108" t="str">
            <v>5065</v>
          </cell>
          <cell r="K108" t="str">
            <v>Project Time</v>
          </cell>
          <cell r="L108" t="str">
            <v>Project Time</v>
          </cell>
          <cell r="M108" t="str">
            <v>SUPERVISOR, CUSTOMER CONNECTIONS</v>
          </cell>
          <cell r="O108">
            <v>84.962177734375004</v>
          </cell>
          <cell r="P108">
            <v>64</v>
          </cell>
          <cell r="Q108">
            <v>5437.5793750000003</v>
          </cell>
          <cell r="S108" t="str">
            <v/>
          </cell>
          <cell r="T108" t="str">
            <v>609000311-101-5065</v>
          </cell>
          <cell r="U108" t="str">
            <v>609000</v>
          </cell>
          <cell r="V108" t="str">
            <v>Direct labour - Project (ABC costs)</v>
          </cell>
          <cell r="X108">
            <v>5438</v>
          </cell>
          <cell r="Y108">
            <v>453.16666666666669</v>
          </cell>
          <cell r="Z108">
            <v>453.16666666666669</v>
          </cell>
          <cell r="AA108">
            <v>453.16666666666669</v>
          </cell>
          <cell r="AB108">
            <v>453.16666666666669</v>
          </cell>
          <cell r="AC108">
            <v>453.16666666666669</v>
          </cell>
          <cell r="AD108">
            <v>453.16666666666669</v>
          </cell>
          <cell r="AE108">
            <v>453.16666666666669</v>
          </cell>
          <cell r="AF108">
            <v>453.16666666666669</v>
          </cell>
          <cell r="AG108">
            <v>453.16666666666669</v>
          </cell>
          <cell r="AH108">
            <v>453.16666666666669</v>
          </cell>
          <cell r="AI108">
            <v>453.16666666666669</v>
          </cell>
          <cell r="AJ108">
            <v>453.16666666666669</v>
          </cell>
          <cell r="AK108">
            <v>5438</v>
          </cell>
          <cell r="AL108">
            <v>0</v>
          </cell>
        </row>
        <row r="109">
          <cell r="B109" t="str">
            <v/>
          </cell>
          <cell r="C109" t="str">
            <v/>
          </cell>
          <cell r="D109" t="str">
            <v>CUSCONN101CCONCOMMON</v>
          </cell>
          <cell r="E109" t="str">
            <v>100013927</v>
          </cell>
          <cell r="F109" t="str">
            <v>92600</v>
          </cell>
          <cell r="G109" t="str">
            <v>Industry Meetings, Workshops and Group Meetings</v>
          </cell>
          <cell r="H109" t="str">
            <v>311</v>
          </cell>
          <cell r="I109" t="str">
            <v>101</v>
          </cell>
          <cell r="J109" t="str">
            <v>5065</v>
          </cell>
          <cell r="K109" t="str">
            <v>Workorder Time</v>
          </cell>
          <cell r="L109" t="str">
            <v>Workorder Time</v>
          </cell>
          <cell r="M109" t="str">
            <v>Meterperson - 1st Class</v>
          </cell>
          <cell r="O109">
            <v>67.801499023437501</v>
          </cell>
          <cell r="P109">
            <v>80</v>
          </cell>
          <cell r="Q109">
            <v>5424.1199218749998</v>
          </cell>
          <cell r="S109" t="str">
            <v/>
          </cell>
          <cell r="T109" t="str">
            <v>608000311-101-5065</v>
          </cell>
          <cell r="U109" t="str">
            <v>608000</v>
          </cell>
          <cell r="V109" t="str">
            <v>Direct labour - Work order</v>
          </cell>
          <cell r="X109">
            <v>5424</v>
          </cell>
          <cell r="Y109">
            <v>452</v>
          </cell>
          <cell r="Z109">
            <v>452</v>
          </cell>
          <cell r="AA109">
            <v>452</v>
          </cell>
          <cell r="AB109">
            <v>452</v>
          </cell>
          <cell r="AC109">
            <v>452</v>
          </cell>
          <cell r="AD109">
            <v>452</v>
          </cell>
          <cell r="AE109">
            <v>452</v>
          </cell>
          <cell r="AF109">
            <v>452</v>
          </cell>
          <cell r="AG109">
            <v>452</v>
          </cell>
          <cell r="AH109">
            <v>452</v>
          </cell>
          <cell r="AI109">
            <v>452</v>
          </cell>
          <cell r="AJ109">
            <v>452</v>
          </cell>
          <cell r="AK109">
            <v>5424</v>
          </cell>
          <cell r="AL109">
            <v>0</v>
          </cell>
        </row>
        <row r="110">
          <cell r="B110" t="str">
            <v/>
          </cell>
          <cell r="C110" t="str">
            <v/>
          </cell>
          <cell r="D110" t="str">
            <v>CUSCONN101CCONCOMMON</v>
          </cell>
          <cell r="E110" t="str">
            <v>100013928</v>
          </cell>
          <cell r="F110" t="str">
            <v>93000</v>
          </cell>
          <cell r="G110" t="str">
            <v>Create &amp; Maintain Department Reports</v>
          </cell>
          <cell r="H110" t="str">
            <v>311</v>
          </cell>
          <cell r="I110" t="str">
            <v>101</v>
          </cell>
          <cell r="J110" t="str">
            <v>5065</v>
          </cell>
          <cell r="K110" t="str">
            <v>A/P</v>
          </cell>
          <cell r="L110" t="str">
            <v>SA12 - Other Supplies</v>
          </cell>
          <cell r="M110" t="str">
            <v>A/P</v>
          </cell>
          <cell r="N110">
            <v>100</v>
          </cell>
          <cell r="O110" t="str">
            <v/>
          </cell>
          <cell r="Q110" t="str">
            <v/>
          </cell>
          <cell r="S110" t="str">
            <v/>
          </cell>
          <cell r="T110" t="str">
            <v>709000311-101-5065</v>
          </cell>
          <cell r="U110" t="str">
            <v>709000</v>
          </cell>
          <cell r="V110" t="str">
            <v>Other supplies</v>
          </cell>
          <cell r="X110">
            <v>100</v>
          </cell>
          <cell r="Y110">
            <v>8.3333333333333339</v>
          </cell>
          <cell r="Z110">
            <v>8.3333333333333339</v>
          </cell>
          <cell r="AA110">
            <v>8.3333333333333339</v>
          </cell>
          <cell r="AB110">
            <v>8.3333333333333339</v>
          </cell>
          <cell r="AC110">
            <v>8.3333333333333339</v>
          </cell>
          <cell r="AD110">
            <v>8.3333333333333339</v>
          </cell>
          <cell r="AE110">
            <v>8.3333333333333339</v>
          </cell>
          <cell r="AF110">
            <v>8.3333333333333339</v>
          </cell>
          <cell r="AG110">
            <v>8.3333333333333339</v>
          </cell>
          <cell r="AH110">
            <v>8.3333333333333339</v>
          </cell>
          <cell r="AI110">
            <v>8.3333333333333339</v>
          </cell>
          <cell r="AJ110">
            <v>8.3333333333333339</v>
          </cell>
          <cell r="AK110">
            <v>99.999999999999986</v>
          </cell>
          <cell r="AL110">
            <v>0</v>
          </cell>
        </row>
        <row r="111">
          <cell r="B111" t="str">
            <v/>
          </cell>
          <cell r="C111" t="str">
            <v/>
          </cell>
          <cell r="D111" t="str">
            <v>CUSCONN101CCONCOMMON</v>
          </cell>
          <cell r="E111" t="str">
            <v>100013928</v>
          </cell>
          <cell r="F111" t="str">
            <v>93000</v>
          </cell>
          <cell r="G111" t="str">
            <v>Create &amp; Maintain Department Reports</v>
          </cell>
          <cell r="H111" t="str">
            <v>311</v>
          </cell>
          <cell r="I111" t="str">
            <v>101</v>
          </cell>
          <cell r="J111" t="str">
            <v>5065</v>
          </cell>
          <cell r="K111" t="str">
            <v>Project Time</v>
          </cell>
          <cell r="L111" t="str">
            <v>Project Time</v>
          </cell>
          <cell r="M111" t="str">
            <v>MANAGER, CUSTOMER CONNECTIONS</v>
          </cell>
          <cell r="O111">
            <v>90.150380859375005</v>
          </cell>
          <cell r="P111">
            <v>125</v>
          </cell>
          <cell r="Q111">
            <v>11268.797607421875</v>
          </cell>
          <cell r="S111" t="str">
            <v/>
          </cell>
          <cell r="T111" t="str">
            <v>609000311-101-5065</v>
          </cell>
          <cell r="U111" t="str">
            <v>609000</v>
          </cell>
          <cell r="V111" t="str">
            <v>Direct labour - Project (ABC costs)</v>
          </cell>
          <cell r="X111">
            <v>11269</v>
          </cell>
          <cell r="Y111">
            <v>939.08333333333337</v>
          </cell>
          <cell r="Z111">
            <v>939.08333333333337</v>
          </cell>
          <cell r="AA111">
            <v>939.08333333333337</v>
          </cell>
          <cell r="AB111">
            <v>939.08333333333337</v>
          </cell>
          <cell r="AC111">
            <v>939.08333333333337</v>
          </cell>
          <cell r="AD111">
            <v>939.08333333333337</v>
          </cell>
          <cell r="AE111">
            <v>939.08333333333337</v>
          </cell>
          <cell r="AF111">
            <v>939.08333333333337</v>
          </cell>
          <cell r="AG111">
            <v>939.08333333333337</v>
          </cell>
          <cell r="AH111">
            <v>939.08333333333337</v>
          </cell>
          <cell r="AI111">
            <v>939.08333333333337</v>
          </cell>
          <cell r="AJ111">
            <v>939.08333333333337</v>
          </cell>
          <cell r="AK111">
            <v>11269.000000000002</v>
          </cell>
          <cell r="AL111">
            <v>0</v>
          </cell>
        </row>
        <row r="112">
          <cell r="B112" t="str">
            <v/>
          </cell>
          <cell r="C112" t="str">
            <v/>
          </cell>
          <cell r="D112" t="str">
            <v>CUSCONN101CCONCOMMON</v>
          </cell>
          <cell r="E112" t="str">
            <v>100013928</v>
          </cell>
          <cell r="F112" t="str">
            <v>93000</v>
          </cell>
          <cell r="G112" t="str">
            <v>Create &amp; Maintain Department Reports</v>
          </cell>
          <cell r="H112" t="str">
            <v>311</v>
          </cell>
          <cell r="I112" t="str">
            <v>101</v>
          </cell>
          <cell r="J112" t="str">
            <v>5065</v>
          </cell>
          <cell r="K112" t="str">
            <v>Workorder Time</v>
          </cell>
          <cell r="L112" t="str">
            <v>Workorder Time</v>
          </cell>
          <cell r="M112" t="str">
            <v>METER SUPPORT CLERK</v>
          </cell>
          <cell r="O112">
            <v>42.023799479166669</v>
          </cell>
          <cell r="P112">
            <v>63</v>
          </cell>
          <cell r="Q112">
            <v>2647.4993671875</v>
          </cell>
          <cell r="S112" t="str">
            <v/>
          </cell>
          <cell r="T112" t="str">
            <v>608000311-101-5065</v>
          </cell>
          <cell r="U112" t="str">
            <v>608000</v>
          </cell>
          <cell r="V112" t="str">
            <v>Direct labour - Work order</v>
          </cell>
          <cell r="W112" t="str">
            <v>3 days per clerk</v>
          </cell>
          <cell r="X112">
            <v>2647</v>
          </cell>
          <cell r="Y112">
            <v>220.58333333333334</v>
          </cell>
          <cell r="Z112">
            <v>220.58333333333334</v>
          </cell>
          <cell r="AA112">
            <v>220.58333333333334</v>
          </cell>
          <cell r="AB112">
            <v>220.58333333333334</v>
          </cell>
          <cell r="AC112">
            <v>220.58333333333334</v>
          </cell>
          <cell r="AD112">
            <v>220.58333333333334</v>
          </cell>
          <cell r="AE112">
            <v>220.58333333333334</v>
          </cell>
          <cell r="AF112">
            <v>220.58333333333334</v>
          </cell>
          <cell r="AG112">
            <v>220.58333333333334</v>
          </cell>
          <cell r="AH112">
            <v>220.58333333333334</v>
          </cell>
          <cell r="AI112">
            <v>220.58333333333334</v>
          </cell>
          <cell r="AJ112">
            <v>220.58333333333334</v>
          </cell>
          <cell r="AK112">
            <v>2647</v>
          </cell>
          <cell r="AL112">
            <v>0</v>
          </cell>
        </row>
        <row r="113">
          <cell r="B113" t="str">
            <v/>
          </cell>
          <cell r="C113" t="str">
            <v/>
          </cell>
          <cell r="D113" t="str">
            <v>CUSCONN101CCONCOMMON</v>
          </cell>
          <cell r="E113" t="str">
            <v>100013928</v>
          </cell>
          <cell r="F113" t="str">
            <v>93000</v>
          </cell>
          <cell r="G113" t="str">
            <v>Create &amp; Maintain Department Reports</v>
          </cell>
          <cell r="H113" t="str">
            <v>311</v>
          </cell>
          <cell r="I113" t="str">
            <v>101</v>
          </cell>
          <cell r="J113" t="str">
            <v>5065</v>
          </cell>
          <cell r="K113" t="str">
            <v>Project Time</v>
          </cell>
          <cell r="L113" t="str">
            <v>Project Time</v>
          </cell>
          <cell r="M113" t="str">
            <v>SUPERVISOR, CUSTOMER CONNECTIONS</v>
          </cell>
          <cell r="O113">
            <v>84.962177734375004</v>
          </cell>
          <cell r="Q113">
            <v>0</v>
          </cell>
          <cell r="S113" t="str">
            <v/>
          </cell>
          <cell r="T113" t="str">
            <v>609000311-101-5065</v>
          </cell>
          <cell r="U113" t="str">
            <v>609000</v>
          </cell>
          <cell r="V113" t="str">
            <v>Direct labour - Project (ABC costs)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</row>
        <row r="114">
          <cell r="B114" t="str">
            <v/>
          </cell>
          <cell r="C114" t="str">
            <v/>
          </cell>
          <cell r="D114" t="str">
            <v>CUSCONN101CCONCOMMON</v>
          </cell>
          <cell r="E114" t="str">
            <v>100013928</v>
          </cell>
          <cell r="F114" t="str">
            <v>93000</v>
          </cell>
          <cell r="G114" t="str">
            <v>Create &amp; Maintain Department Reports</v>
          </cell>
          <cell r="H114" t="str">
            <v>311</v>
          </cell>
          <cell r="I114" t="str">
            <v>101</v>
          </cell>
          <cell r="J114" t="str">
            <v>5065</v>
          </cell>
          <cell r="K114" t="str">
            <v>Project Time</v>
          </cell>
          <cell r="L114" t="str">
            <v>Project Time</v>
          </cell>
          <cell r="O114" t="str">
            <v/>
          </cell>
          <cell r="Q114" t="str">
            <v/>
          </cell>
          <cell r="S114" t="str">
            <v/>
          </cell>
          <cell r="T114" t="str">
            <v>609000311-101-5065</v>
          </cell>
          <cell r="U114" t="str">
            <v>609000</v>
          </cell>
          <cell r="V114" t="str">
            <v>Direct labour - Project (ABC costs)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</row>
        <row r="115">
          <cell r="B115" t="str">
            <v/>
          </cell>
          <cell r="C115" t="str">
            <v/>
          </cell>
          <cell r="D115" t="str">
            <v>CUSCONN101CCONCOMMON</v>
          </cell>
          <cell r="E115" t="str">
            <v>100013929</v>
          </cell>
          <cell r="F115" t="str">
            <v>93100</v>
          </cell>
          <cell r="G115" t="str">
            <v>Create &amp; Maintain Corporate Reports</v>
          </cell>
          <cell r="H115" t="str">
            <v>311</v>
          </cell>
          <cell r="I115" t="str">
            <v>101</v>
          </cell>
          <cell r="J115" t="str">
            <v>5065</v>
          </cell>
          <cell r="K115" t="str">
            <v>Project Time</v>
          </cell>
          <cell r="L115" t="str">
            <v>Project Time</v>
          </cell>
          <cell r="M115" t="str">
            <v>MANAGER, CUSTOMER CONNECTIONS</v>
          </cell>
          <cell r="O115">
            <v>90.150380859375005</v>
          </cell>
          <cell r="P115">
            <v>100</v>
          </cell>
          <cell r="Q115">
            <v>9015.0380859375</v>
          </cell>
          <cell r="S115" t="str">
            <v/>
          </cell>
          <cell r="T115" t="str">
            <v>609000311-101-5065</v>
          </cell>
          <cell r="U115" t="str">
            <v>609000</v>
          </cell>
          <cell r="V115" t="str">
            <v>Direct labour - Project (ABC costs)</v>
          </cell>
          <cell r="X115">
            <v>9015</v>
          </cell>
          <cell r="Y115">
            <v>751.25</v>
          </cell>
          <cell r="Z115">
            <v>751.25</v>
          </cell>
          <cell r="AA115">
            <v>751.25</v>
          </cell>
          <cell r="AB115">
            <v>751.25</v>
          </cell>
          <cell r="AC115">
            <v>751.25</v>
          </cell>
          <cell r="AD115">
            <v>751.25</v>
          </cell>
          <cell r="AE115">
            <v>751.25</v>
          </cell>
          <cell r="AF115">
            <v>751.25</v>
          </cell>
          <cell r="AG115">
            <v>751.25</v>
          </cell>
          <cell r="AH115">
            <v>751.25</v>
          </cell>
          <cell r="AI115">
            <v>751.25</v>
          </cell>
          <cell r="AJ115">
            <v>751.25</v>
          </cell>
          <cell r="AK115">
            <v>9015</v>
          </cell>
          <cell r="AL115">
            <v>0</v>
          </cell>
        </row>
        <row r="116">
          <cell r="B116" t="str">
            <v/>
          </cell>
          <cell r="C116" t="str">
            <v/>
          </cell>
          <cell r="D116" t="str">
            <v>CUSCONN101CCONCOMMON</v>
          </cell>
          <cell r="E116" t="str">
            <v>100013929</v>
          </cell>
          <cell r="F116" t="str">
            <v>93100</v>
          </cell>
          <cell r="G116" t="str">
            <v>Create &amp; Maintain Corporate Reports</v>
          </cell>
          <cell r="H116" t="str">
            <v>311</v>
          </cell>
          <cell r="I116" t="str">
            <v>101</v>
          </cell>
          <cell r="J116" t="str">
            <v>5065</v>
          </cell>
          <cell r="K116" t="str">
            <v>Project Time</v>
          </cell>
          <cell r="L116" t="str">
            <v>Project Time</v>
          </cell>
          <cell r="M116" t="str">
            <v>SUPERVISOR, CUSTOMER CONNECTIONS</v>
          </cell>
          <cell r="O116">
            <v>84.962177734375004</v>
          </cell>
          <cell r="Q116">
            <v>0</v>
          </cell>
          <cell r="S116" t="str">
            <v/>
          </cell>
          <cell r="T116" t="str">
            <v>609000311-101-5065</v>
          </cell>
          <cell r="U116" t="str">
            <v>609000</v>
          </cell>
          <cell r="V116" t="str">
            <v>Direct labour - Project (ABC costs)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</row>
        <row r="117">
          <cell r="B117" t="str">
            <v/>
          </cell>
          <cell r="C117" t="str">
            <v/>
          </cell>
          <cell r="D117" t="str">
            <v>CUSCONN101CCONCOMMON</v>
          </cell>
          <cell r="E117" t="str">
            <v>100013929</v>
          </cell>
          <cell r="F117" t="str">
            <v>93100</v>
          </cell>
          <cell r="G117" t="str">
            <v>Create &amp; Maintain Corporate Reports</v>
          </cell>
          <cell r="H117" t="str">
            <v>311</v>
          </cell>
          <cell r="I117" t="str">
            <v>101</v>
          </cell>
          <cell r="J117" t="str">
            <v>5065</v>
          </cell>
          <cell r="K117" t="str">
            <v>Project Time</v>
          </cell>
          <cell r="L117" t="str">
            <v>Project Time</v>
          </cell>
          <cell r="O117" t="str">
            <v/>
          </cell>
          <cell r="Q117" t="str">
            <v/>
          </cell>
          <cell r="S117" t="str">
            <v/>
          </cell>
          <cell r="T117" t="str">
            <v>609000311-101-5065</v>
          </cell>
          <cell r="U117" t="str">
            <v>609000</v>
          </cell>
          <cell r="V117" t="str">
            <v>Direct labour - Project (ABC costs)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</row>
        <row r="118">
          <cell r="B118" t="str">
            <v/>
          </cell>
          <cell r="C118" t="str">
            <v/>
          </cell>
          <cell r="D118" t="str">
            <v>CUSCONN101CCONCOMMON</v>
          </cell>
          <cell r="E118" t="str">
            <v>100013930</v>
          </cell>
          <cell r="F118" t="str">
            <v>94000</v>
          </cell>
          <cell r="G118" t="str">
            <v>Manage Performance</v>
          </cell>
          <cell r="H118" t="str">
            <v>311</v>
          </cell>
          <cell r="I118" t="str">
            <v>101</v>
          </cell>
          <cell r="J118" t="str">
            <v>5065</v>
          </cell>
          <cell r="K118" t="str">
            <v>Project Time</v>
          </cell>
          <cell r="L118" t="str">
            <v>Project Time</v>
          </cell>
          <cell r="M118" t="str">
            <v>MANAGER, CUSTOMER CONNECTIONS</v>
          </cell>
          <cell r="O118">
            <v>90.150380859375005</v>
          </cell>
          <cell r="P118">
            <v>65</v>
          </cell>
          <cell r="Q118">
            <v>5859.7747558593755</v>
          </cell>
          <cell r="S118" t="str">
            <v/>
          </cell>
          <cell r="T118" t="str">
            <v>609000311-101-5065</v>
          </cell>
          <cell r="U118" t="str">
            <v>609000</v>
          </cell>
          <cell r="V118" t="str">
            <v>Direct labour - Project (ABC costs)</v>
          </cell>
          <cell r="X118">
            <v>5860</v>
          </cell>
          <cell r="Y118">
            <v>488.33333333333331</v>
          </cell>
          <cell r="Z118">
            <v>488.33333333333331</v>
          </cell>
          <cell r="AA118">
            <v>488.33333333333331</v>
          </cell>
          <cell r="AB118">
            <v>488.33333333333331</v>
          </cell>
          <cell r="AC118">
            <v>488.33333333333331</v>
          </cell>
          <cell r="AD118">
            <v>488.33333333333331</v>
          </cell>
          <cell r="AE118">
            <v>488.33333333333331</v>
          </cell>
          <cell r="AF118">
            <v>488.33333333333331</v>
          </cell>
          <cell r="AG118">
            <v>488.33333333333331</v>
          </cell>
          <cell r="AH118">
            <v>488.33333333333331</v>
          </cell>
          <cell r="AI118">
            <v>488.33333333333331</v>
          </cell>
          <cell r="AJ118">
            <v>488.33333333333331</v>
          </cell>
          <cell r="AK118">
            <v>5859.9999999999991</v>
          </cell>
          <cell r="AL118">
            <v>0</v>
          </cell>
        </row>
        <row r="119">
          <cell r="B119" t="str">
            <v/>
          </cell>
          <cell r="C119" t="str">
            <v/>
          </cell>
          <cell r="D119" t="str">
            <v>CUSCONN101CCONCOMMON</v>
          </cell>
          <cell r="E119" t="str">
            <v>100013930</v>
          </cell>
          <cell r="F119" t="str">
            <v>94000</v>
          </cell>
          <cell r="G119" t="str">
            <v>Manage Performance</v>
          </cell>
          <cell r="H119" t="str">
            <v>311</v>
          </cell>
          <cell r="I119" t="str">
            <v>101</v>
          </cell>
          <cell r="J119" t="str">
            <v>5065</v>
          </cell>
          <cell r="K119" t="str">
            <v>Project Time</v>
          </cell>
          <cell r="L119" t="str">
            <v>Project Time</v>
          </cell>
          <cell r="M119" t="str">
            <v>SUPERVISOR, CUSTOMER CONNECTIONS</v>
          </cell>
          <cell r="O119">
            <v>84.962177734375004</v>
          </cell>
          <cell r="P119">
            <v>68</v>
          </cell>
          <cell r="Q119">
            <v>5777.4280859375003</v>
          </cell>
          <cell r="S119" t="str">
            <v/>
          </cell>
          <cell r="T119" t="str">
            <v>609000311-101-5065</v>
          </cell>
          <cell r="U119" t="str">
            <v>609000</v>
          </cell>
          <cell r="V119" t="str">
            <v>Direct labour - Project (ABC costs)</v>
          </cell>
          <cell r="W119" t="str">
            <v>1/2  day per man x 17 employees</v>
          </cell>
          <cell r="X119">
            <v>5777</v>
          </cell>
          <cell r="Y119">
            <v>481.41666666666669</v>
          </cell>
          <cell r="Z119">
            <v>481.41666666666669</v>
          </cell>
          <cell r="AA119">
            <v>481.41666666666669</v>
          </cell>
          <cell r="AB119">
            <v>481.41666666666669</v>
          </cell>
          <cell r="AC119">
            <v>481.41666666666669</v>
          </cell>
          <cell r="AD119">
            <v>481.41666666666669</v>
          </cell>
          <cell r="AE119">
            <v>481.41666666666669</v>
          </cell>
          <cell r="AF119">
            <v>481.41666666666669</v>
          </cell>
          <cell r="AG119">
            <v>481.41666666666669</v>
          </cell>
          <cell r="AH119">
            <v>481.41666666666669</v>
          </cell>
          <cell r="AI119">
            <v>481.41666666666669</v>
          </cell>
          <cell r="AJ119">
            <v>481.41666666666669</v>
          </cell>
          <cell r="AK119">
            <v>5777.0000000000009</v>
          </cell>
          <cell r="AL119">
            <v>0</v>
          </cell>
        </row>
        <row r="120">
          <cell r="B120" t="str">
            <v/>
          </cell>
          <cell r="C120" t="str">
            <v/>
          </cell>
          <cell r="D120" t="str">
            <v>CUSCONN101CCONCOMMON</v>
          </cell>
          <cell r="E120" t="str">
            <v>100013930</v>
          </cell>
          <cell r="F120" t="str">
            <v>94000</v>
          </cell>
          <cell r="G120" t="str">
            <v>Manage Performance</v>
          </cell>
          <cell r="H120" t="str">
            <v>311</v>
          </cell>
          <cell r="I120" t="str">
            <v>101</v>
          </cell>
          <cell r="J120" t="str">
            <v>5065</v>
          </cell>
          <cell r="K120" t="str">
            <v>Project Time</v>
          </cell>
          <cell r="L120" t="str">
            <v>Project Time</v>
          </cell>
          <cell r="O120" t="str">
            <v/>
          </cell>
          <cell r="Q120" t="str">
            <v/>
          </cell>
          <cell r="S120" t="str">
            <v/>
          </cell>
          <cell r="T120" t="str">
            <v>609000311-101-5065</v>
          </cell>
          <cell r="U120" t="str">
            <v>609000</v>
          </cell>
          <cell r="V120" t="str">
            <v>Direct labour - Project (ABC costs)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</row>
        <row r="121">
          <cell r="B121" t="str">
            <v/>
          </cell>
          <cell r="C121" t="str">
            <v/>
          </cell>
          <cell r="D121" t="str">
            <v>CUSCONN101CCONCOMMON</v>
          </cell>
          <cell r="E121" t="str">
            <v>100013931</v>
          </cell>
          <cell r="F121" t="str">
            <v>94200</v>
          </cell>
          <cell r="G121" t="str">
            <v>Daily Work Scheduling</v>
          </cell>
          <cell r="H121" t="str">
            <v>311</v>
          </cell>
          <cell r="I121" t="str">
            <v>101</v>
          </cell>
          <cell r="J121" t="str">
            <v>5065</v>
          </cell>
          <cell r="K121" t="str">
            <v>Project Time</v>
          </cell>
          <cell r="L121" t="str">
            <v>Project Time</v>
          </cell>
          <cell r="M121" t="str">
            <v>MANAGER, CUSTOMER CONNECTIONS</v>
          </cell>
          <cell r="O121">
            <v>90.150380859375005</v>
          </cell>
          <cell r="P121">
            <v>180</v>
          </cell>
          <cell r="Q121">
            <v>16227.068554687501</v>
          </cell>
          <cell r="S121" t="str">
            <v/>
          </cell>
          <cell r="T121" t="str">
            <v>609000311-101-5065</v>
          </cell>
          <cell r="U121" t="str">
            <v>609000</v>
          </cell>
          <cell r="V121" t="str">
            <v>Direct labour - Project (ABC costs)</v>
          </cell>
          <cell r="X121">
            <v>16227</v>
          </cell>
          <cell r="Y121">
            <v>1352.25</v>
          </cell>
          <cell r="Z121">
            <v>1352.25</v>
          </cell>
          <cell r="AA121">
            <v>1352.25</v>
          </cell>
          <cell r="AB121">
            <v>1352.25</v>
          </cell>
          <cell r="AC121">
            <v>1352.25</v>
          </cell>
          <cell r="AD121">
            <v>1352.25</v>
          </cell>
          <cell r="AE121">
            <v>1352.25</v>
          </cell>
          <cell r="AF121">
            <v>1352.25</v>
          </cell>
          <cell r="AG121">
            <v>1352.25</v>
          </cell>
          <cell r="AH121">
            <v>1352.25</v>
          </cell>
          <cell r="AI121">
            <v>1352.25</v>
          </cell>
          <cell r="AJ121">
            <v>1352.25</v>
          </cell>
          <cell r="AK121">
            <v>16227</v>
          </cell>
          <cell r="AL121">
            <v>0</v>
          </cell>
        </row>
        <row r="122">
          <cell r="B122" t="str">
            <v/>
          </cell>
          <cell r="C122" t="str">
            <v/>
          </cell>
          <cell r="D122" t="str">
            <v>CUSCONN101CCONCOMMON</v>
          </cell>
          <cell r="E122" t="str">
            <v>100013931</v>
          </cell>
          <cell r="F122" t="str">
            <v>94200</v>
          </cell>
          <cell r="G122" t="str">
            <v>Daily Work Scheduling</v>
          </cell>
          <cell r="H122" t="str">
            <v>311</v>
          </cell>
          <cell r="I122" t="str">
            <v>101</v>
          </cell>
          <cell r="J122" t="str">
            <v>5065</v>
          </cell>
          <cell r="K122" t="str">
            <v>Workorder Time</v>
          </cell>
          <cell r="L122" t="str">
            <v>Workorder Time</v>
          </cell>
          <cell r="M122" t="str">
            <v>METER SUPPORT CLERK</v>
          </cell>
          <cell r="O122">
            <v>42.023799479166669</v>
          </cell>
          <cell r="P122">
            <v>832</v>
          </cell>
          <cell r="Q122">
            <v>34963.801166666672</v>
          </cell>
          <cell r="S122" t="str">
            <v/>
          </cell>
          <cell r="T122" t="str">
            <v>608000311-101-5065</v>
          </cell>
          <cell r="U122" t="str">
            <v>608000</v>
          </cell>
          <cell r="V122" t="str">
            <v>Direct labour - Work order</v>
          </cell>
          <cell r="W122" t="str">
            <v>300 hours per clerk</v>
          </cell>
          <cell r="X122">
            <v>34964</v>
          </cell>
          <cell r="Y122">
            <v>2913.6666666666665</v>
          </cell>
          <cell r="Z122">
            <v>2913.6666666666665</v>
          </cell>
          <cell r="AA122">
            <v>2913.6666666666665</v>
          </cell>
          <cell r="AB122">
            <v>2913.6666666666665</v>
          </cell>
          <cell r="AC122">
            <v>2913.6666666666665</v>
          </cell>
          <cell r="AD122">
            <v>2913.6666666666665</v>
          </cell>
          <cell r="AE122">
            <v>2913.6666666666665</v>
          </cell>
          <cell r="AF122">
            <v>2913.6666666666665</v>
          </cell>
          <cell r="AG122">
            <v>2913.6666666666665</v>
          </cell>
          <cell r="AH122">
            <v>2913.6666666666665</v>
          </cell>
          <cell r="AI122">
            <v>2913.6666666666665</v>
          </cell>
          <cell r="AJ122">
            <v>2913.6666666666665</v>
          </cell>
          <cell r="AK122">
            <v>34964.000000000007</v>
          </cell>
          <cell r="AL122">
            <v>0</v>
          </cell>
        </row>
        <row r="123">
          <cell r="B123" t="str">
            <v/>
          </cell>
          <cell r="C123" t="str">
            <v/>
          </cell>
          <cell r="D123" t="str">
            <v>CUSCONN101CCONCOMMON</v>
          </cell>
          <cell r="E123" t="str">
            <v>100013931</v>
          </cell>
          <cell r="F123" t="str">
            <v>94200</v>
          </cell>
          <cell r="G123" t="str">
            <v>Daily Work Scheduling</v>
          </cell>
          <cell r="H123" t="str">
            <v>311</v>
          </cell>
          <cell r="I123" t="str">
            <v>101</v>
          </cell>
          <cell r="J123" t="str">
            <v>5065</v>
          </cell>
          <cell r="K123" t="str">
            <v>Workorder Time</v>
          </cell>
          <cell r="L123" t="str">
            <v>Workorder Time</v>
          </cell>
          <cell r="M123" t="str">
            <v>METERPERSON, LEAD HAND</v>
          </cell>
          <cell r="O123">
            <v>73.397998046875003</v>
          </cell>
          <cell r="P123">
            <v>260</v>
          </cell>
          <cell r="Q123">
            <v>19083.4794921875</v>
          </cell>
          <cell r="S123" t="str">
            <v/>
          </cell>
          <cell r="T123" t="str">
            <v>608000311-101-5065</v>
          </cell>
          <cell r="U123" t="str">
            <v>608000</v>
          </cell>
          <cell r="V123" t="str">
            <v>Direct labour - Work order</v>
          </cell>
          <cell r="X123">
            <v>19083</v>
          </cell>
          <cell r="Y123">
            <v>1590.25</v>
          </cell>
          <cell r="Z123">
            <v>1590.25</v>
          </cell>
          <cell r="AA123">
            <v>1590.25</v>
          </cell>
          <cell r="AB123">
            <v>1590.25</v>
          </cell>
          <cell r="AC123">
            <v>1590.25</v>
          </cell>
          <cell r="AD123">
            <v>1590.25</v>
          </cell>
          <cell r="AE123">
            <v>1590.25</v>
          </cell>
          <cell r="AF123">
            <v>1590.25</v>
          </cell>
          <cell r="AG123">
            <v>1590.25</v>
          </cell>
          <cell r="AH123">
            <v>1590.25</v>
          </cell>
          <cell r="AI123">
            <v>1590.25</v>
          </cell>
          <cell r="AJ123">
            <v>1590.25</v>
          </cell>
          <cell r="AK123">
            <v>19083</v>
          </cell>
          <cell r="AL123">
            <v>0</v>
          </cell>
        </row>
        <row r="124">
          <cell r="B124" t="str">
            <v/>
          </cell>
          <cell r="C124" t="str">
            <v/>
          </cell>
          <cell r="D124" t="str">
            <v>CUSCONN101CCONCOMMON</v>
          </cell>
          <cell r="E124" t="str">
            <v>100013931</v>
          </cell>
          <cell r="F124" t="str">
            <v>94200</v>
          </cell>
          <cell r="G124" t="str">
            <v>Daily Work Scheduling</v>
          </cell>
          <cell r="H124" t="str">
            <v>311</v>
          </cell>
          <cell r="I124" t="str">
            <v>101</v>
          </cell>
          <cell r="J124" t="str">
            <v>5065</v>
          </cell>
          <cell r="K124" t="str">
            <v>Project Time</v>
          </cell>
          <cell r="L124" t="str">
            <v>Project Time</v>
          </cell>
          <cell r="M124" t="str">
            <v>SUPERVISOR, CUSTOMER CONNECTIONS</v>
          </cell>
          <cell r="O124">
            <v>84.962177734375004</v>
          </cell>
          <cell r="P124">
            <v>100</v>
          </cell>
          <cell r="Q124">
            <v>8496.2177734375</v>
          </cell>
          <cell r="S124" t="str">
            <v/>
          </cell>
          <cell r="T124" t="str">
            <v>609000311-101-5065</v>
          </cell>
          <cell r="U124" t="str">
            <v>609000</v>
          </cell>
          <cell r="V124" t="str">
            <v>Direct labour - Project (ABC costs)</v>
          </cell>
          <cell r="X124">
            <v>8496</v>
          </cell>
          <cell r="Y124">
            <v>708</v>
          </cell>
          <cell r="Z124">
            <v>708</v>
          </cell>
          <cell r="AA124">
            <v>708</v>
          </cell>
          <cell r="AB124">
            <v>708</v>
          </cell>
          <cell r="AC124">
            <v>708</v>
          </cell>
          <cell r="AD124">
            <v>708</v>
          </cell>
          <cell r="AE124">
            <v>708</v>
          </cell>
          <cell r="AF124">
            <v>708</v>
          </cell>
          <cell r="AG124">
            <v>708</v>
          </cell>
          <cell r="AH124">
            <v>708</v>
          </cell>
          <cell r="AI124">
            <v>708</v>
          </cell>
          <cell r="AJ124">
            <v>708</v>
          </cell>
          <cell r="AK124">
            <v>8496</v>
          </cell>
          <cell r="AL124">
            <v>0</v>
          </cell>
        </row>
        <row r="125">
          <cell r="B125">
            <v>17</v>
          </cell>
          <cell r="C125" t="str">
            <v/>
          </cell>
          <cell r="D125" t="str">
            <v>CUSCONN101CCONCOMMON</v>
          </cell>
          <cell r="E125" t="str">
            <v>100013932</v>
          </cell>
          <cell r="F125" t="str">
            <v>95000</v>
          </cell>
          <cell r="G125" t="str">
            <v>Internal Training &amp; Development</v>
          </cell>
          <cell r="H125" t="str">
            <v>311</v>
          </cell>
          <cell r="I125" t="str">
            <v>101</v>
          </cell>
          <cell r="J125" t="str">
            <v>5065</v>
          </cell>
          <cell r="K125" t="str">
            <v>A/P</v>
          </cell>
          <cell r="L125" t="str">
            <v>SA1 - Training and Development</v>
          </cell>
          <cell r="M125" t="str">
            <v>A/P</v>
          </cell>
          <cell r="N125">
            <v>500</v>
          </cell>
          <cell r="O125" t="str">
            <v/>
          </cell>
          <cell r="Q125" t="str">
            <v/>
          </cell>
          <cell r="S125" t="str">
            <v/>
          </cell>
          <cell r="T125" t="str">
            <v>640000311-101-5065</v>
          </cell>
          <cell r="U125" t="str">
            <v>640000</v>
          </cell>
          <cell r="V125" t="str">
            <v>Training and development</v>
          </cell>
          <cell r="X125">
            <v>500</v>
          </cell>
          <cell r="Y125">
            <v>41.666666666666664</v>
          </cell>
          <cell r="Z125">
            <v>41.666666666666664</v>
          </cell>
          <cell r="AA125">
            <v>41.666666666666664</v>
          </cell>
          <cell r="AB125">
            <v>41.666666666666664</v>
          </cell>
          <cell r="AC125">
            <v>41.666666666666664</v>
          </cell>
          <cell r="AD125">
            <v>41.666666666666664</v>
          </cell>
          <cell r="AE125">
            <v>41.666666666666664</v>
          </cell>
          <cell r="AF125">
            <v>41.666666666666664</v>
          </cell>
          <cell r="AG125">
            <v>41.666666666666664</v>
          </cell>
          <cell r="AH125">
            <v>41.666666666666664</v>
          </cell>
          <cell r="AI125">
            <v>41.666666666666664</v>
          </cell>
          <cell r="AJ125">
            <v>41.666666666666664</v>
          </cell>
          <cell r="AK125">
            <v>500.00000000000006</v>
          </cell>
          <cell r="AL125">
            <v>0</v>
          </cell>
        </row>
        <row r="126">
          <cell r="B126" t="str">
            <v/>
          </cell>
          <cell r="C126" t="str">
            <v/>
          </cell>
          <cell r="D126" t="str">
            <v>CUSCONN101CCONCOMMON</v>
          </cell>
          <cell r="E126" t="str">
            <v>100013932</v>
          </cell>
          <cell r="F126" t="str">
            <v>95000</v>
          </cell>
          <cell r="G126" t="str">
            <v>Internal Training &amp; Development</v>
          </cell>
          <cell r="H126" t="str">
            <v>311</v>
          </cell>
          <cell r="I126" t="str">
            <v>101</v>
          </cell>
          <cell r="J126" t="str">
            <v>5065</v>
          </cell>
          <cell r="K126" t="str">
            <v>A/P</v>
          </cell>
          <cell r="L126" t="str">
            <v>SA1 - Training and Development</v>
          </cell>
          <cell r="M126" t="str">
            <v>A/P</v>
          </cell>
          <cell r="N126">
            <v>500</v>
          </cell>
          <cell r="O126" t="str">
            <v/>
          </cell>
          <cell r="Q126" t="str">
            <v/>
          </cell>
          <cell r="S126" t="str">
            <v/>
          </cell>
          <cell r="T126" t="str">
            <v>640000311-101-5065</v>
          </cell>
          <cell r="U126" t="str">
            <v>640000</v>
          </cell>
          <cell r="V126" t="str">
            <v>Training and development</v>
          </cell>
          <cell r="X126">
            <v>500</v>
          </cell>
          <cell r="Y126">
            <v>41.666666666666664</v>
          </cell>
          <cell r="Z126">
            <v>41.666666666666664</v>
          </cell>
          <cell r="AA126">
            <v>41.666666666666664</v>
          </cell>
          <cell r="AB126">
            <v>41.666666666666664</v>
          </cell>
          <cell r="AC126">
            <v>41.666666666666664</v>
          </cell>
          <cell r="AD126">
            <v>41.666666666666664</v>
          </cell>
          <cell r="AE126">
            <v>41.666666666666664</v>
          </cell>
          <cell r="AF126">
            <v>41.666666666666664</v>
          </cell>
          <cell r="AG126">
            <v>41.666666666666664</v>
          </cell>
          <cell r="AH126">
            <v>41.666666666666664</v>
          </cell>
          <cell r="AI126">
            <v>41.666666666666664</v>
          </cell>
          <cell r="AJ126">
            <v>41.666666666666664</v>
          </cell>
          <cell r="AK126">
            <v>500.00000000000006</v>
          </cell>
          <cell r="AL126">
            <v>0</v>
          </cell>
        </row>
        <row r="127">
          <cell r="B127" t="str">
            <v/>
          </cell>
          <cell r="C127" t="str">
            <v/>
          </cell>
          <cell r="D127" t="str">
            <v>CUSCONN101CCONCOMMON</v>
          </cell>
          <cell r="E127" t="str">
            <v>100013932</v>
          </cell>
          <cell r="F127" t="str">
            <v>95000</v>
          </cell>
          <cell r="G127" t="str">
            <v>Internal Training &amp; Development</v>
          </cell>
          <cell r="H127" t="str">
            <v>311</v>
          </cell>
          <cell r="I127" t="str">
            <v>101</v>
          </cell>
          <cell r="J127" t="str">
            <v>5065</v>
          </cell>
          <cell r="K127" t="str">
            <v>A/P</v>
          </cell>
          <cell r="L127" t="str">
            <v>SA1 - Training and Development</v>
          </cell>
          <cell r="M127" t="str">
            <v>A/P</v>
          </cell>
          <cell r="N127">
            <v>500</v>
          </cell>
          <cell r="O127" t="str">
            <v/>
          </cell>
          <cell r="Q127" t="str">
            <v/>
          </cell>
          <cell r="S127" t="str">
            <v/>
          </cell>
          <cell r="T127" t="str">
            <v>640000311-101-5065</v>
          </cell>
          <cell r="U127" t="str">
            <v>640000</v>
          </cell>
          <cell r="V127" t="str">
            <v>Training and development</v>
          </cell>
          <cell r="X127">
            <v>500</v>
          </cell>
          <cell r="Y127">
            <v>41.666666666666664</v>
          </cell>
          <cell r="Z127">
            <v>41.666666666666664</v>
          </cell>
          <cell r="AA127">
            <v>41.666666666666664</v>
          </cell>
          <cell r="AB127">
            <v>41.666666666666664</v>
          </cell>
          <cell r="AC127">
            <v>41.666666666666664</v>
          </cell>
          <cell r="AD127">
            <v>41.666666666666664</v>
          </cell>
          <cell r="AE127">
            <v>41.666666666666664</v>
          </cell>
          <cell r="AF127">
            <v>41.666666666666664</v>
          </cell>
          <cell r="AG127">
            <v>41.666666666666664</v>
          </cell>
          <cell r="AH127">
            <v>41.666666666666664</v>
          </cell>
          <cell r="AI127">
            <v>41.666666666666664</v>
          </cell>
          <cell r="AJ127">
            <v>41.666666666666664</v>
          </cell>
          <cell r="AK127">
            <v>500.00000000000006</v>
          </cell>
          <cell r="AL127">
            <v>0</v>
          </cell>
        </row>
        <row r="128">
          <cell r="B128" t="str">
            <v/>
          </cell>
          <cell r="C128" t="str">
            <v/>
          </cell>
          <cell r="D128" t="str">
            <v>CUSCONN101CCONCOMMON</v>
          </cell>
          <cell r="E128" t="str">
            <v>100013932</v>
          </cell>
          <cell r="F128" t="str">
            <v>95000</v>
          </cell>
          <cell r="G128" t="str">
            <v>Internal Training &amp; Development</v>
          </cell>
          <cell r="H128" t="str">
            <v>311</v>
          </cell>
          <cell r="I128" t="str">
            <v>101</v>
          </cell>
          <cell r="J128" t="str">
            <v>5065</v>
          </cell>
          <cell r="K128" t="str">
            <v>A/P</v>
          </cell>
          <cell r="L128" t="str">
            <v>SA1 - Training and Development</v>
          </cell>
          <cell r="M128" t="str">
            <v>A/P</v>
          </cell>
          <cell r="N128">
            <v>500</v>
          </cell>
          <cell r="O128" t="str">
            <v/>
          </cell>
          <cell r="Q128" t="str">
            <v/>
          </cell>
          <cell r="S128" t="str">
            <v/>
          </cell>
          <cell r="T128" t="str">
            <v>640000311-101-5065</v>
          </cell>
          <cell r="U128" t="str">
            <v>640000</v>
          </cell>
          <cell r="V128" t="str">
            <v>Training and development</v>
          </cell>
          <cell r="X128">
            <v>500</v>
          </cell>
          <cell r="Y128">
            <v>41.666666666666664</v>
          </cell>
          <cell r="Z128">
            <v>41.666666666666664</v>
          </cell>
          <cell r="AA128">
            <v>41.666666666666664</v>
          </cell>
          <cell r="AB128">
            <v>41.666666666666664</v>
          </cell>
          <cell r="AC128">
            <v>41.666666666666664</v>
          </cell>
          <cell r="AD128">
            <v>41.666666666666664</v>
          </cell>
          <cell r="AE128">
            <v>41.666666666666664</v>
          </cell>
          <cell r="AF128">
            <v>41.666666666666664</v>
          </cell>
          <cell r="AG128">
            <v>41.666666666666664</v>
          </cell>
          <cell r="AH128">
            <v>41.666666666666664</v>
          </cell>
          <cell r="AI128">
            <v>41.666666666666664</v>
          </cell>
          <cell r="AJ128">
            <v>41.666666666666664</v>
          </cell>
          <cell r="AK128">
            <v>500.00000000000006</v>
          </cell>
          <cell r="AL128">
            <v>0</v>
          </cell>
        </row>
        <row r="129">
          <cell r="B129" t="str">
            <v/>
          </cell>
          <cell r="C129" t="str">
            <v/>
          </cell>
          <cell r="D129" t="str">
            <v>CUSCONN101CCONCOMMON</v>
          </cell>
          <cell r="E129" t="str">
            <v>100013932</v>
          </cell>
          <cell r="F129" t="str">
            <v>95000</v>
          </cell>
          <cell r="G129" t="str">
            <v>Internal Training &amp; Development</v>
          </cell>
          <cell r="H129" t="str">
            <v>311</v>
          </cell>
          <cell r="I129" t="str">
            <v>101</v>
          </cell>
          <cell r="J129" t="str">
            <v>5065</v>
          </cell>
          <cell r="K129" t="str">
            <v>A/P</v>
          </cell>
          <cell r="L129" t="str">
            <v>SA1 - Training and Development</v>
          </cell>
          <cell r="M129" t="str">
            <v>A/P</v>
          </cell>
          <cell r="N129">
            <v>500</v>
          </cell>
          <cell r="O129" t="str">
            <v/>
          </cell>
          <cell r="Q129" t="str">
            <v/>
          </cell>
          <cell r="S129" t="str">
            <v/>
          </cell>
          <cell r="T129" t="str">
            <v>640000311-101-5065</v>
          </cell>
          <cell r="U129" t="str">
            <v>640000</v>
          </cell>
          <cell r="V129" t="str">
            <v>Training and development</v>
          </cell>
          <cell r="X129">
            <v>500</v>
          </cell>
          <cell r="Y129">
            <v>41.666666666666664</v>
          </cell>
          <cell r="Z129">
            <v>41.666666666666664</v>
          </cell>
          <cell r="AA129">
            <v>41.666666666666664</v>
          </cell>
          <cell r="AB129">
            <v>41.666666666666664</v>
          </cell>
          <cell r="AC129">
            <v>41.666666666666664</v>
          </cell>
          <cell r="AD129">
            <v>41.666666666666664</v>
          </cell>
          <cell r="AE129">
            <v>41.666666666666664</v>
          </cell>
          <cell r="AF129">
            <v>41.666666666666664</v>
          </cell>
          <cell r="AG129">
            <v>41.666666666666664</v>
          </cell>
          <cell r="AH129">
            <v>41.666666666666664</v>
          </cell>
          <cell r="AI129">
            <v>41.666666666666664</v>
          </cell>
          <cell r="AJ129">
            <v>41.666666666666664</v>
          </cell>
          <cell r="AK129">
            <v>500.00000000000006</v>
          </cell>
          <cell r="AL129">
            <v>0</v>
          </cell>
        </row>
        <row r="130">
          <cell r="B130" t="str">
            <v/>
          </cell>
          <cell r="C130" t="str">
            <v/>
          </cell>
          <cell r="D130" t="str">
            <v>CUSCONN101CCONCOMMON</v>
          </cell>
          <cell r="E130" t="str">
            <v>100013932</v>
          </cell>
          <cell r="F130" t="str">
            <v>95000</v>
          </cell>
          <cell r="G130" t="str">
            <v>Internal Training &amp; Development</v>
          </cell>
          <cell r="H130" t="str">
            <v>311</v>
          </cell>
          <cell r="I130" t="str">
            <v>101</v>
          </cell>
          <cell r="J130" t="str">
            <v>5065</v>
          </cell>
          <cell r="K130" t="str">
            <v>Project Time</v>
          </cell>
          <cell r="L130" t="str">
            <v>Project Time</v>
          </cell>
          <cell r="M130" t="str">
            <v>MANAGER, CUSTOMER CONNECTIONS</v>
          </cell>
          <cell r="O130">
            <v>90.150380859375005</v>
          </cell>
          <cell r="P130">
            <v>46</v>
          </cell>
          <cell r="Q130">
            <v>4146.91751953125</v>
          </cell>
          <cell r="S130" t="str">
            <v/>
          </cell>
          <cell r="T130" t="str">
            <v>609000311-101-5065</v>
          </cell>
          <cell r="U130" t="str">
            <v>609000</v>
          </cell>
          <cell r="V130" t="str">
            <v>Direct labour - Project (ABC costs)</v>
          </cell>
          <cell r="X130">
            <v>4147</v>
          </cell>
          <cell r="Y130">
            <v>345.58333333333331</v>
          </cell>
          <cell r="Z130">
            <v>345.58333333333331</v>
          </cell>
          <cell r="AA130">
            <v>345.58333333333331</v>
          </cell>
          <cell r="AB130">
            <v>345.58333333333331</v>
          </cell>
          <cell r="AC130">
            <v>345.58333333333331</v>
          </cell>
          <cell r="AD130">
            <v>345.58333333333331</v>
          </cell>
          <cell r="AE130">
            <v>345.58333333333331</v>
          </cell>
          <cell r="AF130">
            <v>345.58333333333331</v>
          </cell>
          <cell r="AG130">
            <v>345.58333333333331</v>
          </cell>
          <cell r="AH130">
            <v>345.58333333333331</v>
          </cell>
          <cell r="AI130">
            <v>345.58333333333331</v>
          </cell>
          <cell r="AJ130">
            <v>345.58333333333331</v>
          </cell>
          <cell r="AK130">
            <v>4147.0000000000009</v>
          </cell>
          <cell r="AL130">
            <v>0</v>
          </cell>
        </row>
        <row r="131">
          <cell r="B131" t="str">
            <v/>
          </cell>
          <cell r="C131" t="str">
            <v/>
          </cell>
          <cell r="D131" t="str">
            <v>CUSCONN101CCONCOMMON</v>
          </cell>
          <cell r="E131" t="str">
            <v>100013932</v>
          </cell>
          <cell r="F131" t="str">
            <v>95000</v>
          </cell>
          <cell r="G131" t="str">
            <v>Internal Training &amp; Development</v>
          </cell>
          <cell r="H131" t="str">
            <v>311</v>
          </cell>
          <cell r="I131" t="str">
            <v>101</v>
          </cell>
          <cell r="J131" t="str">
            <v>5065</v>
          </cell>
          <cell r="K131" t="str">
            <v>Workorder Time</v>
          </cell>
          <cell r="L131" t="str">
            <v>Workorder Time</v>
          </cell>
          <cell r="M131" t="str">
            <v>METER SUPPORT CLERK</v>
          </cell>
          <cell r="O131">
            <v>42.023799479166669</v>
          </cell>
          <cell r="P131">
            <v>57</v>
          </cell>
          <cell r="Q131">
            <v>2395.3565703125</v>
          </cell>
          <cell r="S131" t="str">
            <v/>
          </cell>
          <cell r="T131" t="str">
            <v>608000311-101-5065</v>
          </cell>
          <cell r="U131" t="str">
            <v>608000</v>
          </cell>
          <cell r="V131" t="str">
            <v>Direct labour - Work order</v>
          </cell>
          <cell r="W131" t="str">
            <v>2 days x 4 clerks</v>
          </cell>
          <cell r="X131">
            <v>2395</v>
          </cell>
          <cell r="Y131">
            <v>199.58333333333334</v>
          </cell>
          <cell r="Z131">
            <v>199.58333333333334</v>
          </cell>
          <cell r="AA131">
            <v>199.58333333333334</v>
          </cell>
          <cell r="AB131">
            <v>199.58333333333334</v>
          </cell>
          <cell r="AC131">
            <v>199.58333333333334</v>
          </cell>
          <cell r="AD131">
            <v>199.58333333333334</v>
          </cell>
          <cell r="AE131">
            <v>199.58333333333334</v>
          </cell>
          <cell r="AF131">
            <v>199.58333333333334</v>
          </cell>
          <cell r="AG131">
            <v>199.58333333333334</v>
          </cell>
          <cell r="AH131">
            <v>199.58333333333334</v>
          </cell>
          <cell r="AI131">
            <v>199.58333333333334</v>
          </cell>
          <cell r="AJ131">
            <v>199.58333333333334</v>
          </cell>
          <cell r="AK131">
            <v>2395</v>
          </cell>
          <cell r="AL131">
            <v>0</v>
          </cell>
        </row>
        <row r="132">
          <cell r="B132" t="str">
            <v/>
          </cell>
          <cell r="C132" t="str">
            <v/>
          </cell>
          <cell r="D132" t="str">
            <v>CUSCONN101CCONCOMMON</v>
          </cell>
          <cell r="E132" t="str">
            <v>100013932</v>
          </cell>
          <cell r="F132" t="str">
            <v>95000</v>
          </cell>
          <cell r="G132" t="str">
            <v>Internal Training &amp; Development</v>
          </cell>
          <cell r="H132" t="str">
            <v>311</v>
          </cell>
          <cell r="I132" t="str">
            <v>101</v>
          </cell>
          <cell r="J132" t="str">
            <v>5065</v>
          </cell>
          <cell r="K132" t="str">
            <v>Workorder Time</v>
          </cell>
          <cell r="L132" t="str">
            <v>Workorder Time</v>
          </cell>
          <cell r="M132" t="str">
            <v>Meterperson - 1st Class</v>
          </cell>
          <cell r="O132">
            <v>67.801499023437501</v>
          </cell>
          <cell r="P132">
            <v>280</v>
          </cell>
          <cell r="Q132">
            <v>18984.419726562501</v>
          </cell>
          <cell r="S132" t="str">
            <v/>
          </cell>
          <cell r="T132" t="str">
            <v>608000311-101-5065</v>
          </cell>
          <cell r="U132" t="str">
            <v>608000</v>
          </cell>
          <cell r="V132" t="str">
            <v>Direct labour - Work order</v>
          </cell>
          <cell r="W132" t="str">
            <v>1 week per employee</v>
          </cell>
          <cell r="X132">
            <v>18984</v>
          </cell>
          <cell r="Y132">
            <v>1582</v>
          </cell>
          <cell r="Z132">
            <v>1582</v>
          </cell>
          <cell r="AA132">
            <v>1582</v>
          </cell>
          <cell r="AB132">
            <v>1582</v>
          </cell>
          <cell r="AC132">
            <v>1582</v>
          </cell>
          <cell r="AD132">
            <v>1582</v>
          </cell>
          <cell r="AE132">
            <v>1582</v>
          </cell>
          <cell r="AF132">
            <v>1582</v>
          </cell>
          <cell r="AG132">
            <v>1582</v>
          </cell>
          <cell r="AH132">
            <v>1582</v>
          </cell>
          <cell r="AI132">
            <v>1582</v>
          </cell>
          <cell r="AJ132">
            <v>1582</v>
          </cell>
          <cell r="AK132">
            <v>18984</v>
          </cell>
          <cell r="AL132">
            <v>0</v>
          </cell>
        </row>
        <row r="133">
          <cell r="B133" t="str">
            <v/>
          </cell>
          <cell r="C133" t="str">
            <v/>
          </cell>
          <cell r="D133" t="str">
            <v>CUSCONN101CCONCOMMON</v>
          </cell>
          <cell r="E133" t="str">
            <v>100013932</v>
          </cell>
          <cell r="F133" t="str">
            <v>95000</v>
          </cell>
          <cell r="G133" t="str">
            <v>Internal Training &amp; Development</v>
          </cell>
          <cell r="H133" t="str">
            <v>311</v>
          </cell>
          <cell r="I133" t="str">
            <v>101</v>
          </cell>
          <cell r="J133" t="str">
            <v>5065</v>
          </cell>
          <cell r="K133" t="str">
            <v>Workorder Time</v>
          </cell>
          <cell r="L133" t="str">
            <v>Workorder Time</v>
          </cell>
          <cell r="M133" t="str">
            <v>Meterperson - 2nd Class</v>
          </cell>
          <cell r="O133">
            <v>62.809501953125</v>
          </cell>
          <cell r="P133">
            <v>80</v>
          </cell>
          <cell r="Q133">
            <v>5024.7601562500004</v>
          </cell>
          <cell r="S133" t="str">
            <v/>
          </cell>
          <cell r="T133" t="str">
            <v>608000311-101-5065</v>
          </cell>
          <cell r="U133" t="str">
            <v>608000</v>
          </cell>
          <cell r="V133" t="str">
            <v>Direct labour - Work order</v>
          </cell>
          <cell r="X133">
            <v>5025</v>
          </cell>
          <cell r="Y133">
            <v>418.75</v>
          </cell>
          <cell r="Z133">
            <v>418.75</v>
          </cell>
          <cell r="AA133">
            <v>418.75</v>
          </cell>
          <cell r="AB133">
            <v>418.75</v>
          </cell>
          <cell r="AC133">
            <v>418.75</v>
          </cell>
          <cell r="AD133">
            <v>418.75</v>
          </cell>
          <cell r="AE133">
            <v>418.75</v>
          </cell>
          <cell r="AF133">
            <v>418.75</v>
          </cell>
          <cell r="AG133">
            <v>418.75</v>
          </cell>
          <cell r="AH133">
            <v>418.75</v>
          </cell>
          <cell r="AI133">
            <v>418.75</v>
          </cell>
          <cell r="AJ133">
            <v>418.75</v>
          </cell>
          <cell r="AK133">
            <v>5025</v>
          </cell>
          <cell r="AL133">
            <v>0</v>
          </cell>
        </row>
        <row r="134">
          <cell r="B134" t="str">
            <v/>
          </cell>
          <cell r="C134" t="str">
            <v/>
          </cell>
          <cell r="D134" t="str">
            <v>CUSCONN101CCONCOMMON</v>
          </cell>
          <cell r="E134" t="str">
            <v>100013932</v>
          </cell>
          <cell r="F134" t="str">
            <v>95000</v>
          </cell>
          <cell r="G134" t="str">
            <v>Internal Training &amp; Development</v>
          </cell>
          <cell r="H134" t="str">
            <v>311</v>
          </cell>
          <cell r="I134" t="str">
            <v>101</v>
          </cell>
          <cell r="J134" t="str">
            <v>5065</v>
          </cell>
          <cell r="K134" t="str">
            <v>Workorder Time</v>
          </cell>
          <cell r="L134" t="str">
            <v>Workorder Time</v>
          </cell>
          <cell r="M134" t="str">
            <v>Meterperson, Lead Hand</v>
          </cell>
          <cell r="O134">
            <v>73.397998046875003</v>
          </cell>
          <cell r="P134">
            <v>40</v>
          </cell>
          <cell r="Q134">
            <v>2935.919921875</v>
          </cell>
          <cell r="S134" t="str">
            <v/>
          </cell>
          <cell r="T134" t="str">
            <v>608000311-101-5065</v>
          </cell>
          <cell r="U134" t="str">
            <v>608000</v>
          </cell>
          <cell r="V134" t="str">
            <v>Direct labour - Work order</v>
          </cell>
          <cell r="X134">
            <v>2936</v>
          </cell>
          <cell r="Y134">
            <v>244.66666666666666</v>
          </cell>
          <cell r="Z134">
            <v>244.66666666666666</v>
          </cell>
          <cell r="AA134">
            <v>244.66666666666666</v>
          </cell>
          <cell r="AB134">
            <v>244.66666666666666</v>
          </cell>
          <cell r="AC134">
            <v>244.66666666666666</v>
          </cell>
          <cell r="AD134">
            <v>244.66666666666666</v>
          </cell>
          <cell r="AE134">
            <v>244.66666666666666</v>
          </cell>
          <cell r="AF134">
            <v>244.66666666666666</v>
          </cell>
          <cell r="AG134">
            <v>244.66666666666666</v>
          </cell>
          <cell r="AH134">
            <v>244.66666666666666</v>
          </cell>
          <cell r="AI134">
            <v>244.66666666666666</v>
          </cell>
          <cell r="AJ134">
            <v>244.66666666666666</v>
          </cell>
          <cell r="AK134">
            <v>2935.9999999999995</v>
          </cell>
          <cell r="AL134">
            <v>0</v>
          </cell>
        </row>
        <row r="135">
          <cell r="B135" t="str">
            <v/>
          </cell>
          <cell r="C135" t="str">
            <v/>
          </cell>
          <cell r="D135" t="str">
            <v>CUSCONN101CCONCOMMON</v>
          </cell>
          <cell r="E135" t="str">
            <v>100013932</v>
          </cell>
          <cell r="F135" t="str">
            <v>95000</v>
          </cell>
          <cell r="G135" t="str">
            <v>Internal Training &amp; Development</v>
          </cell>
          <cell r="H135" t="str">
            <v>311</v>
          </cell>
          <cell r="I135" t="str">
            <v>101</v>
          </cell>
          <cell r="J135" t="str">
            <v>5065</v>
          </cell>
          <cell r="K135" t="str">
            <v>Workorder Time</v>
          </cell>
          <cell r="L135" t="str">
            <v>Workorder Time</v>
          </cell>
          <cell r="M135" t="str">
            <v>Engineering Technologist</v>
          </cell>
          <cell r="O135">
            <v>71.453197916666667</v>
          </cell>
          <cell r="P135">
            <v>40</v>
          </cell>
          <cell r="Q135">
            <v>2858.1279166666668</v>
          </cell>
          <cell r="S135" t="str">
            <v/>
          </cell>
          <cell r="T135" t="str">
            <v>608000311-101-5065</v>
          </cell>
          <cell r="U135" t="str">
            <v>608000</v>
          </cell>
          <cell r="V135" t="str">
            <v>Direct labour - Work order</v>
          </cell>
          <cell r="X135">
            <v>2858</v>
          </cell>
          <cell r="Y135">
            <v>238.16666666666666</v>
          </cell>
          <cell r="Z135">
            <v>238.16666666666666</v>
          </cell>
          <cell r="AA135">
            <v>238.16666666666666</v>
          </cell>
          <cell r="AB135">
            <v>238.16666666666666</v>
          </cell>
          <cell r="AC135">
            <v>238.16666666666666</v>
          </cell>
          <cell r="AD135">
            <v>238.16666666666666</v>
          </cell>
          <cell r="AE135">
            <v>238.16666666666666</v>
          </cell>
          <cell r="AF135">
            <v>238.16666666666666</v>
          </cell>
          <cell r="AG135">
            <v>238.16666666666666</v>
          </cell>
          <cell r="AH135">
            <v>238.16666666666666</v>
          </cell>
          <cell r="AI135">
            <v>238.16666666666666</v>
          </cell>
          <cell r="AJ135">
            <v>238.16666666666666</v>
          </cell>
          <cell r="AK135">
            <v>2857.9999999999995</v>
          </cell>
          <cell r="AL135">
            <v>0</v>
          </cell>
        </row>
        <row r="136">
          <cell r="B136" t="str">
            <v/>
          </cell>
          <cell r="C136" t="str">
            <v/>
          </cell>
          <cell r="D136" t="str">
            <v>CUSCONN101CCONCOMMON</v>
          </cell>
          <cell r="E136" t="str">
            <v>100013932</v>
          </cell>
          <cell r="F136" t="str">
            <v>95000</v>
          </cell>
          <cell r="G136" t="str">
            <v>Internal Training &amp; Development</v>
          </cell>
          <cell r="H136" t="str">
            <v>311</v>
          </cell>
          <cell r="I136" t="str">
            <v>101</v>
          </cell>
          <cell r="J136" t="str">
            <v>5065</v>
          </cell>
          <cell r="K136" t="str">
            <v>Workorder Time</v>
          </cell>
          <cell r="L136" t="str">
            <v>Workorder Time</v>
          </cell>
          <cell r="M136" t="str">
            <v>Engineering Technician 2</v>
          </cell>
          <cell r="O136">
            <v>51.01459895833333</v>
          </cell>
          <cell r="P136">
            <v>80</v>
          </cell>
          <cell r="Q136">
            <v>4081.1679166666663</v>
          </cell>
          <cell r="S136" t="str">
            <v/>
          </cell>
          <cell r="T136" t="str">
            <v>608000311-101-5065</v>
          </cell>
          <cell r="U136" t="str">
            <v>608000</v>
          </cell>
          <cell r="V136" t="str">
            <v>Direct labour - Work order</v>
          </cell>
          <cell r="X136">
            <v>4081</v>
          </cell>
          <cell r="Y136">
            <v>340.08333333333331</v>
          </cell>
          <cell r="Z136">
            <v>340.08333333333331</v>
          </cell>
          <cell r="AA136">
            <v>340.08333333333331</v>
          </cell>
          <cell r="AB136">
            <v>340.08333333333331</v>
          </cell>
          <cell r="AC136">
            <v>340.08333333333331</v>
          </cell>
          <cell r="AD136">
            <v>340.08333333333331</v>
          </cell>
          <cell r="AE136">
            <v>340.08333333333331</v>
          </cell>
          <cell r="AF136">
            <v>340.08333333333331</v>
          </cell>
          <cell r="AG136">
            <v>340.08333333333331</v>
          </cell>
          <cell r="AH136">
            <v>340.08333333333331</v>
          </cell>
          <cell r="AI136">
            <v>340.08333333333331</v>
          </cell>
          <cell r="AJ136">
            <v>340.08333333333331</v>
          </cell>
          <cell r="AK136">
            <v>4081.0000000000005</v>
          </cell>
          <cell r="AL136">
            <v>0</v>
          </cell>
        </row>
        <row r="137">
          <cell r="B137" t="str">
            <v/>
          </cell>
          <cell r="C137" t="str">
            <v/>
          </cell>
          <cell r="D137" t="str">
            <v>CUSCONN101CCONCOMMON</v>
          </cell>
          <cell r="E137" t="str">
            <v>100013932</v>
          </cell>
          <cell r="F137" t="str">
            <v>95000</v>
          </cell>
          <cell r="G137" t="str">
            <v>Internal Training &amp; Development</v>
          </cell>
          <cell r="H137" t="str">
            <v>311</v>
          </cell>
          <cell r="I137" t="str">
            <v>101</v>
          </cell>
          <cell r="J137" t="str">
            <v>5065</v>
          </cell>
          <cell r="K137" t="str">
            <v>Project Time</v>
          </cell>
          <cell r="L137" t="str">
            <v>Project Time</v>
          </cell>
          <cell r="M137" t="str">
            <v>SUPERVISOR, CUSTOMER CONNECTIONS</v>
          </cell>
          <cell r="O137">
            <v>84.962177734375004</v>
          </cell>
          <cell r="P137">
            <v>46</v>
          </cell>
          <cell r="Q137">
            <v>3908.2601757812504</v>
          </cell>
          <cell r="S137" t="str">
            <v/>
          </cell>
          <cell r="T137" t="str">
            <v>609000311-101-5065</v>
          </cell>
          <cell r="U137" t="str">
            <v>609000</v>
          </cell>
          <cell r="V137" t="str">
            <v>Direct labour - Project (ABC costs)</v>
          </cell>
          <cell r="X137">
            <v>3908</v>
          </cell>
          <cell r="Y137">
            <v>325.66666666666669</v>
          </cell>
          <cell r="Z137">
            <v>325.66666666666669</v>
          </cell>
          <cell r="AA137">
            <v>325.66666666666669</v>
          </cell>
          <cell r="AB137">
            <v>325.66666666666669</v>
          </cell>
          <cell r="AC137">
            <v>325.66666666666669</v>
          </cell>
          <cell r="AD137">
            <v>325.66666666666669</v>
          </cell>
          <cell r="AE137">
            <v>325.66666666666669</v>
          </cell>
          <cell r="AF137">
            <v>325.66666666666669</v>
          </cell>
          <cell r="AG137">
            <v>325.66666666666669</v>
          </cell>
          <cell r="AH137">
            <v>325.66666666666669</v>
          </cell>
          <cell r="AI137">
            <v>325.66666666666669</v>
          </cell>
          <cell r="AJ137">
            <v>325.66666666666669</v>
          </cell>
          <cell r="AK137">
            <v>3907.9999999999995</v>
          </cell>
          <cell r="AL137">
            <v>0</v>
          </cell>
        </row>
        <row r="138">
          <cell r="B138" t="str">
            <v/>
          </cell>
          <cell r="C138" t="str">
            <v/>
          </cell>
          <cell r="D138" t="str">
            <v>CUSCONN101CCONCOMMON</v>
          </cell>
          <cell r="E138" t="str">
            <v>100013932</v>
          </cell>
          <cell r="F138" t="str">
            <v>95000</v>
          </cell>
          <cell r="G138" t="str">
            <v>Internal Training &amp; Development</v>
          </cell>
          <cell r="H138" t="str">
            <v>311</v>
          </cell>
          <cell r="I138" t="str">
            <v>101</v>
          </cell>
          <cell r="J138" t="str">
            <v>5065</v>
          </cell>
          <cell r="K138" t="str">
            <v>Vehicle</v>
          </cell>
          <cell r="L138" t="str">
            <v>Vehicle</v>
          </cell>
          <cell r="M138" t="str">
            <v>VECV - Cargo Van</v>
          </cell>
          <cell r="O138">
            <v>14</v>
          </cell>
          <cell r="Q138" t="str">
            <v/>
          </cell>
          <cell r="R138">
            <v>688</v>
          </cell>
          <cell r="S138">
            <v>9632</v>
          </cell>
          <cell r="T138" t="str">
            <v>651000311-101-5065</v>
          </cell>
          <cell r="U138" t="str">
            <v>651000</v>
          </cell>
          <cell r="V138" t="str">
            <v>Direct work order charges - Vehicles used</v>
          </cell>
          <cell r="X138">
            <v>9632</v>
          </cell>
          <cell r="Y138">
            <v>802.66666666666663</v>
          </cell>
          <cell r="Z138">
            <v>802.66666666666663</v>
          </cell>
          <cell r="AA138">
            <v>802.66666666666663</v>
          </cell>
          <cell r="AB138">
            <v>802.66666666666663</v>
          </cell>
          <cell r="AC138">
            <v>802.66666666666663</v>
          </cell>
          <cell r="AD138">
            <v>802.66666666666663</v>
          </cell>
          <cell r="AE138">
            <v>802.66666666666663</v>
          </cell>
          <cell r="AF138">
            <v>802.66666666666663</v>
          </cell>
          <cell r="AG138">
            <v>802.66666666666663</v>
          </cell>
          <cell r="AH138">
            <v>802.66666666666663</v>
          </cell>
          <cell r="AI138">
            <v>802.66666666666663</v>
          </cell>
          <cell r="AJ138">
            <v>802.66666666666663</v>
          </cell>
          <cell r="AK138">
            <v>9632</v>
          </cell>
          <cell r="AL138">
            <v>0</v>
          </cell>
        </row>
        <row r="139">
          <cell r="B139">
            <v>18</v>
          </cell>
          <cell r="C139" t="str">
            <v/>
          </cell>
          <cell r="D139" t="str">
            <v>CUSCONN101CCONCOMMON</v>
          </cell>
          <cell r="E139" t="str">
            <v>100013933</v>
          </cell>
          <cell r="F139" t="str">
            <v>95100</v>
          </cell>
          <cell r="G139" t="str">
            <v>External Training &amp; Development</v>
          </cell>
          <cell r="H139" t="str">
            <v>311</v>
          </cell>
          <cell r="I139" t="str">
            <v>101</v>
          </cell>
          <cell r="J139" t="str">
            <v>5065</v>
          </cell>
          <cell r="K139" t="str">
            <v>A/P</v>
          </cell>
          <cell r="L139" t="str">
            <v>SA39 - Outside Service Provider</v>
          </cell>
          <cell r="M139" t="str">
            <v>A/P</v>
          </cell>
          <cell r="N139">
            <v>2500</v>
          </cell>
          <cell r="O139" t="str">
            <v/>
          </cell>
          <cell r="Q139" t="str">
            <v/>
          </cell>
          <cell r="S139" t="str">
            <v/>
          </cell>
          <cell r="T139" t="str">
            <v>754000311-101-5065</v>
          </cell>
          <cell r="U139" t="str">
            <v>754000</v>
          </cell>
          <cell r="V139" t="str">
            <v>Outside service provider</v>
          </cell>
          <cell r="X139">
            <v>2500</v>
          </cell>
          <cell r="Y139">
            <v>208.33333333333334</v>
          </cell>
          <cell r="Z139">
            <v>208.33333333333334</v>
          </cell>
          <cell r="AA139">
            <v>208.33333333333334</v>
          </cell>
          <cell r="AB139">
            <v>208.33333333333334</v>
          </cell>
          <cell r="AC139">
            <v>208.33333333333334</v>
          </cell>
          <cell r="AD139">
            <v>208.33333333333334</v>
          </cell>
          <cell r="AE139">
            <v>208.33333333333334</v>
          </cell>
          <cell r="AF139">
            <v>208.33333333333334</v>
          </cell>
          <cell r="AG139">
            <v>208.33333333333334</v>
          </cell>
          <cell r="AH139">
            <v>208.33333333333334</v>
          </cell>
          <cell r="AI139">
            <v>208.33333333333334</v>
          </cell>
          <cell r="AJ139">
            <v>208.33333333333334</v>
          </cell>
          <cell r="AK139">
            <v>2500</v>
          </cell>
          <cell r="AL139">
            <v>0</v>
          </cell>
        </row>
        <row r="140">
          <cell r="B140" t="str">
            <v/>
          </cell>
          <cell r="C140" t="str">
            <v/>
          </cell>
          <cell r="D140" t="str">
            <v>CUSCONN101CCONCOMMON</v>
          </cell>
          <cell r="E140" t="str">
            <v>100013933</v>
          </cell>
          <cell r="F140" t="str">
            <v>95100</v>
          </cell>
          <cell r="G140" t="str">
            <v>External Training &amp; Development</v>
          </cell>
          <cell r="H140" t="str">
            <v>311</v>
          </cell>
          <cell r="I140" t="str">
            <v>101</v>
          </cell>
          <cell r="J140" t="str">
            <v>5065</v>
          </cell>
          <cell r="K140" t="str">
            <v>Project Time</v>
          </cell>
          <cell r="L140" t="str">
            <v>Project Time</v>
          </cell>
          <cell r="M140" t="str">
            <v>MANAGER, CUSTOMER CONNECTIONS</v>
          </cell>
          <cell r="O140">
            <v>90.150380859375005</v>
          </cell>
          <cell r="P140">
            <v>16</v>
          </cell>
          <cell r="Q140">
            <v>1442.4060937500001</v>
          </cell>
          <cell r="S140" t="str">
            <v/>
          </cell>
          <cell r="T140" t="str">
            <v>609000311-101-5065</v>
          </cell>
          <cell r="U140" t="str">
            <v>609000</v>
          </cell>
          <cell r="V140" t="str">
            <v>Direct labour - Project (ABC costs)</v>
          </cell>
          <cell r="X140">
            <v>1442</v>
          </cell>
          <cell r="Y140">
            <v>120.16666666666667</v>
          </cell>
          <cell r="Z140">
            <v>120.16666666666667</v>
          </cell>
          <cell r="AA140">
            <v>120.16666666666667</v>
          </cell>
          <cell r="AB140">
            <v>120.16666666666667</v>
          </cell>
          <cell r="AC140">
            <v>120.16666666666667</v>
          </cell>
          <cell r="AD140">
            <v>120.16666666666667</v>
          </cell>
          <cell r="AE140">
            <v>120.16666666666667</v>
          </cell>
          <cell r="AF140">
            <v>120.16666666666667</v>
          </cell>
          <cell r="AG140">
            <v>120.16666666666667</v>
          </cell>
          <cell r="AH140">
            <v>120.16666666666667</v>
          </cell>
          <cell r="AI140">
            <v>120.16666666666667</v>
          </cell>
          <cell r="AJ140">
            <v>120.16666666666667</v>
          </cell>
          <cell r="AK140">
            <v>1442.0000000000002</v>
          </cell>
          <cell r="AL140">
            <v>0</v>
          </cell>
        </row>
        <row r="141">
          <cell r="B141" t="str">
            <v/>
          </cell>
          <cell r="C141" t="str">
            <v/>
          </cell>
          <cell r="D141" t="str">
            <v>CUSCONN101CCONCOMMON</v>
          </cell>
          <cell r="E141" t="str">
            <v>100013933</v>
          </cell>
          <cell r="F141" t="str">
            <v>95100</v>
          </cell>
          <cell r="G141" t="str">
            <v>External Training &amp; Development</v>
          </cell>
          <cell r="H141" t="str">
            <v>311</v>
          </cell>
          <cell r="I141" t="str">
            <v>101</v>
          </cell>
          <cell r="J141" t="str">
            <v>5065</v>
          </cell>
          <cell r="K141" t="str">
            <v>Workorder Time</v>
          </cell>
          <cell r="L141" t="str">
            <v>Workorder Time</v>
          </cell>
          <cell r="M141" t="str">
            <v>METER SUPPORT CLERK</v>
          </cell>
          <cell r="O141">
            <v>42.023799479166669</v>
          </cell>
          <cell r="P141">
            <v>21</v>
          </cell>
          <cell r="Q141">
            <v>882.4997890625001</v>
          </cell>
          <cell r="S141" t="str">
            <v/>
          </cell>
          <cell r="T141" t="str">
            <v>608000311-101-5065</v>
          </cell>
          <cell r="U141" t="str">
            <v>608000</v>
          </cell>
          <cell r="V141" t="str">
            <v>Direct labour - Work order</v>
          </cell>
          <cell r="W141" t="str">
            <v>1 day per clerk</v>
          </cell>
          <cell r="X141">
            <v>882</v>
          </cell>
          <cell r="Y141">
            <v>73.5</v>
          </cell>
          <cell r="Z141">
            <v>73.5</v>
          </cell>
          <cell r="AA141">
            <v>73.5</v>
          </cell>
          <cell r="AB141">
            <v>73.5</v>
          </cell>
          <cell r="AC141">
            <v>73.5</v>
          </cell>
          <cell r="AD141">
            <v>73.5</v>
          </cell>
          <cell r="AE141">
            <v>73.5</v>
          </cell>
          <cell r="AF141">
            <v>73.5</v>
          </cell>
          <cell r="AG141">
            <v>73.5</v>
          </cell>
          <cell r="AH141">
            <v>73.5</v>
          </cell>
          <cell r="AI141">
            <v>73.5</v>
          </cell>
          <cell r="AJ141">
            <v>73.5</v>
          </cell>
          <cell r="AK141">
            <v>882</v>
          </cell>
          <cell r="AL141">
            <v>0</v>
          </cell>
        </row>
        <row r="142">
          <cell r="B142" t="str">
            <v/>
          </cell>
          <cell r="C142" t="str">
            <v/>
          </cell>
          <cell r="D142" t="str">
            <v>CUSCONN101CCONCOMMON</v>
          </cell>
          <cell r="E142" t="str">
            <v>100013933</v>
          </cell>
          <cell r="F142" t="str">
            <v>95100</v>
          </cell>
          <cell r="G142" t="str">
            <v>External Training &amp; Development</v>
          </cell>
          <cell r="H142" t="str">
            <v>311</v>
          </cell>
          <cell r="I142" t="str">
            <v>101</v>
          </cell>
          <cell r="J142" t="str">
            <v>5065</v>
          </cell>
          <cell r="K142" t="str">
            <v>Workorder Time</v>
          </cell>
          <cell r="L142" t="str">
            <v>Workorder Time</v>
          </cell>
          <cell r="M142" t="str">
            <v>Meterperson - 1st Class</v>
          </cell>
          <cell r="O142">
            <v>67.801499023437501</v>
          </cell>
          <cell r="P142">
            <v>40</v>
          </cell>
          <cell r="Q142">
            <v>2712.0599609374999</v>
          </cell>
          <cell r="S142" t="str">
            <v/>
          </cell>
          <cell r="T142" t="str">
            <v>608000311-101-5065</v>
          </cell>
          <cell r="U142" t="str">
            <v>608000</v>
          </cell>
          <cell r="V142" t="str">
            <v>Direct labour - Work order</v>
          </cell>
          <cell r="W142" t="str">
            <v>10 x 4 hours</v>
          </cell>
          <cell r="X142">
            <v>2712</v>
          </cell>
          <cell r="Y142">
            <v>226</v>
          </cell>
          <cell r="Z142">
            <v>226</v>
          </cell>
          <cell r="AA142">
            <v>226</v>
          </cell>
          <cell r="AB142">
            <v>226</v>
          </cell>
          <cell r="AC142">
            <v>226</v>
          </cell>
          <cell r="AD142">
            <v>226</v>
          </cell>
          <cell r="AE142">
            <v>226</v>
          </cell>
          <cell r="AF142">
            <v>226</v>
          </cell>
          <cell r="AG142">
            <v>226</v>
          </cell>
          <cell r="AH142">
            <v>226</v>
          </cell>
          <cell r="AI142">
            <v>226</v>
          </cell>
          <cell r="AJ142">
            <v>226</v>
          </cell>
          <cell r="AK142">
            <v>2712</v>
          </cell>
          <cell r="AL142">
            <v>0</v>
          </cell>
        </row>
        <row r="143">
          <cell r="B143" t="str">
            <v/>
          </cell>
          <cell r="C143" t="str">
            <v/>
          </cell>
          <cell r="D143" t="str">
            <v>CUSCONN101CCONCOMMON</v>
          </cell>
          <cell r="E143" t="str">
            <v>100013933</v>
          </cell>
          <cell r="F143" t="str">
            <v>95100</v>
          </cell>
          <cell r="G143" t="str">
            <v>External Training &amp; Development</v>
          </cell>
          <cell r="H143" t="str">
            <v>311</v>
          </cell>
          <cell r="I143" t="str">
            <v>101</v>
          </cell>
          <cell r="J143" t="str">
            <v>5065</v>
          </cell>
          <cell r="K143" t="str">
            <v>Workorder Time</v>
          </cell>
          <cell r="L143" t="str">
            <v>Workorder Time</v>
          </cell>
          <cell r="M143" t="str">
            <v>Meterperson - 2nd Class</v>
          </cell>
          <cell r="O143">
            <v>62.809501953125</v>
          </cell>
          <cell r="P143">
            <v>80</v>
          </cell>
          <cell r="Q143">
            <v>5024.7601562500004</v>
          </cell>
          <cell r="S143" t="str">
            <v/>
          </cell>
          <cell r="T143" t="str">
            <v>608000311-101-5065</v>
          </cell>
          <cell r="U143" t="str">
            <v>608000</v>
          </cell>
          <cell r="V143" t="str">
            <v>Direct labour - Work order</v>
          </cell>
          <cell r="W143" t="str">
            <v>MEARIE Training</v>
          </cell>
          <cell r="X143">
            <v>5025</v>
          </cell>
          <cell r="Y143">
            <v>418.75</v>
          </cell>
          <cell r="Z143">
            <v>418.75</v>
          </cell>
          <cell r="AA143">
            <v>418.75</v>
          </cell>
          <cell r="AB143">
            <v>418.75</v>
          </cell>
          <cell r="AC143">
            <v>418.75</v>
          </cell>
          <cell r="AD143">
            <v>418.75</v>
          </cell>
          <cell r="AE143">
            <v>418.75</v>
          </cell>
          <cell r="AF143">
            <v>418.75</v>
          </cell>
          <cell r="AG143">
            <v>418.75</v>
          </cell>
          <cell r="AH143">
            <v>418.75</v>
          </cell>
          <cell r="AI143">
            <v>418.75</v>
          </cell>
          <cell r="AJ143">
            <v>418.75</v>
          </cell>
          <cell r="AK143">
            <v>5025</v>
          </cell>
          <cell r="AL143">
            <v>0</v>
          </cell>
        </row>
        <row r="144">
          <cell r="B144" t="str">
            <v/>
          </cell>
          <cell r="C144" t="str">
            <v/>
          </cell>
          <cell r="D144" t="str">
            <v>CUSCONN101CCONCOMMON</v>
          </cell>
          <cell r="E144" t="str">
            <v>100013933</v>
          </cell>
          <cell r="F144" t="str">
            <v>95100</v>
          </cell>
          <cell r="G144" t="str">
            <v>External Training &amp; Development</v>
          </cell>
          <cell r="H144" t="str">
            <v>311</v>
          </cell>
          <cell r="I144" t="str">
            <v>101</v>
          </cell>
          <cell r="J144" t="str">
            <v>5065</v>
          </cell>
          <cell r="K144" t="str">
            <v>Workorder Time</v>
          </cell>
          <cell r="L144" t="str">
            <v>Workorder Time</v>
          </cell>
          <cell r="M144" t="str">
            <v>Engineering Technologist</v>
          </cell>
          <cell r="O144">
            <v>71.453197916666667</v>
          </cell>
          <cell r="P144">
            <v>14</v>
          </cell>
          <cell r="Q144">
            <v>1000.3447708333333</v>
          </cell>
          <cell r="S144" t="str">
            <v/>
          </cell>
          <cell r="T144" t="str">
            <v>608000311-101-5065</v>
          </cell>
          <cell r="U144" t="str">
            <v>608000</v>
          </cell>
          <cell r="V144" t="str">
            <v>Direct labour - Work order</v>
          </cell>
          <cell r="W144" t="str">
            <v>MEARIE Training</v>
          </cell>
          <cell r="X144">
            <v>1000</v>
          </cell>
          <cell r="Y144">
            <v>83.333333333333329</v>
          </cell>
          <cell r="Z144">
            <v>83.333333333333329</v>
          </cell>
          <cell r="AA144">
            <v>83.333333333333329</v>
          </cell>
          <cell r="AB144">
            <v>83.333333333333329</v>
          </cell>
          <cell r="AC144">
            <v>83.333333333333329</v>
          </cell>
          <cell r="AD144">
            <v>83.333333333333329</v>
          </cell>
          <cell r="AE144">
            <v>83.333333333333329</v>
          </cell>
          <cell r="AF144">
            <v>83.333333333333329</v>
          </cell>
          <cell r="AG144">
            <v>83.333333333333329</v>
          </cell>
          <cell r="AH144">
            <v>83.333333333333329</v>
          </cell>
          <cell r="AI144">
            <v>83.333333333333329</v>
          </cell>
          <cell r="AJ144">
            <v>83.333333333333329</v>
          </cell>
          <cell r="AK144">
            <v>1000.0000000000001</v>
          </cell>
          <cell r="AL144">
            <v>0</v>
          </cell>
        </row>
        <row r="145">
          <cell r="B145" t="str">
            <v/>
          </cell>
          <cell r="C145" t="str">
            <v/>
          </cell>
          <cell r="D145" t="str">
            <v>CUSCONN101CCONCOMMON</v>
          </cell>
          <cell r="E145" t="str">
            <v>100013933</v>
          </cell>
          <cell r="F145" t="str">
            <v>95100</v>
          </cell>
          <cell r="G145" t="str">
            <v>External Training &amp; Development</v>
          </cell>
          <cell r="H145" t="str">
            <v>311</v>
          </cell>
          <cell r="I145" t="str">
            <v>101</v>
          </cell>
          <cell r="J145" t="str">
            <v>5065</v>
          </cell>
          <cell r="K145" t="str">
            <v>Workorder Time</v>
          </cell>
          <cell r="L145" t="str">
            <v>Workorder Time</v>
          </cell>
          <cell r="M145" t="str">
            <v>Engineering Technician 2</v>
          </cell>
          <cell r="O145">
            <v>51.01459895833333</v>
          </cell>
          <cell r="P145">
            <v>42</v>
          </cell>
          <cell r="Q145">
            <v>2142.61315625</v>
          </cell>
          <cell r="S145" t="str">
            <v/>
          </cell>
          <cell r="T145" t="str">
            <v>608000311-101-5065</v>
          </cell>
          <cell r="U145" t="str">
            <v>608000</v>
          </cell>
          <cell r="V145" t="str">
            <v>Direct labour - Work order</v>
          </cell>
          <cell r="W145" t="str">
            <v>MEARIE Training</v>
          </cell>
          <cell r="X145">
            <v>2143</v>
          </cell>
          <cell r="Y145">
            <v>178.58333333333334</v>
          </cell>
          <cell r="Z145">
            <v>178.58333333333334</v>
          </cell>
          <cell r="AA145">
            <v>178.58333333333334</v>
          </cell>
          <cell r="AB145">
            <v>178.58333333333334</v>
          </cell>
          <cell r="AC145">
            <v>178.58333333333334</v>
          </cell>
          <cell r="AD145">
            <v>178.58333333333334</v>
          </cell>
          <cell r="AE145">
            <v>178.58333333333334</v>
          </cell>
          <cell r="AF145">
            <v>178.58333333333334</v>
          </cell>
          <cell r="AG145">
            <v>178.58333333333334</v>
          </cell>
          <cell r="AH145">
            <v>178.58333333333334</v>
          </cell>
          <cell r="AI145">
            <v>178.58333333333334</v>
          </cell>
          <cell r="AJ145">
            <v>178.58333333333334</v>
          </cell>
          <cell r="AK145">
            <v>2142.9999999999995</v>
          </cell>
          <cell r="AL145">
            <v>0</v>
          </cell>
        </row>
        <row r="146">
          <cell r="B146" t="str">
            <v/>
          </cell>
          <cell r="C146" t="str">
            <v/>
          </cell>
          <cell r="D146" t="str">
            <v>CUSCONN101CCONCOMMON</v>
          </cell>
          <cell r="E146" t="str">
            <v>100013933</v>
          </cell>
          <cell r="F146" t="str">
            <v>95100</v>
          </cell>
          <cell r="G146" t="str">
            <v>External Training &amp; Development</v>
          </cell>
          <cell r="H146" t="str">
            <v>311</v>
          </cell>
          <cell r="I146" t="str">
            <v>101</v>
          </cell>
          <cell r="J146" t="str">
            <v>5065</v>
          </cell>
          <cell r="K146" t="str">
            <v>Project Time</v>
          </cell>
          <cell r="L146" t="str">
            <v>Project Time</v>
          </cell>
          <cell r="M146" t="str">
            <v>SUPERVISOR, CUSTOMER CONNECTIONS</v>
          </cell>
          <cell r="O146">
            <v>84.962177734375004</v>
          </cell>
          <cell r="P146">
            <v>16</v>
          </cell>
          <cell r="Q146">
            <v>1359.3948437500001</v>
          </cell>
          <cell r="S146" t="str">
            <v/>
          </cell>
          <cell r="T146" t="str">
            <v>609000311-101-5065</v>
          </cell>
          <cell r="U146" t="str">
            <v>609000</v>
          </cell>
          <cell r="V146" t="str">
            <v>Direct labour - Project (ABC costs)</v>
          </cell>
          <cell r="X146">
            <v>1359</v>
          </cell>
          <cell r="Y146">
            <v>113.25</v>
          </cell>
          <cell r="Z146">
            <v>113.25</v>
          </cell>
          <cell r="AA146">
            <v>113.25</v>
          </cell>
          <cell r="AB146">
            <v>113.25</v>
          </cell>
          <cell r="AC146">
            <v>113.25</v>
          </cell>
          <cell r="AD146">
            <v>113.25</v>
          </cell>
          <cell r="AE146">
            <v>113.25</v>
          </cell>
          <cell r="AF146">
            <v>113.25</v>
          </cell>
          <cell r="AG146">
            <v>113.25</v>
          </cell>
          <cell r="AH146">
            <v>113.25</v>
          </cell>
          <cell r="AI146">
            <v>113.25</v>
          </cell>
          <cell r="AJ146">
            <v>113.25</v>
          </cell>
          <cell r="AK146">
            <v>1359</v>
          </cell>
          <cell r="AL146">
            <v>0</v>
          </cell>
        </row>
        <row r="147">
          <cell r="B147" t="str">
            <v/>
          </cell>
          <cell r="C147" t="str">
            <v/>
          </cell>
          <cell r="D147" t="str">
            <v>CUSCONN101CCONCOMMON</v>
          </cell>
          <cell r="E147" t="str">
            <v>100013934</v>
          </cell>
          <cell r="F147" t="str">
            <v>96000</v>
          </cell>
          <cell r="G147" t="str">
            <v>General Administration</v>
          </cell>
          <cell r="H147" t="str">
            <v>311</v>
          </cell>
          <cell r="I147" t="str">
            <v>101</v>
          </cell>
          <cell r="J147" t="str">
            <v>5065</v>
          </cell>
          <cell r="K147" t="str">
            <v>A/P</v>
          </cell>
          <cell r="L147" t="str">
            <v>SA10 - General Office Supplies</v>
          </cell>
          <cell r="M147" t="str">
            <v>A/P</v>
          </cell>
          <cell r="N147">
            <v>7000</v>
          </cell>
          <cell r="O147" t="str">
            <v/>
          </cell>
          <cell r="Q147" t="str">
            <v/>
          </cell>
          <cell r="S147" t="str">
            <v/>
          </cell>
          <cell r="T147" t="str">
            <v>704000311-101-5065</v>
          </cell>
          <cell r="U147" t="str">
            <v>704000</v>
          </cell>
          <cell r="V147" t="str">
            <v>General office supplies</v>
          </cell>
          <cell r="X147">
            <v>7000</v>
          </cell>
          <cell r="Y147">
            <v>583.33333333333337</v>
          </cell>
          <cell r="Z147">
            <v>583.33333333333337</v>
          </cell>
          <cell r="AA147">
            <v>583.33333333333337</v>
          </cell>
          <cell r="AB147">
            <v>583.33333333333337</v>
          </cell>
          <cell r="AC147">
            <v>583.33333333333337</v>
          </cell>
          <cell r="AD147">
            <v>583.33333333333337</v>
          </cell>
          <cell r="AE147">
            <v>583.33333333333337</v>
          </cell>
          <cell r="AF147">
            <v>583.33333333333337</v>
          </cell>
          <cell r="AG147">
            <v>583.33333333333337</v>
          </cell>
          <cell r="AH147">
            <v>583.33333333333337</v>
          </cell>
          <cell r="AI147">
            <v>583.33333333333337</v>
          </cell>
          <cell r="AJ147">
            <v>583.33333333333337</v>
          </cell>
          <cell r="AK147">
            <v>6999.9999999999991</v>
          </cell>
          <cell r="AL147">
            <v>0</v>
          </cell>
        </row>
        <row r="148">
          <cell r="B148" t="str">
            <v/>
          </cell>
          <cell r="C148" t="str">
            <v>Monthly spread doesn't equal total</v>
          </cell>
          <cell r="D148" t="str">
            <v>CUSCONN101CCONCOMMON</v>
          </cell>
          <cell r="E148" t="str">
            <v>100013934</v>
          </cell>
          <cell r="F148" t="str">
            <v>96000</v>
          </cell>
          <cell r="G148" t="str">
            <v>General Administration</v>
          </cell>
          <cell r="H148" t="str">
            <v>311</v>
          </cell>
          <cell r="I148" t="str">
            <v>101</v>
          </cell>
          <cell r="J148" t="str">
            <v>5065</v>
          </cell>
          <cell r="K148" t="str">
            <v>Expense</v>
          </cell>
          <cell r="L148" t="str">
            <v>Expense</v>
          </cell>
          <cell r="M148" t="str">
            <v>Expense</v>
          </cell>
          <cell r="N148">
            <v>1000</v>
          </cell>
          <cell r="O148" t="str">
            <v/>
          </cell>
          <cell r="Q148" t="str">
            <v/>
          </cell>
          <cell r="S148" t="str">
            <v/>
          </cell>
          <cell r="T148" t="str">
            <v>311-101-5065</v>
          </cell>
          <cell r="U148" t="str">
            <v>311-10</v>
          </cell>
          <cell r="V148" t="str">
            <v/>
          </cell>
          <cell r="W148" t="str">
            <v>Mileage</v>
          </cell>
          <cell r="X148">
            <v>1000</v>
          </cell>
          <cell r="AK148">
            <v>0</v>
          </cell>
          <cell r="AL148">
            <v>1000</v>
          </cell>
        </row>
        <row r="149">
          <cell r="B149" t="str">
            <v/>
          </cell>
          <cell r="C149" t="str">
            <v/>
          </cell>
          <cell r="D149" t="str">
            <v>CUSCONN101CCONCOMMON</v>
          </cell>
          <cell r="E149" t="str">
            <v>100013934</v>
          </cell>
          <cell r="F149" t="str">
            <v>96000</v>
          </cell>
          <cell r="G149" t="str">
            <v>General Administration</v>
          </cell>
          <cell r="H149" t="str">
            <v>311</v>
          </cell>
          <cell r="I149" t="str">
            <v>101</v>
          </cell>
          <cell r="J149" t="str">
            <v>5065</v>
          </cell>
          <cell r="K149" t="str">
            <v>Workorder Time</v>
          </cell>
          <cell r="L149" t="str">
            <v>Workorder Time</v>
          </cell>
          <cell r="M149" t="str">
            <v>Engineering Technician 2</v>
          </cell>
          <cell r="O149">
            <v>51.01459895833333</v>
          </cell>
          <cell r="P149">
            <v>208</v>
          </cell>
          <cell r="Q149">
            <v>10611.036583333333</v>
          </cell>
          <cell r="S149" t="str">
            <v/>
          </cell>
          <cell r="T149" t="str">
            <v>608000311-101-5065</v>
          </cell>
          <cell r="U149" t="str">
            <v>608000</v>
          </cell>
          <cell r="V149" t="str">
            <v>Direct labour - Work order</v>
          </cell>
          <cell r="W149" t="str">
            <v>2 hour per week</v>
          </cell>
          <cell r="X149">
            <v>10611</v>
          </cell>
          <cell r="Y149">
            <v>884.25</v>
          </cell>
          <cell r="Z149">
            <v>884.25</v>
          </cell>
          <cell r="AA149">
            <v>884.25</v>
          </cell>
          <cell r="AB149">
            <v>884.25</v>
          </cell>
          <cell r="AC149">
            <v>884.25</v>
          </cell>
          <cell r="AD149">
            <v>884.25</v>
          </cell>
          <cell r="AE149">
            <v>884.25</v>
          </cell>
          <cell r="AF149">
            <v>884.25</v>
          </cell>
          <cell r="AG149">
            <v>884.25</v>
          </cell>
          <cell r="AH149">
            <v>884.25</v>
          </cell>
          <cell r="AI149">
            <v>884.25</v>
          </cell>
          <cell r="AJ149">
            <v>884.25</v>
          </cell>
          <cell r="AK149">
            <v>10611</v>
          </cell>
          <cell r="AL149">
            <v>0</v>
          </cell>
        </row>
        <row r="150">
          <cell r="B150" t="str">
            <v/>
          </cell>
          <cell r="C150" t="str">
            <v/>
          </cell>
          <cell r="D150" t="str">
            <v>CUSCONN101CCONCOMMON</v>
          </cell>
          <cell r="E150" t="str">
            <v>100013934</v>
          </cell>
          <cell r="F150" t="str">
            <v>96000</v>
          </cell>
          <cell r="G150" t="str">
            <v>General Administration</v>
          </cell>
          <cell r="H150" t="str">
            <v>311</v>
          </cell>
          <cell r="I150" t="str">
            <v>101</v>
          </cell>
          <cell r="J150" t="str">
            <v>5065</v>
          </cell>
          <cell r="K150" t="str">
            <v>Workorder Time</v>
          </cell>
          <cell r="L150" t="str">
            <v>Workorder Time</v>
          </cell>
          <cell r="M150" t="str">
            <v>Engineering Technologist</v>
          </cell>
          <cell r="O150">
            <v>71.453197916666667</v>
          </cell>
          <cell r="P150">
            <v>104</v>
          </cell>
          <cell r="Q150">
            <v>7431.1325833333331</v>
          </cell>
          <cell r="S150" t="str">
            <v/>
          </cell>
          <cell r="T150" t="str">
            <v>608000311-101-5065</v>
          </cell>
          <cell r="U150" t="str">
            <v>608000</v>
          </cell>
          <cell r="V150" t="str">
            <v>Direct labour - Work order</v>
          </cell>
          <cell r="X150">
            <v>7431</v>
          </cell>
          <cell r="Y150">
            <v>619.25</v>
          </cell>
          <cell r="Z150">
            <v>619.25</v>
          </cell>
          <cell r="AA150">
            <v>619.25</v>
          </cell>
          <cell r="AB150">
            <v>619.25</v>
          </cell>
          <cell r="AC150">
            <v>619.25</v>
          </cell>
          <cell r="AD150">
            <v>619.25</v>
          </cell>
          <cell r="AE150">
            <v>619.25</v>
          </cell>
          <cell r="AF150">
            <v>619.25</v>
          </cell>
          <cell r="AG150">
            <v>619.25</v>
          </cell>
          <cell r="AH150">
            <v>619.25</v>
          </cell>
          <cell r="AI150">
            <v>619.25</v>
          </cell>
          <cell r="AJ150">
            <v>619.25</v>
          </cell>
          <cell r="AK150">
            <v>7431</v>
          </cell>
          <cell r="AL150">
            <v>0</v>
          </cell>
        </row>
        <row r="151">
          <cell r="B151" t="str">
            <v/>
          </cell>
          <cell r="C151" t="str">
            <v/>
          </cell>
          <cell r="D151" t="str">
            <v>CUSCONN101CCONCOMMON</v>
          </cell>
          <cell r="E151" t="str">
            <v>100013934</v>
          </cell>
          <cell r="F151" t="str">
            <v>96000</v>
          </cell>
          <cell r="G151" t="str">
            <v>General Administration</v>
          </cell>
          <cell r="H151" t="str">
            <v>311</v>
          </cell>
          <cell r="I151" t="str">
            <v>101</v>
          </cell>
          <cell r="J151" t="str">
            <v>5065</v>
          </cell>
          <cell r="K151" t="str">
            <v>Project Time</v>
          </cell>
          <cell r="L151" t="str">
            <v>Project Time</v>
          </cell>
          <cell r="M151" t="str">
            <v>MANAGER, CUSTOMER CONNECTIONS</v>
          </cell>
          <cell r="O151">
            <v>90.150380859375005</v>
          </cell>
          <cell r="P151">
            <v>140</v>
          </cell>
          <cell r="Q151">
            <v>12621.053320312501</v>
          </cell>
          <cell r="S151" t="str">
            <v/>
          </cell>
          <cell r="T151" t="str">
            <v>609000311-101-5065</v>
          </cell>
          <cell r="U151" t="str">
            <v>609000</v>
          </cell>
          <cell r="V151" t="str">
            <v>Direct labour - Project (ABC costs)</v>
          </cell>
          <cell r="X151">
            <v>12621</v>
          </cell>
          <cell r="Y151">
            <v>1051.75</v>
          </cell>
          <cell r="Z151">
            <v>1051.75</v>
          </cell>
          <cell r="AA151">
            <v>1051.75</v>
          </cell>
          <cell r="AB151">
            <v>1051.75</v>
          </cell>
          <cell r="AC151">
            <v>1051.75</v>
          </cell>
          <cell r="AD151">
            <v>1051.75</v>
          </cell>
          <cell r="AE151">
            <v>1051.75</v>
          </cell>
          <cell r="AF151">
            <v>1051.75</v>
          </cell>
          <cell r="AG151">
            <v>1051.75</v>
          </cell>
          <cell r="AH151">
            <v>1051.75</v>
          </cell>
          <cell r="AI151">
            <v>1051.75</v>
          </cell>
          <cell r="AJ151">
            <v>1051.75</v>
          </cell>
          <cell r="AK151">
            <v>12621</v>
          </cell>
          <cell r="AL151">
            <v>0</v>
          </cell>
        </row>
        <row r="152">
          <cell r="B152" t="str">
            <v/>
          </cell>
          <cell r="C152" t="str">
            <v/>
          </cell>
          <cell r="D152" t="str">
            <v>CUSCONN101CCONCOMMON</v>
          </cell>
          <cell r="E152" t="str">
            <v>100013934</v>
          </cell>
          <cell r="F152" t="str">
            <v>96000</v>
          </cell>
          <cell r="G152" t="str">
            <v>General Administration</v>
          </cell>
          <cell r="H152" t="str">
            <v>311</v>
          </cell>
          <cell r="I152" t="str">
            <v>101</v>
          </cell>
          <cell r="J152" t="str">
            <v>5065</v>
          </cell>
          <cell r="K152" t="str">
            <v>Workorder Time</v>
          </cell>
          <cell r="L152" t="str">
            <v>Workorder Time</v>
          </cell>
          <cell r="M152" t="str">
            <v>METER SUPPORT CLERK</v>
          </cell>
          <cell r="O152">
            <v>42.023799479166669</v>
          </cell>
          <cell r="P152">
            <v>186</v>
          </cell>
          <cell r="Q152">
            <v>7816.4267031250001</v>
          </cell>
          <cell r="S152" t="str">
            <v/>
          </cell>
          <cell r="T152" t="str">
            <v>608000311-101-5065</v>
          </cell>
          <cell r="U152" t="str">
            <v>608000</v>
          </cell>
          <cell r="V152" t="str">
            <v>Direct labour - Work order</v>
          </cell>
          <cell r="X152">
            <v>7816</v>
          </cell>
          <cell r="Y152">
            <v>651.33333333333337</v>
          </cell>
          <cell r="Z152">
            <v>651.33333333333337</v>
          </cell>
          <cell r="AA152">
            <v>651.33333333333337</v>
          </cell>
          <cell r="AB152">
            <v>651.33333333333337</v>
          </cell>
          <cell r="AC152">
            <v>651.33333333333337</v>
          </cell>
          <cell r="AD152">
            <v>651.33333333333337</v>
          </cell>
          <cell r="AE152">
            <v>651.33333333333337</v>
          </cell>
          <cell r="AF152">
            <v>651.33333333333337</v>
          </cell>
          <cell r="AG152">
            <v>651.33333333333337</v>
          </cell>
          <cell r="AH152">
            <v>651.33333333333337</v>
          </cell>
          <cell r="AI152">
            <v>651.33333333333337</v>
          </cell>
          <cell r="AJ152">
            <v>651.33333333333337</v>
          </cell>
          <cell r="AK152">
            <v>7815.9999999999991</v>
          </cell>
          <cell r="AL152">
            <v>0</v>
          </cell>
        </row>
        <row r="153">
          <cell r="B153" t="str">
            <v/>
          </cell>
          <cell r="C153" t="str">
            <v/>
          </cell>
          <cell r="D153" t="str">
            <v>CUSCONN101CCONCOMMON</v>
          </cell>
          <cell r="E153" t="str">
            <v>100013934</v>
          </cell>
          <cell r="F153" t="str">
            <v>96000</v>
          </cell>
          <cell r="G153" t="str">
            <v>General Administration</v>
          </cell>
          <cell r="H153" t="str">
            <v>311</v>
          </cell>
          <cell r="I153" t="str">
            <v>101</v>
          </cell>
          <cell r="J153" t="str">
            <v>5065</v>
          </cell>
          <cell r="K153" t="str">
            <v>Workorder Time</v>
          </cell>
          <cell r="L153" t="str">
            <v>Workorder Time</v>
          </cell>
          <cell r="M153" t="str">
            <v>METERPERSON, LEAD HAND</v>
          </cell>
          <cell r="O153">
            <v>73.397998046875003</v>
          </cell>
          <cell r="P153">
            <v>200</v>
          </cell>
          <cell r="Q153">
            <v>14679.599609375</v>
          </cell>
          <cell r="S153" t="str">
            <v/>
          </cell>
          <cell r="T153" t="str">
            <v>608000311-101-5065</v>
          </cell>
          <cell r="U153" t="str">
            <v>608000</v>
          </cell>
          <cell r="V153" t="str">
            <v>Direct labour - Work order</v>
          </cell>
          <cell r="X153">
            <v>14680</v>
          </cell>
          <cell r="Y153">
            <v>1223.3333333333333</v>
          </cell>
          <cell r="Z153">
            <v>1223.3333333333333</v>
          </cell>
          <cell r="AA153">
            <v>1223.3333333333333</v>
          </cell>
          <cell r="AB153">
            <v>1223.3333333333333</v>
          </cell>
          <cell r="AC153">
            <v>1223.3333333333333</v>
          </cell>
          <cell r="AD153">
            <v>1223.3333333333333</v>
          </cell>
          <cell r="AE153">
            <v>1223.3333333333333</v>
          </cell>
          <cell r="AF153">
            <v>1223.3333333333333</v>
          </cell>
          <cell r="AG153">
            <v>1223.3333333333333</v>
          </cell>
          <cell r="AH153">
            <v>1223.3333333333333</v>
          </cell>
          <cell r="AI153">
            <v>1223.3333333333333</v>
          </cell>
          <cell r="AJ153">
            <v>1223.3333333333333</v>
          </cell>
          <cell r="AK153">
            <v>14680.000000000002</v>
          </cell>
          <cell r="AL153">
            <v>0</v>
          </cell>
        </row>
        <row r="154">
          <cell r="B154" t="str">
            <v/>
          </cell>
          <cell r="C154" t="str">
            <v/>
          </cell>
          <cell r="D154" t="str">
            <v>CUSCONN101CCONCOMMON</v>
          </cell>
          <cell r="E154" t="str">
            <v>100013934</v>
          </cell>
          <cell r="F154" t="str">
            <v>96000</v>
          </cell>
          <cell r="G154" t="str">
            <v>General Administration</v>
          </cell>
          <cell r="H154" t="str">
            <v>311</v>
          </cell>
          <cell r="I154" t="str">
            <v>101</v>
          </cell>
          <cell r="J154" t="str">
            <v>5065</v>
          </cell>
          <cell r="K154" t="str">
            <v>Workorder Time</v>
          </cell>
          <cell r="L154" t="str">
            <v>Workorder Time</v>
          </cell>
          <cell r="M154" t="str">
            <v>Summer Student</v>
          </cell>
          <cell r="O154">
            <v>14.56</v>
          </cell>
          <cell r="P154">
            <v>500</v>
          </cell>
          <cell r="Q154">
            <v>7280</v>
          </cell>
          <cell r="S154" t="str">
            <v/>
          </cell>
          <cell r="T154" t="str">
            <v>608000311-101-5065</v>
          </cell>
          <cell r="U154" t="str">
            <v>608000</v>
          </cell>
          <cell r="V154" t="str">
            <v>Direct labour - Work order</v>
          </cell>
          <cell r="X154">
            <v>7280</v>
          </cell>
          <cell r="Y154">
            <v>606.66666666666663</v>
          </cell>
          <cell r="Z154">
            <v>606.66666666666663</v>
          </cell>
          <cell r="AA154">
            <v>606.66666666666663</v>
          </cell>
          <cell r="AB154">
            <v>606.66666666666663</v>
          </cell>
          <cell r="AC154">
            <v>606.66666666666663</v>
          </cell>
          <cell r="AD154">
            <v>606.66666666666663</v>
          </cell>
          <cell r="AE154">
            <v>606.66666666666663</v>
          </cell>
          <cell r="AF154">
            <v>606.66666666666663</v>
          </cell>
          <cell r="AG154">
            <v>606.66666666666663</v>
          </cell>
          <cell r="AH154">
            <v>606.66666666666663</v>
          </cell>
          <cell r="AI154">
            <v>606.66666666666663</v>
          </cell>
          <cell r="AJ154">
            <v>606.66666666666663</v>
          </cell>
          <cell r="AK154">
            <v>7280.0000000000009</v>
          </cell>
          <cell r="AL154">
            <v>0</v>
          </cell>
        </row>
        <row r="155">
          <cell r="B155" t="str">
            <v/>
          </cell>
          <cell r="C155" t="str">
            <v/>
          </cell>
          <cell r="D155" t="str">
            <v>CUSCONN101CCONCOMMON</v>
          </cell>
          <cell r="E155" t="str">
            <v>100013934</v>
          </cell>
          <cell r="F155" t="str">
            <v>96000</v>
          </cell>
          <cell r="G155" t="str">
            <v>General Administration</v>
          </cell>
          <cell r="H155" t="str">
            <v>311</v>
          </cell>
          <cell r="I155" t="str">
            <v>101</v>
          </cell>
          <cell r="J155" t="str">
            <v>5065</v>
          </cell>
          <cell r="K155" t="str">
            <v>Project Time</v>
          </cell>
          <cell r="L155" t="str">
            <v>Project Time</v>
          </cell>
          <cell r="M155" t="str">
            <v>SUPERVISOR, CUSTOMER CONNECTIONS</v>
          </cell>
          <cell r="O155">
            <v>84.962177734375004</v>
          </cell>
          <cell r="P155">
            <v>190</v>
          </cell>
          <cell r="Q155">
            <v>16142.813769531251</v>
          </cell>
          <cell r="S155" t="str">
            <v/>
          </cell>
          <cell r="T155" t="str">
            <v>609000311-101-5065</v>
          </cell>
          <cell r="U155" t="str">
            <v>609000</v>
          </cell>
          <cell r="V155" t="str">
            <v>Direct labour - Project (ABC costs)</v>
          </cell>
          <cell r="X155">
            <v>16143</v>
          </cell>
          <cell r="Y155">
            <v>1345.25</v>
          </cell>
          <cell r="Z155">
            <v>1345.25</v>
          </cell>
          <cell r="AA155">
            <v>1345.25</v>
          </cell>
          <cell r="AB155">
            <v>1345.25</v>
          </cell>
          <cell r="AC155">
            <v>1345.25</v>
          </cell>
          <cell r="AD155">
            <v>1345.25</v>
          </cell>
          <cell r="AE155">
            <v>1345.25</v>
          </cell>
          <cell r="AF155">
            <v>1345.25</v>
          </cell>
          <cell r="AG155">
            <v>1345.25</v>
          </cell>
          <cell r="AH155">
            <v>1345.25</v>
          </cell>
          <cell r="AI155">
            <v>1345.25</v>
          </cell>
          <cell r="AJ155">
            <v>1345.25</v>
          </cell>
          <cell r="AK155">
            <v>16143</v>
          </cell>
          <cell r="AL155">
            <v>0</v>
          </cell>
        </row>
        <row r="156">
          <cell r="B156" t="str">
            <v/>
          </cell>
          <cell r="C156" t="str">
            <v/>
          </cell>
          <cell r="D156" t="str">
            <v>CUSCONN101CCONCOMMON</v>
          </cell>
          <cell r="E156" t="str">
            <v>100013935</v>
          </cell>
          <cell r="F156" t="str">
            <v>96100</v>
          </cell>
          <cell r="G156" t="str">
            <v>Investigate Products &amp; Services</v>
          </cell>
          <cell r="H156" t="str">
            <v>311</v>
          </cell>
          <cell r="I156" t="str">
            <v>101</v>
          </cell>
          <cell r="J156" t="str">
            <v>5065</v>
          </cell>
          <cell r="K156" t="str">
            <v>A/P</v>
          </cell>
          <cell r="L156" t="str">
            <v>SA89 - Travel and Accommodations</v>
          </cell>
          <cell r="M156" t="str">
            <v>A/P</v>
          </cell>
          <cell r="N156">
            <v>100</v>
          </cell>
          <cell r="O156" t="str">
            <v/>
          </cell>
          <cell r="Q156" t="str">
            <v/>
          </cell>
          <cell r="S156" t="str">
            <v/>
          </cell>
          <cell r="T156" t="str">
            <v>620000311-101-5065</v>
          </cell>
          <cell r="U156" t="str">
            <v>620000</v>
          </cell>
          <cell r="V156" t="str">
            <v>Travel and accommodations</v>
          </cell>
          <cell r="X156">
            <v>100</v>
          </cell>
          <cell r="Y156">
            <v>8.3333333333333339</v>
          </cell>
          <cell r="Z156">
            <v>8.3333333333333339</v>
          </cell>
          <cell r="AA156">
            <v>8.3333333333333339</v>
          </cell>
          <cell r="AB156">
            <v>8.3333333333333339</v>
          </cell>
          <cell r="AC156">
            <v>8.3333333333333339</v>
          </cell>
          <cell r="AD156">
            <v>8.3333333333333339</v>
          </cell>
          <cell r="AE156">
            <v>8.3333333333333339</v>
          </cell>
          <cell r="AF156">
            <v>8.3333333333333339</v>
          </cell>
          <cell r="AG156">
            <v>8.3333333333333339</v>
          </cell>
          <cell r="AH156">
            <v>8.3333333333333339</v>
          </cell>
          <cell r="AI156">
            <v>8.3333333333333339</v>
          </cell>
          <cell r="AJ156">
            <v>8.3333333333333339</v>
          </cell>
          <cell r="AK156">
            <v>99.999999999999986</v>
          </cell>
          <cell r="AL156">
            <v>0</v>
          </cell>
        </row>
        <row r="157">
          <cell r="B157" t="str">
            <v/>
          </cell>
          <cell r="C157" t="str">
            <v/>
          </cell>
          <cell r="D157" t="str">
            <v>CUSCONN101CCONCOMMON</v>
          </cell>
          <cell r="E157" t="str">
            <v>100013935</v>
          </cell>
          <cell r="F157" t="str">
            <v>96100</v>
          </cell>
          <cell r="G157" t="str">
            <v>Investigate Products &amp; Services</v>
          </cell>
          <cell r="H157" t="str">
            <v>311</v>
          </cell>
          <cell r="I157" t="str">
            <v>101</v>
          </cell>
          <cell r="J157" t="str">
            <v>5065</v>
          </cell>
          <cell r="K157" t="str">
            <v>Project Time</v>
          </cell>
          <cell r="L157" t="str">
            <v>Project Time</v>
          </cell>
          <cell r="M157" t="str">
            <v>MANAGER, CUSTOMER CONNECTIONS</v>
          </cell>
          <cell r="O157">
            <v>90.150380859375005</v>
          </cell>
          <cell r="P157">
            <v>12</v>
          </cell>
          <cell r="Q157">
            <v>1081.8045703125001</v>
          </cell>
          <cell r="S157" t="str">
            <v/>
          </cell>
          <cell r="T157" t="str">
            <v>609000311-101-5065</v>
          </cell>
          <cell r="U157" t="str">
            <v>609000</v>
          </cell>
          <cell r="V157" t="str">
            <v>Direct labour - Project (ABC costs)</v>
          </cell>
          <cell r="X157">
            <v>1082</v>
          </cell>
          <cell r="Y157">
            <v>90.166666666666671</v>
          </cell>
          <cell r="Z157">
            <v>90.166666666666671</v>
          </cell>
          <cell r="AA157">
            <v>90.166666666666671</v>
          </cell>
          <cell r="AB157">
            <v>90.166666666666671</v>
          </cell>
          <cell r="AC157">
            <v>90.166666666666671</v>
          </cell>
          <cell r="AD157">
            <v>90.166666666666671</v>
          </cell>
          <cell r="AE157">
            <v>90.166666666666671</v>
          </cell>
          <cell r="AF157">
            <v>90.166666666666671</v>
          </cell>
          <cell r="AG157">
            <v>90.166666666666671</v>
          </cell>
          <cell r="AH157">
            <v>90.166666666666671</v>
          </cell>
          <cell r="AI157">
            <v>90.166666666666671</v>
          </cell>
          <cell r="AJ157">
            <v>90.166666666666671</v>
          </cell>
          <cell r="AK157">
            <v>1081.9999999999998</v>
          </cell>
          <cell r="AL157">
            <v>0</v>
          </cell>
        </row>
        <row r="158">
          <cell r="B158" t="str">
            <v/>
          </cell>
          <cell r="C158" t="str">
            <v/>
          </cell>
          <cell r="D158" t="str">
            <v>CUSCONN101CCONCOMMON</v>
          </cell>
          <cell r="E158" t="str">
            <v>100013935</v>
          </cell>
          <cell r="F158" t="str">
            <v>96100</v>
          </cell>
          <cell r="G158" t="str">
            <v>Investigate Products &amp; Services</v>
          </cell>
          <cell r="H158" t="str">
            <v>311</v>
          </cell>
          <cell r="I158" t="str">
            <v>101</v>
          </cell>
          <cell r="J158" t="str">
            <v>5065</v>
          </cell>
          <cell r="K158" t="str">
            <v>Project Time</v>
          </cell>
          <cell r="L158" t="str">
            <v>Project Time</v>
          </cell>
          <cell r="M158" t="str">
            <v>SUPERVISOR, CUSTOMER CONNECTIONS</v>
          </cell>
          <cell r="O158">
            <v>84.962177734375004</v>
          </cell>
          <cell r="P158">
            <v>24</v>
          </cell>
          <cell r="Q158">
            <v>2039.092265625</v>
          </cell>
          <cell r="S158" t="str">
            <v/>
          </cell>
          <cell r="T158" t="str">
            <v>609000311-101-5065</v>
          </cell>
          <cell r="U158" t="str">
            <v>609000</v>
          </cell>
          <cell r="V158" t="str">
            <v>Direct labour - Project (ABC costs)</v>
          </cell>
          <cell r="X158">
            <v>2039</v>
          </cell>
          <cell r="Y158">
            <v>169.91666666666666</v>
          </cell>
          <cell r="Z158">
            <v>169.91666666666666</v>
          </cell>
          <cell r="AA158">
            <v>169.91666666666666</v>
          </cell>
          <cell r="AB158">
            <v>169.91666666666666</v>
          </cell>
          <cell r="AC158">
            <v>169.91666666666666</v>
          </cell>
          <cell r="AD158">
            <v>169.91666666666666</v>
          </cell>
          <cell r="AE158">
            <v>169.91666666666666</v>
          </cell>
          <cell r="AF158">
            <v>169.91666666666666</v>
          </cell>
          <cell r="AG158">
            <v>169.91666666666666</v>
          </cell>
          <cell r="AH158">
            <v>169.91666666666666</v>
          </cell>
          <cell r="AI158">
            <v>169.91666666666666</v>
          </cell>
          <cell r="AJ158">
            <v>169.91666666666666</v>
          </cell>
          <cell r="AK158">
            <v>2039.0000000000002</v>
          </cell>
          <cell r="AL158">
            <v>0</v>
          </cell>
        </row>
        <row r="159">
          <cell r="B159" t="str">
            <v/>
          </cell>
          <cell r="C159" t="str">
            <v/>
          </cell>
          <cell r="D159" t="str">
            <v>CUSCONN101CCONCOMMON</v>
          </cell>
          <cell r="E159" t="str">
            <v>100013935</v>
          </cell>
          <cell r="F159" t="str">
            <v>96100</v>
          </cell>
          <cell r="G159" t="str">
            <v>Investigate Products &amp; Services</v>
          </cell>
          <cell r="H159" t="str">
            <v>311</v>
          </cell>
          <cell r="I159" t="str">
            <v>101</v>
          </cell>
          <cell r="J159" t="str">
            <v>5065</v>
          </cell>
          <cell r="K159" t="str">
            <v>Project Time</v>
          </cell>
          <cell r="L159" t="str">
            <v>Project Time</v>
          </cell>
          <cell r="O159" t="str">
            <v/>
          </cell>
          <cell r="Q159" t="str">
            <v/>
          </cell>
          <cell r="S159" t="str">
            <v/>
          </cell>
          <cell r="T159" t="str">
            <v>609000311-101-5065</v>
          </cell>
          <cell r="U159" t="str">
            <v>609000</v>
          </cell>
          <cell r="V159" t="str">
            <v>Direct labour - Project (ABC costs)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</row>
        <row r="160">
          <cell r="B160" t="str">
            <v/>
          </cell>
          <cell r="C160" t="str">
            <v/>
          </cell>
          <cell r="D160" t="str">
            <v>CUSCONN101CCONCOMMON</v>
          </cell>
          <cell r="E160" t="str">
            <v>100013936</v>
          </cell>
          <cell r="F160" t="str">
            <v>96300</v>
          </cell>
          <cell r="G160" t="str">
            <v>Manage Procurement</v>
          </cell>
          <cell r="H160" t="str">
            <v>311</v>
          </cell>
          <cell r="I160" t="str">
            <v>101</v>
          </cell>
          <cell r="J160" t="str">
            <v>5065</v>
          </cell>
          <cell r="K160" t="str">
            <v>Project Time</v>
          </cell>
          <cell r="L160" t="str">
            <v>Project Time</v>
          </cell>
          <cell r="M160" t="str">
            <v>MANAGER, CUSTOMER CONNECTIONS</v>
          </cell>
          <cell r="O160">
            <v>90.150380859375005</v>
          </cell>
          <cell r="Q160">
            <v>0</v>
          </cell>
          <cell r="S160" t="str">
            <v/>
          </cell>
          <cell r="T160" t="str">
            <v>609000311-101-5065</v>
          </cell>
          <cell r="U160" t="str">
            <v>609000</v>
          </cell>
          <cell r="V160" t="str">
            <v>Direct labour - Project (ABC costs)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</row>
        <row r="161">
          <cell r="B161" t="str">
            <v/>
          </cell>
          <cell r="C161" t="str">
            <v/>
          </cell>
          <cell r="D161" t="str">
            <v>CUSCONN101CCONCOMMON</v>
          </cell>
          <cell r="E161" t="str">
            <v>100013936</v>
          </cell>
          <cell r="F161" t="str">
            <v>96300</v>
          </cell>
          <cell r="G161" t="str">
            <v>Manage Procurement</v>
          </cell>
          <cell r="H161" t="str">
            <v>311</v>
          </cell>
          <cell r="I161" t="str">
            <v>101</v>
          </cell>
          <cell r="J161" t="str">
            <v>5065</v>
          </cell>
          <cell r="K161" t="str">
            <v>Project Time</v>
          </cell>
          <cell r="L161" t="str">
            <v>Project Time</v>
          </cell>
          <cell r="M161" t="str">
            <v>SUPERVISOR, CUSTOMER CONNECTIONS</v>
          </cell>
          <cell r="O161">
            <v>84.962177734375004</v>
          </cell>
          <cell r="P161">
            <v>40</v>
          </cell>
          <cell r="Q161">
            <v>3398.4871093750003</v>
          </cell>
          <cell r="S161" t="str">
            <v/>
          </cell>
          <cell r="T161" t="str">
            <v>609000311-101-5065</v>
          </cell>
          <cell r="U161" t="str">
            <v>609000</v>
          </cell>
          <cell r="V161" t="str">
            <v>Direct labour - Project (ABC costs)</v>
          </cell>
          <cell r="X161">
            <v>3398</v>
          </cell>
          <cell r="Y161">
            <v>283.16666666666669</v>
          </cell>
          <cell r="Z161">
            <v>283.16666666666669</v>
          </cell>
          <cell r="AA161">
            <v>283.16666666666669</v>
          </cell>
          <cell r="AB161">
            <v>283.16666666666669</v>
          </cell>
          <cell r="AC161">
            <v>283.16666666666669</v>
          </cell>
          <cell r="AD161">
            <v>283.16666666666669</v>
          </cell>
          <cell r="AE161">
            <v>283.16666666666669</v>
          </cell>
          <cell r="AF161">
            <v>283.16666666666669</v>
          </cell>
          <cell r="AG161">
            <v>283.16666666666669</v>
          </cell>
          <cell r="AH161">
            <v>283.16666666666669</v>
          </cell>
          <cell r="AI161">
            <v>283.16666666666669</v>
          </cell>
          <cell r="AJ161">
            <v>283.16666666666669</v>
          </cell>
          <cell r="AK161">
            <v>3397.9999999999995</v>
          </cell>
          <cell r="AL161">
            <v>0</v>
          </cell>
        </row>
        <row r="162">
          <cell r="B162" t="str">
            <v/>
          </cell>
          <cell r="C162" t="str">
            <v/>
          </cell>
          <cell r="D162" t="str">
            <v>CUSCONN101CCONCOMMON</v>
          </cell>
          <cell r="E162" t="str">
            <v>100013936</v>
          </cell>
          <cell r="F162" t="str">
            <v>96300</v>
          </cell>
          <cell r="G162" t="str">
            <v>Manage Procurement</v>
          </cell>
          <cell r="H162" t="str">
            <v>311</v>
          </cell>
          <cell r="I162" t="str">
            <v>101</v>
          </cell>
          <cell r="J162" t="str">
            <v>5065</v>
          </cell>
          <cell r="K162" t="str">
            <v>Project Time</v>
          </cell>
          <cell r="L162" t="str">
            <v>Project Time</v>
          </cell>
          <cell r="O162" t="str">
            <v/>
          </cell>
          <cell r="Q162" t="str">
            <v/>
          </cell>
          <cell r="S162" t="str">
            <v/>
          </cell>
          <cell r="T162" t="str">
            <v>609000311-101-5065</v>
          </cell>
          <cell r="U162" t="str">
            <v>609000</v>
          </cell>
          <cell r="V162" t="str">
            <v>Direct labour - Project (ABC costs)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</row>
        <row r="163">
          <cell r="B163" t="str">
            <v/>
          </cell>
          <cell r="C163" t="str">
            <v/>
          </cell>
          <cell r="D163" t="str">
            <v>CUSCONN101CCONCOMMON</v>
          </cell>
          <cell r="E163" t="str">
            <v>100013937</v>
          </cell>
          <cell r="F163" t="str">
            <v>96500</v>
          </cell>
          <cell r="G163" t="str">
            <v>Lunches and/or Breaks</v>
          </cell>
          <cell r="H163" t="str">
            <v>311</v>
          </cell>
          <cell r="I163" t="str">
            <v>101</v>
          </cell>
          <cell r="J163" t="str">
            <v>5065</v>
          </cell>
          <cell r="K163" t="str">
            <v>A/P</v>
          </cell>
          <cell r="L163" t="str">
            <v>SA90 - Meals and Entertainment</v>
          </cell>
          <cell r="M163" t="str">
            <v>A/P</v>
          </cell>
          <cell r="N163">
            <v>1300</v>
          </cell>
          <cell r="O163" t="str">
            <v/>
          </cell>
          <cell r="Q163" t="str">
            <v/>
          </cell>
          <cell r="S163" t="str">
            <v/>
          </cell>
          <cell r="T163" t="str">
            <v>622000311-101-5065</v>
          </cell>
          <cell r="U163" t="str">
            <v>622000</v>
          </cell>
          <cell r="V163" t="str">
            <v>Meals and entertainment</v>
          </cell>
          <cell r="X163">
            <v>1300</v>
          </cell>
          <cell r="Y163">
            <v>108.33333333333333</v>
          </cell>
          <cell r="Z163">
            <v>108.33333333333333</v>
          </cell>
          <cell r="AA163">
            <v>108.33333333333333</v>
          </cell>
          <cell r="AB163">
            <v>108.33333333333333</v>
          </cell>
          <cell r="AC163">
            <v>108.33333333333333</v>
          </cell>
          <cell r="AD163">
            <v>108.33333333333333</v>
          </cell>
          <cell r="AE163">
            <v>108.33333333333333</v>
          </cell>
          <cell r="AF163">
            <v>108.33333333333333</v>
          </cell>
          <cell r="AG163">
            <v>108.33333333333333</v>
          </cell>
          <cell r="AH163">
            <v>108.33333333333333</v>
          </cell>
          <cell r="AI163">
            <v>108.33333333333333</v>
          </cell>
          <cell r="AJ163">
            <v>108.33333333333333</v>
          </cell>
          <cell r="AK163">
            <v>1300</v>
          </cell>
          <cell r="AL163">
            <v>0</v>
          </cell>
        </row>
        <row r="164">
          <cell r="B164" t="str">
            <v/>
          </cell>
          <cell r="C164" t="str">
            <v/>
          </cell>
          <cell r="D164" t="str">
            <v>CUSCONN101CCONCOMMON</v>
          </cell>
          <cell r="E164" t="str">
            <v>100013937</v>
          </cell>
          <cell r="F164" t="str">
            <v>96500</v>
          </cell>
          <cell r="G164" t="str">
            <v>Lunches and/or Breaks</v>
          </cell>
          <cell r="H164" t="str">
            <v>311</v>
          </cell>
          <cell r="I164" t="str">
            <v>101</v>
          </cell>
          <cell r="J164" t="str">
            <v>5065</v>
          </cell>
          <cell r="K164" t="str">
            <v>Workorder Time</v>
          </cell>
          <cell r="L164" t="str">
            <v>Workorder Time</v>
          </cell>
          <cell r="M164" t="str">
            <v>Engineering Technician 2</v>
          </cell>
          <cell r="O164">
            <v>51.01459895833333</v>
          </cell>
          <cell r="P164">
            <v>250</v>
          </cell>
          <cell r="Q164">
            <v>12753.649739583332</v>
          </cell>
          <cell r="S164" t="str">
            <v/>
          </cell>
          <cell r="T164" t="str">
            <v>608000311-101-5065</v>
          </cell>
          <cell r="U164" t="str">
            <v>608000</v>
          </cell>
          <cell r="V164" t="str">
            <v>Direct labour - Work order</v>
          </cell>
          <cell r="W164" t="str">
            <v>2.5 hour per week x 50</v>
          </cell>
          <cell r="X164">
            <v>12754</v>
          </cell>
          <cell r="Y164">
            <v>1062.8333333333333</v>
          </cell>
          <cell r="Z164">
            <v>1062.8333333333333</v>
          </cell>
          <cell r="AA164">
            <v>1062.8333333333333</v>
          </cell>
          <cell r="AB164">
            <v>1062.8333333333333</v>
          </cell>
          <cell r="AC164">
            <v>1062.8333333333333</v>
          </cell>
          <cell r="AD164">
            <v>1062.8333333333333</v>
          </cell>
          <cell r="AE164">
            <v>1062.8333333333333</v>
          </cell>
          <cell r="AF164">
            <v>1062.8333333333333</v>
          </cell>
          <cell r="AG164">
            <v>1062.8333333333333</v>
          </cell>
          <cell r="AH164">
            <v>1062.8333333333333</v>
          </cell>
          <cell r="AI164">
            <v>1062.8333333333333</v>
          </cell>
          <cell r="AJ164">
            <v>1062.8333333333333</v>
          </cell>
          <cell r="AK164">
            <v>12754.000000000002</v>
          </cell>
          <cell r="AL164">
            <v>0</v>
          </cell>
        </row>
        <row r="165">
          <cell r="B165" t="str">
            <v/>
          </cell>
          <cell r="C165" t="str">
            <v/>
          </cell>
          <cell r="D165" t="str">
            <v>CUSCONN101CCONCOMMON</v>
          </cell>
          <cell r="E165" t="str">
            <v>100013937</v>
          </cell>
          <cell r="F165" t="str">
            <v>96500</v>
          </cell>
          <cell r="G165" t="str">
            <v>Lunches and/or Breaks</v>
          </cell>
          <cell r="H165" t="str">
            <v>311</v>
          </cell>
          <cell r="I165" t="str">
            <v>101</v>
          </cell>
          <cell r="J165" t="str">
            <v>5065</v>
          </cell>
          <cell r="K165" t="str">
            <v>Workorder Time</v>
          </cell>
          <cell r="L165" t="str">
            <v>Workorder Time</v>
          </cell>
          <cell r="M165" t="str">
            <v>Engineering Technologist</v>
          </cell>
          <cell r="O165">
            <v>71.453197916666667</v>
          </cell>
          <cell r="P165">
            <v>125</v>
          </cell>
          <cell r="Q165">
            <v>8931.6497395833339</v>
          </cell>
          <cell r="S165" t="str">
            <v/>
          </cell>
          <cell r="T165" t="str">
            <v>608000311-101-5065</v>
          </cell>
          <cell r="U165" t="str">
            <v>608000</v>
          </cell>
          <cell r="V165" t="str">
            <v>Direct labour - Work order</v>
          </cell>
          <cell r="X165">
            <v>8932</v>
          </cell>
          <cell r="Y165">
            <v>744.33333333333337</v>
          </cell>
          <cell r="Z165">
            <v>744.33333333333337</v>
          </cell>
          <cell r="AA165">
            <v>744.33333333333337</v>
          </cell>
          <cell r="AB165">
            <v>744.33333333333337</v>
          </cell>
          <cell r="AC165">
            <v>744.33333333333337</v>
          </cell>
          <cell r="AD165">
            <v>744.33333333333337</v>
          </cell>
          <cell r="AE165">
            <v>744.33333333333337</v>
          </cell>
          <cell r="AF165">
            <v>744.33333333333337</v>
          </cell>
          <cell r="AG165">
            <v>744.33333333333337</v>
          </cell>
          <cell r="AH165">
            <v>744.33333333333337</v>
          </cell>
          <cell r="AI165">
            <v>744.33333333333337</v>
          </cell>
          <cell r="AJ165">
            <v>744.33333333333337</v>
          </cell>
          <cell r="AK165">
            <v>8931.9999999999982</v>
          </cell>
          <cell r="AL165">
            <v>0</v>
          </cell>
        </row>
        <row r="166">
          <cell r="B166" t="str">
            <v/>
          </cell>
          <cell r="C166" t="str">
            <v/>
          </cell>
          <cell r="D166" t="str">
            <v>CUSCONN101CCONCOMMON</v>
          </cell>
          <cell r="E166" t="str">
            <v>100013937</v>
          </cell>
          <cell r="F166" t="str">
            <v>96500</v>
          </cell>
          <cell r="G166" t="str">
            <v>Lunches and/or Breaks</v>
          </cell>
          <cell r="H166" t="str">
            <v>311</v>
          </cell>
          <cell r="I166" t="str">
            <v>101</v>
          </cell>
          <cell r="J166" t="str">
            <v>5065</v>
          </cell>
          <cell r="K166" t="str">
            <v>Project Time</v>
          </cell>
          <cell r="L166" t="str">
            <v>Project Time</v>
          </cell>
          <cell r="M166" t="str">
            <v>MANAGER, CUSTOMER CONNECTIONS</v>
          </cell>
          <cell r="O166">
            <v>90.150380859375005</v>
          </cell>
          <cell r="P166">
            <v>54</v>
          </cell>
          <cell r="Q166">
            <v>4868.12056640625</v>
          </cell>
          <cell r="S166" t="str">
            <v/>
          </cell>
          <cell r="T166" t="str">
            <v>609000311-101-5065</v>
          </cell>
          <cell r="U166" t="str">
            <v>609000</v>
          </cell>
          <cell r="V166" t="str">
            <v>Direct labour - Project (ABC costs)</v>
          </cell>
          <cell r="X166">
            <v>4868</v>
          </cell>
          <cell r="Y166">
            <v>405.66666666666669</v>
          </cell>
          <cell r="Z166">
            <v>405.66666666666669</v>
          </cell>
          <cell r="AA166">
            <v>405.66666666666669</v>
          </cell>
          <cell r="AB166">
            <v>405.66666666666669</v>
          </cell>
          <cell r="AC166">
            <v>405.66666666666669</v>
          </cell>
          <cell r="AD166">
            <v>405.66666666666669</v>
          </cell>
          <cell r="AE166">
            <v>405.66666666666669</v>
          </cell>
          <cell r="AF166">
            <v>405.66666666666669</v>
          </cell>
          <cell r="AG166">
            <v>405.66666666666669</v>
          </cell>
          <cell r="AH166">
            <v>405.66666666666669</v>
          </cell>
          <cell r="AI166">
            <v>405.66666666666669</v>
          </cell>
          <cell r="AJ166">
            <v>405.66666666666669</v>
          </cell>
          <cell r="AK166">
            <v>4868</v>
          </cell>
          <cell r="AL166">
            <v>0</v>
          </cell>
        </row>
        <row r="167">
          <cell r="B167" t="str">
            <v/>
          </cell>
          <cell r="C167" t="str">
            <v/>
          </cell>
          <cell r="D167" t="str">
            <v>CUSCONN101CCONCOMMON</v>
          </cell>
          <cell r="E167" t="str">
            <v>100013937</v>
          </cell>
          <cell r="F167" t="str">
            <v>96500</v>
          </cell>
          <cell r="G167" t="str">
            <v>Lunches and/or Breaks</v>
          </cell>
          <cell r="H167" t="str">
            <v>311</v>
          </cell>
          <cell r="I167" t="str">
            <v>101</v>
          </cell>
          <cell r="J167" t="str">
            <v>5065</v>
          </cell>
          <cell r="K167" t="str">
            <v>Workorder Time</v>
          </cell>
          <cell r="L167" t="str">
            <v>Workorder Time</v>
          </cell>
          <cell r="M167" t="str">
            <v>METER SUPPORT CLERK</v>
          </cell>
          <cell r="O167">
            <v>42.023799479166669</v>
          </cell>
          <cell r="P167">
            <v>375</v>
          </cell>
          <cell r="Q167">
            <v>15758.924804687502</v>
          </cell>
          <cell r="S167" t="str">
            <v/>
          </cell>
          <cell r="T167" t="str">
            <v>608000311-101-5065</v>
          </cell>
          <cell r="U167" t="str">
            <v>608000</v>
          </cell>
          <cell r="V167" t="str">
            <v>Direct labour - Work order</v>
          </cell>
          <cell r="X167">
            <v>15759</v>
          </cell>
          <cell r="Y167">
            <v>1313.25</v>
          </cell>
          <cell r="Z167">
            <v>1313.25</v>
          </cell>
          <cell r="AA167">
            <v>1313.25</v>
          </cell>
          <cell r="AB167">
            <v>1313.25</v>
          </cell>
          <cell r="AC167">
            <v>1313.25</v>
          </cell>
          <cell r="AD167">
            <v>1313.25</v>
          </cell>
          <cell r="AE167">
            <v>1313.25</v>
          </cell>
          <cell r="AF167">
            <v>1313.25</v>
          </cell>
          <cell r="AG167">
            <v>1313.25</v>
          </cell>
          <cell r="AH167">
            <v>1313.25</v>
          </cell>
          <cell r="AI167">
            <v>1313.25</v>
          </cell>
          <cell r="AJ167">
            <v>1313.25</v>
          </cell>
          <cell r="AK167">
            <v>15759</v>
          </cell>
          <cell r="AL167">
            <v>0</v>
          </cell>
        </row>
        <row r="168">
          <cell r="B168" t="str">
            <v/>
          </cell>
          <cell r="C168" t="str">
            <v/>
          </cell>
          <cell r="D168" t="str">
            <v>CUSCONN101CCONCOMMON</v>
          </cell>
          <cell r="E168" t="str">
            <v>100013937</v>
          </cell>
          <cell r="F168" t="str">
            <v>96500</v>
          </cell>
          <cell r="G168" t="str">
            <v>Lunches and/or Breaks</v>
          </cell>
          <cell r="H168" t="str">
            <v>311</v>
          </cell>
          <cell r="I168" t="str">
            <v>101</v>
          </cell>
          <cell r="J168" t="str">
            <v>5065</v>
          </cell>
          <cell r="K168" t="str">
            <v>Workorder Time</v>
          </cell>
          <cell r="L168" t="str">
            <v>Workorder Time</v>
          </cell>
          <cell r="M168" t="str">
            <v>Meterperson - 1st Class</v>
          </cell>
          <cell r="O168">
            <v>67.801499023437501</v>
          </cell>
          <cell r="P168">
            <v>2000</v>
          </cell>
          <cell r="Q168">
            <v>135602.998046875</v>
          </cell>
          <cell r="S168" t="str">
            <v/>
          </cell>
          <cell r="T168" t="str">
            <v>608000311-101-5065</v>
          </cell>
          <cell r="U168" t="str">
            <v>608000</v>
          </cell>
          <cell r="V168" t="str">
            <v>Direct labour - Work order</v>
          </cell>
          <cell r="W168" t="str">
            <v xml:space="preserve">10 x 200 days </v>
          </cell>
          <cell r="X168">
            <v>135603</v>
          </cell>
          <cell r="Y168">
            <v>11300.25</v>
          </cell>
          <cell r="Z168">
            <v>11300.25</v>
          </cell>
          <cell r="AA168">
            <v>11300.25</v>
          </cell>
          <cell r="AB168">
            <v>11300.25</v>
          </cell>
          <cell r="AC168">
            <v>11300.25</v>
          </cell>
          <cell r="AD168">
            <v>11300.25</v>
          </cell>
          <cell r="AE168">
            <v>11300.25</v>
          </cell>
          <cell r="AF168">
            <v>11300.25</v>
          </cell>
          <cell r="AG168">
            <v>11300.25</v>
          </cell>
          <cell r="AH168">
            <v>11300.25</v>
          </cell>
          <cell r="AI168">
            <v>11300.25</v>
          </cell>
          <cell r="AJ168">
            <v>11300.25</v>
          </cell>
          <cell r="AK168">
            <v>135603</v>
          </cell>
          <cell r="AL168">
            <v>0</v>
          </cell>
        </row>
        <row r="169">
          <cell r="B169" t="str">
            <v/>
          </cell>
          <cell r="C169" t="str">
            <v/>
          </cell>
          <cell r="D169" t="str">
            <v>CUSCONN101CCONCOMMON</v>
          </cell>
          <cell r="E169" t="str">
            <v>100013937</v>
          </cell>
          <cell r="F169" t="str">
            <v>96500</v>
          </cell>
          <cell r="G169" t="str">
            <v>Lunches and/or Breaks</v>
          </cell>
          <cell r="H169" t="str">
            <v>311</v>
          </cell>
          <cell r="I169" t="str">
            <v>101</v>
          </cell>
          <cell r="J169" t="str">
            <v>5065</v>
          </cell>
          <cell r="K169" t="str">
            <v>Project Time</v>
          </cell>
          <cell r="L169" t="str">
            <v>Project Time</v>
          </cell>
          <cell r="M169" t="str">
            <v>SUPERVISOR, CUSTOMER CONNECTIONS</v>
          </cell>
          <cell r="O169">
            <v>84.962177734375004</v>
          </cell>
          <cell r="P169">
            <v>54</v>
          </cell>
          <cell r="Q169">
            <v>4587.9575976562501</v>
          </cell>
          <cell r="S169" t="str">
            <v/>
          </cell>
          <cell r="T169" t="str">
            <v>609000311-101-5065</v>
          </cell>
          <cell r="U169" t="str">
            <v>609000</v>
          </cell>
          <cell r="V169" t="str">
            <v>Direct labour - Project (ABC costs)</v>
          </cell>
          <cell r="X169">
            <v>4588</v>
          </cell>
          <cell r="Y169">
            <v>382.33333333333331</v>
          </cell>
          <cell r="Z169">
            <v>382.33333333333331</v>
          </cell>
          <cell r="AA169">
            <v>382.33333333333331</v>
          </cell>
          <cell r="AB169">
            <v>382.33333333333331</v>
          </cell>
          <cell r="AC169">
            <v>382.33333333333331</v>
          </cell>
          <cell r="AD169">
            <v>382.33333333333331</v>
          </cell>
          <cell r="AE169">
            <v>382.33333333333331</v>
          </cell>
          <cell r="AF169">
            <v>382.33333333333331</v>
          </cell>
          <cell r="AG169">
            <v>382.33333333333331</v>
          </cell>
          <cell r="AH169">
            <v>382.33333333333331</v>
          </cell>
          <cell r="AI169">
            <v>382.33333333333331</v>
          </cell>
          <cell r="AJ169">
            <v>382.33333333333331</v>
          </cell>
          <cell r="AK169">
            <v>4588</v>
          </cell>
          <cell r="AL169">
            <v>0</v>
          </cell>
        </row>
        <row r="170">
          <cell r="B170" t="str">
            <v/>
          </cell>
          <cell r="C170" t="str">
            <v/>
          </cell>
          <cell r="D170" t="str">
            <v>CUSCONN101CCONCOMMON</v>
          </cell>
          <cell r="E170" t="str">
            <v>100013938</v>
          </cell>
          <cell r="F170" t="str">
            <v>97000</v>
          </cell>
          <cell r="G170" t="str">
            <v>Interviewing Prospective Candidates</v>
          </cell>
          <cell r="H170" t="str">
            <v>311</v>
          </cell>
          <cell r="I170" t="str">
            <v>101</v>
          </cell>
          <cell r="J170" t="str">
            <v>5065</v>
          </cell>
          <cell r="K170" t="str">
            <v>Project Time</v>
          </cell>
          <cell r="L170" t="str">
            <v>Project Time</v>
          </cell>
          <cell r="M170" t="str">
            <v>MANAGER, CUSTOMER CONNECTIONS</v>
          </cell>
          <cell r="O170">
            <v>90.150380859375005</v>
          </cell>
          <cell r="P170">
            <v>22</v>
          </cell>
          <cell r="Q170">
            <v>1983.30837890625</v>
          </cell>
          <cell r="S170" t="str">
            <v/>
          </cell>
          <cell r="T170" t="str">
            <v>609000311-101-5065</v>
          </cell>
          <cell r="U170" t="str">
            <v>609000</v>
          </cell>
          <cell r="V170" t="str">
            <v>Direct labour - Project (ABC costs)</v>
          </cell>
          <cell r="X170">
            <v>1983</v>
          </cell>
          <cell r="Y170">
            <v>165.25</v>
          </cell>
          <cell r="Z170">
            <v>165.25</v>
          </cell>
          <cell r="AA170">
            <v>165.25</v>
          </cell>
          <cell r="AB170">
            <v>165.25</v>
          </cell>
          <cell r="AC170">
            <v>165.25</v>
          </cell>
          <cell r="AD170">
            <v>165.25</v>
          </cell>
          <cell r="AE170">
            <v>165.25</v>
          </cell>
          <cell r="AF170">
            <v>165.25</v>
          </cell>
          <cell r="AG170">
            <v>165.25</v>
          </cell>
          <cell r="AH170">
            <v>165.25</v>
          </cell>
          <cell r="AI170">
            <v>165.25</v>
          </cell>
          <cell r="AJ170">
            <v>165.25</v>
          </cell>
          <cell r="AK170">
            <v>1983</v>
          </cell>
          <cell r="AL170">
            <v>0</v>
          </cell>
        </row>
        <row r="171">
          <cell r="B171" t="str">
            <v/>
          </cell>
          <cell r="C171" t="str">
            <v/>
          </cell>
          <cell r="D171" t="str">
            <v>CUSCONN101CCONCOMMON</v>
          </cell>
          <cell r="E171" t="str">
            <v>100013938</v>
          </cell>
          <cell r="F171" t="str">
            <v>97000</v>
          </cell>
          <cell r="G171" t="str">
            <v>Interviewing Prospective Candidates</v>
          </cell>
          <cell r="H171" t="str">
            <v>311</v>
          </cell>
          <cell r="I171" t="str">
            <v>101</v>
          </cell>
          <cell r="J171" t="str">
            <v>5065</v>
          </cell>
          <cell r="K171" t="str">
            <v>Project Time</v>
          </cell>
          <cell r="L171" t="str">
            <v>Project Time</v>
          </cell>
          <cell r="M171" t="str">
            <v>SUPERVISOR, CUSTOMER CONNECTIONS</v>
          </cell>
          <cell r="O171">
            <v>84.962177734375004</v>
          </cell>
          <cell r="P171">
            <v>22</v>
          </cell>
          <cell r="Q171">
            <v>1869.1679101562502</v>
          </cell>
          <cell r="S171" t="str">
            <v/>
          </cell>
          <cell r="T171" t="str">
            <v>609000311-101-5065</v>
          </cell>
          <cell r="U171" t="str">
            <v>609000</v>
          </cell>
          <cell r="V171" t="str">
            <v>Direct labour - Project (ABC costs)</v>
          </cell>
          <cell r="X171">
            <v>1869</v>
          </cell>
          <cell r="Y171">
            <v>155.75</v>
          </cell>
          <cell r="Z171">
            <v>155.75</v>
          </cell>
          <cell r="AA171">
            <v>155.75</v>
          </cell>
          <cell r="AB171">
            <v>155.75</v>
          </cell>
          <cell r="AC171">
            <v>155.75</v>
          </cell>
          <cell r="AD171">
            <v>155.75</v>
          </cell>
          <cell r="AE171">
            <v>155.75</v>
          </cell>
          <cell r="AF171">
            <v>155.75</v>
          </cell>
          <cell r="AG171">
            <v>155.75</v>
          </cell>
          <cell r="AH171">
            <v>155.75</v>
          </cell>
          <cell r="AI171">
            <v>155.75</v>
          </cell>
          <cell r="AJ171">
            <v>155.75</v>
          </cell>
          <cell r="AK171">
            <v>1869</v>
          </cell>
          <cell r="AL171">
            <v>0</v>
          </cell>
        </row>
        <row r="172">
          <cell r="B172" t="str">
            <v/>
          </cell>
          <cell r="C172" t="str">
            <v/>
          </cell>
          <cell r="D172" t="str">
            <v>CUSCONN101CCONCOMMON</v>
          </cell>
          <cell r="E172" t="str">
            <v>100013938</v>
          </cell>
          <cell r="F172" t="str">
            <v>97000</v>
          </cell>
          <cell r="G172" t="str">
            <v>Interviewing Prospective Candidates</v>
          </cell>
          <cell r="H172" t="str">
            <v>311</v>
          </cell>
          <cell r="I172" t="str">
            <v>101</v>
          </cell>
          <cell r="J172" t="str">
            <v>5065</v>
          </cell>
          <cell r="K172" t="str">
            <v>Project Time</v>
          </cell>
          <cell r="L172" t="str">
            <v>Project Time</v>
          </cell>
          <cell r="O172" t="str">
            <v/>
          </cell>
          <cell r="Q172" t="str">
            <v/>
          </cell>
          <cell r="S172" t="str">
            <v/>
          </cell>
          <cell r="T172" t="str">
            <v>609000311-101-5065</v>
          </cell>
          <cell r="U172" t="str">
            <v>609000</v>
          </cell>
          <cell r="V172" t="str">
            <v>Direct labour - Project (ABC costs)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</row>
        <row r="173">
          <cell r="B173" t="str">
            <v/>
          </cell>
          <cell r="C173" t="str">
            <v/>
          </cell>
          <cell r="D173" t="str">
            <v>CUSCONN101CCONCORE</v>
          </cell>
          <cell r="E173" t="str">
            <v>100013939</v>
          </cell>
          <cell r="F173" t="str">
            <v>45090</v>
          </cell>
          <cell r="G173" t="str">
            <v>Research New Technologies &amp; installation processes</v>
          </cell>
          <cell r="H173" t="str">
            <v>311</v>
          </cell>
          <cell r="I173" t="str">
            <v>101</v>
          </cell>
          <cell r="J173" t="str">
            <v>5065</v>
          </cell>
          <cell r="K173" t="str">
            <v>A/P</v>
          </cell>
          <cell r="L173" t="str">
            <v>SA12 - Other Supplies</v>
          </cell>
          <cell r="M173" t="str">
            <v>A/P</v>
          </cell>
          <cell r="O173" t="str">
            <v/>
          </cell>
          <cell r="Q173" t="str">
            <v/>
          </cell>
          <cell r="S173" t="str">
            <v/>
          </cell>
          <cell r="T173" t="str">
            <v>709000311-101-5065</v>
          </cell>
          <cell r="U173" t="str">
            <v>709000</v>
          </cell>
          <cell r="V173" t="str">
            <v>Other supplies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</row>
        <row r="174">
          <cell r="B174" t="str">
            <v/>
          </cell>
          <cell r="C174" t="str">
            <v/>
          </cell>
          <cell r="D174" t="str">
            <v>CUSCONN101CCONCORE</v>
          </cell>
          <cell r="E174" t="str">
            <v>100013939</v>
          </cell>
          <cell r="F174" t="str">
            <v>45090</v>
          </cell>
          <cell r="G174" t="str">
            <v>Research New Technologies &amp; installation processes</v>
          </cell>
          <cell r="H174" t="str">
            <v>311</v>
          </cell>
          <cell r="I174" t="str">
            <v>101</v>
          </cell>
          <cell r="J174" t="str">
            <v>5065</v>
          </cell>
          <cell r="K174" t="str">
            <v>Project Time</v>
          </cell>
          <cell r="L174" t="str">
            <v>Project Time</v>
          </cell>
          <cell r="M174" t="str">
            <v>MANAGER, CUSTOMER CONNECTIONS</v>
          </cell>
          <cell r="O174">
            <v>90.150380859375005</v>
          </cell>
          <cell r="Q174">
            <v>0</v>
          </cell>
          <cell r="S174" t="str">
            <v/>
          </cell>
          <cell r="T174" t="str">
            <v>609000311-101-5065</v>
          </cell>
          <cell r="U174" t="str">
            <v>609000</v>
          </cell>
          <cell r="V174" t="str">
            <v>Direct labour - Project (ABC costs)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</row>
        <row r="175">
          <cell r="B175" t="str">
            <v/>
          </cell>
          <cell r="C175" t="str">
            <v/>
          </cell>
          <cell r="D175" t="str">
            <v>CUSCONN101CCONCORE</v>
          </cell>
          <cell r="E175" t="str">
            <v>100013939</v>
          </cell>
          <cell r="F175" t="str">
            <v>45090</v>
          </cell>
          <cell r="G175" t="str">
            <v>Research New Technologies &amp; installation processes</v>
          </cell>
          <cell r="H175" t="str">
            <v>311</v>
          </cell>
          <cell r="I175" t="str">
            <v>101</v>
          </cell>
          <cell r="J175" t="str">
            <v>5065</v>
          </cell>
          <cell r="K175" t="str">
            <v>Project Time</v>
          </cell>
          <cell r="L175" t="str">
            <v>Project Time</v>
          </cell>
          <cell r="M175" t="str">
            <v>SUPERVISOR, CUSTOMER CONNECTIONS</v>
          </cell>
          <cell r="O175">
            <v>84.962177734375004</v>
          </cell>
          <cell r="Q175">
            <v>0</v>
          </cell>
          <cell r="S175" t="str">
            <v/>
          </cell>
          <cell r="T175" t="str">
            <v>609000311-101-5065</v>
          </cell>
          <cell r="U175" t="str">
            <v>609000</v>
          </cell>
          <cell r="V175" t="str">
            <v>Direct labour - Project (ABC costs)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</row>
        <row r="176">
          <cell r="B176" t="str">
            <v/>
          </cell>
          <cell r="C176" t="str">
            <v/>
          </cell>
          <cell r="D176" t="str">
            <v>CUSCONN101CCONCORE</v>
          </cell>
          <cell r="E176" t="str">
            <v>100013939</v>
          </cell>
          <cell r="F176" t="str">
            <v>45090</v>
          </cell>
          <cell r="G176" t="str">
            <v>Research New Technologies &amp; installation processes</v>
          </cell>
          <cell r="H176" t="str">
            <v>311</v>
          </cell>
          <cell r="I176" t="str">
            <v>101</v>
          </cell>
          <cell r="J176" t="str">
            <v>5065</v>
          </cell>
          <cell r="K176" t="str">
            <v>Project Time</v>
          </cell>
          <cell r="L176" t="str">
            <v>Project Time</v>
          </cell>
          <cell r="O176" t="str">
            <v/>
          </cell>
          <cell r="Q176" t="str">
            <v/>
          </cell>
          <cell r="S176" t="str">
            <v/>
          </cell>
          <cell r="T176" t="str">
            <v>609000311-101-5065</v>
          </cell>
          <cell r="U176" t="str">
            <v>609000</v>
          </cell>
          <cell r="V176" t="str">
            <v>Direct labour - Project (ABC costs)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</row>
        <row r="177">
          <cell r="B177" t="str">
            <v/>
          </cell>
          <cell r="C177" t="str">
            <v/>
          </cell>
          <cell r="D177" t="str">
            <v>CUSCONN101CCONCORE</v>
          </cell>
          <cell r="E177" t="str">
            <v>100013940</v>
          </cell>
          <cell r="F177" t="str">
            <v>45200</v>
          </cell>
          <cell r="G177" t="str">
            <v>Customer Inquiries-Misc</v>
          </cell>
          <cell r="H177" t="str">
            <v>311</v>
          </cell>
          <cell r="I177" t="str">
            <v>101</v>
          </cell>
          <cell r="J177" t="str">
            <v>5065</v>
          </cell>
          <cell r="K177" t="str">
            <v>Workorder Time</v>
          </cell>
          <cell r="L177" t="str">
            <v>Workorder Time</v>
          </cell>
          <cell r="M177" t="str">
            <v>Engineering Technician 2</v>
          </cell>
          <cell r="O177">
            <v>51.01459895833333</v>
          </cell>
          <cell r="P177">
            <v>200</v>
          </cell>
          <cell r="Q177">
            <v>10202.919791666665</v>
          </cell>
          <cell r="S177" t="str">
            <v/>
          </cell>
          <cell r="T177" t="str">
            <v>608000311-101-5065</v>
          </cell>
          <cell r="U177" t="str">
            <v>608000</v>
          </cell>
          <cell r="V177" t="str">
            <v>Direct labour - Work order</v>
          </cell>
          <cell r="W177" t="str">
            <v>2 hours per week</v>
          </cell>
          <cell r="X177">
            <v>10203</v>
          </cell>
          <cell r="Y177">
            <v>850.25</v>
          </cell>
          <cell r="Z177">
            <v>850.25</v>
          </cell>
          <cell r="AA177">
            <v>850.25</v>
          </cell>
          <cell r="AB177">
            <v>850.25</v>
          </cell>
          <cell r="AC177">
            <v>850.25</v>
          </cell>
          <cell r="AD177">
            <v>850.25</v>
          </cell>
          <cell r="AE177">
            <v>850.25</v>
          </cell>
          <cell r="AF177">
            <v>850.25</v>
          </cell>
          <cell r="AG177">
            <v>850.25</v>
          </cell>
          <cell r="AH177">
            <v>850.25</v>
          </cell>
          <cell r="AI177">
            <v>850.25</v>
          </cell>
          <cell r="AJ177">
            <v>850.25</v>
          </cell>
          <cell r="AK177">
            <v>10203</v>
          </cell>
          <cell r="AL177">
            <v>0</v>
          </cell>
        </row>
        <row r="178">
          <cell r="B178" t="str">
            <v/>
          </cell>
          <cell r="C178" t="str">
            <v/>
          </cell>
          <cell r="D178" t="str">
            <v>CUSCONN101CCONCORE</v>
          </cell>
          <cell r="E178" t="str">
            <v>100013940</v>
          </cell>
          <cell r="F178" t="str">
            <v>45200</v>
          </cell>
          <cell r="G178" t="str">
            <v>Customer Inquiries-Misc</v>
          </cell>
          <cell r="H178" t="str">
            <v>311</v>
          </cell>
          <cell r="I178" t="str">
            <v>101</v>
          </cell>
          <cell r="J178" t="str">
            <v>5065</v>
          </cell>
          <cell r="K178" t="str">
            <v>Workorder Time</v>
          </cell>
          <cell r="L178" t="str">
            <v>Workorder Time</v>
          </cell>
          <cell r="M178" t="str">
            <v>Engineering Technologist</v>
          </cell>
          <cell r="O178">
            <v>71.453197916666667</v>
          </cell>
          <cell r="P178">
            <v>100</v>
          </cell>
          <cell r="Q178">
            <v>7145.3197916666668</v>
          </cell>
          <cell r="S178" t="str">
            <v/>
          </cell>
          <cell r="T178" t="str">
            <v>608000311-101-5065</v>
          </cell>
          <cell r="U178" t="str">
            <v>608000</v>
          </cell>
          <cell r="V178" t="str">
            <v>Direct labour - Work order</v>
          </cell>
          <cell r="X178">
            <v>7145</v>
          </cell>
          <cell r="Y178">
            <v>595.41666666666663</v>
          </cell>
          <cell r="Z178">
            <v>595.41666666666663</v>
          </cell>
          <cell r="AA178">
            <v>595.41666666666663</v>
          </cell>
          <cell r="AB178">
            <v>595.41666666666663</v>
          </cell>
          <cell r="AC178">
            <v>595.41666666666663</v>
          </cell>
          <cell r="AD178">
            <v>595.41666666666663</v>
          </cell>
          <cell r="AE178">
            <v>595.41666666666663</v>
          </cell>
          <cell r="AF178">
            <v>595.41666666666663</v>
          </cell>
          <cell r="AG178">
            <v>595.41666666666663</v>
          </cell>
          <cell r="AH178">
            <v>595.41666666666663</v>
          </cell>
          <cell r="AI178">
            <v>595.41666666666663</v>
          </cell>
          <cell r="AJ178">
            <v>595.41666666666663</v>
          </cell>
          <cell r="AK178">
            <v>7145.0000000000009</v>
          </cell>
          <cell r="AL178">
            <v>0</v>
          </cell>
        </row>
        <row r="179">
          <cell r="B179" t="str">
            <v/>
          </cell>
          <cell r="C179" t="str">
            <v/>
          </cell>
          <cell r="D179" t="str">
            <v>CUSCONN101CCONCORE</v>
          </cell>
          <cell r="E179" t="str">
            <v>100013940</v>
          </cell>
          <cell r="F179" t="str">
            <v>45200</v>
          </cell>
          <cell r="G179" t="str">
            <v>Customer Inquiries-Misc</v>
          </cell>
          <cell r="H179" t="str">
            <v>311</v>
          </cell>
          <cell r="I179" t="str">
            <v>101</v>
          </cell>
          <cell r="J179" t="str">
            <v>5065</v>
          </cell>
          <cell r="K179" t="str">
            <v>Project Time</v>
          </cell>
          <cell r="L179" t="str">
            <v>Project Time</v>
          </cell>
          <cell r="M179" t="str">
            <v>MANAGER, CUSTOMER CONNECTIONS</v>
          </cell>
          <cell r="O179">
            <v>90.150380859375005</v>
          </cell>
          <cell r="P179">
            <v>50</v>
          </cell>
          <cell r="Q179">
            <v>4507.51904296875</v>
          </cell>
          <cell r="S179" t="str">
            <v/>
          </cell>
          <cell r="T179" t="str">
            <v>609000311-101-5065</v>
          </cell>
          <cell r="U179" t="str">
            <v>609000</v>
          </cell>
          <cell r="V179" t="str">
            <v>Direct labour - Project (ABC costs)</v>
          </cell>
          <cell r="X179">
            <v>4508</v>
          </cell>
          <cell r="Y179">
            <v>375.66666666666669</v>
          </cell>
          <cell r="Z179">
            <v>375.66666666666669</v>
          </cell>
          <cell r="AA179">
            <v>375.66666666666669</v>
          </cell>
          <cell r="AB179">
            <v>375.66666666666669</v>
          </cell>
          <cell r="AC179">
            <v>375.66666666666669</v>
          </cell>
          <cell r="AD179">
            <v>375.66666666666669</v>
          </cell>
          <cell r="AE179">
            <v>375.66666666666669</v>
          </cell>
          <cell r="AF179">
            <v>375.66666666666669</v>
          </cell>
          <cell r="AG179">
            <v>375.66666666666669</v>
          </cell>
          <cell r="AH179">
            <v>375.66666666666669</v>
          </cell>
          <cell r="AI179">
            <v>375.66666666666669</v>
          </cell>
          <cell r="AJ179">
            <v>375.66666666666669</v>
          </cell>
          <cell r="AK179">
            <v>4508</v>
          </cell>
          <cell r="AL179">
            <v>0</v>
          </cell>
        </row>
        <row r="180">
          <cell r="B180" t="str">
            <v/>
          </cell>
          <cell r="C180" t="str">
            <v/>
          </cell>
          <cell r="D180" t="str">
            <v>CUSCONN101CCONCORE</v>
          </cell>
          <cell r="E180" t="str">
            <v>100013940</v>
          </cell>
          <cell r="F180" t="str">
            <v>45200</v>
          </cell>
          <cell r="G180" t="str">
            <v>Customer Inquiries-Misc</v>
          </cell>
          <cell r="H180" t="str">
            <v>311</v>
          </cell>
          <cell r="I180" t="str">
            <v>101</v>
          </cell>
          <cell r="J180" t="str">
            <v>5065</v>
          </cell>
          <cell r="K180" t="str">
            <v>Workorder Time</v>
          </cell>
          <cell r="L180" t="str">
            <v>Workorder Time</v>
          </cell>
          <cell r="M180" t="str">
            <v>METER SUPPORT CLERK</v>
          </cell>
          <cell r="O180">
            <v>42.023799479166669</v>
          </cell>
          <cell r="P180">
            <v>900</v>
          </cell>
          <cell r="Q180">
            <v>37821.419531250001</v>
          </cell>
          <cell r="S180" t="str">
            <v/>
          </cell>
          <cell r="T180" t="str">
            <v>608000311-101-5065</v>
          </cell>
          <cell r="U180" t="str">
            <v>608000</v>
          </cell>
          <cell r="V180" t="str">
            <v>Direct labour - Work order</v>
          </cell>
          <cell r="X180">
            <v>37821</v>
          </cell>
          <cell r="Y180">
            <v>3151.75</v>
          </cell>
          <cell r="Z180">
            <v>3151.75</v>
          </cell>
          <cell r="AA180">
            <v>3151.75</v>
          </cell>
          <cell r="AB180">
            <v>3151.75</v>
          </cell>
          <cell r="AC180">
            <v>3151.75</v>
          </cell>
          <cell r="AD180">
            <v>3151.75</v>
          </cell>
          <cell r="AE180">
            <v>3151.75</v>
          </cell>
          <cell r="AF180">
            <v>3151.75</v>
          </cell>
          <cell r="AG180">
            <v>3151.75</v>
          </cell>
          <cell r="AH180">
            <v>3151.75</v>
          </cell>
          <cell r="AI180">
            <v>3151.75</v>
          </cell>
          <cell r="AJ180">
            <v>3151.75</v>
          </cell>
          <cell r="AK180">
            <v>37821</v>
          </cell>
          <cell r="AL180">
            <v>0</v>
          </cell>
        </row>
        <row r="181">
          <cell r="B181" t="str">
            <v/>
          </cell>
          <cell r="C181" t="str">
            <v/>
          </cell>
          <cell r="D181" t="str">
            <v>CUSCONN101CCONCORE</v>
          </cell>
          <cell r="E181" t="str">
            <v>100013940</v>
          </cell>
          <cell r="F181" t="str">
            <v>45200</v>
          </cell>
          <cell r="G181" t="str">
            <v>Customer Inquiries-Misc</v>
          </cell>
          <cell r="H181" t="str">
            <v>311</v>
          </cell>
          <cell r="I181" t="str">
            <v>101</v>
          </cell>
          <cell r="J181" t="str">
            <v>5065</v>
          </cell>
          <cell r="K181" t="str">
            <v>Project Time</v>
          </cell>
          <cell r="L181" t="str">
            <v>Project Time</v>
          </cell>
          <cell r="M181" t="str">
            <v>SUPERVISOR, CUSTOMER CONNECTIONS</v>
          </cell>
          <cell r="O181">
            <v>84.962177734375004</v>
          </cell>
          <cell r="P181">
            <v>50</v>
          </cell>
          <cell r="Q181">
            <v>4248.10888671875</v>
          </cell>
          <cell r="S181" t="str">
            <v/>
          </cell>
          <cell r="T181" t="str">
            <v>609000311-101-5065</v>
          </cell>
          <cell r="U181" t="str">
            <v>609000</v>
          </cell>
          <cell r="V181" t="str">
            <v>Direct labour - Project (ABC costs)</v>
          </cell>
          <cell r="X181">
            <v>4248</v>
          </cell>
          <cell r="Y181">
            <v>354</v>
          </cell>
          <cell r="Z181">
            <v>354</v>
          </cell>
          <cell r="AA181">
            <v>354</v>
          </cell>
          <cell r="AB181">
            <v>354</v>
          </cell>
          <cell r="AC181">
            <v>354</v>
          </cell>
          <cell r="AD181">
            <v>354</v>
          </cell>
          <cell r="AE181">
            <v>354</v>
          </cell>
          <cell r="AF181">
            <v>354</v>
          </cell>
          <cell r="AG181">
            <v>354</v>
          </cell>
          <cell r="AH181">
            <v>354</v>
          </cell>
          <cell r="AI181">
            <v>354</v>
          </cell>
          <cell r="AJ181">
            <v>354</v>
          </cell>
          <cell r="AK181">
            <v>4248</v>
          </cell>
          <cell r="AL181">
            <v>0</v>
          </cell>
        </row>
        <row r="182">
          <cell r="B182" t="str">
            <v/>
          </cell>
          <cell r="C182" t="str">
            <v/>
          </cell>
          <cell r="D182" t="str">
            <v>CUSCONN101CCONCORE</v>
          </cell>
          <cell r="E182" t="str">
            <v>100013940</v>
          </cell>
          <cell r="F182" t="str">
            <v>45200</v>
          </cell>
          <cell r="G182" t="str">
            <v>Customer Inquiries-Misc</v>
          </cell>
          <cell r="H182" t="str">
            <v>311</v>
          </cell>
          <cell r="I182" t="str">
            <v>101</v>
          </cell>
          <cell r="J182" t="str">
            <v>5065</v>
          </cell>
          <cell r="K182" t="str">
            <v>A/P</v>
          </cell>
          <cell r="L182" t="str">
            <v>SA10 - General Office Supplies</v>
          </cell>
          <cell r="N182">
            <v>100</v>
          </cell>
          <cell r="O182" t="str">
            <v/>
          </cell>
          <cell r="Q182" t="str">
            <v/>
          </cell>
          <cell r="S182" t="str">
            <v/>
          </cell>
          <cell r="T182" t="str">
            <v>704000311-101-5065</v>
          </cell>
          <cell r="U182" t="str">
            <v>704000</v>
          </cell>
          <cell r="V182" t="str">
            <v>General office supplies</v>
          </cell>
          <cell r="X182">
            <v>100</v>
          </cell>
          <cell r="Y182">
            <v>8.3333333333333339</v>
          </cell>
          <cell r="Z182">
            <v>8.3333333333333339</v>
          </cell>
          <cell r="AA182">
            <v>8.3333333333333339</v>
          </cell>
          <cell r="AB182">
            <v>8.3333333333333339</v>
          </cell>
          <cell r="AC182">
            <v>8.3333333333333339</v>
          </cell>
          <cell r="AD182">
            <v>8.3333333333333339</v>
          </cell>
          <cell r="AE182">
            <v>8.3333333333333339</v>
          </cell>
          <cell r="AF182">
            <v>8.3333333333333339</v>
          </cell>
          <cell r="AG182">
            <v>8.3333333333333339</v>
          </cell>
          <cell r="AH182">
            <v>8.3333333333333339</v>
          </cell>
          <cell r="AI182">
            <v>8.3333333333333339</v>
          </cell>
          <cell r="AJ182">
            <v>8.3333333333333339</v>
          </cell>
          <cell r="AK182">
            <v>99.999999999999986</v>
          </cell>
          <cell r="AL182">
            <v>0</v>
          </cell>
        </row>
        <row r="183">
          <cell r="B183" t="str">
            <v/>
          </cell>
          <cell r="C183" t="str">
            <v/>
          </cell>
          <cell r="D183" t="str">
            <v>CUSCONN101CCONCORE</v>
          </cell>
          <cell r="E183" t="str">
            <v>100013941</v>
          </cell>
          <cell r="F183" t="str">
            <v>45220</v>
          </cell>
          <cell r="G183" t="str">
            <v>Service Application Request</v>
          </cell>
          <cell r="H183" t="str">
            <v>311</v>
          </cell>
          <cell r="I183" t="str">
            <v>101</v>
          </cell>
          <cell r="J183" t="str">
            <v>5065</v>
          </cell>
          <cell r="K183" t="str">
            <v>Workorder Time</v>
          </cell>
          <cell r="L183" t="str">
            <v>Workorder Time</v>
          </cell>
          <cell r="M183" t="str">
            <v>METER SUPPORT CLERK</v>
          </cell>
          <cell r="O183">
            <v>42.023799479166669</v>
          </cell>
          <cell r="P183">
            <v>900</v>
          </cell>
          <cell r="Q183">
            <v>37821.419531250001</v>
          </cell>
          <cell r="S183" t="str">
            <v/>
          </cell>
          <cell r="T183" t="str">
            <v>608000311-101-5065</v>
          </cell>
          <cell r="U183" t="str">
            <v>608000</v>
          </cell>
          <cell r="V183" t="str">
            <v>Direct labour - Work order</v>
          </cell>
          <cell r="X183">
            <v>37821</v>
          </cell>
          <cell r="Y183">
            <v>3151.75</v>
          </cell>
          <cell r="Z183">
            <v>3151.75</v>
          </cell>
          <cell r="AA183">
            <v>3151.75</v>
          </cell>
          <cell r="AB183">
            <v>3151.75</v>
          </cell>
          <cell r="AC183">
            <v>3151.75</v>
          </cell>
          <cell r="AD183">
            <v>3151.75</v>
          </cell>
          <cell r="AE183">
            <v>3151.75</v>
          </cell>
          <cell r="AF183">
            <v>3151.75</v>
          </cell>
          <cell r="AG183">
            <v>3151.75</v>
          </cell>
          <cell r="AH183">
            <v>3151.75</v>
          </cell>
          <cell r="AI183">
            <v>3151.75</v>
          </cell>
          <cell r="AJ183">
            <v>3151.75</v>
          </cell>
          <cell r="AK183">
            <v>37821</v>
          </cell>
          <cell r="AL183">
            <v>0</v>
          </cell>
        </row>
        <row r="184">
          <cell r="B184" t="str">
            <v/>
          </cell>
          <cell r="C184" t="str">
            <v/>
          </cell>
          <cell r="D184" t="str">
            <v>CUSCONN101CCONCORE</v>
          </cell>
          <cell r="E184" t="str">
            <v>100013942</v>
          </cell>
          <cell r="F184" t="str">
            <v>45240</v>
          </cell>
          <cell r="G184" t="str">
            <v>Issue/Return/Update Service Orders</v>
          </cell>
          <cell r="H184" t="str">
            <v>311</v>
          </cell>
          <cell r="I184" t="str">
            <v>101</v>
          </cell>
          <cell r="J184" t="str">
            <v>5065</v>
          </cell>
          <cell r="K184" t="str">
            <v>A/P</v>
          </cell>
          <cell r="L184" t="str">
            <v>SA10 - General Office Supplies</v>
          </cell>
          <cell r="M184" t="str">
            <v>A/P</v>
          </cell>
          <cell r="N184">
            <v>6000</v>
          </cell>
          <cell r="O184" t="str">
            <v/>
          </cell>
          <cell r="Q184" t="str">
            <v/>
          </cell>
          <cell r="S184" t="str">
            <v/>
          </cell>
          <cell r="T184" t="str">
            <v>704000311-101-5065</v>
          </cell>
          <cell r="U184" t="str">
            <v>704000</v>
          </cell>
          <cell r="V184" t="str">
            <v>General office supplies</v>
          </cell>
          <cell r="X184">
            <v>6000</v>
          </cell>
          <cell r="Y184">
            <v>500</v>
          </cell>
          <cell r="Z184">
            <v>500</v>
          </cell>
          <cell r="AA184">
            <v>500</v>
          </cell>
          <cell r="AB184">
            <v>500</v>
          </cell>
          <cell r="AC184">
            <v>500</v>
          </cell>
          <cell r="AD184">
            <v>500</v>
          </cell>
          <cell r="AE184">
            <v>500</v>
          </cell>
          <cell r="AF184">
            <v>500</v>
          </cell>
          <cell r="AG184">
            <v>500</v>
          </cell>
          <cell r="AH184">
            <v>500</v>
          </cell>
          <cell r="AI184">
            <v>500</v>
          </cell>
          <cell r="AJ184">
            <v>500</v>
          </cell>
          <cell r="AK184">
            <v>6000</v>
          </cell>
          <cell r="AL184">
            <v>0</v>
          </cell>
        </row>
        <row r="185">
          <cell r="B185" t="str">
            <v/>
          </cell>
          <cell r="C185" t="str">
            <v/>
          </cell>
          <cell r="D185" t="str">
            <v>CUSCONN101CCONCORE</v>
          </cell>
          <cell r="E185" t="str">
            <v>100013942</v>
          </cell>
          <cell r="F185" t="str">
            <v>45240</v>
          </cell>
          <cell r="G185" t="str">
            <v>Issue/Return/Update Service Orders</v>
          </cell>
          <cell r="H185" t="str">
            <v>311</v>
          </cell>
          <cell r="I185" t="str">
            <v>101</v>
          </cell>
          <cell r="J185" t="str">
            <v>5065</v>
          </cell>
          <cell r="K185" t="str">
            <v>Workorder Time</v>
          </cell>
          <cell r="L185" t="str">
            <v>Workorder Time</v>
          </cell>
          <cell r="M185" t="str">
            <v>METER SUPPORT CLERK</v>
          </cell>
          <cell r="O185">
            <v>42.023799479166669</v>
          </cell>
          <cell r="P185">
            <v>900</v>
          </cell>
          <cell r="Q185">
            <v>37821.419531250001</v>
          </cell>
          <cell r="S185" t="str">
            <v/>
          </cell>
          <cell r="T185" t="str">
            <v>608000311-101-5065</v>
          </cell>
          <cell r="U185" t="str">
            <v>608000</v>
          </cell>
          <cell r="V185" t="str">
            <v>Direct labour - Work order</v>
          </cell>
          <cell r="X185">
            <v>37821</v>
          </cell>
          <cell r="Y185">
            <v>3151.75</v>
          </cell>
          <cell r="Z185">
            <v>3151.75</v>
          </cell>
          <cell r="AA185">
            <v>3151.75</v>
          </cell>
          <cell r="AB185">
            <v>3151.75</v>
          </cell>
          <cell r="AC185">
            <v>3151.75</v>
          </cell>
          <cell r="AD185">
            <v>3151.75</v>
          </cell>
          <cell r="AE185">
            <v>3151.75</v>
          </cell>
          <cell r="AF185">
            <v>3151.75</v>
          </cell>
          <cell r="AG185">
            <v>3151.75</v>
          </cell>
          <cell r="AH185">
            <v>3151.75</v>
          </cell>
          <cell r="AI185">
            <v>3151.75</v>
          </cell>
          <cell r="AJ185">
            <v>3151.75</v>
          </cell>
          <cell r="AK185">
            <v>37821</v>
          </cell>
          <cell r="AL185">
            <v>0</v>
          </cell>
        </row>
        <row r="186">
          <cell r="B186" t="str">
            <v/>
          </cell>
          <cell r="C186" t="str">
            <v/>
          </cell>
          <cell r="D186" t="str">
            <v>CUSCONN101CCONCORE</v>
          </cell>
          <cell r="E186" t="str">
            <v>100013943</v>
          </cell>
          <cell r="F186" t="str">
            <v>45520</v>
          </cell>
          <cell r="G186" t="str">
            <v>Quality Records</v>
          </cell>
          <cell r="H186" t="str">
            <v>311</v>
          </cell>
          <cell r="I186" t="str">
            <v>101</v>
          </cell>
          <cell r="J186" t="str">
            <v>5065</v>
          </cell>
          <cell r="K186" t="str">
            <v>A/P</v>
          </cell>
          <cell r="L186" t="str">
            <v>SA12 - Other Supplies</v>
          </cell>
          <cell r="M186" t="str">
            <v>A/P</v>
          </cell>
          <cell r="N186">
            <v>400</v>
          </cell>
          <cell r="O186" t="str">
            <v/>
          </cell>
          <cell r="Q186" t="str">
            <v/>
          </cell>
          <cell r="S186" t="str">
            <v/>
          </cell>
          <cell r="T186" t="str">
            <v>709000311-101-5065</v>
          </cell>
          <cell r="U186" t="str">
            <v>709000</v>
          </cell>
          <cell r="V186" t="str">
            <v>Other supplies</v>
          </cell>
          <cell r="X186">
            <v>400</v>
          </cell>
          <cell r="Y186">
            <v>33.333333333333336</v>
          </cell>
          <cell r="Z186">
            <v>33.333333333333336</v>
          </cell>
          <cell r="AA186">
            <v>33.333333333333336</v>
          </cell>
          <cell r="AB186">
            <v>33.333333333333336</v>
          </cell>
          <cell r="AC186">
            <v>33.333333333333336</v>
          </cell>
          <cell r="AD186">
            <v>33.333333333333336</v>
          </cell>
          <cell r="AE186">
            <v>33.333333333333336</v>
          </cell>
          <cell r="AF186">
            <v>33.333333333333336</v>
          </cell>
          <cell r="AG186">
            <v>33.333333333333336</v>
          </cell>
          <cell r="AH186">
            <v>33.333333333333336</v>
          </cell>
          <cell r="AI186">
            <v>33.333333333333336</v>
          </cell>
          <cell r="AJ186">
            <v>33.333333333333336</v>
          </cell>
          <cell r="AK186">
            <v>399.99999999999994</v>
          </cell>
          <cell r="AL186">
            <v>0</v>
          </cell>
        </row>
        <row r="187">
          <cell r="B187" t="str">
            <v/>
          </cell>
          <cell r="C187" t="str">
            <v/>
          </cell>
          <cell r="D187" t="str">
            <v>CUSCONN101CCONCORE</v>
          </cell>
          <cell r="E187" t="str">
            <v>100013943</v>
          </cell>
          <cell r="F187" t="str">
            <v>45520</v>
          </cell>
          <cell r="G187" t="str">
            <v>Quality Records</v>
          </cell>
          <cell r="H187" t="str">
            <v>311</v>
          </cell>
          <cell r="I187" t="str">
            <v>101</v>
          </cell>
          <cell r="J187" t="str">
            <v>5065</v>
          </cell>
          <cell r="K187" t="str">
            <v>Project Time</v>
          </cell>
          <cell r="L187" t="str">
            <v>Project Time</v>
          </cell>
          <cell r="O187" t="str">
            <v/>
          </cell>
          <cell r="Q187" t="str">
            <v/>
          </cell>
          <cell r="S187" t="str">
            <v/>
          </cell>
          <cell r="T187" t="str">
            <v>609000311-101-5065</v>
          </cell>
          <cell r="U187" t="str">
            <v>609000</v>
          </cell>
          <cell r="V187" t="str">
            <v>Direct labour - Project (ABC costs)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</row>
        <row r="188">
          <cell r="B188" t="str">
            <v/>
          </cell>
          <cell r="C188" t="str">
            <v/>
          </cell>
          <cell r="D188" t="str">
            <v>CUSCONN101CCONCORE</v>
          </cell>
          <cell r="E188" t="str">
            <v>100013944</v>
          </cell>
          <cell r="F188" t="str">
            <v>45540</v>
          </cell>
          <cell r="G188" t="str">
            <v>MSO Documentation</v>
          </cell>
          <cell r="H188" t="str">
            <v>311</v>
          </cell>
          <cell r="I188" t="str">
            <v>101</v>
          </cell>
          <cell r="J188" t="str">
            <v>5065</v>
          </cell>
          <cell r="K188" t="str">
            <v>Project Time</v>
          </cell>
          <cell r="L188" t="str">
            <v>Project Time</v>
          </cell>
          <cell r="O188" t="str">
            <v/>
          </cell>
          <cell r="Q188" t="str">
            <v/>
          </cell>
          <cell r="S188" t="str">
            <v/>
          </cell>
          <cell r="T188" t="str">
            <v>609000311-101-5065</v>
          </cell>
          <cell r="U188" t="str">
            <v>609000</v>
          </cell>
          <cell r="V188" t="str">
            <v>Direct labour - Project (ABC costs)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</row>
        <row r="189">
          <cell r="B189" t="str">
            <v/>
          </cell>
          <cell r="C189" t="str">
            <v/>
          </cell>
          <cell r="D189" t="str">
            <v>CUSCONN101CCONCORE</v>
          </cell>
          <cell r="E189" t="str">
            <v>100013945</v>
          </cell>
          <cell r="F189" t="str">
            <v>45560</v>
          </cell>
          <cell r="G189" t="str">
            <v>Quality Manual Documentation</v>
          </cell>
          <cell r="H189" t="str">
            <v>311</v>
          </cell>
          <cell r="I189" t="str">
            <v>101</v>
          </cell>
          <cell r="J189" t="str">
            <v>5065</v>
          </cell>
          <cell r="K189" t="str">
            <v>A/P</v>
          </cell>
          <cell r="L189" t="str">
            <v>SA12 - Other Supplies</v>
          </cell>
          <cell r="M189" t="str">
            <v>A/P</v>
          </cell>
          <cell r="O189" t="str">
            <v/>
          </cell>
          <cell r="Q189" t="str">
            <v/>
          </cell>
          <cell r="S189" t="str">
            <v/>
          </cell>
          <cell r="T189" t="str">
            <v>709000311-101-5065</v>
          </cell>
          <cell r="U189" t="str">
            <v>709000</v>
          </cell>
          <cell r="V189" t="str">
            <v>Other supplies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</row>
        <row r="190">
          <cell r="B190" t="str">
            <v/>
          </cell>
          <cell r="C190" t="str">
            <v/>
          </cell>
          <cell r="D190" t="str">
            <v>CUSCONN101CCONCORE</v>
          </cell>
          <cell r="E190" t="str">
            <v>100013945</v>
          </cell>
          <cell r="F190" t="str">
            <v>45560</v>
          </cell>
          <cell r="G190" t="str">
            <v>Quality Manual Documentation</v>
          </cell>
          <cell r="H190" t="str">
            <v>311</v>
          </cell>
          <cell r="I190" t="str">
            <v>101</v>
          </cell>
          <cell r="J190" t="str">
            <v>5065</v>
          </cell>
          <cell r="K190" t="str">
            <v>Project Time</v>
          </cell>
          <cell r="L190" t="str">
            <v>Project Time</v>
          </cell>
          <cell r="O190" t="str">
            <v/>
          </cell>
          <cell r="Q190" t="str">
            <v/>
          </cell>
          <cell r="S190" t="str">
            <v/>
          </cell>
          <cell r="T190" t="str">
            <v>609000311-101-5065</v>
          </cell>
          <cell r="U190" t="str">
            <v>609000</v>
          </cell>
          <cell r="V190" t="str">
            <v>Direct labour - Project (ABC costs)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</row>
        <row r="191">
          <cell r="B191" t="str">
            <v/>
          </cell>
          <cell r="C191" t="str">
            <v/>
          </cell>
          <cell r="D191" t="str">
            <v>CUSCONN101CCONCORE</v>
          </cell>
          <cell r="E191" t="str">
            <v>100013946</v>
          </cell>
          <cell r="F191" t="str">
            <v>45580</v>
          </cell>
          <cell r="G191" t="str">
            <v>Process Improvements</v>
          </cell>
          <cell r="H191" t="str">
            <v>311</v>
          </cell>
          <cell r="I191" t="str">
            <v>101</v>
          </cell>
          <cell r="J191" t="str">
            <v>5065</v>
          </cell>
          <cell r="K191" t="str">
            <v>Project Time</v>
          </cell>
          <cell r="L191" t="str">
            <v>Project Time</v>
          </cell>
          <cell r="O191" t="str">
            <v/>
          </cell>
          <cell r="Q191" t="str">
            <v/>
          </cell>
          <cell r="S191" t="str">
            <v/>
          </cell>
          <cell r="T191" t="str">
            <v>609000311-101-5065</v>
          </cell>
          <cell r="U191" t="str">
            <v>609000</v>
          </cell>
          <cell r="V191" t="str">
            <v>Direct labour - Project (ABC costs)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</row>
        <row r="192">
          <cell r="B192" t="str">
            <v/>
          </cell>
          <cell r="C192" t="str">
            <v/>
          </cell>
          <cell r="D192" t="str">
            <v>CUSCONN101CCONCORE</v>
          </cell>
          <cell r="E192" t="str">
            <v>100013946</v>
          </cell>
          <cell r="F192" t="str">
            <v>45580</v>
          </cell>
          <cell r="G192" t="str">
            <v>Process Improvements</v>
          </cell>
          <cell r="H192" t="str">
            <v>311</v>
          </cell>
          <cell r="I192" t="str">
            <v>101</v>
          </cell>
          <cell r="J192" t="str">
            <v>5065</v>
          </cell>
          <cell r="K192" t="str">
            <v>A/P</v>
          </cell>
          <cell r="L192" t="str">
            <v>SA12 - Other Supplies</v>
          </cell>
          <cell r="O192" t="str">
            <v/>
          </cell>
          <cell r="Q192" t="str">
            <v/>
          </cell>
          <cell r="S192" t="str">
            <v/>
          </cell>
          <cell r="T192" t="str">
            <v>709000311-101-5065</v>
          </cell>
          <cell r="U192" t="str">
            <v>709000</v>
          </cell>
          <cell r="V192" t="str">
            <v>Other supplies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</row>
        <row r="193">
          <cell r="B193" t="str">
            <v/>
          </cell>
          <cell r="C193" t="str">
            <v/>
          </cell>
          <cell r="D193" t="str">
            <v>CUSCONN101CCONMAINT</v>
          </cell>
          <cell r="E193" t="str">
            <v>100013989</v>
          </cell>
          <cell r="F193" t="str">
            <v>45100</v>
          </cell>
          <cell r="G193" t="str">
            <v>Maintain Test Equipment</v>
          </cell>
          <cell r="H193" t="str">
            <v>311</v>
          </cell>
          <cell r="I193" t="str">
            <v>101</v>
          </cell>
          <cell r="J193" t="str">
            <v>5175</v>
          </cell>
          <cell r="K193" t="str">
            <v>Workorder Time</v>
          </cell>
          <cell r="L193" t="str">
            <v>Workorder Time</v>
          </cell>
          <cell r="M193" t="str">
            <v>Meterperson - 1st Class</v>
          </cell>
          <cell r="O193">
            <v>67.801499023437501</v>
          </cell>
          <cell r="Q193">
            <v>0</v>
          </cell>
          <cell r="S193" t="str">
            <v/>
          </cell>
          <cell r="T193" t="str">
            <v>608000311-101-5175</v>
          </cell>
          <cell r="U193" t="str">
            <v>608000</v>
          </cell>
          <cell r="V193" t="str">
            <v>Direct labour - Work order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</row>
        <row r="194">
          <cell r="B194" t="str">
            <v/>
          </cell>
          <cell r="C194" t="str">
            <v/>
          </cell>
          <cell r="D194" t="str">
            <v>CUSCONN101CCONMAINT</v>
          </cell>
          <cell r="E194" t="str">
            <v>100013989</v>
          </cell>
          <cell r="F194" t="str">
            <v>45100</v>
          </cell>
          <cell r="G194" t="str">
            <v>Maintain Test Equipment</v>
          </cell>
          <cell r="H194" t="str">
            <v>311</v>
          </cell>
          <cell r="I194" t="str">
            <v>101</v>
          </cell>
          <cell r="J194" t="str">
            <v>5175</v>
          </cell>
          <cell r="K194" t="str">
            <v>Vehicle</v>
          </cell>
          <cell r="L194" t="str">
            <v>Vehicle</v>
          </cell>
          <cell r="M194" t="str">
            <v>VECV - Cargo Van</v>
          </cell>
          <cell r="O194">
            <v>14</v>
          </cell>
          <cell r="Q194" t="str">
            <v/>
          </cell>
          <cell r="S194">
            <v>0</v>
          </cell>
          <cell r="T194" t="str">
            <v>651000311-101-5175</v>
          </cell>
          <cell r="U194" t="str">
            <v>651000</v>
          </cell>
          <cell r="V194" t="str">
            <v>Direct work order charges - Vehicles used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</row>
        <row r="195">
          <cell r="B195" t="str">
            <v/>
          </cell>
          <cell r="C195" t="str">
            <v/>
          </cell>
          <cell r="D195" t="str">
            <v>SO101OM5065SO</v>
          </cell>
          <cell r="E195" t="str">
            <v>100016974</v>
          </cell>
          <cell r="F195" t="str">
            <v>INS</v>
          </cell>
          <cell r="G195" t="str">
            <v>Inspect meter still disconnected</v>
          </cell>
          <cell r="H195" t="str">
            <v>311</v>
          </cell>
          <cell r="I195" t="str">
            <v>101</v>
          </cell>
          <cell r="J195" t="str">
            <v>5065</v>
          </cell>
          <cell r="K195" t="str">
            <v>Workorder Time</v>
          </cell>
          <cell r="L195" t="str">
            <v>Workorder Time</v>
          </cell>
          <cell r="M195" t="str">
            <v>Meterperson - 1st Class</v>
          </cell>
          <cell r="O195">
            <v>67.801499023437501</v>
          </cell>
          <cell r="Q195">
            <v>0</v>
          </cell>
          <cell r="S195" t="str">
            <v/>
          </cell>
          <cell r="T195" t="str">
            <v>608000311-101-5065</v>
          </cell>
          <cell r="U195" t="str">
            <v>608000</v>
          </cell>
          <cell r="V195" t="str">
            <v>Direct labour - Work order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</row>
        <row r="196">
          <cell r="B196" t="str">
            <v/>
          </cell>
          <cell r="C196" t="str">
            <v/>
          </cell>
          <cell r="D196" t="str">
            <v>SO101OM5065SO</v>
          </cell>
          <cell r="E196" t="str">
            <v>100016974</v>
          </cell>
          <cell r="F196" t="str">
            <v>INS</v>
          </cell>
          <cell r="G196" t="str">
            <v>Inspect meter still disconnected</v>
          </cell>
          <cell r="H196" t="str">
            <v>311</v>
          </cell>
          <cell r="I196" t="str">
            <v>101</v>
          </cell>
          <cell r="J196" t="str">
            <v>5065</v>
          </cell>
          <cell r="K196" t="str">
            <v>Vehicle</v>
          </cell>
          <cell r="L196" t="str">
            <v>Vehicle</v>
          </cell>
          <cell r="M196" t="str">
            <v>VECV - Cargo Van</v>
          </cell>
          <cell r="O196">
            <v>14</v>
          </cell>
          <cell r="Q196" t="str">
            <v/>
          </cell>
          <cell r="S196">
            <v>0</v>
          </cell>
          <cell r="T196" t="str">
            <v>651000311-101-5065</v>
          </cell>
          <cell r="U196" t="str">
            <v>651000</v>
          </cell>
          <cell r="V196" t="str">
            <v>Direct work order charges - Vehicles used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</row>
        <row r="197">
          <cell r="B197" t="str">
            <v/>
          </cell>
          <cell r="C197" t="str">
            <v/>
          </cell>
          <cell r="D197" t="str">
            <v>SO101OM5065SO</v>
          </cell>
          <cell r="E197" t="str">
            <v>100016975</v>
          </cell>
          <cell r="F197" t="str">
            <v>INF</v>
          </cell>
          <cell r="G197" t="str">
            <v>Inspect flat connection</v>
          </cell>
          <cell r="H197" t="str">
            <v>311</v>
          </cell>
          <cell r="I197" t="str">
            <v>101</v>
          </cell>
          <cell r="J197" t="str">
            <v>5065</v>
          </cell>
          <cell r="K197" t="str">
            <v>Workorder Time</v>
          </cell>
          <cell r="L197" t="str">
            <v>Workorder Time</v>
          </cell>
          <cell r="M197" t="str">
            <v>Meterperson - 2nd Class</v>
          </cell>
          <cell r="O197">
            <v>62.809501953125</v>
          </cell>
          <cell r="P197">
            <v>55</v>
          </cell>
          <cell r="Q197">
            <v>3454.5226074218749</v>
          </cell>
          <cell r="S197" t="str">
            <v/>
          </cell>
          <cell r="T197" t="str">
            <v>608000311-101-5065</v>
          </cell>
          <cell r="U197" t="str">
            <v>608000</v>
          </cell>
          <cell r="V197" t="str">
            <v>Direct labour - Work order</v>
          </cell>
          <cell r="X197">
            <v>3455</v>
          </cell>
          <cell r="Y197">
            <v>287.91666666666669</v>
          </cell>
          <cell r="Z197">
            <v>287.91666666666669</v>
          </cell>
          <cell r="AA197">
            <v>287.91666666666669</v>
          </cell>
          <cell r="AB197">
            <v>287.91666666666669</v>
          </cell>
          <cell r="AC197">
            <v>287.91666666666669</v>
          </cell>
          <cell r="AD197">
            <v>287.91666666666669</v>
          </cell>
          <cell r="AE197">
            <v>287.91666666666669</v>
          </cell>
          <cell r="AF197">
            <v>287.91666666666669</v>
          </cell>
          <cell r="AG197">
            <v>287.91666666666669</v>
          </cell>
          <cell r="AH197">
            <v>287.91666666666669</v>
          </cell>
          <cell r="AI197">
            <v>287.91666666666669</v>
          </cell>
          <cell r="AJ197">
            <v>287.91666666666669</v>
          </cell>
          <cell r="AK197">
            <v>3454.9999999999995</v>
          </cell>
          <cell r="AL197">
            <v>0</v>
          </cell>
        </row>
        <row r="198">
          <cell r="B198" t="str">
            <v/>
          </cell>
          <cell r="C198" t="str">
            <v/>
          </cell>
          <cell r="D198" t="str">
            <v>SO101OM5065SO</v>
          </cell>
          <cell r="E198" t="str">
            <v>100016975</v>
          </cell>
          <cell r="F198" t="str">
            <v>INF</v>
          </cell>
          <cell r="G198" t="str">
            <v>Inspect flat connection</v>
          </cell>
          <cell r="H198" t="str">
            <v>311</v>
          </cell>
          <cell r="I198" t="str">
            <v>101</v>
          </cell>
          <cell r="J198" t="str">
            <v>5065</v>
          </cell>
          <cell r="K198" t="str">
            <v>Vehicle</v>
          </cell>
          <cell r="L198" t="str">
            <v>Vehicle</v>
          </cell>
          <cell r="M198" t="str">
            <v>VECV - Cargo Van</v>
          </cell>
          <cell r="O198">
            <v>14</v>
          </cell>
          <cell r="Q198" t="str">
            <v/>
          </cell>
          <cell r="R198">
            <v>55</v>
          </cell>
          <cell r="S198">
            <v>770</v>
          </cell>
          <cell r="T198" t="str">
            <v>651000311-101-5065</v>
          </cell>
          <cell r="U198" t="str">
            <v>651000</v>
          </cell>
          <cell r="V198" t="str">
            <v>Direct work order charges - Vehicles used</v>
          </cell>
          <cell r="X198">
            <v>770</v>
          </cell>
          <cell r="Y198">
            <v>64.166666666666671</v>
          </cell>
          <cell r="Z198">
            <v>64.166666666666671</v>
          </cell>
          <cell r="AA198">
            <v>64.166666666666671</v>
          </cell>
          <cell r="AB198">
            <v>64.166666666666671</v>
          </cell>
          <cell r="AC198">
            <v>64.166666666666671</v>
          </cell>
          <cell r="AD198">
            <v>64.166666666666671</v>
          </cell>
          <cell r="AE198">
            <v>64.166666666666671</v>
          </cell>
          <cell r="AF198">
            <v>64.166666666666671</v>
          </cell>
          <cell r="AG198">
            <v>64.166666666666671</v>
          </cell>
          <cell r="AH198">
            <v>64.166666666666671</v>
          </cell>
          <cell r="AI198">
            <v>64.166666666666671</v>
          </cell>
          <cell r="AJ198">
            <v>64.166666666666671</v>
          </cell>
          <cell r="AK198">
            <v>769.99999999999989</v>
          </cell>
          <cell r="AL198">
            <v>0</v>
          </cell>
        </row>
        <row r="199">
          <cell r="B199" t="str">
            <v/>
          </cell>
          <cell r="C199" t="str">
            <v/>
          </cell>
          <cell r="D199" t="str">
            <v>SO101OM5065SO</v>
          </cell>
          <cell r="E199" t="str">
            <v>100016976</v>
          </cell>
          <cell r="F199" t="str">
            <v>ISD</v>
          </cell>
          <cell r="G199" t="str">
            <v>Inspect service still disconnected</v>
          </cell>
          <cell r="H199" t="str">
            <v>311</v>
          </cell>
          <cell r="I199" t="str">
            <v>101</v>
          </cell>
          <cell r="J199" t="str">
            <v>5065</v>
          </cell>
          <cell r="K199" t="str">
            <v>Workorder Time</v>
          </cell>
          <cell r="L199" t="str">
            <v>Workorder Time</v>
          </cell>
          <cell r="M199" t="str">
            <v>Meterperson - 2nd Class</v>
          </cell>
          <cell r="O199">
            <v>62.809501953125</v>
          </cell>
          <cell r="P199">
            <v>10</v>
          </cell>
          <cell r="Q199">
            <v>628.09501953125005</v>
          </cell>
          <cell r="S199" t="str">
            <v/>
          </cell>
          <cell r="T199" t="str">
            <v>608000311-101-5065</v>
          </cell>
          <cell r="U199" t="str">
            <v>608000</v>
          </cell>
          <cell r="V199" t="str">
            <v>Direct labour - Work order</v>
          </cell>
          <cell r="X199">
            <v>628</v>
          </cell>
          <cell r="Y199">
            <v>52.333333333333336</v>
          </cell>
          <cell r="Z199">
            <v>52.333333333333336</v>
          </cell>
          <cell r="AA199">
            <v>52.333333333333336</v>
          </cell>
          <cell r="AB199">
            <v>52.333333333333336</v>
          </cell>
          <cell r="AC199">
            <v>52.333333333333336</v>
          </cell>
          <cell r="AD199">
            <v>52.333333333333336</v>
          </cell>
          <cell r="AE199">
            <v>52.333333333333336</v>
          </cell>
          <cell r="AF199">
            <v>52.333333333333336</v>
          </cell>
          <cell r="AG199">
            <v>52.333333333333336</v>
          </cell>
          <cell r="AH199">
            <v>52.333333333333336</v>
          </cell>
          <cell r="AI199">
            <v>52.333333333333336</v>
          </cell>
          <cell r="AJ199">
            <v>52.333333333333336</v>
          </cell>
          <cell r="AK199">
            <v>628</v>
          </cell>
          <cell r="AL199">
            <v>0</v>
          </cell>
        </row>
        <row r="200">
          <cell r="B200" t="str">
            <v/>
          </cell>
          <cell r="C200" t="str">
            <v/>
          </cell>
          <cell r="D200" t="str">
            <v>SO101OM5065SO</v>
          </cell>
          <cell r="E200" t="str">
            <v>100016976</v>
          </cell>
          <cell r="F200" t="str">
            <v>ISD</v>
          </cell>
          <cell r="G200" t="str">
            <v>Inspect service still disconnected</v>
          </cell>
          <cell r="H200" t="str">
            <v>311</v>
          </cell>
          <cell r="I200" t="str">
            <v>101</v>
          </cell>
          <cell r="J200" t="str">
            <v>5065</v>
          </cell>
          <cell r="K200" t="str">
            <v>Vehicle</v>
          </cell>
          <cell r="L200" t="str">
            <v>Vehicle</v>
          </cell>
          <cell r="M200" t="str">
            <v>VECV - Cargo Van</v>
          </cell>
          <cell r="O200">
            <v>14</v>
          </cell>
          <cell r="Q200" t="str">
            <v/>
          </cell>
          <cell r="R200">
            <v>10</v>
          </cell>
          <cell r="S200">
            <v>140</v>
          </cell>
          <cell r="T200" t="str">
            <v>651000311-101-5065</v>
          </cell>
          <cell r="U200" t="str">
            <v>651000</v>
          </cell>
          <cell r="V200" t="str">
            <v>Direct work order charges - Vehicles used</v>
          </cell>
          <cell r="X200">
            <v>140</v>
          </cell>
          <cell r="Y200">
            <v>11.666666666666666</v>
          </cell>
          <cell r="Z200">
            <v>11.666666666666666</v>
          </cell>
          <cell r="AA200">
            <v>11.666666666666666</v>
          </cell>
          <cell r="AB200">
            <v>11.666666666666666</v>
          </cell>
          <cell r="AC200">
            <v>11.666666666666666</v>
          </cell>
          <cell r="AD200">
            <v>11.666666666666666</v>
          </cell>
          <cell r="AE200">
            <v>11.666666666666666</v>
          </cell>
          <cell r="AF200">
            <v>11.666666666666666</v>
          </cell>
          <cell r="AG200">
            <v>11.666666666666666</v>
          </cell>
          <cell r="AH200">
            <v>11.666666666666666</v>
          </cell>
          <cell r="AI200">
            <v>11.666666666666666</v>
          </cell>
          <cell r="AJ200">
            <v>11.666666666666666</v>
          </cell>
          <cell r="AK200">
            <v>140</v>
          </cell>
          <cell r="AL200">
            <v>0</v>
          </cell>
        </row>
        <row r="201">
          <cell r="B201" t="str">
            <v/>
          </cell>
          <cell r="C201" t="str">
            <v/>
          </cell>
          <cell r="D201" t="str">
            <v>CUSCONN101CCONCOMMON</v>
          </cell>
          <cell r="E201" t="str">
            <v>100031147</v>
          </cell>
          <cell r="F201" t="str">
            <v>24150</v>
          </cell>
          <cell r="G201" t="str">
            <v>Manage IFRS Process</v>
          </cell>
          <cell r="H201" t="str">
            <v>311</v>
          </cell>
          <cell r="I201" t="str">
            <v>101</v>
          </cell>
          <cell r="J201" t="str">
            <v>5065</v>
          </cell>
          <cell r="K201" t="str">
            <v>Project Time</v>
          </cell>
          <cell r="L201" t="str">
            <v>Project Time</v>
          </cell>
          <cell r="M201" t="str">
            <v>MANAGER, CUSTOMER CONNECTIONS</v>
          </cell>
          <cell r="O201">
            <v>90.150380859375005</v>
          </cell>
          <cell r="P201">
            <v>20</v>
          </cell>
          <cell r="Q201">
            <v>1803.0076171875</v>
          </cell>
          <cell r="S201" t="str">
            <v/>
          </cell>
          <cell r="T201" t="str">
            <v>609000311-101-5065</v>
          </cell>
          <cell r="U201" t="str">
            <v>609000</v>
          </cell>
          <cell r="V201" t="str">
            <v>Direct labour - Project (ABC costs)</v>
          </cell>
          <cell r="X201">
            <v>1803</v>
          </cell>
          <cell r="Y201">
            <v>150.25</v>
          </cell>
          <cell r="Z201">
            <v>150.25</v>
          </cell>
          <cell r="AA201">
            <v>150.25</v>
          </cell>
          <cell r="AB201">
            <v>150.25</v>
          </cell>
          <cell r="AC201">
            <v>150.25</v>
          </cell>
          <cell r="AD201">
            <v>150.25</v>
          </cell>
          <cell r="AE201">
            <v>150.25</v>
          </cell>
          <cell r="AF201">
            <v>150.25</v>
          </cell>
          <cell r="AG201">
            <v>150.25</v>
          </cell>
          <cell r="AH201">
            <v>150.25</v>
          </cell>
          <cell r="AI201">
            <v>150.25</v>
          </cell>
          <cell r="AJ201">
            <v>150.25</v>
          </cell>
          <cell r="AK201">
            <v>1803</v>
          </cell>
          <cell r="AL201">
            <v>0</v>
          </cell>
        </row>
        <row r="202">
          <cell r="B202" t="str">
            <v/>
          </cell>
          <cell r="C202" t="str">
            <v/>
          </cell>
          <cell r="D202" t="str">
            <v>CUSCONN101CCONCOMMON</v>
          </cell>
          <cell r="E202" t="str">
            <v>100031147</v>
          </cell>
          <cell r="F202" t="str">
            <v>24150</v>
          </cell>
          <cell r="G202" t="str">
            <v>Manage IFRS Process</v>
          </cell>
          <cell r="H202" t="str">
            <v>311</v>
          </cell>
          <cell r="I202" t="str">
            <v>101</v>
          </cell>
          <cell r="J202" t="str">
            <v>5065</v>
          </cell>
          <cell r="K202" t="str">
            <v>Project Time</v>
          </cell>
          <cell r="L202" t="str">
            <v>Project Time</v>
          </cell>
          <cell r="M202" t="str">
            <v>SUPERVISOR, CUSTOMER CONNECTIONS</v>
          </cell>
          <cell r="O202">
            <v>84.962177734375004</v>
          </cell>
          <cell r="P202">
            <v>20</v>
          </cell>
          <cell r="Q202">
            <v>1699.2435546875001</v>
          </cell>
          <cell r="S202" t="str">
            <v/>
          </cell>
          <cell r="T202" t="str">
            <v>609000311-101-5065</v>
          </cell>
          <cell r="U202" t="str">
            <v>609000</v>
          </cell>
          <cell r="V202" t="str">
            <v>Direct labour - Project (ABC costs)</v>
          </cell>
          <cell r="X202">
            <v>1699</v>
          </cell>
          <cell r="Y202">
            <v>141.58333333333334</v>
          </cell>
          <cell r="Z202">
            <v>141.58333333333334</v>
          </cell>
          <cell r="AA202">
            <v>141.58333333333334</v>
          </cell>
          <cell r="AB202">
            <v>141.58333333333334</v>
          </cell>
          <cell r="AC202">
            <v>141.58333333333334</v>
          </cell>
          <cell r="AD202">
            <v>141.58333333333334</v>
          </cell>
          <cell r="AE202">
            <v>141.58333333333334</v>
          </cell>
          <cell r="AF202">
            <v>141.58333333333334</v>
          </cell>
          <cell r="AG202">
            <v>141.58333333333334</v>
          </cell>
          <cell r="AH202">
            <v>141.58333333333334</v>
          </cell>
          <cell r="AI202">
            <v>141.58333333333334</v>
          </cell>
          <cell r="AJ202">
            <v>141.58333333333334</v>
          </cell>
          <cell r="AK202">
            <v>1698.9999999999998</v>
          </cell>
          <cell r="AL202">
            <v>0</v>
          </cell>
        </row>
        <row r="203">
          <cell r="B203" t="str">
            <v/>
          </cell>
          <cell r="C203" t="str">
            <v/>
          </cell>
          <cell r="D203" t="str">
            <v>CUSCONN101CCONCOMMON</v>
          </cell>
          <cell r="E203" t="str">
            <v>100034937</v>
          </cell>
          <cell r="F203" t="str">
            <v>70470</v>
          </cell>
          <cell r="G203" t="str">
            <v>ERP Work Management Gaps</v>
          </cell>
          <cell r="H203" t="str">
            <v>311</v>
          </cell>
          <cell r="I203" t="str">
            <v>101</v>
          </cell>
          <cell r="J203" t="str">
            <v>5065</v>
          </cell>
          <cell r="K203" t="str">
            <v>Project Time</v>
          </cell>
          <cell r="L203" t="str">
            <v>Project Time</v>
          </cell>
          <cell r="M203" t="str">
            <v>MANAGER, CUSTOMER CONNECTIONS</v>
          </cell>
          <cell r="O203">
            <v>90.150380859375005</v>
          </cell>
          <cell r="P203">
            <v>22</v>
          </cell>
          <cell r="Q203">
            <v>1983.30837890625</v>
          </cell>
          <cell r="S203" t="str">
            <v/>
          </cell>
          <cell r="T203" t="str">
            <v>609000311-101-5065</v>
          </cell>
          <cell r="U203" t="str">
            <v>609000</v>
          </cell>
          <cell r="V203" t="str">
            <v>Direct labour - Project (ABC costs)</v>
          </cell>
          <cell r="X203">
            <v>1983</v>
          </cell>
          <cell r="Y203">
            <v>165.25</v>
          </cell>
          <cell r="Z203">
            <v>165.25</v>
          </cell>
          <cell r="AA203">
            <v>165.25</v>
          </cell>
          <cell r="AB203">
            <v>165.25</v>
          </cell>
          <cell r="AC203">
            <v>165.25</v>
          </cell>
          <cell r="AD203">
            <v>165.25</v>
          </cell>
          <cell r="AE203">
            <v>165.25</v>
          </cell>
          <cell r="AF203">
            <v>165.25</v>
          </cell>
          <cell r="AG203">
            <v>165.25</v>
          </cell>
          <cell r="AH203">
            <v>165.25</v>
          </cell>
          <cell r="AI203">
            <v>165.25</v>
          </cell>
          <cell r="AJ203">
            <v>165.25</v>
          </cell>
          <cell r="AK203">
            <v>1983</v>
          </cell>
          <cell r="AL203">
            <v>0</v>
          </cell>
        </row>
        <row r="204">
          <cell r="B204" t="str">
            <v/>
          </cell>
          <cell r="C204" t="str">
            <v/>
          </cell>
          <cell r="D204" t="str">
            <v>CUSCONN101CCONCORE</v>
          </cell>
          <cell r="E204" t="str">
            <v>100036878</v>
          </cell>
          <cell r="F204" t="str">
            <v>56000</v>
          </cell>
          <cell r="G204" t="str">
            <v>Green Energy Act - Process</v>
          </cell>
          <cell r="H204" t="str">
            <v>311</v>
          </cell>
          <cell r="I204" t="str">
            <v>101</v>
          </cell>
          <cell r="J204" t="str">
            <v>5065</v>
          </cell>
          <cell r="K204" t="str">
            <v>Project Time</v>
          </cell>
          <cell r="L204" t="str">
            <v>Project Time</v>
          </cell>
          <cell r="M204" t="str">
            <v>MANAGER, CUSTOMER CONNECTIONS</v>
          </cell>
          <cell r="O204">
            <v>90.150380859375005</v>
          </cell>
          <cell r="P204">
            <v>22</v>
          </cell>
          <cell r="Q204">
            <v>1983.30837890625</v>
          </cell>
          <cell r="S204" t="str">
            <v/>
          </cell>
          <cell r="T204" t="str">
            <v>609000311-101-5065</v>
          </cell>
          <cell r="U204" t="str">
            <v>609000</v>
          </cell>
          <cell r="V204" t="str">
            <v>Direct labour - Project (ABC costs)</v>
          </cell>
          <cell r="X204">
            <v>1983</v>
          </cell>
          <cell r="Y204">
            <v>165.25</v>
          </cell>
          <cell r="Z204">
            <v>165.25</v>
          </cell>
          <cell r="AA204">
            <v>165.25</v>
          </cell>
          <cell r="AB204">
            <v>165.25</v>
          </cell>
          <cell r="AC204">
            <v>165.25</v>
          </cell>
          <cell r="AD204">
            <v>165.25</v>
          </cell>
          <cell r="AE204">
            <v>165.25</v>
          </cell>
          <cell r="AF204">
            <v>165.25</v>
          </cell>
          <cell r="AG204">
            <v>165.25</v>
          </cell>
          <cell r="AH204">
            <v>165.25</v>
          </cell>
          <cell r="AI204">
            <v>165.25</v>
          </cell>
          <cell r="AJ204">
            <v>165.25</v>
          </cell>
          <cell r="AK204">
            <v>1983</v>
          </cell>
          <cell r="AL204">
            <v>0</v>
          </cell>
        </row>
        <row r="205">
          <cell r="B205" t="str">
            <v/>
          </cell>
          <cell r="C205" t="str">
            <v/>
          </cell>
          <cell r="D205" t="str">
            <v>CUSCONN101CCONCORE</v>
          </cell>
          <cell r="E205" t="str">
            <v>100036878</v>
          </cell>
          <cell r="F205" t="str">
            <v>56000</v>
          </cell>
          <cell r="G205" t="str">
            <v>Green Energy Act - Process</v>
          </cell>
          <cell r="H205" t="str">
            <v>311</v>
          </cell>
          <cell r="I205" t="str">
            <v>101</v>
          </cell>
          <cell r="J205" t="str">
            <v>5065</v>
          </cell>
          <cell r="K205" t="str">
            <v>Project Time</v>
          </cell>
          <cell r="L205" t="str">
            <v>Project Time</v>
          </cell>
          <cell r="M205" t="str">
            <v>SUPERVISOR, CUSTOMER CONNECTIONS</v>
          </cell>
          <cell r="O205">
            <v>84.962177734375004</v>
          </cell>
          <cell r="Q205">
            <v>0</v>
          </cell>
          <cell r="S205" t="str">
            <v/>
          </cell>
          <cell r="T205" t="str">
            <v>609000311-101-5065</v>
          </cell>
          <cell r="U205" t="str">
            <v>609000</v>
          </cell>
          <cell r="V205" t="str">
            <v>Direct labour - Project (ABC costs)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</row>
        <row r="206">
          <cell r="B206" t="str">
            <v/>
          </cell>
          <cell r="C206" t="str">
            <v/>
          </cell>
          <cell r="D206" t="str">
            <v>CUSCONN101CCONCORE</v>
          </cell>
          <cell r="E206" t="str">
            <v>100036879</v>
          </cell>
          <cell r="F206" t="str">
            <v>56100</v>
          </cell>
          <cell r="G206" t="str">
            <v>Smart Grid Activities</v>
          </cell>
          <cell r="H206" t="str">
            <v>311</v>
          </cell>
          <cell r="I206" t="str">
            <v>101</v>
          </cell>
          <cell r="J206" t="str">
            <v>5065</v>
          </cell>
          <cell r="K206" t="str">
            <v>Project Time</v>
          </cell>
          <cell r="L206" t="str">
            <v>Project Time</v>
          </cell>
          <cell r="M206" t="str">
            <v>MANAGER, CUSTOMER CONNECTIONS</v>
          </cell>
          <cell r="O206">
            <v>90.150380859375005</v>
          </cell>
          <cell r="P206">
            <v>22</v>
          </cell>
          <cell r="Q206">
            <v>1983.30837890625</v>
          </cell>
          <cell r="S206" t="str">
            <v/>
          </cell>
          <cell r="T206" t="str">
            <v>609000311-101-5065</v>
          </cell>
          <cell r="U206" t="str">
            <v>609000</v>
          </cell>
          <cell r="V206" t="str">
            <v>Direct labour - Project (ABC costs)</v>
          </cell>
          <cell r="X206">
            <v>1983</v>
          </cell>
          <cell r="Y206">
            <v>165.25</v>
          </cell>
          <cell r="Z206">
            <v>165.25</v>
          </cell>
          <cell r="AA206">
            <v>165.25</v>
          </cell>
          <cell r="AB206">
            <v>165.25</v>
          </cell>
          <cell r="AC206">
            <v>165.25</v>
          </cell>
          <cell r="AD206">
            <v>165.25</v>
          </cell>
          <cell r="AE206">
            <v>165.25</v>
          </cell>
          <cell r="AF206">
            <v>165.25</v>
          </cell>
          <cell r="AG206">
            <v>165.25</v>
          </cell>
          <cell r="AH206">
            <v>165.25</v>
          </cell>
          <cell r="AI206">
            <v>165.25</v>
          </cell>
          <cell r="AJ206">
            <v>165.25</v>
          </cell>
          <cell r="AK206">
            <v>1983</v>
          </cell>
          <cell r="AL206">
            <v>0</v>
          </cell>
        </row>
        <row r="207">
          <cell r="B207" t="str">
            <v/>
          </cell>
          <cell r="C207" t="str">
            <v/>
          </cell>
          <cell r="D207" t="str">
            <v>CUSCONN101CCONCORE</v>
          </cell>
          <cell r="E207" t="str">
            <v>100036879</v>
          </cell>
          <cell r="F207" t="str">
            <v>56100</v>
          </cell>
          <cell r="G207" t="str">
            <v>Smart Grid Activities</v>
          </cell>
          <cell r="H207" t="str">
            <v>311</v>
          </cell>
          <cell r="I207" t="str">
            <v>101</v>
          </cell>
          <cell r="J207" t="str">
            <v>5065</v>
          </cell>
          <cell r="K207" t="str">
            <v>Project Time</v>
          </cell>
          <cell r="L207" t="str">
            <v>Project Time</v>
          </cell>
          <cell r="M207" t="str">
            <v>SUPERVISOR, CUSTOMER CONNECTIONS</v>
          </cell>
          <cell r="O207">
            <v>84.962177734375004</v>
          </cell>
          <cell r="P207">
            <v>22</v>
          </cell>
          <cell r="Q207">
            <v>1869.1679101562502</v>
          </cell>
          <cell r="S207" t="str">
            <v/>
          </cell>
          <cell r="T207" t="str">
            <v>609000311-101-5065</v>
          </cell>
          <cell r="U207" t="str">
            <v>609000</v>
          </cell>
          <cell r="V207" t="str">
            <v>Direct labour - Project (ABC costs)</v>
          </cell>
          <cell r="X207">
            <v>1869</v>
          </cell>
          <cell r="Y207">
            <v>155.75</v>
          </cell>
          <cell r="Z207">
            <v>155.75</v>
          </cell>
          <cell r="AA207">
            <v>155.75</v>
          </cell>
          <cell r="AB207">
            <v>155.75</v>
          </cell>
          <cell r="AC207">
            <v>155.75</v>
          </cell>
          <cell r="AD207">
            <v>155.75</v>
          </cell>
          <cell r="AE207">
            <v>155.75</v>
          </cell>
          <cell r="AF207">
            <v>155.75</v>
          </cell>
          <cell r="AG207">
            <v>155.75</v>
          </cell>
          <cell r="AH207">
            <v>155.75</v>
          </cell>
          <cell r="AI207">
            <v>155.75</v>
          </cell>
          <cell r="AJ207">
            <v>155.75</v>
          </cell>
          <cell r="AK207">
            <v>1869</v>
          </cell>
          <cell r="AL207">
            <v>0</v>
          </cell>
        </row>
        <row r="208">
          <cell r="B208" t="str">
            <v/>
          </cell>
          <cell r="C208" t="str">
            <v/>
          </cell>
          <cell r="D208" t="str">
            <v>CUSCONN101CCONCORE</v>
          </cell>
          <cell r="E208" t="str">
            <v>100036880</v>
          </cell>
          <cell r="F208" t="str">
            <v>56200</v>
          </cell>
          <cell r="G208" t="str">
            <v>Distributed Generation</v>
          </cell>
          <cell r="H208" t="str">
            <v>311</v>
          </cell>
          <cell r="I208" t="str">
            <v>101</v>
          </cell>
          <cell r="J208" t="str">
            <v>5065</v>
          </cell>
          <cell r="K208" t="str">
            <v>Project Time</v>
          </cell>
          <cell r="L208" t="str">
            <v>Project Time</v>
          </cell>
          <cell r="M208" t="str">
            <v>MANAGER, CUSTOMER CONNECTIONS</v>
          </cell>
          <cell r="O208">
            <v>90.150380859375005</v>
          </cell>
          <cell r="Q208">
            <v>0</v>
          </cell>
          <cell r="S208" t="str">
            <v/>
          </cell>
          <cell r="T208" t="str">
            <v>609000311-101-5065</v>
          </cell>
          <cell r="U208" t="str">
            <v>609000</v>
          </cell>
          <cell r="V208" t="str">
            <v>Direct labour - Project (ABC costs)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</row>
        <row r="209">
          <cell r="B209" t="str">
            <v/>
          </cell>
          <cell r="C209" t="str">
            <v/>
          </cell>
          <cell r="D209" t="str">
            <v>CUSCONN101CCONCORE</v>
          </cell>
          <cell r="E209" t="str">
            <v>100036880</v>
          </cell>
          <cell r="F209" t="str">
            <v>56200</v>
          </cell>
          <cell r="G209" t="str">
            <v>Distributed Generation</v>
          </cell>
          <cell r="H209" t="str">
            <v>311</v>
          </cell>
          <cell r="I209" t="str">
            <v>101</v>
          </cell>
          <cell r="J209" t="str">
            <v>5065</v>
          </cell>
          <cell r="K209" t="str">
            <v>Project Time</v>
          </cell>
          <cell r="L209" t="str">
            <v>Project Time</v>
          </cell>
          <cell r="M209" t="str">
            <v>SUPERVISOR, CUSTOMER CONNECTIONS</v>
          </cell>
          <cell r="O209">
            <v>84.962177734375004</v>
          </cell>
          <cell r="Q209">
            <v>0</v>
          </cell>
          <cell r="S209" t="str">
            <v/>
          </cell>
          <cell r="T209" t="str">
            <v>609000311-101-5065</v>
          </cell>
          <cell r="U209" t="str">
            <v>609000</v>
          </cell>
          <cell r="V209" t="str">
            <v>Direct labour - Project (ABC costs)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</row>
        <row r="210">
          <cell r="B210" t="str">
            <v/>
          </cell>
          <cell r="C210" t="str">
            <v/>
          </cell>
          <cell r="D210" t="str">
            <v>CUSCONN101CCONCORE</v>
          </cell>
          <cell r="E210" t="str">
            <v>100036881</v>
          </cell>
          <cell r="F210" t="str">
            <v>56300</v>
          </cell>
          <cell r="G210" t="str">
            <v>FIT - Feed In Tariff</v>
          </cell>
          <cell r="H210" t="str">
            <v>311</v>
          </cell>
          <cell r="I210" t="str">
            <v>101</v>
          </cell>
          <cell r="J210" t="str">
            <v>5065</v>
          </cell>
          <cell r="K210" t="str">
            <v>A/P</v>
          </cell>
          <cell r="L210" t="str">
            <v>SA10 - General Office Supplies</v>
          </cell>
          <cell r="M210" t="str">
            <v>A/P</v>
          </cell>
          <cell r="N210">
            <v>3000</v>
          </cell>
          <cell r="O210" t="str">
            <v/>
          </cell>
          <cell r="Q210" t="str">
            <v/>
          </cell>
          <cell r="S210" t="str">
            <v/>
          </cell>
          <cell r="T210" t="str">
            <v>704000311-101-5065</v>
          </cell>
          <cell r="U210" t="str">
            <v>704000</v>
          </cell>
          <cell r="V210" t="str">
            <v>General office supplies</v>
          </cell>
          <cell r="X210">
            <v>3000</v>
          </cell>
          <cell r="Y210">
            <v>250</v>
          </cell>
          <cell r="Z210">
            <v>250</v>
          </cell>
          <cell r="AA210">
            <v>250</v>
          </cell>
          <cell r="AB210">
            <v>250</v>
          </cell>
          <cell r="AC210">
            <v>250</v>
          </cell>
          <cell r="AD210">
            <v>250</v>
          </cell>
          <cell r="AE210">
            <v>250</v>
          </cell>
          <cell r="AF210">
            <v>250</v>
          </cell>
          <cell r="AG210">
            <v>250</v>
          </cell>
          <cell r="AH210">
            <v>250</v>
          </cell>
          <cell r="AI210">
            <v>250</v>
          </cell>
          <cell r="AJ210">
            <v>250</v>
          </cell>
          <cell r="AK210">
            <v>3000</v>
          </cell>
          <cell r="AL210">
            <v>0</v>
          </cell>
        </row>
        <row r="211">
          <cell r="B211">
            <v>19</v>
          </cell>
          <cell r="C211" t="str">
            <v/>
          </cell>
          <cell r="D211" t="str">
            <v>CUSCONN101CCONCORE</v>
          </cell>
          <cell r="E211" t="str">
            <v>100036881</v>
          </cell>
          <cell r="F211" t="str">
            <v>56300</v>
          </cell>
          <cell r="G211" t="str">
            <v>FIT - Feed In Tariff</v>
          </cell>
          <cell r="H211" t="str">
            <v>311</v>
          </cell>
          <cell r="I211" t="str">
            <v>101</v>
          </cell>
          <cell r="J211" t="str">
            <v>5065</v>
          </cell>
          <cell r="K211" t="str">
            <v>A/P</v>
          </cell>
          <cell r="L211" t="str">
            <v>SA37 - Consulting</v>
          </cell>
          <cell r="M211" t="str">
            <v>A/P</v>
          </cell>
          <cell r="N211">
            <v>24000</v>
          </cell>
          <cell r="O211" t="str">
            <v/>
          </cell>
          <cell r="Q211" t="str">
            <v/>
          </cell>
          <cell r="S211" t="str">
            <v/>
          </cell>
          <cell r="T211" t="str">
            <v>753000311-101-5065</v>
          </cell>
          <cell r="U211" t="str">
            <v>753000</v>
          </cell>
          <cell r="V211" t="str">
            <v>Consulting</v>
          </cell>
          <cell r="W211" t="str">
            <v>Consulting - MSS 2 hour per day</v>
          </cell>
          <cell r="X211">
            <v>24000</v>
          </cell>
          <cell r="Y211">
            <v>2000</v>
          </cell>
          <cell r="Z211">
            <v>2000</v>
          </cell>
          <cell r="AA211">
            <v>2000</v>
          </cell>
          <cell r="AB211">
            <v>2000</v>
          </cell>
          <cell r="AC211">
            <v>2000</v>
          </cell>
          <cell r="AD211">
            <v>2000</v>
          </cell>
          <cell r="AE211">
            <v>2000</v>
          </cell>
          <cell r="AF211">
            <v>2000</v>
          </cell>
          <cell r="AG211">
            <v>2000</v>
          </cell>
          <cell r="AH211">
            <v>2000</v>
          </cell>
          <cell r="AI211">
            <v>2000</v>
          </cell>
          <cell r="AJ211">
            <v>2000</v>
          </cell>
          <cell r="AK211">
            <v>24000</v>
          </cell>
          <cell r="AL211">
            <v>0</v>
          </cell>
        </row>
        <row r="212">
          <cell r="B212" t="str">
            <v/>
          </cell>
          <cell r="C212" t="str">
            <v/>
          </cell>
          <cell r="D212" t="str">
            <v>CUSCONN101CCONCORE</v>
          </cell>
          <cell r="E212" t="str">
            <v>100036881</v>
          </cell>
          <cell r="F212" t="str">
            <v>56300</v>
          </cell>
          <cell r="G212" t="str">
            <v>FIT - Feed In Tariff</v>
          </cell>
          <cell r="H212" t="str">
            <v>311</v>
          </cell>
          <cell r="I212" t="str">
            <v>101</v>
          </cell>
          <cell r="J212" t="str">
            <v>5065</v>
          </cell>
          <cell r="K212" t="str">
            <v>Project Time</v>
          </cell>
          <cell r="L212" t="str">
            <v>Project Time</v>
          </cell>
          <cell r="M212" t="str">
            <v>MANAGER, CUSTOMER CONNECTIONS</v>
          </cell>
          <cell r="O212">
            <v>90.150380859375005</v>
          </cell>
          <cell r="P212">
            <v>22</v>
          </cell>
          <cell r="Q212">
            <v>1983.30837890625</v>
          </cell>
          <cell r="S212" t="str">
            <v/>
          </cell>
          <cell r="T212" t="str">
            <v>609000311-101-5065</v>
          </cell>
          <cell r="U212" t="str">
            <v>609000</v>
          </cell>
          <cell r="V212" t="str">
            <v>Direct labour - Project (ABC costs)</v>
          </cell>
          <cell r="X212">
            <v>1983</v>
          </cell>
          <cell r="Y212">
            <v>165.25</v>
          </cell>
          <cell r="Z212">
            <v>165.25</v>
          </cell>
          <cell r="AA212">
            <v>165.25</v>
          </cell>
          <cell r="AB212">
            <v>165.25</v>
          </cell>
          <cell r="AC212">
            <v>165.25</v>
          </cell>
          <cell r="AD212">
            <v>165.25</v>
          </cell>
          <cell r="AE212">
            <v>165.25</v>
          </cell>
          <cell r="AF212">
            <v>165.25</v>
          </cell>
          <cell r="AG212">
            <v>165.25</v>
          </cell>
          <cell r="AH212">
            <v>165.25</v>
          </cell>
          <cell r="AI212">
            <v>165.25</v>
          </cell>
          <cell r="AJ212">
            <v>165.25</v>
          </cell>
          <cell r="AK212">
            <v>1983</v>
          </cell>
          <cell r="AL212">
            <v>0</v>
          </cell>
        </row>
        <row r="213">
          <cell r="B213" t="str">
            <v/>
          </cell>
          <cell r="C213" t="str">
            <v/>
          </cell>
          <cell r="D213" t="str">
            <v>CUSCONN101CCONCORE</v>
          </cell>
          <cell r="E213" t="str">
            <v>100036881</v>
          </cell>
          <cell r="F213" t="str">
            <v>56300</v>
          </cell>
          <cell r="G213" t="str">
            <v>FIT - Feed In Tariff</v>
          </cell>
          <cell r="H213" t="str">
            <v>311</v>
          </cell>
          <cell r="I213" t="str">
            <v>101</v>
          </cell>
          <cell r="J213" t="str">
            <v>5065</v>
          </cell>
          <cell r="K213" t="str">
            <v>Project Time</v>
          </cell>
          <cell r="L213" t="str">
            <v>Project Time</v>
          </cell>
          <cell r="M213" t="str">
            <v>SUPERVISOR, CUSTOMER CONNECTIONS</v>
          </cell>
          <cell r="O213">
            <v>84.962177734375004</v>
          </cell>
          <cell r="P213">
            <v>22</v>
          </cell>
          <cell r="Q213">
            <v>1869.1679101562502</v>
          </cell>
          <cell r="S213" t="str">
            <v/>
          </cell>
          <cell r="T213" t="str">
            <v>609000311-101-5065</v>
          </cell>
          <cell r="U213" t="str">
            <v>609000</v>
          </cell>
          <cell r="V213" t="str">
            <v>Direct labour - Project (ABC costs)</v>
          </cell>
          <cell r="X213">
            <v>1869</v>
          </cell>
          <cell r="Y213">
            <v>155.75</v>
          </cell>
          <cell r="Z213">
            <v>155.75</v>
          </cell>
          <cell r="AA213">
            <v>155.75</v>
          </cell>
          <cell r="AB213">
            <v>155.75</v>
          </cell>
          <cell r="AC213">
            <v>155.75</v>
          </cell>
          <cell r="AD213">
            <v>155.75</v>
          </cell>
          <cell r="AE213">
            <v>155.75</v>
          </cell>
          <cell r="AF213">
            <v>155.75</v>
          </cell>
          <cell r="AG213">
            <v>155.75</v>
          </cell>
          <cell r="AH213">
            <v>155.75</v>
          </cell>
          <cell r="AI213">
            <v>155.75</v>
          </cell>
          <cell r="AJ213">
            <v>155.75</v>
          </cell>
          <cell r="AK213">
            <v>1869</v>
          </cell>
          <cell r="AL213">
            <v>0</v>
          </cell>
        </row>
        <row r="214">
          <cell r="B214" t="str">
            <v/>
          </cell>
          <cell r="C214" t="str">
            <v/>
          </cell>
          <cell r="D214" t="str">
            <v>CUSCONN101CCONCORE</v>
          </cell>
          <cell r="E214" t="str">
            <v>100036882</v>
          </cell>
          <cell r="F214" t="str">
            <v>56400</v>
          </cell>
          <cell r="G214" t="str">
            <v>System Modeling (DESS/CYME)</v>
          </cell>
          <cell r="H214" t="str">
            <v>311</v>
          </cell>
          <cell r="I214" t="str">
            <v>101</v>
          </cell>
          <cell r="J214" t="str">
            <v>5065</v>
          </cell>
          <cell r="K214" t="str">
            <v>Project Time</v>
          </cell>
          <cell r="L214" t="str">
            <v>Project Time</v>
          </cell>
          <cell r="M214" t="str">
            <v>MANAGER, CUSTOMER CONNECTIONS</v>
          </cell>
          <cell r="O214">
            <v>90.150380859375005</v>
          </cell>
          <cell r="Q214">
            <v>0</v>
          </cell>
          <cell r="S214" t="str">
            <v/>
          </cell>
          <cell r="T214" t="str">
            <v>609000311-101-5065</v>
          </cell>
          <cell r="U214" t="str">
            <v>609000</v>
          </cell>
          <cell r="V214" t="str">
            <v>Direct labour - Project (ABC costs)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</row>
        <row r="215">
          <cell r="B215" t="str">
            <v/>
          </cell>
          <cell r="C215" t="str">
            <v/>
          </cell>
          <cell r="D215" t="str">
            <v>CUSCONN101CCONCOMMON</v>
          </cell>
          <cell r="E215" t="str">
            <v>100038849</v>
          </cell>
          <cell r="F215" t="str">
            <v>20150</v>
          </cell>
          <cell r="G215" t="str">
            <v>Complete Employee Engagement Survey</v>
          </cell>
          <cell r="H215" t="str">
            <v>311</v>
          </cell>
          <cell r="I215" t="str">
            <v>101</v>
          </cell>
          <cell r="J215" t="str">
            <v>5065</v>
          </cell>
          <cell r="O215" t="str">
            <v/>
          </cell>
          <cell r="Q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</row>
        <row r="216">
          <cell r="B216" t="str">
            <v/>
          </cell>
          <cell r="C216" t="str">
            <v/>
          </cell>
          <cell r="D216" t="str">
            <v>CCPCLOS1012055RC</v>
          </cell>
          <cell r="E216" t="str">
            <v>100041261</v>
          </cell>
          <cell r="F216" t="str">
            <v>60080</v>
          </cell>
          <cell r="G216" t="str">
            <v>Job Feedback and Closure</v>
          </cell>
          <cell r="H216" t="str">
            <v>311</v>
          </cell>
          <cell r="I216" t="str">
            <v>101</v>
          </cell>
          <cell r="J216" t="str">
            <v>5065</v>
          </cell>
          <cell r="O216" t="str">
            <v/>
          </cell>
          <cell r="Q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</row>
        <row r="217">
          <cell r="B217" t="str">
            <v/>
          </cell>
          <cell r="C217" t="str">
            <v/>
          </cell>
          <cell r="D217" t="str">
            <v>CCPCLOS1012055PL</v>
          </cell>
          <cell r="E217" t="str">
            <v>100041262</v>
          </cell>
          <cell r="F217" t="str">
            <v>60080</v>
          </cell>
          <cell r="G217" t="str">
            <v>Job Feedback and Closure</v>
          </cell>
          <cell r="H217" t="str">
            <v>311</v>
          </cell>
          <cell r="I217" t="str">
            <v>101</v>
          </cell>
          <cell r="J217" t="str">
            <v>5065</v>
          </cell>
          <cell r="O217" t="str">
            <v/>
          </cell>
          <cell r="Q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</row>
        <row r="218">
          <cell r="B218" t="str">
            <v/>
          </cell>
          <cell r="C218" t="str">
            <v/>
          </cell>
          <cell r="D218" t="str">
            <v>CCPCLOS1012055CP</v>
          </cell>
          <cell r="E218" t="str">
            <v>100041263</v>
          </cell>
          <cell r="F218" t="str">
            <v>60080</v>
          </cell>
          <cell r="G218" t="str">
            <v>Job Feedback and Closure</v>
          </cell>
          <cell r="H218" t="str">
            <v>311</v>
          </cell>
          <cell r="I218" t="str">
            <v>101</v>
          </cell>
          <cell r="J218" t="str">
            <v>5065</v>
          </cell>
          <cell r="O218" t="str">
            <v/>
          </cell>
          <cell r="Q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</row>
        <row r="219">
          <cell r="B219" t="str">
            <v/>
          </cell>
          <cell r="C219" t="str">
            <v/>
          </cell>
          <cell r="D219" t="str">
            <v>CUSCONN101CCONCORE</v>
          </cell>
          <cell r="E219" t="str">
            <v>100046834</v>
          </cell>
          <cell r="F219" t="str">
            <v>15110</v>
          </cell>
          <cell r="G219" t="str">
            <v>2011 EDR Application</v>
          </cell>
          <cell r="H219" t="str">
            <v>311</v>
          </cell>
          <cell r="I219" t="str">
            <v>101</v>
          </cell>
          <cell r="J219" t="str">
            <v>5065</v>
          </cell>
          <cell r="O219" t="str">
            <v/>
          </cell>
          <cell r="Q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</row>
        <row r="220">
          <cell r="B220">
            <v>20</v>
          </cell>
          <cell r="C220" t="str">
            <v/>
          </cell>
          <cell r="F220" t="str">
            <v>96000</v>
          </cell>
          <cell r="G220" t="str">
            <v>General Administration</v>
          </cell>
          <cell r="H220" t="str">
            <v>311</v>
          </cell>
          <cell r="I220" t="str">
            <v>101</v>
          </cell>
          <cell r="J220" t="str">
            <v>5065</v>
          </cell>
          <cell r="K220" t="str">
            <v>A/P</v>
          </cell>
          <cell r="L220" t="str">
            <v>SA58 - Public Relations</v>
          </cell>
          <cell r="M220" t="str">
            <v>A/P</v>
          </cell>
          <cell r="N220">
            <v>10000</v>
          </cell>
          <cell r="O220" t="str">
            <v/>
          </cell>
          <cell r="Q220" t="str">
            <v/>
          </cell>
          <cell r="S220" t="str">
            <v/>
          </cell>
          <cell r="T220" t="str">
            <v>773000311-101-5065</v>
          </cell>
          <cell r="U220" t="str">
            <v>773000</v>
          </cell>
          <cell r="V220" t="str">
            <v>Public relations</v>
          </cell>
          <cell r="X220">
            <v>10000</v>
          </cell>
          <cell r="Y220">
            <v>833.33333333333337</v>
          </cell>
          <cell r="Z220">
            <v>833.33333333333337</v>
          </cell>
          <cell r="AA220">
            <v>833.33333333333337</v>
          </cell>
          <cell r="AB220">
            <v>833.33333333333337</v>
          </cell>
          <cell r="AC220">
            <v>833.33333333333337</v>
          </cell>
          <cell r="AD220">
            <v>833.33333333333337</v>
          </cell>
          <cell r="AE220">
            <v>833.33333333333337</v>
          </cell>
          <cell r="AF220">
            <v>833.33333333333337</v>
          </cell>
          <cell r="AG220">
            <v>833.33333333333337</v>
          </cell>
          <cell r="AH220">
            <v>833.33333333333337</v>
          </cell>
          <cell r="AI220">
            <v>833.33333333333337</v>
          </cell>
          <cell r="AJ220">
            <v>833.33333333333337</v>
          </cell>
          <cell r="AK220">
            <v>10000</v>
          </cell>
          <cell r="AL220">
            <v>0</v>
          </cell>
          <cell r="AM220" t="str">
            <v>Miscellaneous</v>
          </cell>
        </row>
        <row r="221">
          <cell r="B221">
            <v>21</v>
          </cell>
          <cell r="C221" t="str">
            <v/>
          </cell>
          <cell r="F221" t="str">
            <v>96000</v>
          </cell>
          <cell r="G221" t="str">
            <v>General Administration</v>
          </cell>
          <cell r="H221" t="str">
            <v>311</v>
          </cell>
          <cell r="I221" t="str">
            <v>101</v>
          </cell>
          <cell r="J221" t="str">
            <v>5065</v>
          </cell>
          <cell r="K221" t="str">
            <v>A/P</v>
          </cell>
          <cell r="L221" t="str">
            <v>SA11 - Small Tools</v>
          </cell>
          <cell r="M221" t="str">
            <v>A/P</v>
          </cell>
          <cell r="N221">
            <v>1000</v>
          </cell>
          <cell r="O221" t="str">
            <v/>
          </cell>
          <cell r="Q221" t="str">
            <v/>
          </cell>
          <cell r="S221" t="str">
            <v/>
          </cell>
          <cell r="T221" t="str">
            <v>707000311-101-5065</v>
          </cell>
          <cell r="U221" t="str">
            <v>707000</v>
          </cell>
          <cell r="V221" t="str">
            <v>Small tools</v>
          </cell>
          <cell r="X221">
            <v>1000</v>
          </cell>
          <cell r="Y221">
            <v>83.333333333333329</v>
          </cell>
          <cell r="Z221">
            <v>83.333333333333329</v>
          </cell>
          <cell r="AA221">
            <v>83.333333333333329</v>
          </cell>
          <cell r="AB221">
            <v>83.333333333333329</v>
          </cell>
          <cell r="AC221">
            <v>83.333333333333329</v>
          </cell>
          <cell r="AD221">
            <v>83.333333333333329</v>
          </cell>
          <cell r="AE221">
            <v>83.333333333333329</v>
          </cell>
          <cell r="AF221">
            <v>83.333333333333329</v>
          </cell>
          <cell r="AG221">
            <v>83.333333333333329</v>
          </cell>
          <cell r="AH221">
            <v>83.333333333333329</v>
          </cell>
          <cell r="AI221">
            <v>83.333333333333329</v>
          </cell>
          <cell r="AJ221">
            <v>83.333333333333329</v>
          </cell>
          <cell r="AK221">
            <v>1000.0000000000001</v>
          </cell>
          <cell r="AL221">
            <v>0</v>
          </cell>
        </row>
        <row r="222">
          <cell r="B222" t="str">
            <v/>
          </cell>
          <cell r="C222" t="str">
            <v/>
          </cell>
          <cell r="F222" t="str">
            <v>96000</v>
          </cell>
          <cell r="G222" t="str">
            <v>General Administration</v>
          </cell>
          <cell r="H222" t="str">
            <v>311</v>
          </cell>
          <cell r="I222" t="str">
            <v>101</v>
          </cell>
          <cell r="J222" t="str">
            <v>5065</v>
          </cell>
          <cell r="K222" t="str">
            <v>A/P</v>
          </cell>
          <cell r="L222" t="str">
            <v>SA12 - Other Supplies</v>
          </cell>
          <cell r="M222" t="str">
            <v>A/P</v>
          </cell>
          <cell r="N222">
            <v>2000</v>
          </cell>
          <cell r="O222" t="str">
            <v/>
          </cell>
          <cell r="Q222" t="str">
            <v/>
          </cell>
          <cell r="S222" t="str">
            <v/>
          </cell>
          <cell r="T222" t="str">
            <v>709000311-101-5065</v>
          </cell>
          <cell r="U222" t="str">
            <v>709000</v>
          </cell>
          <cell r="V222" t="str">
            <v>Other supplies</v>
          </cell>
          <cell r="X222">
            <v>2000</v>
          </cell>
          <cell r="Y222">
            <v>166.66666666666666</v>
          </cell>
          <cell r="Z222">
            <v>166.66666666666666</v>
          </cell>
          <cell r="AA222">
            <v>166.66666666666666</v>
          </cell>
          <cell r="AB222">
            <v>166.66666666666666</v>
          </cell>
          <cell r="AC222">
            <v>166.66666666666666</v>
          </cell>
          <cell r="AD222">
            <v>166.66666666666666</v>
          </cell>
          <cell r="AE222">
            <v>166.66666666666666</v>
          </cell>
          <cell r="AF222">
            <v>166.66666666666666</v>
          </cell>
          <cell r="AG222">
            <v>166.66666666666666</v>
          </cell>
          <cell r="AH222">
            <v>166.66666666666666</v>
          </cell>
          <cell r="AI222">
            <v>166.66666666666666</v>
          </cell>
          <cell r="AJ222">
            <v>166.66666666666666</v>
          </cell>
          <cell r="AK222">
            <v>2000.0000000000002</v>
          </cell>
          <cell r="AL222">
            <v>0</v>
          </cell>
        </row>
        <row r="223">
          <cell r="B223">
            <v>22</v>
          </cell>
          <cell r="C223" t="str">
            <v/>
          </cell>
          <cell r="F223" t="str">
            <v>96000</v>
          </cell>
          <cell r="G223" t="str">
            <v>General Administration</v>
          </cell>
          <cell r="H223" t="str">
            <v>311</v>
          </cell>
          <cell r="I223" t="str">
            <v>101</v>
          </cell>
          <cell r="J223" t="str">
            <v>5065</v>
          </cell>
          <cell r="K223" t="str">
            <v>A/P</v>
          </cell>
          <cell r="L223" t="str">
            <v>SA14 - Repairs and Maintenance - Equipment</v>
          </cell>
          <cell r="M223" t="str">
            <v>A/P</v>
          </cell>
          <cell r="N223">
            <v>2000</v>
          </cell>
          <cell r="O223" t="str">
            <v/>
          </cell>
          <cell r="Q223" t="str">
            <v/>
          </cell>
          <cell r="S223" t="str">
            <v/>
          </cell>
          <cell r="T223" t="str">
            <v>711000311-101-5065</v>
          </cell>
          <cell r="U223" t="str">
            <v>711000</v>
          </cell>
          <cell r="V223" t="str">
            <v>Repairs and maintenance - Equipment</v>
          </cell>
          <cell r="X223">
            <v>2000</v>
          </cell>
          <cell r="Y223">
            <v>166.66666666666666</v>
          </cell>
          <cell r="Z223">
            <v>166.66666666666666</v>
          </cell>
          <cell r="AA223">
            <v>166.66666666666666</v>
          </cell>
          <cell r="AB223">
            <v>166.66666666666666</v>
          </cell>
          <cell r="AC223">
            <v>166.66666666666666</v>
          </cell>
          <cell r="AD223">
            <v>166.66666666666666</v>
          </cell>
          <cell r="AE223">
            <v>166.66666666666666</v>
          </cell>
          <cell r="AF223">
            <v>166.66666666666666</v>
          </cell>
          <cell r="AG223">
            <v>166.66666666666666</v>
          </cell>
          <cell r="AH223">
            <v>166.66666666666666</v>
          </cell>
          <cell r="AI223">
            <v>166.66666666666666</v>
          </cell>
          <cell r="AJ223">
            <v>166.66666666666666</v>
          </cell>
          <cell r="AK223">
            <v>2000.0000000000002</v>
          </cell>
          <cell r="AL223">
            <v>0</v>
          </cell>
        </row>
        <row r="224">
          <cell r="B224">
            <v>23</v>
          </cell>
          <cell r="C224" t="str">
            <v/>
          </cell>
          <cell r="F224" t="str">
            <v>96000</v>
          </cell>
          <cell r="G224" t="str">
            <v>General Administration</v>
          </cell>
          <cell r="H224" t="str">
            <v>311</v>
          </cell>
          <cell r="I224" t="str">
            <v>101</v>
          </cell>
          <cell r="J224" t="str">
            <v>5065</v>
          </cell>
          <cell r="K224" t="str">
            <v>A/P</v>
          </cell>
          <cell r="L224" t="str">
            <v>SA29 - Telephone</v>
          </cell>
          <cell r="M224" t="str">
            <v>A/P</v>
          </cell>
          <cell r="N224">
            <v>1250</v>
          </cell>
          <cell r="O224" t="str">
            <v/>
          </cell>
          <cell r="Q224" t="str">
            <v/>
          </cell>
          <cell r="S224" t="str">
            <v/>
          </cell>
          <cell r="T224" t="str">
            <v>730000311-101-5065</v>
          </cell>
          <cell r="U224" t="str">
            <v>730000</v>
          </cell>
          <cell r="V224" t="str">
            <v>Telephone</v>
          </cell>
          <cell r="X224">
            <v>1250</v>
          </cell>
          <cell r="Y224">
            <v>104.16666666666667</v>
          </cell>
          <cell r="Z224">
            <v>104.16666666666667</v>
          </cell>
          <cell r="AA224">
            <v>104.16666666666667</v>
          </cell>
          <cell r="AB224">
            <v>104.16666666666667</v>
          </cell>
          <cell r="AC224">
            <v>104.16666666666667</v>
          </cell>
          <cell r="AD224">
            <v>104.16666666666667</v>
          </cell>
          <cell r="AE224">
            <v>104.16666666666667</v>
          </cell>
          <cell r="AF224">
            <v>104.16666666666667</v>
          </cell>
          <cell r="AG224">
            <v>104.16666666666667</v>
          </cell>
          <cell r="AH224">
            <v>104.16666666666667</v>
          </cell>
          <cell r="AI224">
            <v>104.16666666666667</v>
          </cell>
          <cell r="AJ224">
            <v>104.16666666666667</v>
          </cell>
          <cell r="AK224">
            <v>1250</v>
          </cell>
          <cell r="AL224">
            <v>0</v>
          </cell>
        </row>
        <row r="225">
          <cell r="B225">
            <v>24</v>
          </cell>
          <cell r="C225" t="str">
            <v/>
          </cell>
          <cell r="F225" t="str">
            <v>96000</v>
          </cell>
          <cell r="G225" t="str">
            <v>General Administration</v>
          </cell>
          <cell r="H225" t="str">
            <v>311</v>
          </cell>
          <cell r="I225" t="str">
            <v>101</v>
          </cell>
          <cell r="J225" t="str">
            <v>5065</v>
          </cell>
          <cell r="K225" t="str">
            <v>A/P</v>
          </cell>
          <cell r="L225" t="str">
            <v>SA30 - Cellular and Pager - Expense</v>
          </cell>
          <cell r="M225" t="str">
            <v>A/P</v>
          </cell>
          <cell r="N225">
            <v>5000</v>
          </cell>
          <cell r="O225" t="str">
            <v/>
          </cell>
          <cell r="Q225" t="str">
            <v/>
          </cell>
          <cell r="S225" t="str">
            <v/>
          </cell>
          <cell r="T225" t="str">
            <v>731000311-101-5065</v>
          </cell>
          <cell r="U225" t="str">
            <v>731000</v>
          </cell>
          <cell r="V225" t="str">
            <v>Cellular and pager</v>
          </cell>
          <cell r="X225">
            <v>5000</v>
          </cell>
          <cell r="Y225">
            <v>416.66666666666669</v>
          </cell>
          <cell r="Z225">
            <v>416.66666666666669</v>
          </cell>
          <cell r="AA225">
            <v>416.66666666666669</v>
          </cell>
          <cell r="AB225">
            <v>416.66666666666669</v>
          </cell>
          <cell r="AC225">
            <v>416.66666666666669</v>
          </cell>
          <cell r="AD225">
            <v>416.66666666666669</v>
          </cell>
          <cell r="AE225">
            <v>416.66666666666669</v>
          </cell>
          <cell r="AF225">
            <v>416.66666666666669</v>
          </cell>
          <cell r="AG225">
            <v>416.66666666666669</v>
          </cell>
          <cell r="AH225">
            <v>416.66666666666669</v>
          </cell>
          <cell r="AI225">
            <v>416.66666666666669</v>
          </cell>
          <cell r="AJ225">
            <v>416.66666666666669</v>
          </cell>
          <cell r="AK225">
            <v>5000</v>
          </cell>
          <cell r="AL225">
            <v>0</v>
          </cell>
        </row>
        <row r="226">
          <cell r="B226">
            <v>25</v>
          </cell>
          <cell r="C226" t="str">
            <v/>
          </cell>
          <cell r="F226" t="str">
            <v>96000</v>
          </cell>
          <cell r="G226" t="str">
            <v>General Administration</v>
          </cell>
          <cell r="H226" t="str">
            <v>311</v>
          </cell>
          <cell r="I226" t="str">
            <v>101</v>
          </cell>
          <cell r="J226" t="str">
            <v>5065</v>
          </cell>
          <cell r="K226" t="str">
            <v>A/P</v>
          </cell>
          <cell r="L226" t="str">
            <v>SA31 - Wireless Communications - Expense</v>
          </cell>
          <cell r="M226" t="str">
            <v>A/P</v>
          </cell>
          <cell r="O226" t="str">
            <v/>
          </cell>
          <cell r="Q226" t="str">
            <v/>
          </cell>
          <cell r="S226" t="str">
            <v/>
          </cell>
          <cell r="T226" t="str">
            <v>735000311-101-5065</v>
          </cell>
          <cell r="U226" t="str">
            <v>735000</v>
          </cell>
          <cell r="V226" t="str">
            <v>Wireless communications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</row>
        <row r="227">
          <cell r="B227" t="str">
            <v/>
          </cell>
          <cell r="C227" t="str">
            <v/>
          </cell>
          <cell r="F227" t="str">
            <v>96000</v>
          </cell>
          <cell r="G227" t="str">
            <v>General Administration</v>
          </cell>
          <cell r="H227" t="str">
            <v>311</v>
          </cell>
          <cell r="I227" t="str">
            <v>101</v>
          </cell>
          <cell r="J227" t="str">
            <v>5065</v>
          </cell>
          <cell r="K227" t="str">
            <v>A/P</v>
          </cell>
          <cell r="L227" t="str">
            <v>SA37 - Consulting</v>
          </cell>
          <cell r="M227" t="str">
            <v>A/P</v>
          </cell>
          <cell r="N227">
            <v>1000</v>
          </cell>
          <cell r="O227" t="str">
            <v/>
          </cell>
          <cell r="Q227" t="str">
            <v/>
          </cell>
          <cell r="S227" t="str">
            <v/>
          </cell>
          <cell r="T227" t="str">
            <v>753000311-101-5065</v>
          </cell>
          <cell r="U227" t="str">
            <v>753000</v>
          </cell>
          <cell r="V227" t="str">
            <v>Consulting</v>
          </cell>
          <cell r="X227">
            <v>1000</v>
          </cell>
          <cell r="Y227">
            <v>83.333333333333329</v>
          </cell>
          <cell r="Z227">
            <v>83.333333333333329</v>
          </cell>
          <cell r="AA227">
            <v>83.333333333333329</v>
          </cell>
          <cell r="AB227">
            <v>83.333333333333329</v>
          </cell>
          <cell r="AC227">
            <v>83.333333333333329</v>
          </cell>
          <cell r="AD227">
            <v>83.333333333333329</v>
          </cell>
          <cell r="AE227">
            <v>83.333333333333329</v>
          </cell>
          <cell r="AF227">
            <v>83.333333333333329</v>
          </cell>
          <cell r="AG227">
            <v>83.333333333333329</v>
          </cell>
          <cell r="AH227">
            <v>83.333333333333329</v>
          </cell>
          <cell r="AI227">
            <v>83.333333333333329</v>
          </cell>
          <cell r="AJ227">
            <v>83.333333333333329</v>
          </cell>
          <cell r="AK227">
            <v>1000.0000000000001</v>
          </cell>
          <cell r="AL227">
            <v>0</v>
          </cell>
          <cell r="AM227" t="str">
            <v>Miscellaneous</v>
          </cell>
        </row>
        <row r="228">
          <cell r="B228">
            <v>26</v>
          </cell>
          <cell r="C228" t="str">
            <v/>
          </cell>
          <cell r="F228" t="str">
            <v>96000</v>
          </cell>
          <cell r="G228" t="str">
            <v>General Administration</v>
          </cell>
          <cell r="H228" t="str">
            <v>311</v>
          </cell>
          <cell r="I228" t="str">
            <v>101</v>
          </cell>
          <cell r="J228" t="str">
            <v>5065</v>
          </cell>
          <cell r="K228" t="str">
            <v>A/P</v>
          </cell>
          <cell r="L228" t="str">
            <v>SA6 - Computer Maintenance</v>
          </cell>
          <cell r="M228" t="str">
            <v>A/P</v>
          </cell>
          <cell r="N228">
            <v>5000</v>
          </cell>
          <cell r="O228" t="str">
            <v/>
          </cell>
          <cell r="Q228" t="str">
            <v/>
          </cell>
          <cell r="S228" t="str">
            <v/>
          </cell>
          <cell r="T228" t="str">
            <v>690000311-101-5065</v>
          </cell>
          <cell r="U228" t="str">
            <v>690000</v>
          </cell>
          <cell r="V228" t="str">
            <v>Computer maintenance</v>
          </cell>
          <cell r="X228">
            <v>5000</v>
          </cell>
          <cell r="Y228">
            <v>416.66666666666669</v>
          </cell>
          <cell r="Z228">
            <v>416.66666666666669</v>
          </cell>
          <cell r="AA228">
            <v>416.66666666666669</v>
          </cell>
          <cell r="AB228">
            <v>416.66666666666669</v>
          </cell>
          <cell r="AC228">
            <v>416.66666666666669</v>
          </cell>
          <cell r="AD228">
            <v>416.66666666666669</v>
          </cell>
          <cell r="AE228">
            <v>416.66666666666669</v>
          </cell>
          <cell r="AF228">
            <v>416.66666666666669</v>
          </cell>
          <cell r="AG228">
            <v>416.66666666666669</v>
          </cell>
          <cell r="AH228">
            <v>416.66666666666669</v>
          </cell>
          <cell r="AI228">
            <v>416.66666666666669</v>
          </cell>
          <cell r="AJ228">
            <v>416.66666666666669</v>
          </cell>
          <cell r="AK228">
            <v>5000</v>
          </cell>
          <cell r="AL228">
            <v>0</v>
          </cell>
        </row>
        <row r="229">
          <cell r="B229" t="str">
            <v/>
          </cell>
          <cell r="C229" t="str">
            <v/>
          </cell>
          <cell r="F229" t="str">
            <v>96000</v>
          </cell>
          <cell r="G229" t="str">
            <v>General Administration</v>
          </cell>
          <cell r="H229" t="str">
            <v>311</v>
          </cell>
          <cell r="I229" t="str">
            <v>101</v>
          </cell>
          <cell r="J229" t="str">
            <v>5065</v>
          </cell>
          <cell r="K229" t="str">
            <v>A/P</v>
          </cell>
          <cell r="L229" t="str">
            <v>SA70 - Maintenance - Tools and Equipment</v>
          </cell>
          <cell r="M229" t="str">
            <v>A/P</v>
          </cell>
          <cell r="N229">
            <v>1000</v>
          </cell>
          <cell r="O229" t="str">
            <v/>
          </cell>
          <cell r="Q229" t="str">
            <v/>
          </cell>
          <cell r="S229" t="str">
            <v/>
          </cell>
          <cell r="T229" t="str">
            <v>711000311-101-5065</v>
          </cell>
          <cell r="U229" t="str">
            <v>711000</v>
          </cell>
          <cell r="V229" t="str">
            <v>Repairs and maintenance - Equipment</v>
          </cell>
          <cell r="X229">
            <v>1000</v>
          </cell>
          <cell r="Y229">
            <v>83.333333333333329</v>
          </cell>
          <cell r="Z229">
            <v>83.333333333333329</v>
          </cell>
          <cell r="AA229">
            <v>83.333333333333329</v>
          </cell>
          <cell r="AB229">
            <v>83.333333333333329</v>
          </cell>
          <cell r="AC229">
            <v>83.333333333333329</v>
          </cell>
          <cell r="AD229">
            <v>83.333333333333329</v>
          </cell>
          <cell r="AE229">
            <v>83.333333333333329</v>
          </cell>
          <cell r="AF229">
            <v>83.333333333333329</v>
          </cell>
          <cell r="AG229">
            <v>83.333333333333329</v>
          </cell>
          <cell r="AH229">
            <v>83.333333333333329</v>
          </cell>
          <cell r="AI229">
            <v>83.333333333333329</v>
          </cell>
          <cell r="AJ229">
            <v>83.333333333333329</v>
          </cell>
          <cell r="AK229">
            <v>1000.0000000000001</v>
          </cell>
          <cell r="AL229">
            <v>0</v>
          </cell>
        </row>
        <row r="230">
          <cell r="B230">
            <v>27</v>
          </cell>
          <cell r="C230" t="str">
            <v/>
          </cell>
          <cell r="F230" t="str">
            <v>96000</v>
          </cell>
          <cell r="G230" t="str">
            <v>General Administration</v>
          </cell>
          <cell r="H230" t="str">
            <v>311</v>
          </cell>
          <cell r="I230" t="str">
            <v>101</v>
          </cell>
          <cell r="J230" t="str">
            <v>5065</v>
          </cell>
          <cell r="K230" t="str">
            <v>A/P</v>
          </cell>
          <cell r="L230" t="str">
            <v>SA21 - Repairs and Maintenance - Building</v>
          </cell>
          <cell r="M230" t="str">
            <v>A/P</v>
          </cell>
          <cell r="N230">
            <v>85000</v>
          </cell>
          <cell r="O230" t="str">
            <v/>
          </cell>
          <cell r="Q230" t="str">
            <v/>
          </cell>
          <cell r="S230" t="str">
            <v/>
          </cell>
          <cell r="T230" t="str">
            <v>723000311-101-5065</v>
          </cell>
          <cell r="U230" t="str">
            <v>723000</v>
          </cell>
          <cell r="V230" t="str">
            <v>Repairs and maintenance - Building</v>
          </cell>
          <cell r="W230" t="str">
            <v>Move to Stoney Creek</v>
          </cell>
          <cell r="X230">
            <v>85000</v>
          </cell>
          <cell r="Y230">
            <v>14166.666666666666</v>
          </cell>
          <cell r="Z230">
            <v>14166.666666666666</v>
          </cell>
          <cell r="AA230">
            <v>14166.666666666666</v>
          </cell>
          <cell r="AB230">
            <v>14166.666666666666</v>
          </cell>
          <cell r="AC230">
            <v>14166.666666666666</v>
          </cell>
          <cell r="AD230">
            <v>14166.666666666666</v>
          </cell>
          <cell r="AK230">
            <v>85000</v>
          </cell>
          <cell r="AL230">
            <v>0</v>
          </cell>
          <cell r="AN230">
            <v>-85000</v>
          </cell>
        </row>
        <row r="231">
          <cell r="B231">
            <v>28</v>
          </cell>
          <cell r="C231" t="str">
            <v/>
          </cell>
          <cell r="F231" t="str">
            <v>96000</v>
          </cell>
          <cell r="G231" t="str">
            <v>General Administration</v>
          </cell>
          <cell r="H231" t="str">
            <v>311</v>
          </cell>
          <cell r="I231" t="str">
            <v>101</v>
          </cell>
          <cell r="J231" t="str">
            <v>5065</v>
          </cell>
          <cell r="K231" t="str">
            <v>A/P</v>
          </cell>
          <cell r="L231" t="str">
            <v>SA8 - Software License and Maintenance</v>
          </cell>
          <cell r="M231" t="str">
            <v>A/P</v>
          </cell>
          <cell r="N231">
            <v>30000</v>
          </cell>
          <cell r="O231" t="str">
            <v/>
          </cell>
          <cell r="Q231" t="str">
            <v/>
          </cell>
          <cell r="S231" t="str">
            <v/>
          </cell>
          <cell r="T231" t="str">
            <v>140300311-101-5065</v>
          </cell>
          <cell r="U231" t="str">
            <v>140300</v>
          </cell>
          <cell r="V231" t="str">
            <v>Prepaid other</v>
          </cell>
          <cell r="W231" t="str">
            <v>Emobile Software Licenses - 30</v>
          </cell>
          <cell r="X231">
            <v>30000</v>
          </cell>
          <cell r="Y231">
            <v>2500</v>
          </cell>
          <cell r="Z231">
            <v>2500</v>
          </cell>
          <cell r="AA231">
            <v>2500</v>
          </cell>
          <cell r="AB231">
            <v>2500</v>
          </cell>
          <cell r="AC231">
            <v>2500</v>
          </cell>
          <cell r="AD231">
            <v>2500</v>
          </cell>
          <cell r="AE231">
            <v>2500</v>
          </cell>
          <cell r="AF231">
            <v>2500</v>
          </cell>
          <cell r="AG231">
            <v>2500</v>
          </cell>
          <cell r="AH231">
            <v>2500</v>
          </cell>
          <cell r="AI231">
            <v>2500</v>
          </cell>
          <cell r="AJ231">
            <v>2500</v>
          </cell>
          <cell r="AK231">
            <v>30000</v>
          </cell>
          <cell r="AL231">
            <v>0</v>
          </cell>
        </row>
        <row r="232">
          <cell r="B232" t="str">
            <v/>
          </cell>
          <cell r="C232" t="str">
            <v/>
          </cell>
          <cell r="F232" t="str">
            <v>96000</v>
          </cell>
          <cell r="G232" t="str">
            <v>General Administration</v>
          </cell>
          <cell r="H232" t="str">
            <v>311</v>
          </cell>
          <cell r="I232" t="str">
            <v>101</v>
          </cell>
          <cell r="J232" t="str">
            <v>5065</v>
          </cell>
          <cell r="K232" t="str">
            <v>A/P</v>
          </cell>
          <cell r="L232" t="str">
            <v>SA6 - Computer Maintenance</v>
          </cell>
          <cell r="M232" t="str">
            <v>A/P</v>
          </cell>
          <cell r="N232">
            <v>25000</v>
          </cell>
          <cell r="O232" t="str">
            <v/>
          </cell>
          <cell r="Q232" t="str">
            <v/>
          </cell>
          <cell r="S232" t="str">
            <v/>
          </cell>
          <cell r="T232" t="str">
            <v>690000311-101-5065</v>
          </cell>
          <cell r="U232" t="str">
            <v>690000</v>
          </cell>
          <cell r="V232" t="str">
            <v>Computer maintenance</v>
          </cell>
          <cell r="W232" t="str">
            <v>EmobileLicense $</v>
          </cell>
          <cell r="X232">
            <v>25000</v>
          </cell>
          <cell r="Y232">
            <v>12500</v>
          </cell>
          <cell r="Z232">
            <v>12500</v>
          </cell>
          <cell r="AK232">
            <v>25000</v>
          </cell>
          <cell r="AL232">
            <v>0</v>
          </cell>
        </row>
        <row r="233">
          <cell r="B233" t="str">
            <v/>
          </cell>
          <cell r="C233" t="str">
            <v/>
          </cell>
          <cell r="F233" t="str">
            <v>96000</v>
          </cell>
          <cell r="G233" t="str">
            <v>General Administration</v>
          </cell>
          <cell r="H233" t="str">
            <v>311</v>
          </cell>
          <cell r="I233" t="str">
            <v>101</v>
          </cell>
          <cell r="J233" t="str">
            <v>5065</v>
          </cell>
          <cell r="K233" t="str">
            <v>A/P</v>
          </cell>
          <cell r="L233" t="str">
            <v>SA6 - Computer Maintenance</v>
          </cell>
          <cell r="M233" t="str">
            <v>A/P</v>
          </cell>
          <cell r="N233">
            <v>15000</v>
          </cell>
          <cell r="O233" t="str">
            <v/>
          </cell>
          <cell r="Q233" t="str">
            <v/>
          </cell>
          <cell r="S233" t="str">
            <v/>
          </cell>
          <cell r="T233" t="str">
            <v>690000311-101-5065</v>
          </cell>
          <cell r="U233" t="str">
            <v>690000</v>
          </cell>
          <cell r="V233" t="str">
            <v>Computer maintenance</v>
          </cell>
          <cell r="W233" t="str">
            <v>Emobile Wireless Communication$</v>
          </cell>
          <cell r="X233">
            <v>15000</v>
          </cell>
          <cell r="Y233">
            <v>7500</v>
          </cell>
          <cell r="Z233">
            <v>7500</v>
          </cell>
          <cell r="AK233">
            <v>15000</v>
          </cell>
          <cell r="AL233">
            <v>0</v>
          </cell>
        </row>
        <row r="234">
          <cell r="B234" t="str">
            <v/>
          </cell>
          <cell r="C234" t="str">
            <v/>
          </cell>
          <cell r="F234" t="str">
            <v>96000</v>
          </cell>
          <cell r="G234" t="str">
            <v>General Administration</v>
          </cell>
          <cell r="H234" t="str">
            <v>311</v>
          </cell>
          <cell r="I234" t="str">
            <v>101</v>
          </cell>
          <cell r="J234" t="str">
            <v>5065</v>
          </cell>
          <cell r="K234" t="str">
            <v>A/P</v>
          </cell>
          <cell r="L234" t="str">
            <v>SA6 - Computer Maintenance</v>
          </cell>
          <cell r="M234" t="str">
            <v>A/P</v>
          </cell>
          <cell r="N234">
            <v>200000</v>
          </cell>
          <cell r="O234" t="str">
            <v/>
          </cell>
          <cell r="Q234" t="str">
            <v/>
          </cell>
          <cell r="S234" t="str">
            <v/>
          </cell>
          <cell r="T234" t="str">
            <v>690000311-101-5065</v>
          </cell>
          <cell r="U234" t="str">
            <v>690000</v>
          </cell>
          <cell r="V234" t="str">
            <v>Computer maintenance</v>
          </cell>
          <cell r="W234" t="str">
            <v xml:space="preserve">SO implementation Daff/IFS/FW </v>
          </cell>
          <cell r="X234">
            <v>200000</v>
          </cell>
          <cell r="Y234">
            <v>33333.333333333336</v>
          </cell>
          <cell r="Z234">
            <v>33333.333333333336</v>
          </cell>
          <cell r="AA234">
            <v>33333.333333333336</v>
          </cell>
          <cell r="AB234">
            <v>33333.333333333336</v>
          </cell>
          <cell r="AC234">
            <v>33333.333333333336</v>
          </cell>
          <cell r="AD234">
            <v>33333.333333333336</v>
          </cell>
          <cell r="AK234">
            <v>200000.00000000003</v>
          </cell>
          <cell r="AL234">
            <v>0</v>
          </cell>
          <cell r="AN234">
            <v>-150000</v>
          </cell>
        </row>
        <row r="235">
          <cell r="B235" t="str">
            <v/>
          </cell>
          <cell r="C235" t="str">
            <v/>
          </cell>
          <cell r="F235" t="str">
            <v>96000</v>
          </cell>
          <cell r="G235" t="str">
            <v>General Administration</v>
          </cell>
          <cell r="H235" t="str">
            <v>311</v>
          </cell>
          <cell r="I235" t="str">
            <v>101</v>
          </cell>
          <cell r="J235" t="str">
            <v>5065</v>
          </cell>
          <cell r="K235" t="str">
            <v>A/P</v>
          </cell>
          <cell r="L235" t="str">
            <v>SA37 - Consulting</v>
          </cell>
          <cell r="M235" t="str">
            <v>A/P</v>
          </cell>
          <cell r="N235">
            <v>70000</v>
          </cell>
          <cell r="O235" t="str">
            <v/>
          </cell>
          <cell r="Q235" t="str">
            <v/>
          </cell>
          <cell r="S235" t="str">
            <v/>
          </cell>
          <cell r="T235" t="str">
            <v>753000311-101-5065</v>
          </cell>
          <cell r="U235" t="str">
            <v>753000</v>
          </cell>
          <cell r="V235" t="str">
            <v>Consulting</v>
          </cell>
          <cell r="W235" t="str">
            <v xml:space="preserve">Consulting -emobile Daff/IFS/FW </v>
          </cell>
          <cell r="X235">
            <v>70000</v>
          </cell>
          <cell r="Y235">
            <v>11666.666666666666</v>
          </cell>
          <cell r="Z235">
            <v>11666.666666666666</v>
          </cell>
          <cell r="AA235">
            <v>11666.666666666666</v>
          </cell>
          <cell r="AB235">
            <v>11666.666666666666</v>
          </cell>
          <cell r="AC235">
            <v>11666.666666666666</v>
          </cell>
          <cell r="AD235">
            <v>11666.666666666666</v>
          </cell>
          <cell r="AK235">
            <v>70000</v>
          </cell>
          <cell r="AL235">
            <v>0</v>
          </cell>
          <cell r="AN235">
            <v>-20000</v>
          </cell>
        </row>
        <row r="236">
          <cell r="B236" t="str">
            <v/>
          </cell>
          <cell r="C236" t="str">
            <v/>
          </cell>
          <cell r="F236" t="str">
            <v>96000</v>
          </cell>
          <cell r="G236" t="str">
            <v>General Administration</v>
          </cell>
          <cell r="H236" t="str">
            <v>311</v>
          </cell>
          <cell r="I236" t="str">
            <v>101</v>
          </cell>
          <cell r="J236" t="str">
            <v>5065</v>
          </cell>
          <cell r="K236" t="str">
            <v>A/P</v>
          </cell>
          <cell r="L236" t="str">
            <v>SA6 - Computer Maintenance</v>
          </cell>
          <cell r="M236" t="str">
            <v>A/P</v>
          </cell>
          <cell r="N236">
            <v>75000</v>
          </cell>
          <cell r="O236" t="str">
            <v/>
          </cell>
          <cell r="Q236" t="str">
            <v/>
          </cell>
          <cell r="S236" t="str">
            <v/>
          </cell>
          <cell r="T236" t="str">
            <v>690000311-101-5065</v>
          </cell>
          <cell r="U236" t="str">
            <v>690000</v>
          </cell>
          <cell r="V236" t="str">
            <v>Computer maintenance</v>
          </cell>
          <cell r="W236" t="str">
            <v xml:space="preserve">Daff/FW Upgrades </v>
          </cell>
          <cell r="X236">
            <v>75000</v>
          </cell>
          <cell r="AD236">
            <v>75000</v>
          </cell>
          <cell r="AK236">
            <v>75000</v>
          </cell>
          <cell r="AL236">
            <v>0</v>
          </cell>
          <cell r="AN236">
            <v>-15000</v>
          </cell>
        </row>
        <row r="237">
          <cell r="B237" t="str">
            <v/>
          </cell>
          <cell r="C237" t="str">
            <v/>
          </cell>
          <cell r="O237" t="str">
            <v/>
          </cell>
          <cell r="Q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>MSS Consulting 2011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 t="str">
            <v>New Staff for backfill for MSS</v>
          </cell>
          <cell r="AN237">
            <v>100000</v>
          </cell>
        </row>
        <row r="238">
          <cell r="B238" t="str">
            <v/>
          </cell>
          <cell r="C238" t="str">
            <v/>
          </cell>
          <cell r="O238" t="str">
            <v/>
          </cell>
          <cell r="Q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</row>
        <row r="239">
          <cell r="B239" t="str">
            <v/>
          </cell>
          <cell r="C239" t="str">
            <v/>
          </cell>
          <cell r="F239" t="str">
            <v>96000</v>
          </cell>
          <cell r="G239" t="str">
            <v>General Administration</v>
          </cell>
          <cell r="H239" t="str">
            <v>311</v>
          </cell>
          <cell r="I239" t="str">
            <v>101</v>
          </cell>
          <cell r="J239" t="str">
            <v>5065</v>
          </cell>
          <cell r="K239" t="str">
            <v>A/P</v>
          </cell>
          <cell r="L239" t="str">
            <v>SA37 - Consulting</v>
          </cell>
          <cell r="M239" t="str">
            <v>A/P</v>
          </cell>
          <cell r="N239">
            <v>15000</v>
          </cell>
          <cell r="O239" t="str">
            <v/>
          </cell>
          <cell r="Q239" t="str">
            <v/>
          </cell>
          <cell r="S239" t="str">
            <v/>
          </cell>
          <cell r="T239" t="str">
            <v>753000311-101-5065</v>
          </cell>
          <cell r="U239" t="str">
            <v>753000</v>
          </cell>
          <cell r="V239" t="str">
            <v>Consulting</v>
          </cell>
          <cell r="W239" t="str">
            <v>Contractor Website Enhancemenet - 2011</v>
          </cell>
          <cell r="X239">
            <v>15000</v>
          </cell>
          <cell r="Z239">
            <v>15000</v>
          </cell>
          <cell r="AK239">
            <v>15000</v>
          </cell>
          <cell r="AL239">
            <v>0</v>
          </cell>
        </row>
        <row r="240">
          <cell r="B240" t="str">
            <v/>
          </cell>
          <cell r="C240" t="str">
            <v/>
          </cell>
          <cell r="F240" t="str">
            <v>96000</v>
          </cell>
          <cell r="G240" t="str">
            <v>General Administration</v>
          </cell>
          <cell r="H240" t="str">
            <v>311</v>
          </cell>
          <cell r="I240" t="str">
            <v>101</v>
          </cell>
          <cell r="J240" t="str">
            <v>5065</v>
          </cell>
          <cell r="K240" t="str">
            <v>A/P</v>
          </cell>
          <cell r="L240" t="str">
            <v>SA1 - Training and Development</v>
          </cell>
          <cell r="M240" t="str">
            <v>A/P</v>
          </cell>
          <cell r="N240">
            <v>5000</v>
          </cell>
          <cell r="O240" t="str">
            <v/>
          </cell>
          <cell r="Q240" t="str">
            <v/>
          </cell>
          <cell r="S240" t="str">
            <v/>
          </cell>
          <cell r="T240" t="str">
            <v>640000311-101-5065</v>
          </cell>
          <cell r="U240" t="str">
            <v>640000</v>
          </cell>
          <cell r="V240" t="str">
            <v>Training and development</v>
          </cell>
          <cell r="W240" t="str">
            <v>Contractor Training</v>
          </cell>
          <cell r="X240">
            <v>5000</v>
          </cell>
          <cell r="AB240">
            <v>2500</v>
          </cell>
          <cell r="AG240">
            <v>2500</v>
          </cell>
          <cell r="AK240">
            <v>5000</v>
          </cell>
          <cell r="AL240">
            <v>0</v>
          </cell>
        </row>
        <row r="241">
          <cell r="B241" t="str">
            <v/>
          </cell>
          <cell r="C241" t="str">
            <v/>
          </cell>
          <cell r="F241" t="str">
            <v>96000</v>
          </cell>
          <cell r="G241" t="str">
            <v>General Administration</v>
          </cell>
          <cell r="H241" t="str">
            <v>311</v>
          </cell>
          <cell r="I241" t="str">
            <v>101</v>
          </cell>
          <cell r="J241" t="str">
            <v>5065</v>
          </cell>
          <cell r="K241" t="str">
            <v>A/P</v>
          </cell>
          <cell r="L241" t="str">
            <v>SA90 - Meals and Entertainment</v>
          </cell>
          <cell r="M241" t="str">
            <v>A/P</v>
          </cell>
          <cell r="N241">
            <v>10000</v>
          </cell>
          <cell r="O241" t="str">
            <v/>
          </cell>
          <cell r="Q241" t="str">
            <v/>
          </cell>
          <cell r="S241" t="str">
            <v/>
          </cell>
          <cell r="T241" t="str">
            <v>622000311-101-5065</v>
          </cell>
          <cell r="U241" t="str">
            <v>622000</v>
          </cell>
          <cell r="V241" t="str">
            <v>Meals and entertainment</v>
          </cell>
          <cell r="W241" t="str">
            <v>Contractor Event</v>
          </cell>
          <cell r="X241">
            <v>10000</v>
          </cell>
          <cell r="AD241">
            <v>10000</v>
          </cell>
          <cell r="AK241">
            <v>10000</v>
          </cell>
          <cell r="AL241">
            <v>0</v>
          </cell>
        </row>
        <row r="242">
          <cell r="B242" t="str">
            <v/>
          </cell>
          <cell r="C242" t="str">
            <v/>
          </cell>
          <cell r="O242" t="str">
            <v/>
          </cell>
          <cell r="Q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</row>
        <row r="243">
          <cell r="B243" t="str">
            <v/>
          </cell>
          <cell r="C243" t="str">
            <v/>
          </cell>
          <cell r="O243" t="str">
            <v/>
          </cell>
          <cell r="Q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</row>
        <row r="244">
          <cell r="B244" t="str">
            <v/>
          </cell>
          <cell r="C244" t="str">
            <v/>
          </cell>
          <cell r="O244" t="str">
            <v/>
          </cell>
          <cell r="Q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</row>
        <row r="245">
          <cell r="B245" t="str">
            <v/>
          </cell>
          <cell r="C245" t="str">
            <v/>
          </cell>
          <cell r="O245" t="str">
            <v/>
          </cell>
          <cell r="Q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</row>
        <row r="246">
          <cell r="B246" t="str">
            <v/>
          </cell>
          <cell r="C246" t="str">
            <v/>
          </cell>
          <cell r="O246" t="str">
            <v/>
          </cell>
          <cell r="Q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X246">
            <v>0</v>
          </cell>
          <cell r="AK246">
            <v>0</v>
          </cell>
          <cell r="AL246">
            <v>0</v>
          </cell>
        </row>
        <row r="247">
          <cell r="B247" t="str">
            <v/>
          </cell>
          <cell r="C247" t="str">
            <v/>
          </cell>
          <cell r="O247" t="str">
            <v/>
          </cell>
          <cell r="Q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X247">
            <v>0</v>
          </cell>
          <cell r="AK247">
            <v>0</v>
          </cell>
          <cell r="AL247">
            <v>0</v>
          </cell>
        </row>
        <row r="248">
          <cell r="B248" t="str">
            <v/>
          </cell>
          <cell r="C248" t="str">
            <v/>
          </cell>
          <cell r="O248" t="str">
            <v/>
          </cell>
          <cell r="Q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X248">
            <v>0</v>
          </cell>
          <cell r="AK248">
            <v>0</v>
          </cell>
          <cell r="AL248">
            <v>0</v>
          </cell>
        </row>
        <row r="249">
          <cell r="B249" t="str">
            <v/>
          </cell>
          <cell r="C249" t="str">
            <v/>
          </cell>
          <cell r="O249" t="str">
            <v/>
          </cell>
          <cell r="Q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X249">
            <v>0</v>
          </cell>
          <cell r="AK249">
            <v>0</v>
          </cell>
          <cell r="AL249">
            <v>0</v>
          </cell>
        </row>
        <row r="250">
          <cell r="B250" t="str">
            <v/>
          </cell>
          <cell r="C250" t="str">
            <v/>
          </cell>
          <cell r="O250" t="str">
            <v/>
          </cell>
          <cell r="Q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X250">
            <v>0</v>
          </cell>
          <cell r="AK250">
            <v>0</v>
          </cell>
          <cell r="AL250">
            <v>0</v>
          </cell>
        </row>
        <row r="251">
          <cell r="B251" t="str">
            <v/>
          </cell>
          <cell r="C251" t="str">
            <v/>
          </cell>
          <cell r="O251" t="str">
            <v/>
          </cell>
          <cell r="Q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X251">
            <v>0</v>
          </cell>
          <cell r="AK251">
            <v>0</v>
          </cell>
          <cell r="AL251">
            <v>0</v>
          </cell>
        </row>
        <row r="252">
          <cell r="B252" t="str">
            <v/>
          </cell>
          <cell r="C252" t="str">
            <v/>
          </cell>
          <cell r="O252" t="str">
            <v/>
          </cell>
          <cell r="Q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X252">
            <v>0</v>
          </cell>
          <cell r="AK252">
            <v>0</v>
          </cell>
          <cell r="AL252">
            <v>0</v>
          </cell>
        </row>
        <row r="253">
          <cell r="B253" t="str">
            <v/>
          </cell>
          <cell r="C253" t="str">
            <v/>
          </cell>
          <cell r="O253" t="str">
            <v/>
          </cell>
          <cell r="Q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X253">
            <v>0</v>
          </cell>
          <cell r="AK253">
            <v>0</v>
          </cell>
          <cell r="AL253">
            <v>0</v>
          </cell>
        </row>
        <row r="254">
          <cell r="B254" t="str">
            <v/>
          </cell>
          <cell r="C254" t="str">
            <v/>
          </cell>
          <cell r="O254" t="str">
            <v/>
          </cell>
          <cell r="Q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X254">
            <v>0</v>
          </cell>
          <cell r="AK254">
            <v>0</v>
          </cell>
          <cell r="AL254">
            <v>0</v>
          </cell>
        </row>
        <row r="255">
          <cell r="B255" t="str">
            <v/>
          </cell>
          <cell r="C255" t="str">
            <v/>
          </cell>
          <cell r="O255" t="str">
            <v/>
          </cell>
          <cell r="Q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X255">
            <v>0</v>
          </cell>
          <cell r="AK255">
            <v>0</v>
          </cell>
          <cell r="AL255">
            <v>0</v>
          </cell>
        </row>
        <row r="256">
          <cell r="B256" t="str">
            <v/>
          </cell>
          <cell r="C256" t="str">
            <v/>
          </cell>
          <cell r="O256" t="str">
            <v/>
          </cell>
          <cell r="Q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X256">
            <v>0</v>
          </cell>
          <cell r="AK256">
            <v>0</v>
          </cell>
          <cell r="AL256">
            <v>0</v>
          </cell>
        </row>
        <row r="257">
          <cell r="B257" t="str">
            <v/>
          </cell>
          <cell r="C257" t="str">
            <v/>
          </cell>
          <cell r="O257" t="str">
            <v/>
          </cell>
          <cell r="Q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X257">
            <v>0</v>
          </cell>
          <cell r="AK257">
            <v>0</v>
          </cell>
          <cell r="AL257">
            <v>0</v>
          </cell>
        </row>
        <row r="258">
          <cell r="B258" t="str">
            <v/>
          </cell>
          <cell r="C258" t="str">
            <v/>
          </cell>
          <cell r="O258" t="str">
            <v/>
          </cell>
          <cell r="Q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X258">
            <v>0</v>
          </cell>
          <cell r="AK258">
            <v>0</v>
          </cell>
          <cell r="AL258">
            <v>0</v>
          </cell>
        </row>
        <row r="259">
          <cell r="B259" t="str">
            <v/>
          </cell>
          <cell r="C259" t="str">
            <v/>
          </cell>
          <cell r="O259" t="str">
            <v/>
          </cell>
          <cell r="Q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X259">
            <v>0</v>
          </cell>
          <cell r="AK259">
            <v>0</v>
          </cell>
          <cell r="AL259">
            <v>0</v>
          </cell>
        </row>
        <row r="260">
          <cell r="B260" t="str">
            <v/>
          </cell>
          <cell r="C260" t="str">
            <v/>
          </cell>
          <cell r="O260" t="str">
            <v/>
          </cell>
          <cell r="Q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X260">
            <v>0</v>
          </cell>
          <cell r="AK260">
            <v>0</v>
          </cell>
          <cell r="AL260">
            <v>0</v>
          </cell>
        </row>
        <row r="261">
          <cell r="B261" t="str">
            <v/>
          </cell>
          <cell r="C261" t="str">
            <v/>
          </cell>
          <cell r="O261" t="str">
            <v/>
          </cell>
          <cell r="Q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X261">
            <v>0</v>
          </cell>
          <cell r="AK261">
            <v>0</v>
          </cell>
          <cell r="AL261">
            <v>0</v>
          </cell>
        </row>
        <row r="262">
          <cell r="B262" t="str">
            <v/>
          </cell>
          <cell r="C262" t="str">
            <v/>
          </cell>
          <cell r="O262" t="str">
            <v/>
          </cell>
          <cell r="Q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X262">
            <v>0</v>
          </cell>
          <cell r="AK262">
            <v>0</v>
          </cell>
          <cell r="AL262">
            <v>0</v>
          </cell>
        </row>
        <row r="263">
          <cell r="B263" t="str">
            <v/>
          </cell>
          <cell r="C263" t="str">
            <v/>
          </cell>
          <cell r="O263" t="str">
            <v/>
          </cell>
          <cell r="Q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X263">
            <v>0</v>
          </cell>
          <cell r="AK263">
            <v>0</v>
          </cell>
          <cell r="AL263">
            <v>0</v>
          </cell>
        </row>
        <row r="264">
          <cell r="B264" t="str">
            <v/>
          </cell>
          <cell r="C264" t="str">
            <v/>
          </cell>
          <cell r="O264" t="str">
            <v/>
          </cell>
          <cell r="Q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X264">
            <v>0</v>
          </cell>
          <cell r="AK264">
            <v>0</v>
          </cell>
          <cell r="AL264">
            <v>0</v>
          </cell>
        </row>
        <row r="265">
          <cell r="B265" t="str">
            <v/>
          </cell>
          <cell r="C265" t="str">
            <v/>
          </cell>
          <cell r="O265" t="str">
            <v/>
          </cell>
          <cell r="Q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X265">
            <v>0</v>
          </cell>
          <cell r="AK265">
            <v>0</v>
          </cell>
          <cell r="AL265">
            <v>0</v>
          </cell>
        </row>
        <row r="266">
          <cell r="B266" t="str">
            <v/>
          </cell>
          <cell r="C266" t="str">
            <v/>
          </cell>
          <cell r="O266" t="str">
            <v/>
          </cell>
          <cell r="Q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X266">
            <v>0</v>
          </cell>
          <cell r="AK266">
            <v>0</v>
          </cell>
          <cell r="AL266">
            <v>0</v>
          </cell>
        </row>
        <row r="267">
          <cell r="B267" t="str">
            <v/>
          </cell>
          <cell r="C267" t="str">
            <v/>
          </cell>
          <cell r="O267" t="str">
            <v/>
          </cell>
          <cell r="Q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X267">
            <v>0</v>
          </cell>
          <cell r="AK267">
            <v>0</v>
          </cell>
          <cell r="AL267">
            <v>0</v>
          </cell>
        </row>
        <row r="268">
          <cell r="B268" t="str">
            <v/>
          </cell>
          <cell r="C268" t="str">
            <v/>
          </cell>
          <cell r="O268" t="str">
            <v/>
          </cell>
          <cell r="Q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X268">
            <v>0</v>
          </cell>
          <cell r="AK268">
            <v>0</v>
          </cell>
          <cell r="AL268">
            <v>0</v>
          </cell>
        </row>
        <row r="269">
          <cell r="B269" t="str">
            <v/>
          </cell>
          <cell r="C269" t="str">
            <v/>
          </cell>
          <cell r="O269" t="str">
            <v/>
          </cell>
          <cell r="Q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X269">
            <v>0</v>
          </cell>
          <cell r="AK269">
            <v>0</v>
          </cell>
          <cell r="AL269">
            <v>0</v>
          </cell>
        </row>
        <row r="270">
          <cell r="B270" t="str">
            <v/>
          </cell>
          <cell r="C270" t="str">
            <v/>
          </cell>
          <cell r="O270" t="str">
            <v/>
          </cell>
          <cell r="Q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X270">
            <v>0</v>
          </cell>
          <cell r="AK270">
            <v>0</v>
          </cell>
          <cell r="AL270">
            <v>0</v>
          </cell>
        </row>
        <row r="271">
          <cell r="B271" t="str">
            <v/>
          </cell>
          <cell r="C271" t="str">
            <v/>
          </cell>
          <cell r="O271" t="str">
            <v/>
          </cell>
          <cell r="Q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X271">
            <v>0</v>
          </cell>
          <cell r="AK271">
            <v>0</v>
          </cell>
          <cell r="AL271">
            <v>0</v>
          </cell>
        </row>
        <row r="272">
          <cell r="B272" t="str">
            <v/>
          </cell>
          <cell r="C272" t="str">
            <v/>
          </cell>
          <cell r="O272" t="str">
            <v/>
          </cell>
          <cell r="Q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X272">
            <v>0</v>
          </cell>
          <cell r="AK272">
            <v>0</v>
          </cell>
          <cell r="AL272">
            <v>0</v>
          </cell>
        </row>
        <row r="273">
          <cell r="B273" t="str">
            <v/>
          </cell>
          <cell r="C273" t="str">
            <v/>
          </cell>
          <cell r="O273" t="str">
            <v/>
          </cell>
          <cell r="Q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X273">
            <v>0</v>
          </cell>
          <cell r="AK273">
            <v>0</v>
          </cell>
          <cell r="AL273">
            <v>0</v>
          </cell>
        </row>
        <row r="274">
          <cell r="B274" t="str">
            <v/>
          </cell>
          <cell r="C274" t="str">
            <v/>
          </cell>
          <cell r="O274" t="str">
            <v/>
          </cell>
          <cell r="Q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X274">
            <v>0</v>
          </cell>
          <cell r="AK274">
            <v>0</v>
          </cell>
          <cell r="AL274">
            <v>0</v>
          </cell>
        </row>
        <row r="275">
          <cell r="B275" t="str">
            <v/>
          </cell>
          <cell r="C275" t="str">
            <v/>
          </cell>
          <cell r="O275" t="str">
            <v/>
          </cell>
          <cell r="Q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X275">
            <v>0</v>
          </cell>
          <cell r="AK275">
            <v>0</v>
          </cell>
          <cell r="AL275">
            <v>0</v>
          </cell>
        </row>
        <row r="276">
          <cell r="B276" t="str">
            <v/>
          </cell>
          <cell r="C276" t="str">
            <v/>
          </cell>
          <cell r="O276" t="str">
            <v/>
          </cell>
          <cell r="Q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X276">
            <v>0</v>
          </cell>
          <cell r="AK276">
            <v>0</v>
          </cell>
          <cell r="AL276">
            <v>0</v>
          </cell>
        </row>
        <row r="277">
          <cell r="B277" t="str">
            <v/>
          </cell>
          <cell r="C277" t="str">
            <v/>
          </cell>
          <cell r="O277" t="str">
            <v/>
          </cell>
          <cell r="Q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X277">
            <v>0</v>
          </cell>
          <cell r="AK277">
            <v>0</v>
          </cell>
          <cell r="AL277">
            <v>0</v>
          </cell>
        </row>
        <row r="278">
          <cell r="B278" t="str">
            <v/>
          </cell>
          <cell r="C278" t="str">
            <v/>
          </cell>
          <cell r="O278" t="str">
            <v/>
          </cell>
          <cell r="Q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X278">
            <v>0</v>
          </cell>
          <cell r="AK278">
            <v>0</v>
          </cell>
          <cell r="AL278">
            <v>0</v>
          </cell>
        </row>
        <row r="279">
          <cell r="B279" t="str">
            <v/>
          </cell>
          <cell r="C279" t="str">
            <v/>
          </cell>
          <cell r="O279" t="str">
            <v/>
          </cell>
          <cell r="Q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X279">
            <v>0</v>
          </cell>
          <cell r="AK279">
            <v>0</v>
          </cell>
          <cell r="AL279">
            <v>0</v>
          </cell>
        </row>
        <row r="280">
          <cell r="B280" t="str">
            <v/>
          </cell>
          <cell r="C280" t="str">
            <v/>
          </cell>
          <cell r="O280" t="str">
            <v/>
          </cell>
          <cell r="Q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X280">
            <v>0</v>
          </cell>
          <cell r="AK280">
            <v>0</v>
          </cell>
          <cell r="AL280">
            <v>0</v>
          </cell>
        </row>
        <row r="281">
          <cell r="B281" t="str">
            <v/>
          </cell>
          <cell r="C281" t="str">
            <v/>
          </cell>
          <cell r="O281" t="str">
            <v/>
          </cell>
          <cell r="Q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X281">
            <v>0</v>
          </cell>
          <cell r="AK281">
            <v>0</v>
          </cell>
          <cell r="AL281">
            <v>0</v>
          </cell>
        </row>
        <row r="282">
          <cell r="B282" t="str">
            <v/>
          </cell>
          <cell r="C282" t="str">
            <v/>
          </cell>
          <cell r="O282" t="str">
            <v/>
          </cell>
          <cell r="Q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X282">
            <v>0</v>
          </cell>
          <cell r="AK282">
            <v>0</v>
          </cell>
          <cell r="AL282">
            <v>0</v>
          </cell>
        </row>
        <row r="283">
          <cell r="B283" t="str">
            <v/>
          </cell>
          <cell r="C283" t="str">
            <v/>
          </cell>
          <cell r="O283" t="str">
            <v/>
          </cell>
          <cell r="Q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X283">
            <v>0</v>
          </cell>
          <cell r="AK283">
            <v>0</v>
          </cell>
          <cell r="AL283">
            <v>0</v>
          </cell>
        </row>
        <row r="284">
          <cell r="B284" t="str">
            <v/>
          </cell>
          <cell r="C284" t="str">
            <v/>
          </cell>
          <cell r="O284" t="str">
            <v/>
          </cell>
          <cell r="Q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X284">
            <v>0</v>
          </cell>
          <cell r="AK284">
            <v>0</v>
          </cell>
          <cell r="AL284">
            <v>0</v>
          </cell>
        </row>
        <row r="285">
          <cell r="B285" t="str">
            <v/>
          </cell>
          <cell r="C285" t="str">
            <v/>
          </cell>
          <cell r="O285" t="str">
            <v/>
          </cell>
          <cell r="Q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X285">
            <v>0</v>
          </cell>
          <cell r="AK285">
            <v>0</v>
          </cell>
          <cell r="AL285">
            <v>0</v>
          </cell>
        </row>
        <row r="286">
          <cell r="B286" t="str">
            <v/>
          </cell>
          <cell r="C286" t="str">
            <v/>
          </cell>
          <cell r="O286" t="str">
            <v/>
          </cell>
          <cell r="Q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X286">
            <v>0</v>
          </cell>
          <cell r="AK286">
            <v>0</v>
          </cell>
          <cell r="AL286">
            <v>0</v>
          </cell>
        </row>
        <row r="287">
          <cell r="B287" t="str">
            <v/>
          </cell>
          <cell r="C287" t="str">
            <v/>
          </cell>
          <cell r="O287" t="str">
            <v/>
          </cell>
          <cell r="Q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X287">
            <v>0</v>
          </cell>
          <cell r="AK287">
            <v>0</v>
          </cell>
          <cell r="AL287">
            <v>0</v>
          </cell>
        </row>
        <row r="288">
          <cell r="B288" t="str">
            <v/>
          </cell>
          <cell r="C288" t="str">
            <v/>
          </cell>
          <cell r="O288" t="str">
            <v/>
          </cell>
          <cell r="Q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X288">
            <v>0</v>
          </cell>
          <cell r="AK288">
            <v>0</v>
          </cell>
          <cell r="AL288">
            <v>0</v>
          </cell>
        </row>
        <row r="289">
          <cell r="B289" t="str">
            <v/>
          </cell>
          <cell r="C289" t="str">
            <v/>
          </cell>
          <cell r="O289" t="str">
            <v/>
          </cell>
          <cell r="Q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X289">
            <v>0</v>
          </cell>
          <cell r="AK289">
            <v>0</v>
          </cell>
          <cell r="AL289">
            <v>0</v>
          </cell>
        </row>
        <row r="290">
          <cell r="B290" t="str">
            <v/>
          </cell>
          <cell r="C290" t="str">
            <v/>
          </cell>
          <cell r="O290" t="str">
            <v/>
          </cell>
          <cell r="Q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X290">
            <v>0</v>
          </cell>
          <cell r="AK290">
            <v>0</v>
          </cell>
          <cell r="AL290">
            <v>0</v>
          </cell>
        </row>
        <row r="291">
          <cell r="B291" t="str">
            <v/>
          </cell>
          <cell r="C291" t="str">
            <v/>
          </cell>
          <cell r="O291" t="str">
            <v/>
          </cell>
          <cell r="Q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X291">
            <v>0</v>
          </cell>
          <cell r="AK291">
            <v>0</v>
          </cell>
          <cell r="AL291">
            <v>0</v>
          </cell>
        </row>
        <row r="292">
          <cell r="B292" t="str">
            <v/>
          </cell>
          <cell r="C292" t="str">
            <v/>
          </cell>
          <cell r="O292" t="str">
            <v/>
          </cell>
          <cell r="Q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X292">
            <v>0</v>
          </cell>
          <cell r="AK292">
            <v>0</v>
          </cell>
          <cell r="AL292">
            <v>0</v>
          </cell>
        </row>
        <row r="293">
          <cell r="B293" t="str">
            <v/>
          </cell>
          <cell r="C293" t="str">
            <v/>
          </cell>
          <cell r="O293" t="str">
            <v/>
          </cell>
          <cell r="Q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X293">
            <v>0</v>
          </cell>
          <cell r="AK293">
            <v>0</v>
          </cell>
          <cell r="AL293">
            <v>0</v>
          </cell>
        </row>
        <row r="294">
          <cell r="B294" t="str">
            <v/>
          </cell>
          <cell r="C294" t="str">
            <v/>
          </cell>
          <cell r="O294" t="str">
            <v/>
          </cell>
          <cell r="Q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X294">
            <v>0</v>
          </cell>
          <cell r="AK294">
            <v>0</v>
          </cell>
          <cell r="AL294">
            <v>0</v>
          </cell>
        </row>
        <row r="295">
          <cell r="B295" t="str">
            <v/>
          </cell>
          <cell r="C295" t="str">
            <v/>
          </cell>
          <cell r="O295" t="str">
            <v/>
          </cell>
          <cell r="Q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X295">
            <v>0</v>
          </cell>
          <cell r="AK295">
            <v>0</v>
          </cell>
          <cell r="AL295">
            <v>0</v>
          </cell>
        </row>
        <row r="296">
          <cell r="B296" t="str">
            <v/>
          </cell>
          <cell r="C296" t="str">
            <v/>
          </cell>
          <cell r="O296" t="str">
            <v/>
          </cell>
          <cell r="Q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X296">
            <v>0</v>
          </cell>
          <cell r="AK296">
            <v>0</v>
          </cell>
          <cell r="AL296">
            <v>0</v>
          </cell>
        </row>
        <row r="297">
          <cell r="B297" t="str">
            <v/>
          </cell>
          <cell r="C297" t="str">
            <v/>
          </cell>
          <cell r="O297" t="str">
            <v/>
          </cell>
          <cell r="Q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X297">
            <v>0</v>
          </cell>
          <cell r="AK297">
            <v>0</v>
          </cell>
          <cell r="AL297">
            <v>0</v>
          </cell>
        </row>
        <row r="298">
          <cell r="B298" t="str">
            <v/>
          </cell>
          <cell r="C298" t="str">
            <v/>
          </cell>
          <cell r="O298" t="str">
            <v/>
          </cell>
          <cell r="Q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X298">
            <v>0</v>
          </cell>
          <cell r="AK298">
            <v>0</v>
          </cell>
          <cell r="AL298">
            <v>0</v>
          </cell>
        </row>
        <row r="299">
          <cell r="B299" t="str">
            <v/>
          </cell>
          <cell r="C299" t="str">
            <v/>
          </cell>
          <cell r="O299" t="str">
            <v/>
          </cell>
          <cell r="Q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X299">
            <v>0</v>
          </cell>
          <cell r="AK299">
            <v>0</v>
          </cell>
          <cell r="AL299">
            <v>0</v>
          </cell>
        </row>
        <row r="300">
          <cell r="B300" t="str">
            <v/>
          </cell>
          <cell r="C300" t="str">
            <v/>
          </cell>
          <cell r="O300" t="str">
            <v/>
          </cell>
          <cell r="Q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X300">
            <v>0</v>
          </cell>
          <cell r="AK300">
            <v>0</v>
          </cell>
          <cell r="AL300">
            <v>0</v>
          </cell>
        </row>
        <row r="301">
          <cell r="B301" t="str">
            <v/>
          </cell>
          <cell r="C301" t="str">
            <v/>
          </cell>
          <cell r="O301" t="str">
            <v/>
          </cell>
          <cell r="Q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X301">
            <v>0</v>
          </cell>
          <cell r="AK301">
            <v>0</v>
          </cell>
          <cell r="AL301">
            <v>0</v>
          </cell>
        </row>
        <row r="302">
          <cell r="B302" t="str">
            <v/>
          </cell>
          <cell r="C302" t="str">
            <v/>
          </cell>
          <cell r="O302" t="str">
            <v/>
          </cell>
          <cell r="Q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X302">
            <v>0</v>
          </cell>
          <cell r="AK302">
            <v>0</v>
          </cell>
          <cell r="AL302">
            <v>0</v>
          </cell>
        </row>
        <row r="303">
          <cell r="B303" t="str">
            <v/>
          </cell>
          <cell r="C303" t="str">
            <v/>
          </cell>
          <cell r="O303" t="str">
            <v/>
          </cell>
          <cell r="Q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X303">
            <v>0</v>
          </cell>
          <cell r="AK303">
            <v>0</v>
          </cell>
          <cell r="AL303">
            <v>0</v>
          </cell>
        </row>
        <row r="304">
          <cell r="B304" t="str">
            <v/>
          </cell>
          <cell r="C304" t="str">
            <v/>
          </cell>
          <cell r="O304" t="str">
            <v/>
          </cell>
          <cell r="Q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X304">
            <v>0</v>
          </cell>
          <cell r="AK304">
            <v>0</v>
          </cell>
          <cell r="AL304">
            <v>0</v>
          </cell>
        </row>
        <row r="305">
          <cell r="B305" t="str">
            <v/>
          </cell>
          <cell r="C305" t="str">
            <v/>
          </cell>
          <cell r="O305" t="str">
            <v/>
          </cell>
          <cell r="Q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X305">
            <v>0</v>
          </cell>
          <cell r="AK305">
            <v>0</v>
          </cell>
          <cell r="AL305">
            <v>0</v>
          </cell>
        </row>
        <row r="306">
          <cell r="B306" t="str">
            <v/>
          </cell>
          <cell r="C306" t="str">
            <v/>
          </cell>
          <cell r="O306" t="str">
            <v/>
          </cell>
          <cell r="Q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X306">
            <v>0</v>
          </cell>
          <cell r="AK306">
            <v>0</v>
          </cell>
          <cell r="AL306">
            <v>0</v>
          </cell>
        </row>
        <row r="307">
          <cell r="B307" t="str">
            <v/>
          </cell>
          <cell r="C307" t="str">
            <v/>
          </cell>
          <cell r="O307" t="str">
            <v/>
          </cell>
          <cell r="Q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X307">
            <v>0</v>
          </cell>
          <cell r="AK307">
            <v>0</v>
          </cell>
          <cell r="AL307">
            <v>0</v>
          </cell>
        </row>
        <row r="308">
          <cell r="B308" t="str">
            <v/>
          </cell>
          <cell r="C308" t="str">
            <v/>
          </cell>
          <cell r="O308" t="str">
            <v/>
          </cell>
          <cell r="Q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X308">
            <v>0</v>
          </cell>
          <cell r="AK308">
            <v>0</v>
          </cell>
          <cell r="AL308">
            <v>0</v>
          </cell>
        </row>
        <row r="309">
          <cell r="B309" t="str">
            <v/>
          </cell>
          <cell r="C309" t="str">
            <v/>
          </cell>
          <cell r="O309" t="str">
            <v/>
          </cell>
          <cell r="Q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X309">
            <v>0</v>
          </cell>
          <cell r="AK309">
            <v>0</v>
          </cell>
          <cell r="AL309">
            <v>0</v>
          </cell>
        </row>
        <row r="310">
          <cell r="B310" t="str">
            <v/>
          </cell>
          <cell r="C310" t="str">
            <v/>
          </cell>
          <cell r="O310" t="str">
            <v/>
          </cell>
          <cell r="Q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X310">
            <v>0</v>
          </cell>
          <cell r="AK310">
            <v>0</v>
          </cell>
          <cell r="AL310">
            <v>0</v>
          </cell>
        </row>
        <row r="311">
          <cell r="B311" t="str">
            <v/>
          </cell>
          <cell r="C311" t="str">
            <v/>
          </cell>
          <cell r="O311" t="str">
            <v/>
          </cell>
          <cell r="Q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X311">
            <v>0</v>
          </cell>
          <cell r="AK311">
            <v>0</v>
          </cell>
          <cell r="AL311">
            <v>0</v>
          </cell>
        </row>
        <row r="312">
          <cell r="B312" t="str">
            <v/>
          </cell>
          <cell r="C312" t="str">
            <v/>
          </cell>
          <cell r="O312" t="str">
            <v/>
          </cell>
          <cell r="Q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X312">
            <v>0</v>
          </cell>
          <cell r="AK312">
            <v>0</v>
          </cell>
          <cell r="AL312">
            <v>0</v>
          </cell>
        </row>
        <row r="313">
          <cell r="B313" t="str">
            <v/>
          </cell>
          <cell r="C313" t="str">
            <v/>
          </cell>
          <cell r="O313" t="str">
            <v/>
          </cell>
          <cell r="Q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X313">
            <v>0</v>
          </cell>
          <cell r="AK313">
            <v>0</v>
          </cell>
          <cell r="AL313">
            <v>0</v>
          </cell>
        </row>
        <row r="314">
          <cell r="B314" t="str">
            <v/>
          </cell>
          <cell r="C314" t="str">
            <v/>
          </cell>
          <cell r="O314" t="str">
            <v/>
          </cell>
          <cell r="Q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X314">
            <v>0</v>
          </cell>
          <cell r="AK314">
            <v>0</v>
          </cell>
          <cell r="AL314">
            <v>0</v>
          </cell>
        </row>
        <row r="315">
          <cell r="B315" t="str">
            <v/>
          </cell>
          <cell r="C315" t="str">
            <v/>
          </cell>
          <cell r="O315" t="str">
            <v/>
          </cell>
          <cell r="Q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X315">
            <v>0</v>
          </cell>
          <cell r="AK315">
            <v>0</v>
          </cell>
          <cell r="AL315">
            <v>0</v>
          </cell>
        </row>
        <row r="316">
          <cell r="B316" t="str">
            <v/>
          </cell>
          <cell r="C316" t="str">
            <v/>
          </cell>
          <cell r="O316" t="str">
            <v/>
          </cell>
          <cell r="Q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X316">
            <v>0</v>
          </cell>
          <cell r="AK316">
            <v>0</v>
          </cell>
          <cell r="AL316">
            <v>0</v>
          </cell>
        </row>
        <row r="317">
          <cell r="B317" t="str">
            <v/>
          </cell>
          <cell r="C317" t="str">
            <v/>
          </cell>
          <cell r="O317" t="str">
            <v/>
          </cell>
          <cell r="Q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X317">
            <v>0</v>
          </cell>
          <cell r="AK317">
            <v>0</v>
          </cell>
          <cell r="AL317">
            <v>0</v>
          </cell>
        </row>
        <row r="318">
          <cell r="B318" t="str">
            <v/>
          </cell>
          <cell r="C318" t="str">
            <v/>
          </cell>
          <cell r="O318" t="str">
            <v/>
          </cell>
          <cell r="Q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X318">
            <v>0</v>
          </cell>
          <cell r="AK318">
            <v>0</v>
          </cell>
          <cell r="AL318">
            <v>0</v>
          </cell>
        </row>
        <row r="319">
          <cell r="B319" t="str">
            <v/>
          </cell>
          <cell r="C319" t="str">
            <v/>
          </cell>
          <cell r="O319" t="str">
            <v/>
          </cell>
          <cell r="Q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X319">
            <v>0</v>
          </cell>
          <cell r="AK319">
            <v>0</v>
          </cell>
          <cell r="AL319">
            <v>0</v>
          </cell>
        </row>
        <row r="320">
          <cell r="B320" t="str">
            <v/>
          </cell>
          <cell r="C320" t="str">
            <v/>
          </cell>
          <cell r="O320" t="str">
            <v/>
          </cell>
          <cell r="Q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X320">
            <v>0</v>
          </cell>
          <cell r="AK320">
            <v>0</v>
          </cell>
          <cell r="AL320">
            <v>0</v>
          </cell>
        </row>
        <row r="321">
          <cell r="B321" t="str">
            <v/>
          </cell>
          <cell r="C321" t="str">
            <v/>
          </cell>
          <cell r="O321" t="str">
            <v/>
          </cell>
          <cell r="Q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X321">
            <v>0</v>
          </cell>
          <cell r="AK321">
            <v>0</v>
          </cell>
          <cell r="AL321">
            <v>0</v>
          </cell>
        </row>
        <row r="322">
          <cell r="B322" t="str">
            <v/>
          </cell>
          <cell r="C322" t="str">
            <v/>
          </cell>
          <cell r="O322" t="str">
            <v/>
          </cell>
          <cell r="Q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X322">
            <v>0</v>
          </cell>
          <cell r="AK322">
            <v>0</v>
          </cell>
          <cell r="AL322">
            <v>0</v>
          </cell>
        </row>
        <row r="323">
          <cell r="B323" t="str">
            <v/>
          </cell>
          <cell r="C323" t="str">
            <v/>
          </cell>
          <cell r="O323" t="str">
            <v/>
          </cell>
          <cell r="Q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X323">
            <v>0</v>
          </cell>
          <cell r="AK323">
            <v>0</v>
          </cell>
          <cell r="AL323">
            <v>0</v>
          </cell>
        </row>
        <row r="324">
          <cell r="B324" t="str">
            <v/>
          </cell>
          <cell r="C324" t="str">
            <v/>
          </cell>
          <cell r="O324" t="str">
            <v/>
          </cell>
          <cell r="Q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X324">
            <v>0</v>
          </cell>
          <cell r="AK324">
            <v>0</v>
          </cell>
          <cell r="AL324">
            <v>0</v>
          </cell>
        </row>
        <row r="325">
          <cell r="B325" t="str">
            <v/>
          </cell>
          <cell r="C325" t="str">
            <v/>
          </cell>
          <cell r="O325" t="str">
            <v/>
          </cell>
          <cell r="Q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X325">
            <v>0</v>
          </cell>
          <cell r="AK325">
            <v>0</v>
          </cell>
          <cell r="AL325">
            <v>0</v>
          </cell>
        </row>
        <row r="326">
          <cell r="B326" t="str">
            <v/>
          </cell>
          <cell r="C326" t="str">
            <v/>
          </cell>
          <cell r="O326" t="str">
            <v/>
          </cell>
          <cell r="Q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X326">
            <v>0</v>
          </cell>
          <cell r="AK326">
            <v>0</v>
          </cell>
          <cell r="AL326">
            <v>0</v>
          </cell>
        </row>
        <row r="327">
          <cell r="B327" t="str">
            <v/>
          </cell>
          <cell r="C327" t="str">
            <v/>
          </cell>
          <cell r="O327" t="str">
            <v/>
          </cell>
          <cell r="Q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X327">
            <v>0</v>
          </cell>
          <cell r="AK327">
            <v>0</v>
          </cell>
          <cell r="AL327">
            <v>0</v>
          </cell>
        </row>
        <row r="328">
          <cell r="B328" t="str">
            <v/>
          </cell>
          <cell r="C328" t="str">
            <v/>
          </cell>
          <cell r="O328" t="str">
            <v/>
          </cell>
          <cell r="Q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X328">
            <v>0</v>
          </cell>
          <cell r="AK328">
            <v>0</v>
          </cell>
          <cell r="AL328">
            <v>0</v>
          </cell>
        </row>
        <row r="329">
          <cell r="B329" t="str">
            <v/>
          </cell>
          <cell r="C329" t="str">
            <v/>
          </cell>
          <cell r="O329" t="str">
            <v/>
          </cell>
          <cell r="Q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X329">
            <v>0</v>
          </cell>
          <cell r="AK329">
            <v>0</v>
          </cell>
          <cell r="AL329">
            <v>0</v>
          </cell>
        </row>
        <row r="330">
          <cell r="B330" t="str">
            <v/>
          </cell>
          <cell r="C330" t="str">
            <v/>
          </cell>
          <cell r="O330" t="str">
            <v/>
          </cell>
          <cell r="Q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X330">
            <v>0</v>
          </cell>
          <cell r="AK330">
            <v>0</v>
          </cell>
          <cell r="AL330">
            <v>0</v>
          </cell>
        </row>
        <row r="331">
          <cell r="B331" t="str">
            <v/>
          </cell>
          <cell r="C331" t="str">
            <v/>
          </cell>
          <cell r="O331" t="str">
            <v/>
          </cell>
          <cell r="Q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X331">
            <v>0</v>
          </cell>
          <cell r="AK331">
            <v>0</v>
          </cell>
          <cell r="AL331">
            <v>0</v>
          </cell>
        </row>
        <row r="332">
          <cell r="B332" t="str">
            <v/>
          </cell>
          <cell r="C332" t="str">
            <v/>
          </cell>
          <cell r="O332" t="str">
            <v/>
          </cell>
          <cell r="Q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X332">
            <v>0</v>
          </cell>
          <cell r="AK332">
            <v>0</v>
          </cell>
          <cell r="AL332">
            <v>0</v>
          </cell>
        </row>
        <row r="333">
          <cell r="B333" t="str">
            <v/>
          </cell>
          <cell r="C333" t="str">
            <v/>
          </cell>
          <cell r="O333" t="str">
            <v/>
          </cell>
          <cell r="Q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X333">
            <v>0</v>
          </cell>
          <cell r="AK333">
            <v>0</v>
          </cell>
          <cell r="AL333">
            <v>0</v>
          </cell>
        </row>
        <row r="334">
          <cell r="B334" t="str">
            <v/>
          </cell>
          <cell r="C334" t="str">
            <v/>
          </cell>
          <cell r="O334" t="str">
            <v/>
          </cell>
          <cell r="Q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X334">
            <v>0</v>
          </cell>
          <cell r="AK334">
            <v>0</v>
          </cell>
          <cell r="AL334">
            <v>0</v>
          </cell>
        </row>
        <row r="335">
          <cell r="B335" t="str">
            <v/>
          </cell>
          <cell r="C335" t="str">
            <v/>
          </cell>
          <cell r="O335" t="str">
            <v/>
          </cell>
          <cell r="Q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X335">
            <v>0</v>
          </cell>
          <cell r="AK335">
            <v>0</v>
          </cell>
          <cell r="AL335">
            <v>0</v>
          </cell>
        </row>
        <row r="336">
          <cell r="B336" t="str">
            <v/>
          </cell>
          <cell r="C336" t="str">
            <v/>
          </cell>
          <cell r="O336" t="str">
            <v/>
          </cell>
          <cell r="Q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X336">
            <v>0</v>
          </cell>
          <cell r="AK336">
            <v>0</v>
          </cell>
          <cell r="AL336">
            <v>0</v>
          </cell>
        </row>
        <row r="337">
          <cell r="B337" t="str">
            <v/>
          </cell>
          <cell r="C337" t="str">
            <v/>
          </cell>
          <cell r="O337" t="str">
            <v/>
          </cell>
          <cell r="Q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X337">
            <v>0</v>
          </cell>
          <cell r="AK337">
            <v>0</v>
          </cell>
          <cell r="AL337">
            <v>0</v>
          </cell>
        </row>
        <row r="338">
          <cell r="B338" t="str">
            <v/>
          </cell>
          <cell r="C338" t="str">
            <v/>
          </cell>
          <cell r="O338" t="str">
            <v/>
          </cell>
          <cell r="Q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X338">
            <v>0</v>
          </cell>
          <cell r="AK338">
            <v>0</v>
          </cell>
          <cell r="AL338">
            <v>0</v>
          </cell>
        </row>
        <row r="339">
          <cell r="B339" t="str">
            <v/>
          </cell>
          <cell r="C339" t="str">
            <v/>
          </cell>
          <cell r="O339" t="str">
            <v/>
          </cell>
          <cell r="Q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X339">
            <v>0</v>
          </cell>
          <cell r="AK339">
            <v>0</v>
          </cell>
          <cell r="AL339">
            <v>0</v>
          </cell>
        </row>
        <row r="340">
          <cell r="B340" t="str">
            <v/>
          </cell>
          <cell r="C340" t="str">
            <v/>
          </cell>
          <cell r="O340" t="str">
            <v/>
          </cell>
          <cell r="Q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X340">
            <v>0</v>
          </cell>
          <cell r="AK340">
            <v>0</v>
          </cell>
          <cell r="AL340">
            <v>0</v>
          </cell>
        </row>
        <row r="341">
          <cell r="B341" t="str">
            <v/>
          </cell>
          <cell r="C341" t="str">
            <v/>
          </cell>
          <cell r="O341" t="str">
            <v/>
          </cell>
          <cell r="Q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X341">
            <v>0</v>
          </cell>
          <cell r="AK341">
            <v>0</v>
          </cell>
          <cell r="AL341">
            <v>0</v>
          </cell>
        </row>
        <row r="342">
          <cell r="B342" t="str">
            <v/>
          </cell>
          <cell r="C342" t="str">
            <v/>
          </cell>
          <cell r="O342" t="str">
            <v/>
          </cell>
          <cell r="Q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X342">
            <v>0</v>
          </cell>
          <cell r="AK342">
            <v>0</v>
          </cell>
          <cell r="AL342">
            <v>0</v>
          </cell>
        </row>
        <row r="343">
          <cell r="B343" t="str">
            <v/>
          </cell>
          <cell r="C343" t="str">
            <v/>
          </cell>
          <cell r="O343" t="str">
            <v/>
          </cell>
          <cell r="Q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X343">
            <v>0</v>
          </cell>
          <cell r="AK343">
            <v>0</v>
          </cell>
          <cell r="AL343">
            <v>0</v>
          </cell>
        </row>
        <row r="344">
          <cell r="B344" t="str">
            <v/>
          </cell>
          <cell r="C344" t="str">
            <v/>
          </cell>
          <cell r="O344" t="str">
            <v/>
          </cell>
          <cell r="Q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X344">
            <v>0</v>
          </cell>
          <cell r="AK344">
            <v>0</v>
          </cell>
          <cell r="AL344">
            <v>0</v>
          </cell>
        </row>
        <row r="345">
          <cell r="B345" t="str">
            <v/>
          </cell>
          <cell r="C345" t="str">
            <v/>
          </cell>
          <cell r="O345" t="str">
            <v/>
          </cell>
          <cell r="Q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X345">
            <v>0</v>
          </cell>
          <cell r="AK345">
            <v>0</v>
          </cell>
          <cell r="AL345">
            <v>0</v>
          </cell>
        </row>
        <row r="346">
          <cell r="B346" t="str">
            <v/>
          </cell>
          <cell r="C346" t="str">
            <v/>
          </cell>
          <cell r="O346" t="str">
            <v/>
          </cell>
          <cell r="Q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X346">
            <v>0</v>
          </cell>
          <cell r="AK346">
            <v>0</v>
          </cell>
          <cell r="AL346">
            <v>0</v>
          </cell>
        </row>
        <row r="347">
          <cell r="B347" t="str">
            <v/>
          </cell>
          <cell r="C347" t="str">
            <v/>
          </cell>
          <cell r="O347" t="str">
            <v/>
          </cell>
          <cell r="Q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X347">
            <v>0</v>
          </cell>
          <cell r="AK347">
            <v>0</v>
          </cell>
          <cell r="AL347">
            <v>0</v>
          </cell>
        </row>
        <row r="348">
          <cell r="B348" t="str">
            <v/>
          </cell>
          <cell r="C348" t="str">
            <v/>
          </cell>
          <cell r="O348" t="str">
            <v/>
          </cell>
          <cell r="Q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X348">
            <v>0</v>
          </cell>
          <cell r="AK348">
            <v>0</v>
          </cell>
          <cell r="AL348">
            <v>0</v>
          </cell>
        </row>
        <row r="349">
          <cell r="B349" t="str">
            <v/>
          </cell>
          <cell r="C349" t="str">
            <v/>
          </cell>
          <cell r="O349" t="str">
            <v/>
          </cell>
          <cell r="Q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X349">
            <v>0</v>
          </cell>
          <cell r="AK349">
            <v>0</v>
          </cell>
          <cell r="AL349">
            <v>0</v>
          </cell>
        </row>
        <row r="350">
          <cell r="B350" t="str">
            <v/>
          </cell>
          <cell r="C350" t="str">
            <v/>
          </cell>
          <cell r="O350" t="str">
            <v/>
          </cell>
          <cell r="Q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X350">
            <v>0</v>
          </cell>
          <cell r="AK350">
            <v>0</v>
          </cell>
          <cell r="AL350">
            <v>0</v>
          </cell>
        </row>
        <row r="351">
          <cell r="B351" t="str">
            <v/>
          </cell>
          <cell r="C351" t="str">
            <v/>
          </cell>
          <cell r="O351" t="str">
            <v/>
          </cell>
          <cell r="Q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X351">
            <v>0</v>
          </cell>
          <cell r="AK351">
            <v>0</v>
          </cell>
          <cell r="AL351">
            <v>0</v>
          </cell>
        </row>
        <row r="352">
          <cell r="B352" t="str">
            <v/>
          </cell>
          <cell r="C352" t="str">
            <v/>
          </cell>
          <cell r="O352" t="str">
            <v/>
          </cell>
          <cell r="Q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X352">
            <v>0</v>
          </cell>
          <cell r="AK352">
            <v>0</v>
          </cell>
          <cell r="AL352">
            <v>0</v>
          </cell>
        </row>
        <row r="353">
          <cell r="B353" t="str">
            <v/>
          </cell>
          <cell r="C353" t="str">
            <v/>
          </cell>
          <cell r="O353" t="str">
            <v/>
          </cell>
          <cell r="Q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X353">
            <v>0</v>
          </cell>
          <cell r="AK353">
            <v>0</v>
          </cell>
          <cell r="AL353">
            <v>0</v>
          </cell>
        </row>
        <row r="354">
          <cell r="B354" t="str">
            <v/>
          </cell>
          <cell r="C354" t="str">
            <v/>
          </cell>
          <cell r="O354" t="str">
            <v/>
          </cell>
          <cell r="Q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X354">
            <v>0</v>
          </cell>
          <cell r="AK354">
            <v>0</v>
          </cell>
          <cell r="AL354">
            <v>0</v>
          </cell>
        </row>
        <row r="355">
          <cell r="B355" t="str">
            <v/>
          </cell>
          <cell r="C355" t="str">
            <v/>
          </cell>
          <cell r="O355" t="str">
            <v/>
          </cell>
          <cell r="Q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X355">
            <v>0</v>
          </cell>
          <cell r="AK355">
            <v>0</v>
          </cell>
          <cell r="AL355">
            <v>0</v>
          </cell>
        </row>
        <row r="356">
          <cell r="B356" t="str">
            <v/>
          </cell>
          <cell r="C356" t="str">
            <v/>
          </cell>
          <cell r="O356" t="str">
            <v/>
          </cell>
          <cell r="Q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X356">
            <v>0</v>
          </cell>
          <cell r="AK356">
            <v>0</v>
          </cell>
          <cell r="AL356">
            <v>0</v>
          </cell>
        </row>
        <row r="357">
          <cell r="B357" t="str">
            <v/>
          </cell>
          <cell r="C357" t="str">
            <v/>
          </cell>
          <cell r="O357" t="str">
            <v/>
          </cell>
          <cell r="Q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X357">
            <v>0</v>
          </cell>
          <cell r="AK357">
            <v>0</v>
          </cell>
          <cell r="AL357">
            <v>0</v>
          </cell>
        </row>
        <row r="358">
          <cell r="B358" t="str">
            <v/>
          </cell>
          <cell r="C358" t="str">
            <v/>
          </cell>
          <cell r="O358" t="str">
            <v/>
          </cell>
          <cell r="Q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X358">
            <v>0</v>
          </cell>
          <cell r="AK358">
            <v>0</v>
          </cell>
          <cell r="AL358">
            <v>0</v>
          </cell>
        </row>
        <row r="359">
          <cell r="B359" t="str">
            <v/>
          </cell>
          <cell r="C359" t="str">
            <v/>
          </cell>
          <cell r="O359" t="str">
            <v/>
          </cell>
          <cell r="Q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X359">
            <v>0</v>
          </cell>
          <cell r="AK359">
            <v>0</v>
          </cell>
          <cell r="AL359">
            <v>0</v>
          </cell>
        </row>
        <row r="360">
          <cell r="B360" t="str">
            <v/>
          </cell>
          <cell r="C360" t="str">
            <v/>
          </cell>
          <cell r="O360" t="str">
            <v/>
          </cell>
          <cell r="Q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X360">
            <v>0</v>
          </cell>
          <cell r="AK360">
            <v>0</v>
          </cell>
          <cell r="AL360">
            <v>0</v>
          </cell>
        </row>
        <row r="361">
          <cell r="B361" t="str">
            <v/>
          </cell>
          <cell r="C361" t="str">
            <v/>
          </cell>
          <cell r="O361" t="str">
            <v/>
          </cell>
          <cell r="Q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X361">
            <v>0</v>
          </cell>
          <cell r="AK361">
            <v>0</v>
          </cell>
          <cell r="AL361">
            <v>0</v>
          </cell>
        </row>
        <row r="362">
          <cell r="B362" t="str">
            <v/>
          </cell>
          <cell r="C362" t="str">
            <v/>
          </cell>
          <cell r="O362" t="str">
            <v/>
          </cell>
          <cell r="Q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X362">
            <v>0</v>
          </cell>
          <cell r="AK362">
            <v>0</v>
          </cell>
          <cell r="AL362">
            <v>0</v>
          </cell>
        </row>
        <row r="363">
          <cell r="B363" t="str">
            <v/>
          </cell>
          <cell r="C363" t="str">
            <v/>
          </cell>
          <cell r="O363" t="str">
            <v/>
          </cell>
          <cell r="Q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X363">
            <v>0</v>
          </cell>
          <cell r="AK363">
            <v>0</v>
          </cell>
          <cell r="AL363">
            <v>0</v>
          </cell>
        </row>
        <row r="364">
          <cell r="B364" t="str">
            <v/>
          </cell>
          <cell r="C364" t="str">
            <v/>
          </cell>
          <cell r="O364" t="str">
            <v/>
          </cell>
          <cell r="Q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X364">
            <v>0</v>
          </cell>
          <cell r="AK364">
            <v>0</v>
          </cell>
          <cell r="AL364">
            <v>0</v>
          </cell>
        </row>
        <row r="365">
          <cell r="B365" t="str">
            <v/>
          </cell>
          <cell r="C365" t="str">
            <v/>
          </cell>
          <cell r="O365" t="str">
            <v/>
          </cell>
          <cell r="Q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X365">
            <v>0</v>
          </cell>
          <cell r="AK365">
            <v>0</v>
          </cell>
          <cell r="AL365">
            <v>0</v>
          </cell>
        </row>
        <row r="366">
          <cell r="B366" t="str">
            <v/>
          </cell>
          <cell r="C366" t="str">
            <v/>
          </cell>
          <cell r="O366" t="str">
            <v/>
          </cell>
          <cell r="Q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X366">
            <v>0</v>
          </cell>
          <cell r="AK366">
            <v>0</v>
          </cell>
          <cell r="AL366">
            <v>0</v>
          </cell>
        </row>
        <row r="367">
          <cell r="B367" t="str">
            <v/>
          </cell>
          <cell r="C367" t="str">
            <v/>
          </cell>
          <cell r="O367" t="str">
            <v/>
          </cell>
          <cell r="Q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X367">
            <v>0</v>
          </cell>
          <cell r="AK367">
            <v>0</v>
          </cell>
          <cell r="AL367">
            <v>0</v>
          </cell>
        </row>
        <row r="368">
          <cell r="B368" t="str">
            <v/>
          </cell>
          <cell r="C368" t="str">
            <v/>
          </cell>
          <cell r="O368" t="str">
            <v/>
          </cell>
          <cell r="Q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X368">
            <v>0</v>
          </cell>
          <cell r="AK368">
            <v>0</v>
          </cell>
          <cell r="AL368">
            <v>0</v>
          </cell>
        </row>
        <row r="369">
          <cell r="B369" t="str">
            <v/>
          </cell>
          <cell r="C369" t="str">
            <v/>
          </cell>
          <cell r="O369" t="str">
            <v/>
          </cell>
          <cell r="Q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X369">
            <v>0</v>
          </cell>
          <cell r="AK369">
            <v>0</v>
          </cell>
          <cell r="AL369">
            <v>0</v>
          </cell>
        </row>
        <row r="370">
          <cell r="B370" t="str">
            <v/>
          </cell>
          <cell r="C370" t="str">
            <v/>
          </cell>
          <cell r="O370" t="str">
            <v/>
          </cell>
          <cell r="Q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X370">
            <v>0</v>
          </cell>
          <cell r="AK370">
            <v>0</v>
          </cell>
          <cell r="AL370">
            <v>0</v>
          </cell>
        </row>
        <row r="371">
          <cell r="B371" t="str">
            <v/>
          </cell>
          <cell r="C371" t="str">
            <v/>
          </cell>
          <cell r="O371" t="str">
            <v/>
          </cell>
          <cell r="Q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X371">
            <v>0</v>
          </cell>
          <cell r="AK371">
            <v>0</v>
          </cell>
          <cell r="AL371">
            <v>0</v>
          </cell>
        </row>
        <row r="372">
          <cell r="B372" t="str">
            <v/>
          </cell>
          <cell r="C372" t="str">
            <v/>
          </cell>
          <cell r="O372" t="str">
            <v/>
          </cell>
          <cell r="Q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X372">
            <v>0</v>
          </cell>
          <cell r="AK372">
            <v>0</v>
          </cell>
          <cell r="AL372">
            <v>0</v>
          </cell>
        </row>
        <row r="373">
          <cell r="B373" t="str">
            <v/>
          </cell>
          <cell r="C373" t="str">
            <v/>
          </cell>
          <cell r="O373" t="str">
            <v/>
          </cell>
          <cell r="Q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X373">
            <v>0</v>
          </cell>
          <cell r="AK373">
            <v>0</v>
          </cell>
          <cell r="AL373">
            <v>0</v>
          </cell>
        </row>
        <row r="374">
          <cell r="B374" t="str">
            <v/>
          </cell>
          <cell r="C374" t="str">
            <v/>
          </cell>
          <cell r="O374" t="str">
            <v/>
          </cell>
          <cell r="Q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X374">
            <v>0</v>
          </cell>
          <cell r="AK374">
            <v>0</v>
          </cell>
          <cell r="AL374">
            <v>0</v>
          </cell>
        </row>
        <row r="375">
          <cell r="B375" t="str">
            <v/>
          </cell>
          <cell r="C375" t="str">
            <v/>
          </cell>
          <cell r="O375" t="str">
            <v/>
          </cell>
          <cell r="Q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X375">
            <v>0</v>
          </cell>
          <cell r="AK375">
            <v>0</v>
          </cell>
          <cell r="AL375">
            <v>0</v>
          </cell>
        </row>
        <row r="376">
          <cell r="B376" t="str">
            <v/>
          </cell>
          <cell r="C376" t="str">
            <v/>
          </cell>
          <cell r="O376" t="str">
            <v/>
          </cell>
          <cell r="Q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X376">
            <v>0</v>
          </cell>
          <cell r="AK376">
            <v>0</v>
          </cell>
          <cell r="AL376">
            <v>0</v>
          </cell>
        </row>
        <row r="377">
          <cell r="B377" t="str">
            <v/>
          </cell>
          <cell r="C377" t="str">
            <v/>
          </cell>
          <cell r="O377" t="str">
            <v/>
          </cell>
          <cell r="Q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X377">
            <v>0</v>
          </cell>
          <cell r="AK377">
            <v>0</v>
          </cell>
          <cell r="AL377">
            <v>0</v>
          </cell>
        </row>
        <row r="378">
          <cell r="B378" t="str">
            <v/>
          </cell>
          <cell r="C378" t="str">
            <v/>
          </cell>
          <cell r="O378" t="str">
            <v/>
          </cell>
          <cell r="Q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X378">
            <v>0</v>
          </cell>
          <cell r="AK378">
            <v>0</v>
          </cell>
          <cell r="AL378">
            <v>0</v>
          </cell>
        </row>
        <row r="379">
          <cell r="B379" t="str">
            <v/>
          </cell>
          <cell r="C379" t="str">
            <v/>
          </cell>
          <cell r="O379" t="str">
            <v/>
          </cell>
          <cell r="Q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X379">
            <v>0</v>
          </cell>
          <cell r="AK379">
            <v>0</v>
          </cell>
          <cell r="AL379">
            <v>0</v>
          </cell>
        </row>
        <row r="380">
          <cell r="B380" t="str">
            <v/>
          </cell>
          <cell r="C380" t="str">
            <v/>
          </cell>
          <cell r="O380" t="str">
            <v/>
          </cell>
          <cell r="Q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X380">
            <v>0</v>
          </cell>
          <cell r="AK380">
            <v>0</v>
          </cell>
          <cell r="AL380">
            <v>0</v>
          </cell>
        </row>
        <row r="381">
          <cell r="B381" t="str">
            <v/>
          </cell>
          <cell r="C381" t="str">
            <v/>
          </cell>
          <cell r="O381" t="str">
            <v/>
          </cell>
          <cell r="Q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X381">
            <v>0</v>
          </cell>
          <cell r="AK381">
            <v>0</v>
          </cell>
          <cell r="AL381">
            <v>0</v>
          </cell>
        </row>
        <row r="382">
          <cell r="B382" t="str">
            <v/>
          </cell>
          <cell r="C382" t="str">
            <v/>
          </cell>
          <cell r="O382" t="str">
            <v/>
          </cell>
          <cell r="Q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X382">
            <v>0</v>
          </cell>
          <cell r="AK382">
            <v>0</v>
          </cell>
          <cell r="AL382">
            <v>0</v>
          </cell>
        </row>
        <row r="383">
          <cell r="B383" t="str">
            <v/>
          </cell>
          <cell r="C383" t="str">
            <v/>
          </cell>
          <cell r="O383" t="str">
            <v/>
          </cell>
          <cell r="Q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X383">
            <v>0</v>
          </cell>
          <cell r="AK383">
            <v>0</v>
          </cell>
          <cell r="AL383">
            <v>0</v>
          </cell>
        </row>
        <row r="384">
          <cell r="B384" t="str">
            <v/>
          </cell>
          <cell r="C384" t="str">
            <v/>
          </cell>
          <cell r="O384" t="str">
            <v/>
          </cell>
          <cell r="Q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X384">
            <v>0</v>
          </cell>
          <cell r="AK384">
            <v>0</v>
          </cell>
          <cell r="AL384">
            <v>0</v>
          </cell>
        </row>
        <row r="385">
          <cell r="B385" t="str">
            <v/>
          </cell>
          <cell r="C385" t="str">
            <v/>
          </cell>
          <cell r="O385" t="str">
            <v/>
          </cell>
          <cell r="Q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X385">
            <v>0</v>
          </cell>
          <cell r="AK385">
            <v>0</v>
          </cell>
          <cell r="AL385">
            <v>0</v>
          </cell>
        </row>
        <row r="386">
          <cell r="B386" t="str">
            <v/>
          </cell>
          <cell r="C386" t="str">
            <v/>
          </cell>
          <cell r="O386" t="str">
            <v/>
          </cell>
          <cell r="Q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X386">
            <v>0</v>
          </cell>
          <cell r="AK386">
            <v>0</v>
          </cell>
          <cell r="AL386">
            <v>0</v>
          </cell>
        </row>
        <row r="387">
          <cell r="B387" t="str">
            <v/>
          </cell>
          <cell r="C387" t="str">
            <v/>
          </cell>
          <cell r="O387" t="str">
            <v/>
          </cell>
          <cell r="Q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X387">
            <v>0</v>
          </cell>
          <cell r="AK387">
            <v>0</v>
          </cell>
          <cell r="AL387">
            <v>0</v>
          </cell>
        </row>
        <row r="388">
          <cell r="B388" t="str">
            <v/>
          </cell>
          <cell r="C388" t="str">
            <v/>
          </cell>
          <cell r="O388" t="str">
            <v/>
          </cell>
          <cell r="Q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X388">
            <v>0</v>
          </cell>
          <cell r="AK388">
            <v>0</v>
          </cell>
          <cell r="AL388">
            <v>0</v>
          </cell>
        </row>
        <row r="389">
          <cell r="B389" t="str">
            <v/>
          </cell>
          <cell r="C389" t="str">
            <v/>
          </cell>
          <cell r="O389" t="str">
            <v/>
          </cell>
          <cell r="Q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X389">
            <v>0</v>
          </cell>
          <cell r="AK389">
            <v>0</v>
          </cell>
          <cell r="AL389">
            <v>0</v>
          </cell>
        </row>
        <row r="390">
          <cell r="B390" t="str">
            <v/>
          </cell>
          <cell r="C390" t="str">
            <v/>
          </cell>
          <cell r="O390" t="str">
            <v/>
          </cell>
          <cell r="Q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X390">
            <v>0</v>
          </cell>
          <cell r="AK390">
            <v>0</v>
          </cell>
          <cell r="AL390">
            <v>0</v>
          </cell>
        </row>
        <row r="391">
          <cell r="B391" t="str">
            <v/>
          </cell>
          <cell r="C391" t="str">
            <v/>
          </cell>
          <cell r="O391" t="str">
            <v/>
          </cell>
          <cell r="Q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X391">
            <v>0</v>
          </cell>
          <cell r="AK391">
            <v>0</v>
          </cell>
          <cell r="AL391">
            <v>0</v>
          </cell>
        </row>
        <row r="392">
          <cell r="B392" t="str">
            <v/>
          </cell>
          <cell r="C392" t="str">
            <v/>
          </cell>
          <cell r="O392" t="str">
            <v/>
          </cell>
          <cell r="Q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X392">
            <v>0</v>
          </cell>
          <cell r="AK392">
            <v>0</v>
          </cell>
          <cell r="AL392">
            <v>0</v>
          </cell>
        </row>
        <row r="393">
          <cell r="B393" t="str">
            <v/>
          </cell>
          <cell r="C393" t="str">
            <v/>
          </cell>
          <cell r="O393" t="str">
            <v/>
          </cell>
          <cell r="Q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X393">
            <v>0</v>
          </cell>
          <cell r="AK393">
            <v>0</v>
          </cell>
          <cell r="AL393">
            <v>0</v>
          </cell>
        </row>
        <row r="394">
          <cell r="B394" t="str">
            <v/>
          </cell>
          <cell r="C394" t="str">
            <v/>
          </cell>
          <cell r="O394" t="str">
            <v/>
          </cell>
          <cell r="Q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X394">
            <v>0</v>
          </cell>
          <cell r="AK394">
            <v>0</v>
          </cell>
          <cell r="AL394">
            <v>0</v>
          </cell>
        </row>
        <row r="395">
          <cell r="B395" t="str">
            <v/>
          </cell>
          <cell r="C395" t="str">
            <v/>
          </cell>
          <cell r="O395" t="str">
            <v/>
          </cell>
          <cell r="Q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X395">
            <v>0</v>
          </cell>
          <cell r="AK395">
            <v>0</v>
          </cell>
          <cell r="AL395">
            <v>0</v>
          </cell>
        </row>
        <row r="396">
          <cell r="B396" t="str">
            <v/>
          </cell>
          <cell r="C396" t="str">
            <v/>
          </cell>
          <cell r="O396" t="str">
            <v/>
          </cell>
          <cell r="Q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X396">
            <v>0</v>
          </cell>
          <cell r="AK396">
            <v>0</v>
          </cell>
          <cell r="AL396">
            <v>0</v>
          </cell>
        </row>
        <row r="397">
          <cell r="B397" t="str">
            <v/>
          </cell>
          <cell r="C397" t="str">
            <v/>
          </cell>
          <cell r="O397" t="str">
            <v/>
          </cell>
          <cell r="Q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X397">
            <v>0</v>
          </cell>
          <cell r="AK397">
            <v>0</v>
          </cell>
          <cell r="AL397">
            <v>0</v>
          </cell>
        </row>
        <row r="398">
          <cell r="B398" t="str">
            <v/>
          </cell>
          <cell r="C398" t="str">
            <v/>
          </cell>
          <cell r="O398" t="str">
            <v/>
          </cell>
          <cell r="Q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X398">
            <v>0</v>
          </cell>
          <cell r="AK398">
            <v>0</v>
          </cell>
          <cell r="AL398">
            <v>0</v>
          </cell>
        </row>
        <row r="399">
          <cell r="B399" t="str">
            <v/>
          </cell>
          <cell r="C399" t="str">
            <v/>
          </cell>
          <cell r="O399" t="str">
            <v/>
          </cell>
          <cell r="Q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X399">
            <v>0</v>
          </cell>
          <cell r="AK399">
            <v>0</v>
          </cell>
          <cell r="AL399">
            <v>0</v>
          </cell>
        </row>
        <row r="400">
          <cell r="B400" t="str">
            <v/>
          </cell>
          <cell r="C400" t="str">
            <v/>
          </cell>
          <cell r="O400" t="str">
            <v/>
          </cell>
          <cell r="Q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X400">
            <v>0</v>
          </cell>
          <cell r="AK400">
            <v>0</v>
          </cell>
          <cell r="AL400">
            <v>0</v>
          </cell>
        </row>
        <row r="401">
          <cell r="B401" t="str">
            <v/>
          </cell>
          <cell r="C401" t="str">
            <v/>
          </cell>
          <cell r="O401" t="str">
            <v/>
          </cell>
          <cell r="Q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X401">
            <v>0</v>
          </cell>
          <cell r="AK401">
            <v>0</v>
          </cell>
          <cell r="AL401">
            <v>0</v>
          </cell>
        </row>
        <row r="402">
          <cell r="B402" t="str">
            <v/>
          </cell>
          <cell r="C402" t="str">
            <v/>
          </cell>
          <cell r="O402" t="str">
            <v/>
          </cell>
          <cell r="Q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X402">
            <v>0</v>
          </cell>
          <cell r="AK402">
            <v>0</v>
          </cell>
          <cell r="AL402">
            <v>0</v>
          </cell>
        </row>
        <row r="403">
          <cell r="B403" t="str">
            <v/>
          </cell>
          <cell r="C403" t="str">
            <v/>
          </cell>
          <cell r="O403" t="str">
            <v/>
          </cell>
          <cell r="Q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X403">
            <v>0</v>
          </cell>
          <cell r="AK403">
            <v>0</v>
          </cell>
          <cell r="AL403">
            <v>0</v>
          </cell>
        </row>
        <row r="404">
          <cell r="B404" t="str">
            <v/>
          </cell>
          <cell r="C404" t="str">
            <v/>
          </cell>
          <cell r="O404" t="str">
            <v/>
          </cell>
          <cell r="Q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X404">
            <v>0</v>
          </cell>
          <cell r="AK404">
            <v>0</v>
          </cell>
          <cell r="AL404">
            <v>0</v>
          </cell>
        </row>
        <row r="405">
          <cell r="B405" t="str">
            <v/>
          </cell>
          <cell r="C405" t="str">
            <v/>
          </cell>
          <cell r="O405" t="str">
            <v/>
          </cell>
          <cell r="Q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X405">
            <v>0</v>
          </cell>
          <cell r="AK405">
            <v>0</v>
          </cell>
          <cell r="AL405">
            <v>0</v>
          </cell>
        </row>
        <row r="406">
          <cell r="B406" t="str">
            <v/>
          </cell>
          <cell r="C406" t="str">
            <v/>
          </cell>
          <cell r="O406" t="str">
            <v/>
          </cell>
          <cell r="Q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X406">
            <v>0</v>
          </cell>
          <cell r="AK406">
            <v>0</v>
          </cell>
          <cell r="AL406">
            <v>0</v>
          </cell>
        </row>
        <row r="407">
          <cell r="B407" t="str">
            <v/>
          </cell>
          <cell r="C407" t="str">
            <v/>
          </cell>
          <cell r="O407" t="str">
            <v/>
          </cell>
          <cell r="Q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X407">
            <v>0</v>
          </cell>
          <cell r="AK407">
            <v>0</v>
          </cell>
          <cell r="AL407">
            <v>0</v>
          </cell>
        </row>
        <row r="408">
          <cell r="B408" t="str">
            <v/>
          </cell>
          <cell r="C408" t="str">
            <v/>
          </cell>
          <cell r="O408" t="str">
            <v/>
          </cell>
          <cell r="Q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X408">
            <v>0</v>
          </cell>
          <cell r="AK408">
            <v>0</v>
          </cell>
          <cell r="AL408">
            <v>0</v>
          </cell>
        </row>
        <row r="409">
          <cell r="B409" t="str">
            <v/>
          </cell>
          <cell r="C409" t="str">
            <v/>
          </cell>
          <cell r="O409" t="str">
            <v/>
          </cell>
          <cell r="Q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X409">
            <v>0</v>
          </cell>
          <cell r="AK409">
            <v>0</v>
          </cell>
          <cell r="AL409">
            <v>0</v>
          </cell>
        </row>
        <row r="410">
          <cell r="B410" t="str">
            <v/>
          </cell>
          <cell r="C410" t="str">
            <v/>
          </cell>
          <cell r="O410" t="str">
            <v/>
          </cell>
          <cell r="Q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X410">
            <v>0</v>
          </cell>
          <cell r="AK410">
            <v>0</v>
          </cell>
          <cell r="AL410">
            <v>0</v>
          </cell>
        </row>
        <row r="411">
          <cell r="B411" t="str">
            <v/>
          </cell>
          <cell r="C411" t="str">
            <v/>
          </cell>
          <cell r="O411" t="str">
            <v/>
          </cell>
          <cell r="Q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X411">
            <v>0</v>
          </cell>
          <cell r="AK411">
            <v>0</v>
          </cell>
          <cell r="AL411">
            <v>0</v>
          </cell>
        </row>
        <row r="412">
          <cell r="B412" t="str">
            <v/>
          </cell>
          <cell r="C412" t="str">
            <v/>
          </cell>
          <cell r="O412" t="str">
            <v/>
          </cell>
          <cell r="Q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X412">
            <v>0</v>
          </cell>
          <cell r="AK412">
            <v>0</v>
          </cell>
          <cell r="AL412">
            <v>0</v>
          </cell>
        </row>
        <row r="413">
          <cell r="B413" t="str">
            <v/>
          </cell>
          <cell r="C413" t="str">
            <v/>
          </cell>
          <cell r="O413" t="str">
            <v/>
          </cell>
          <cell r="Q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X413">
            <v>0</v>
          </cell>
          <cell r="AK413">
            <v>0</v>
          </cell>
          <cell r="AL413">
            <v>0</v>
          </cell>
        </row>
        <row r="414">
          <cell r="B414" t="str">
            <v/>
          </cell>
          <cell r="C414" t="str">
            <v/>
          </cell>
          <cell r="O414" t="str">
            <v/>
          </cell>
          <cell r="Q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X414">
            <v>0</v>
          </cell>
          <cell r="AK414">
            <v>0</v>
          </cell>
          <cell r="AL414">
            <v>0</v>
          </cell>
        </row>
        <row r="415">
          <cell r="B415" t="str">
            <v/>
          </cell>
          <cell r="C415" t="str">
            <v/>
          </cell>
          <cell r="O415" t="str">
            <v/>
          </cell>
          <cell r="Q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X415">
            <v>0</v>
          </cell>
          <cell r="AK415">
            <v>0</v>
          </cell>
          <cell r="AL415">
            <v>0</v>
          </cell>
        </row>
        <row r="416">
          <cell r="B416" t="str">
            <v/>
          </cell>
          <cell r="C416" t="str">
            <v/>
          </cell>
          <cell r="O416" t="str">
            <v/>
          </cell>
          <cell r="Q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X416">
            <v>0</v>
          </cell>
          <cell r="AK416">
            <v>0</v>
          </cell>
          <cell r="AL416">
            <v>0</v>
          </cell>
        </row>
        <row r="417">
          <cell r="B417" t="str">
            <v/>
          </cell>
          <cell r="C417" t="str">
            <v/>
          </cell>
          <cell r="O417" t="str">
            <v/>
          </cell>
          <cell r="Q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X417">
            <v>0</v>
          </cell>
          <cell r="AK417">
            <v>0</v>
          </cell>
          <cell r="AL417">
            <v>0</v>
          </cell>
        </row>
        <row r="418">
          <cell r="B418" t="str">
            <v/>
          </cell>
          <cell r="C418" t="str">
            <v/>
          </cell>
          <cell r="O418" t="str">
            <v/>
          </cell>
          <cell r="Q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X418">
            <v>0</v>
          </cell>
          <cell r="AK418">
            <v>0</v>
          </cell>
          <cell r="AL418">
            <v>0</v>
          </cell>
        </row>
        <row r="419">
          <cell r="B419" t="str">
            <v/>
          </cell>
          <cell r="C419" t="str">
            <v/>
          </cell>
          <cell r="O419" t="str">
            <v/>
          </cell>
          <cell r="Q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X419">
            <v>0</v>
          </cell>
          <cell r="AK419">
            <v>0</v>
          </cell>
          <cell r="AL419">
            <v>0</v>
          </cell>
        </row>
        <row r="420">
          <cell r="B420" t="str">
            <v/>
          </cell>
          <cell r="C420" t="str">
            <v/>
          </cell>
          <cell r="O420" t="str">
            <v/>
          </cell>
          <cell r="Q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X420">
            <v>0</v>
          </cell>
          <cell r="AK420">
            <v>0</v>
          </cell>
          <cell r="AL420">
            <v>0</v>
          </cell>
        </row>
        <row r="421">
          <cell r="B421" t="str">
            <v/>
          </cell>
          <cell r="C421" t="str">
            <v/>
          </cell>
          <cell r="O421" t="str">
            <v/>
          </cell>
          <cell r="Q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X421">
            <v>0</v>
          </cell>
          <cell r="AK421">
            <v>0</v>
          </cell>
          <cell r="AL421">
            <v>0</v>
          </cell>
        </row>
        <row r="422">
          <cell r="B422" t="str">
            <v/>
          </cell>
          <cell r="C422" t="str">
            <v/>
          </cell>
          <cell r="O422" t="str">
            <v/>
          </cell>
          <cell r="Q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X422">
            <v>0</v>
          </cell>
          <cell r="AK422">
            <v>0</v>
          </cell>
          <cell r="AL422">
            <v>0</v>
          </cell>
        </row>
        <row r="423">
          <cell r="B423" t="str">
            <v/>
          </cell>
          <cell r="C423" t="str">
            <v/>
          </cell>
          <cell r="O423" t="str">
            <v/>
          </cell>
          <cell r="Q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X423">
            <v>0</v>
          </cell>
          <cell r="AK423">
            <v>0</v>
          </cell>
          <cell r="AL423">
            <v>0</v>
          </cell>
        </row>
        <row r="424">
          <cell r="B424" t="str">
            <v/>
          </cell>
          <cell r="C424" t="str">
            <v/>
          </cell>
          <cell r="O424" t="str">
            <v/>
          </cell>
          <cell r="Q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X424">
            <v>0</v>
          </cell>
          <cell r="AK424">
            <v>0</v>
          </cell>
          <cell r="AL424">
            <v>0</v>
          </cell>
        </row>
        <row r="425">
          <cell r="B425" t="str">
            <v/>
          </cell>
          <cell r="C425" t="str">
            <v/>
          </cell>
          <cell r="O425" t="str">
            <v/>
          </cell>
          <cell r="Q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X425">
            <v>0</v>
          </cell>
          <cell r="AK425">
            <v>0</v>
          </cell>
          <cell r="AL425">
            <v>0</v>
          </cell>
        </row>
        <row r="426">
          <cell r="B426" t="str">
            <v/>
          </cell>
          <cell r="C426" t="str">
            <v/>
          </cell>
          <cell r="O426" t="str">
            <v/>
          </cell>
          <cell r="Q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X426">
            <v>0</v>
          </cell>
          <cell r="AK426">
            <v>0</v>
          </cell>
          <cell r="AL426">
            <v>0</v>
          </cell>
        </row>
        <row r="427">
          <cell r="B427" t="str">
            <v/>
          </cell>
          <cell r="C427" t="str">
            <v/>
          </cell>
          <cell r="O427" t="str">
            <v/>
          </cell>
          <cell r="Q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X427">
            <v>0</v>
          </cell>
          <cell r="AK427">
            <v>0</v>
          </cell>
          <cell r="AL427">
            <v>0</v>
          </cell>
        </row>
        <row r="428">
          <cell r="B428" t="str">
            <v/>
          </cell>
          <cell r="C428" t="str">
            <v/>
          </cell>
          <cell r="O428" t="str">
            <v/>
          </cell>
          <cell r="Q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X428">
            <v>0</v>
          </cell>
          <cell r="AK428">
            <v>0</v>
          </cell>
          <cell r="AL428">
            <v>0</v>
          </cell>
        </row>
        <row r="429">
          <cell r="B429" t="str">
            <v/>
          </cell>
          <cell r="C429" t="str">
            <v/>
          </cell>
          <cell r="O429" t="str">
            <v/>
          </cell>
          <cell r="Q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X429">
            <v>0</v>
          </cell>
          <cell r="AK429">
            <v>0</v>
          </cell>
          <cell r="AL429">
            <v>0</v>
          </cell>
        </row>
        <row r="430">
          <cell r="B430" t="str">
            <v/>
          </cell>
          <cell r="C430" t="str">
            <v/>
          </cell>
          <cell r="O430" t="str">
            <v/>
          </cell>
          <cell r="Q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X430">
            <v>0</v>
          </cell>
          <cell r="AK430">
            <v>0</v>
          </cell>
          <cell r="AL430">
            <v>0</v>
          </cell>
        </row>
        <row r="431">
          <cell r="B431" t="str">
            <v/>
          </cell>
          <cell r="C431" t="str">
            <v/>
          </cell>
          <cell r="O431" t="str">
            <v/>
          </cell>
          <cell r="Q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X431">
            <v>0</v>
          </cell>
          <cell r="AK431">
            <v>0</v>
          </cell>
          <cell r="AL431">
            <v>0</v>
          </cell>
        </row>
        <row r="432">
          <cell r="B432" t="str">
            <v/>
          </cell>
          <cell r="C432" t="str">
            <v/>
          </cell>
          <cell r="O432" t="str">
            <v/>
          </cell>
          <cell r="Q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X432">
            <v>0</v>
          </cell>
          <cell r="AK432">
            <v>0</v>
          </cell>
          <cell r="AL432">
            <v>0</v>
          </cell>
        </row>
        <row r="433">
          <cell r="B433" t="str">
            <v/>
          </cell>
          <cell r="C433" t="str">
            <v/>
          </cell>
          <cell r="O433" t="str">
            <v/>
          </cell>
          <cell r="Q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X433">
            <v>0</v>
          </cell>
          <cell r="AK433">
            <v>0</v>
          </cell>
          <cell r="AL433">
            <v>0</v>
          </cell>
        </row>
        <row r="434">
          <cell r="B434" t="str">
            <v/>
          </cell>
          <cell r="C434" t="str">
            <v/>
          </cell>
          <cell r="O434" t="str">
            <v/>
          </cell>
          <cell r="Q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X434">
            <v>0</v>
          </cell>
          <cell r="AK434">
            <v>0</v>
          </cell>
          <cell r="AL434">
            <v>0</v>
          </cell>
        </row>
        <row r="435">
          <cell r="B435" t="str">
            <v/>
          </cell>
          <cell r="C435" t="str">
            <v/>
          </cell>
          <cell r="O435" t="str">
            <v/>
          </cell>
          <cell r="Q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X435">
            <v>0</v>
          </cell>
          <cell r="AK435">
            <v>0</v>
          </cell>
          <cell r="AL435">
            <v>0</v>
          </cell>
        </row>
        <row r="436">
          <cell r="B436" t="str">
            <v/>
          </cell>
          <cell r="C436" t="str">
            <v/>
          </cell>
          <cell r="O436" t="str">
            <v/>
          </cell>
          <cell r="Q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X436">
            <v>0</v>
          </cell>
          <cell r="AK436">
            <v>0</v>
          </cell>
          <cell r="AL436">
            <v>0</v>
          </cell>
        </row>
        <row r="437">
          <cell r="B437" t="str">
            <v/>
          </cell>
          <cell r="C437" t="str">
            <v/>
          </cell>
          <cell r="O437" t="str">
            <v/>
          </cell>
          <cell r="Q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X437">
            <v>0</v>
          </cell>
          <cell r="AK437">
            <v>0</v>
          </cell>
          <cell r="AL437">
            <v>0</v>
          </cell>
        </row>
        <row r="438">
          <cell r="B438" t="str">
            <v/>
          </cell>
          <cell r="C438" t="str">
            <v/>
          </cell>
          <cell r="O438" t="str">
            <v/>
          </cell>
          <cell r="Q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X438">
            <v>0</v>
          </cell>
          <cell r="AK438">
            <v>0</v>
          </cell>
          <cell r="AL438">
            <v>0</v>
          </cell>
        </row>
        <row r="439">
          <cell r="B439" t="str">
            <v/>
          </cell>
          <cell r="C439" t="str">
            <v/>
          </cell>
          <cell r="O439" t="str">
            <v/>
          </cell>
          <cell r="Q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X439">
            <v>0</v>
          </cell>
          <cell r="AK439">
            <v>0</v>
          </cell>
          <cell r="AL439">
            <v>0</v>
          </cell>
        </row>
        <row r="440">
          <cell r="B440" t="str">
            <v/>
          </cell>
          <cell r="C440" t="str">
            <v/>
          </cell>
          <cell r="O440" t="str">
            <v/>
          </cell>
          <cell r="Q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X440">
            <v>0</v>
          </cell>
          <cell r="AK440">
            <v>0</v>
          </cell>
          <cell r="AL440">
            <v>0</v>
          </cell>
        </row>
        <row r="441">
          <cell r="B441" t="str">
            <v/>
          </cell>
          <cell r="C441" t="str">
            <v/>
          </cell>
          <cell r="O441" t="str">
            <v/>
          </cell>
          <cell r="Q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X441">
            <v>0</v>
          </cell>
          <cell r="AK441">
            <v>0</v>
          </cell>
          <cell r="AL441">
            <v>0</v>
          </cell>
        </row>
        <row r="442">
          <cell r="B442" t="str">
            <v/>
          </cell>
          <cell r="C442" t="str">
            <v/>
          </cell>
          <cell r="O442" t="str">
            <v/>
          </cell>
          <cell r="Q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X442">
            <v>0</v>
          </cell>
          <cell r="AK442">
            <v>0</v>
          </cell>
          <cell r="AL442">
            <v>0</v>
          </cell>
        </row>
        <row r="443">
          <cell r="B443" t="str">
            <v/>
          </cell>
          <cell r="C443" t="str">
            <v/>
          </cell>
          <cell r="O443" t="str">
            <v/>
          </cell>
          <cell r="Q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X443">
            <v>0</v>
          </cell>
          <cell r="AK443">
            <v>0</v>
          </cell>
          <cell r="AL443">
            <v>0</v>
          </cell>
        </row>
        <row r="444">
          <cell r="B444" t="str">
            <v/>
          </cell>
          <cell r="C444" t="str">
            <v/>
          </cell>
          <cell r="O444" t="str">
            <v/>
          </cell>
          <cell r="Q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X444">
            <v>0</v>
          </cell>
          <cell r="AK444">
            <v>0</v>
          </cell>
          <cell r="AL444">
            <v>0</v>
          </cell>
        </row>
        <row r="445">
          <cell r="B445" t="str">
            <v/>
          </cell>
          <cell r="C445" t="str">
            <v/>
          </cell>
          <cell r="O445" t="str">
            <v/>
          </cell>
          <cell r="Q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X445">
            <v>0</v>
          </cell>
          <cell r="AK445">
            <v>0</v>
          </cell>
          <cell r="AL445">
            <v>0</v>
          </cell>
        </row>
        <row r="446">
          <cell r="B446" t="str">
            <v/>
          </cell>
          <cell r="C446" t="str">
            <v/>
          </cell>
          <cell r="O446" t="str">
            <v/>
          </cell>
          <cell r="Q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X446">
            <v>0</v>
          </cell>
          <cell r="AK446">
            <v>0</v>
          </cell>
          <cell r="AL446">
            <v>0</v>
          </cell>
        </row>
        <row r="447">
          <cell r="B447" t="str">
            <v/>
          </cell>
          <cell r="C447" t="str">
            <v/>
          </cell>
          <cell r="O447" t="str">
            <v/>
          </cell>
          <cell r="Q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X447">
            <v>0</v>
          </cell>
          <cell r="AK447">
            <v>0</v>
          </cell>
          <cell r="AL447">
            <v>0</v>
          </cell>
        </row>
        <row r="448">
          <cell r="B448" t="str">
            <v/>
          </cell>
          <cell r="C448" t="str">
            <v/>
          </cell>
          <cell r="O448" t="str">
            <v/>
          </cell>
          <cell r="Q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X448">
            <v>0</v>
          </cell>
          <cell r="AK448">
            <v>0</v>
          </cell>
          <cell r="AL448">
            <v>0</v>
          </cell>
        </row>
        <row r="449">
          <cell r="B449" t="str">
            <v/>
          </cell>
          <cell r="C449" t="str">
            <v/>
          </cell>
          <cell r="O449" t="str">
            <v/>
          </cell>
          <cell r="Q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X449">
            <v>0</v>
          </cell>
          <cell r="AK449">
            <v>0</v>
          </cell>
          <cell r="AL449">
            <v>0</v>
          </cell>
        </row>
        <row r="450">
          <cell r="B450" t="str">
            <v/>
          </cell>
          <cell r="C450" t="str">
            <v/>
          </cell>
          <cell r="O450" t="str">
            <v/>
          </cell>
          <cell r="Q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X450">
            <v>0</v>
          </cell>
          <cell r="AK450">
            <v>0</v>
          </cell>
          <cell r="AL450">
            <v>0</v>
          </cell>
        </row>
        <row r="451">
          <cell r="B451" t="str">
            <v/>
          </cell>
          <cell r="C451" t="str">
            <v/>
          </cell>
          <cell r="O451" t="str">
            <v/>
          </cell>
          <cell r="Q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X451">
            <v>0</v>
          </cell>
          <cell r="AK451">
            <v>0</v>
          </cell>
          <cell r="AL451">
            <v>0</v>
          </cell>
        </row>
        <row r="452">
          <cell r="B452" t="str">
            <v/>
          </cell>
          <cell r="C452" t="str">
            <v/>
          </cell>
          <cell r="O452" t="str">
            <v/>
          </cell>
          <cell r="Q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X452">
            <v>0</v>
          </cell>
          <cell r="AK452">
            <v>0</v>
          </cell>
          <cell r="AL452">
            <v>0</v>
          </cell>
        </row>
        <row r="453">
          <cell r="B453" t="str">
            <v/>
          </cell>
          <cell r="C453" t="str">
            <v/>
          </cell>
          <cell r="O453" t="str">
            <v/>
          </cell>
          <cell r="Q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X453">
            <v>0</v>
          </cell>
          <cell r="AK453">
            <v>0</v>
          </cell>
          <cell r="AL453">
            <v>0</v>
          </cell>
        </row>
        <row r="454">
          <cell r="B454" t="str">
            <v/>
          </cell>
          <cell r="C454" t="str">
            <v/>
          </cell>
          <cell r="O454" t="str">
            <v/>
          </cell>
          <cell r="Q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X454">
            <v>0</v>
          </cell>
          <cell r="AK454">
            <v>0</v>
          </cell>
          <cell r="AL454">
            <v>0</v>
          </cell>
        </row>
        <row r="455">
          <cell r="B455" t="str">
            <v/>
          </cell>
          <cell r="C455" t="str">
            <v/>
          </cell>
          <cell r="O455" t="str">
            <v/>
          </cell>
          <cell r="Q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X455">
            <v>0</v>
          </cell>
          <cell r="AK455">
            <v>0</v>
          </cell>
          <cell r="AL455">
            <v>0</v>
          </cell>
        </row>
        <row r="456">
          <cell r="B456" t="str">
            <v/>
          </cell>
          <cell r="C456" t="str">
            <v/>
          </cell>
          <cell r="O456" t="str">
            <v/>
          </cell>
          <cell r="Q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X456">
            <v>0</v>
          </cell>
          <cell r="AK456">
            <v>0</v>
          </cell>
          <cell r="AL456">
            <v>0</v>
          </cell>
        </row>
        <row r="457">
          <cell r="B457" t="str">
            <v/>
          </cell>
          <cell r="C457" t="str">
            <v/>
          </cell>
          <cell r="O457" t="str">
            <v/>
          </cell>
          <cell r="Q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X457">
            <v>0</v>
          </cell>
          <cell r="AK457">
            <v>0</v>
          </cell>
          <cell r="AL457">
            <v>0</v>
          </cell>
        </row>
        <row r="458">
          <cell r="B458" t="str">
            <v/>
          </cell>
          <cell r="C458" t="str">
            <v/>
          </cell>
          <cell r="O458" t="str">
            <v/>
          </cell>
          <cell r="Q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X458">
            <v>0</v>
          </cell>
          <cell r="AK458">
            <v>0</v>
          </cell>
          <cell r="AL458">
            <v>0</v>
          </cell>
        </row>
        <row r="459">
          <cell r="B459" t="str">
            <v/>
          </cell>
          <cell r="C459" t="str">
            <v/>
          </cell>
          <cell r="O459" t="str">
            <v/>
          </cell>
          <cell r="Q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X459">
            <v>0</v>
          </cell>
          <cell r="AK459">
            <v>0</v>
          </cell>
          <cell r="AL459">
            <v>0</v>
          </cell>
        </row>
        <row r="460">
          <cell r="B460" t="str">
            <v/>
          </cell>
          <cell r="C460" t="str">
            <v/>
          </cell>
          <cell r="O460" t="str">
            <v/>
          </cell>
          <cell r="Q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X460">
            <v>0</v>
          </cell>
          <cell r="AK460">
            <v>0</v>
          </cell>
          <cell r="AL460">
            <v>0</v>
          </cell>
        </row>
        <row r="461">
          <cell r="B461" t="str">
            <v/>
          </cell>
          <cell r="C461" t="str">
            <v/>
          </cell>
          <cell r="O461" t="str">
            <v/>
          </cell>
          <cell r="Q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X461">
            <v>0</v>
          </cell>
          <cell r="AK461">
            <v>0</v>
          </cell>
          <cell r="AL461">
            <v>0</v>
          </cell>
        </row>
        <row r="462">
          <cell r="B462" t="str">
            <v/>
          </cell>
          <cell r="C462" t="str">
            <v/>
          </cell>
          <cell r="O462" t="str">
            <v/>
          </cell>
          <cell r="Q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X462">
            <v>0</v>
          </cell>
          <cell r="AK462">
            <v>0</v>
          </cell>
          <cell r="AL462">
            <v>0</v>
          </cell>
        </row>
        <row r="463">
          <cell r="B463" t="str">
            <v/>
          </cell>
          <cell r="C463" t="str">
            <v/>
          </cell>
          <cell r="O463" t="str">
            <v/>
          </cell>
          <cell r="Q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X463">
            <v>0</v>
          </cell>
          <cell r="AK463">
            <v>0</v>
          </cell>
          <cell r="AL463">
            <v>0</v>
          </cell>
        </row>
        <row r="464">
          <cell r="B464" t="str">
            <v/>
          </cell>
          <cell r="C464" t="str">
            <v/>
          </cell>
          <cell r="O464" t="str">
            <v/>
          </cell>
          <cell r="Q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X464">
            <v>0</v>
          </cell>
          <cell r="AK464">
            <v>0</v>
          </cell>
          <cell r="AL464">
            <v>0</v>
          </cell>
        </row>
        <row r="465">
          <cell r="B465" t="str">
            <v/>
          </cell>
          <cell r="C465" t="str">
            <v/>
          </cell>
          <cell r="O465" t="str">
            <v/>
          </cell>
          <cell r="Q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X465">
            <v>0</v>
          </cell>
          <cell r="AK465">
            <v>0</v>
          </cell>
          <cell r="AL465">
            <v>0</v>
          </cell>
        </row>
        <row r="466">
          <cell r="B466" t="str">
            <v/>
          </cell>
          <cell r="C466" t="str">
            <v/>
          </cell>
          <cell r="O466" t="str">
            <v/>
          </cell>
          <cell r="Q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X466">
            <v>0</v>
          </cell>
          <cell r="AK466">
            <v>0</v>
          </cell>
          <cell r="AL466">
            <v>0</v>
          </cell>
        </row>
        <row r="467">
          <cell r="B467" t="str">
            <v/>
          </cell>
          <cell r="C467" t="str">
            <v/>
          </cell>
          <cell r="O467" t="str">
            <v/>
          </cell>
          <cell r="Q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X467">
            <v>0</v>
          </cell>
          <cell r="AK467">
            <v>0</v>
          </cell>
          <cell r="AL467">
            <v>0</v>
          </cell>
        </row>
        <row r="468">
          <cell r="B468" t="str">
            <v/>
          </cell>
          <cell r="C468" t="str">
            <v/>
          </cell>
          <cell r="O468" t="str">
            <v/>
          </cell>
          <cell r="Q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X468">
            <v>0</v>
          </cell>
          <cell r="AK468">
            <v>0</v>
          </cell>
          <cell r="AL468">
            <v>0</v>
          </cell>
        </row>
        <row r="469">
          <cell r="B469" t="str">
            <v/>
          </cell>
          <cell r="C469" t="str">
            <v/>
          </cell>
          <cell r="O469" t="str">
            <v/>
          </cell>
          <cell r="Q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X469">
            <v>0</v>
          </cell>
          <cell r="AK469">
            <v>0</v>
          </cell>
          <cell r="AL469">
            <v>0</v>
          </cell>
        </row>
        <row r="470">
          <cell r="B470" t="str">
            <v/>
          </cell>
          <cell r="C470" t="str">
            <v/>
          </cell>
          <cell r="O470" t="str">
            <v/>
          </cell>
          <cell r="Q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X470">
            <v>0</v>
          </cell>
          <cell r="AK470">
            <v>0</v>
          </cell>
          <cell r="AL470">
            <v>0</v>
          </cell>
        </row>
        <row r="471">
          <cell r="B471" t="str">
            <v/>
          </cell>
          <cell r="C471" t="str">
            <v/>
          </cell>
          <cell r="O471" t="str">
            <v/>
          </cell>
          <cell r="Q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X471">
            <v>0</v>
          </cell>
          <cell r="AK471">
            <v>0</v>
          </cell>
          <cell r="AL471">
            <v>0</v>
          </cell>
        </row>
        <row r="472">
          <cell r="B472" t="str">
            <v/>
          </cell>
          <cell r="C472" t="str">
            <v/>
          </cell>
          <cell r="O472" t="str">
            <v/>
          </cell>
          <cell r="Q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X472">
            <v>0</v>
          </cell>
          <cell r="AK472">
            <v>0</v>
          </cell>
          <cell r="AL472">
            <v>0</v>
          </cell>
        </row>
        <row r="473">
          <cell r="B473" t="str">
            <v/>
          </cell>
          <cell r="C473" t="str">
            <v/>
          </cell>
          <cell r="O473" t="str">
            <v/>
          </cell>
          <cell r="Q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X473">
            <v>0</v>
          </cell>
          <cell r="AK473">
            <v>0</v>
          </cell>
          <cell r="AL473">
            <v>0</v>
          </cell>
        </row>
        <row r="474">
          <cell r="B474" t="str">
            <v/>
          </cell>
          <cell r="C474" t="str">
            <v/>
          </cell>
          <cell r="O474" t="str">
            <v/>
          </cell>
          <cell r="Q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X474">
            <v>0</v>
          </cell>
          <cell r="AK474">
            <v>0</v>
          </cell>
          <cell r="AL474">
            <v>0</v>
          </cell>
        </row>
        <row r="475">
          <cell r="B475" t="str">
            <v/>
          </cell>
          <cell r="C475" t="str">
            <v/>
          </cell>
          <cell r="O475" t="str">
            <v/>
          </cell>
          <cell r="Q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X475">
            <v>0</v>
          </cell>
          <cell r="AK475">
            <v>0</v>
          </cell>
          <cell r="AL475">
            <v>0</v>
          </cell>
        </row>
        <row r="476">
          <cell r="B476" t="str">
            <v/>
          </cell>
          <cell r="C476" t="str">
            <v/>
          </cell>
          <cell r="O476" t="str">
            <v/>
          </cell>
          <cell r="Q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X476">
            <v>0</v>
          </cell>
          <cell r="AK476">
            <v>0</v>
          </cell>
          <cell r="AL476">
            <v>0</v>
          </cell>
        </row>
        <row r="477">
          <cell r="B477" t="str">
            <v/>
          </cell>
          <cell r="C477" t="str">
            <v/>
          </cell>
          <cell r="O477" t="str">
            <v/>
          </cell>
          <cell r="Q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X477">
            <v>0</v>
          </cell>
          <cell r="AK477">
            <v>0</v>
          </cell>
          <cell r="AL477">
            <v>0</v>
          </cell>
        </row>
        <row r="478">
          <cell r="B478" t="str">
            <v/>
          </cell>
          <cell r="C478" t="str">
            <v/>
          </cell>
          <cell r="O478" t="str">
            <v/>
          </cell>
          <cell r="Q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X478">
            <v>0</v>
          </cell>
          <cell r="AK478">
            <v>0</v>
          </cell>
          <cell r="AL478">
            <v>0</v>
          </cell>
        </row>
        <row r="479">
          <cell r="B479" t="str">
            <v/>
          </cell>
          <cell r="C479" t="str">
            <v/>
          </cell>
          <cell r="O479" t="str">
            <v/>
          </cell>
          <cell r="Q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X479">
            <v>0</v>
          </cell>
          <cell r="AK479">
            <v>0</v>
          </cell>
          <cell r="AL479">
            <v>0</v>
          </cell>
        </row>
        <row r="480">
          <cell r="B480" t="str">
            <v/>
          </cell>
          <cell r="C480" t="str">
            <v/>
          </cell>
          <cell r="O480" t="str">
            <v/>
          </cell>
          <cell r="Q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X480">
            <v>0</v>
          </cell>
          <cell r="AK480">
            <v>0</v>
          </cell>
          <cell r="AL480">
            <v>0</v>
          </cell>
        </row>
        <row r="481">
          <cell r="B481" t="str">
            <v/>
          </cell>
          <cell r="C481" t="str">
            <v/>
          </cell>
          <cell r="O481" t="str">
            <v/>
          </cell>
          <cell r="Q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X481">
            <v>0</v>
          </cell>
          <cell r="AK481">
            <v>0</v>
          </cell>
          <cell r="AL481">
            <v>0</v>
          </cell>
        </row>
        <row r="482">
          <cell r="B482" t="str">
            <v/>
          </cell>
          <cell r="C482" t="str">
            <v/>
          </cell>
          <cell r="O482" t="str">
            <v/>
          </cell>
          <cell r="Q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X482">
            <v>0</v>
          </cell>
          <cell r="AK482">
            <v>0</v>
          </cell>
          <cell r="AL482">
            <v>0</v>
          </cell>
        </row>
        <row r="483">
          <cell r="B483" t="str">
            <v/>
          </cell>
          <cell r="C483" t="str">
            <v/>
          </cell>
          <cell r="O483" t="str">
            <v/>
          </cell>
          <cell r="Q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X483">
            <v>0</v>
          </cell>
          <cell r="AK483">
            <v>0</v>
          </cell>
          <cell r="AL483">
            <v>0</v>
          </cell>
        </row>
        <row r="484">
          <cell r="B484" t="str">
            <v/>
          </cell>
          <cell r="C484" t="str">
            <v/>
          </cell>
          <cell r="O484" t="str">
            <v/>
          </cell>
          <cell r="Q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X484">
            <v>0</v>
          </cell>
          <cell r="AK484">
            <v>0</v>
          </cell>
          <cell r="AL484">
            <v>0</v>
          </cell>
        </row>
        <row r="485">
          <cell r="B485" t="str">
            <v/>
          </cell>
          <cell r="C485" t="str">
            <v/>
          </cell>
          <cell r="O485" t="str">
            <v/>
          </cell>
          <cell r="Q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X485">
            <v>0</v>
          </cell>
          <cell r="AK485">
            <v>0</v>
          </cell>
          <cell r="AL485">
            <v>0</v>
          </cell>
        </row>
        <row r="486">
          <cell r="B486" t="str">
            <v/>
          </cell>
          <cell r="C486" t="str">
            <v/>
          </cell>
          <cell r="O486" t="str">
            <v/>
          </cell>
          <cell r="Q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X486">
            <v>0</v>
          </cell>
          <cell r="AK486">
            <v>0</v>
          </cell>
          <cell r="AL486">
            <v>0</v>
          </cell>
        </row>
        <row r="487">
          <cell r="B487" t="str">
            <v/>
          </cell>
          <cell r="C487" t="str">
            <v/>
          </cell>
          <cell r="O487" t="str">
            <v/>
          </cell>
          <cell r="Q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X487">
            <v>0</v>
          </cell>
          <cell r="AK487">
            <v>0</v>
          </cell>
          <cell r="AL487">
            <v>0</v>
          </cell>
        </row>
        <row r="488">
          <cell r="B488" t="str">
            <v/>
          </cell>
          <cell r="C488" t="str">
            <v/>
          </cell>
          <cell r="O488" t="str">
            <v/>
          </cell>
          <cell r="Q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X488">
            <v>0</v>
          </cell>
          <cell r="AK488">
            <v>0</v>
          </cell>
          <cell r="AL488">
            <v>0</v>
          </cell>
        </row>
        <row r="489">
          <cell r="B489" t="str">
            <v/>
          </cell>
          <cell r="C489" t="str">
            <v/>
          </cell>
          <cell r="O489" t="str">
            <v/>
          </cell>
          <cell r="Q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X489">
            <v>0</v>
          </cell>
          <cell r="AK489">
            <v>0</v>
          </cell>
          <cell r="AL489">
            <v>0</v>
          </cell>
        </row>
        <row r="490">
          <cell r="B490" t="str">
            <v/>
          </cell>
          <cell r="C490" t="str">
            <v/>
          </cell>
          <cell r="O490" t="str">
            <v/>
          </cell>
          <cell r="Q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X490">
            <v>0</v>
          </cell>
          <cell r="AK490">
            <v>0</v>
          </cell>
          <cell r="AL490">
            <v>0</v>
          </cell>
        </row>
        <row r="491">
          <cell r="B491" t="str">
            <v/>
          </cell>
          <cell r="C491" t="str">
            <v/>
          </cell>
          <cell r="O491" t="str">
            <v/>
          </cell>
          <cell r="Q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X491">
            <v>0</v>
          </cell>
          <cell r="AK491">
            <v>0</v>
          </cell>
          <cell r="AL491">
            <v>0</v>
          </cell>
        </row>
        <row r="492">
          <cell r="B492" t="str">
            <v/>
          </cell>
          <cell r="C492" t="str">
            <v/>
          </cell>
          <cell r="O492" t="str">
            <v/>
          </cell>
          <cell r="Q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X492">
            <v>0</v>
          </cell>
          <cell r="AK492">
            <v>0</v>
          </cell>
          <cell r="AL492">
            <v>0</v>
          </cell>
        </row>
        <row r="493">
          <cell r="B493" t="str">
            <v/>
          </cell>
          <cell r="C493" t="str">
            <v/>
          </cell>
          <cell r="O493" t="str">
            <v/>
          </cell>
          <cell r="Q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X493">
            <v>0</v>
          </cell>
          <cell r="AK493">
            <v>0</v>
          </cell>
          <cell r="AL493">
            <v>0</v>
          </cell>
        </row>
        <row r="494">
          <cell r="B494" t="str">
            <v/>
          </cell>
          <cell r="C494" t="str">
            <v/>
          </cell>
          <cell r="O494" t="str">
            <v/>
          </cell>
          <cell r="Q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X494">
            <v>0</v>
          </cell>
          <cell r="AK494">
            <v>0</v>
          </cell>
          <cell r="AL494">
            <v>0</v>
          </cell>
        </row>
        <row r="495">
          <cell r="B495" t="str">
            <v/>
          </cell>
          <cell r="C495" t="str">
            <v/>
          </cell>
          <cell r="O495" t="str">
            <v/>
          </cell>
          <cell r="Q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X495">
            <v>0</v>
          </cell>
          <cell r="AK495">
            <v>0</v>
          </cell>
          <cell r="AL495">
            <v>0</v>
          </cell>
        </row>
        <row r="496">
          <cell r="B496" t="str">
            <v/>
          </cell>
          <cell r="C496" t="str">
            <v/>
          </cell>
          <cell r="O496" t="str">
            <v/>
          </cell>
          <cell r="Q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X496">
            <v>0</v>
          </cell>
          <cell r="AK496">
            <v>0</v>
          </cell>
          <cell r="AL496">
            <v>0</v>
          </cell>
        </row>
        <row r="497">
          <cell r="B497" t="str">
            <v/>
          </cell>
          <cell r="C497" t="str">
            <v/>
          </cell>
          <cell r="O497" t="str">
            <v/>
          </cell>
          <cell r="Q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X497">
            <v>0</v>
          </cell>
          <cell r="AK497">
            <v>0</v>
          </cell>
          <cell r="AL497">
            <v>0</v>
          </cell>
        </row>
        <row r="498">
          <cell r="B498" t="str">
            <v/>
          </cell>
          <cell r="C498" t="str">
            <v/>
          </cell>
          <cell r="O498" t="str">
            <v/>
          </cell>
          <cell r="Q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X498">
            <v>0</v>
          </cell>
          <cell r="AK498">
            <v>0</v>
          </cell>
          <cell r="AL498">
            <v>0</v>
          </cell>
        </row>
        <row r="499">
          <cell r="B499" t="str">
            <v/>
          </cell>
          <cell r="C499" t="str">
            <v/>
          </cell>
          <cell r="O499" t="str">
            <v/>
          </cell>
          <cell r="Q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X499">
            <v>0</v>
          </cell>
          <cell r="AK499">
            <v>0</v>
          </cell>
          <cell r="AL499">
            <v>0</v>
          </cell>
        </row>
        <row r="500">
          <cell r="B500" t="str">
            <v/>
          </cell>
          <cell r="C500" t="str">
            <v/>
          </cell>
          <cell r="O500" t="str">
            <v/>
          </cell>
          <cell r="Q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X500">
            <v>0</v>
          </cell>
          <cell r="AK500">
            <v>0</v>
          </cell>
          <cell r="AL500">
            <v>0</v>
          </cell>
        </row>
        <row r="501">
          <cell r="B501" t="str">
            <v/>
          </cell>
          <cell r="C501" t="str">
            <v/>
          </cell>
          <cell r="O501" t="str">
            <v/>
          </cell>
          <cell r="Q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X501">
            <v>0</v>
          </cell>
          <cell r="AK501">
            <v>0</v>
          </cell>
          <cell r="AL501">
            <v>0</v>
          </cell>
        </row>
        <row r="502">
          <cell r="B502" t="str">
            <v/>
          </cell>
          <cell r="C502" t="str">
            <v/>
          </cell>
          <cell r="O502" t="str">
            <v/>
          </cell>
          <cell r="Q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X502">
            <v>0</v>
          </cell>
          <cell r="AK502">
            <v>0</v>
          </cell>
          <cell r="AL502">
            <v>0</v>
          </cell>
        </row>
        <row r="503">
          <cell r="B503" t="str">
            <v/>
          </cell>
          <cell r="C503" t="str">
            <v/>
          </cell>
          <cell r="O503" t="str">
            <v/>
          </cell>
          <cell r="Q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X503">
            <v>0</v>
          </cell>
          <cell r="AK503">
            <v>0</v>
          </cell>
          <cell r="AL503">
            <v>0</v>
          </cell>
        </row>
        <row r="504">
          <cell r="B504" t="str">
            <v/>
          </cell>
          <cell r="C504" t="str">
            <v/>
          </cell>
          <cell r="O504" t="str">
            <v/>
          </cell>
          <cell r="Q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X504">
            <v>0</v>
          </cell>
          <cell r="AK504">
            <v>0</v>
          </cell>
          <cell r="AL504">
            <v>0</v>
          </cell>
        </row>
        <row r="505">
          <cell r="B505" t="str">
            <v/>
          </cell>
          <cell r="C505" t="str">
            <v/>
          </cell>
          <cell r="O505" t="str">
            <v/>
          </cell>
          <cell r="Q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X505">
            <v>0</v>
          </cell>
          <cell r="AK505">
            <v>0</v>
          </cell>
          <cell r="AL505">
            <v>0</v>
          </cell>
        </row>
        <row r="506">
          <cell r="B506" t="str">
            <v/>
          </cell>
          <cell r="C506" t="str">
            <v/>
          </cell>
          <cell r="O506" t="str">
            <v/>
          </cell>
          <cell r="Q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X506">
            <v>0</v>
          </cell>
          <cell r="AK506">
            <v>0</v>
          </cell>
          <cell r="AL506">
            <v>0</v>
          </cell>
        </row>
        <row r="507">
          <cell r="B507" t="str">
            <v/>
          </cell>
          <cell r="C507" t="str">
            <v/>
          </cell>
          <cell r="O507" t="str">
            <v/>
          </cell>
          <cell r="Q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X507">
            <v>0</v>
          </cell>
          <cell r="AK507">
            <v>0</v>
          </cell>
          <cell r="AL507">
            <v>0</v>
          </cell>
        </row>
        <row r="508">
          <cell r="B508" t="str">
            <v/>
          </cell>
          <cell r="C508" t="str">
            <v/>
          </cell>
          <cell r="O508" t="str">
            <v/>
          </cell>
          <cell r="Q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X508">
            <v>0</v>
          </cell>
          <cell r="AK508">
            <v>0</v>
          </cell>
          <cell r="AL508">
            <v>0</v>
          </cell>
        </row>
        <row r="509">
          <cell r="B509" t="str">
            <v/>
          </cell>
          <cell r="C509" t="str">
            <v/>
          </cell>
          <cell r="O509" t="str">
            <v/>
          </cell>
          <cell r="Q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X509">
            <v>0</v>
          </cell>
          <cell r="AK509">
            <v>0</v>
          </cell>
          <cell r="AL509">
            <v>0</v>
          </cell>
        </row>
        <row r="510">
          <cell r="B510" t="str">
            <v/>
          </cell>
          <cell r="C510" t="str">
            <v/>
          </cell>
          <cell r="O510" t="str">
            <v/>
          </cell>
          <cell r="Q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X510">
            <v>0</v>
          </cell>
          <cell r="AK510">
            <v>0</v>
          </cell>
          <cell r="AL510">
            <v>0</v>
          </cell>
        </row>
        <row r="511">
          <cell r="B511" t="str">
            <v/>
          </cell>
          <cell r="C511" t="str">
            <v/>
          </cell>
          <cell r="O511" t="str">
            <v/>
          </cell>
          <cell r="Q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X511">
            <v>0</v>
          </cell>
          <cell r="AK511">
            <v>0</v>
          </cell>
          <cell r="AL511">
            <v>0</v>
          </cell>
        </row>
        <row r="512">
          <cell r="B512" t="str">
            <v/>
          </cell>
          <cell r="C512" t="str">
            <v/>
          </cell>
          <cell r="O512" t="str">
            <v/>
          </cell>
          <cell r="Q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X512">
            <v>0</v>
          </cell>
          <cell r="AK512">
            <v>0</v>
          </cell>
          <cell r="AL512">
            <v>0</v>
          </cell>
        </row>
        <row r="513">
          <cell r="B513" t="str">
            <v/>
          </cell>
          <cell r="C513" t="str">
            <v/>
          </cell>
          <cell r="O513" t="str">
            <v/>
          </cell>
          <cell r="Q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X513">
            <v>0</v>
          </cell>
          <cell r="AK513">
            <v>0</v>
          </cell>
          <cell r="AL513">
            <v>0</v>
          </cell>
        </row>
        <row r="514">
          <cell r="B514" t="str">
            <v/>
          </cell>
          <cell r="C514" t="str">
            <v/>
          </cell>
          <cell r="O514" t="str">
            <v/>
          </cell>
          <cell r="Q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X514">
            <v>0</v>
          </cell>
          <cell r="AK514">
            <v>0</v>
          </cell>
          <cell r="AL514">
            <v>0</v>
          </cell>
        </row>
        <row r="515">
          <cell r="B515" t="str">
            <v/>
          </cell>
          <cell r="C515" t="str">
            <v/>
          </cell>
          <cell r="O515" t="str">
            <v/>
          </cell>
          <cell r="Q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X515">
            <v>0</v>
          </cell>
          <cell r="AK515">
            <v>0</v>
          </cell>
          <cell r="AL515">
            <v>0</v>
          </cell>
        </row>
        <row r="516">
          <cell r="B516" t="str">
            <v/>
          </cell>
          <cell r="C516" t="str">
            <v/>
          </cell>
          <cell r="O516" t="str">
            <v/>
          </cell>
          <cell r="Q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X516">
            <v>0</v>
          </cell>
          <cell r="AK516">
            <v>0</v>
          </cell>
          <cell r="AL516">
            <v>0</v>
          </cell>
        </row>
        <row r="517">
          <cell r="B517" t="str">
            <v/>
          </cell>
          <cell r="C517" t="str">
            <v/>
          </cell>
          <cell r="O517" t="str">
            <v/>
          </cell>
          <cell r="Q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X517">
            <v>0</v>
          </cell>
          <cell r="AK517">
            <v>0</v>
          </cell>
          <cell r="AL517">
            <v>0</v>
          </cell>
        </row>
        <row r="518">
          <cell r="B518" t="str">
            <v/>
          </cell>
          <cell r="C518" t="str">
            <v/>
          </cell>
          <cell r="O518" t="str">
            <v/>
          </cell>
          <cell r="Q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X518">
            <v>0</v>
          </cell>
          <cell r="AK518">
            <v>0</v>
          </cell>
          <cell r="AL518">
            <v>0</v>
          </cell>
        </row>
        <row r="519">
          <cell r="B519" t="str">
            <v/>
          </cell>
          <cell r="C519" t="str">
            <v/>
          </cell>
          <cell r="O519" t="str">
            <v/>
          </cell>
          <cell r="Q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X519">
            <v>0</v>
          </cell>
          <cell r="AK519">
            <v>0</v>
          </cell>
          <cell r="AL519">
            <v>0</v>
          </cell>
        </row>
        <row r="520">
          <cell r="B520" t="str">
            <v/>
          </cell>
          <cell r="C520" t="str">
            <v/>
          </cell>
          <cell r="O520" t="str">
            <v/>
          </cell>
          <cell r="Q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X520">
            <v>0</v>
          </cell>
          <cell r="AK520">
            <v>0</v>
          </cell>
          <cell r="AL520">
            <v>0</v>
          </cell>
        </row>
        <row r="521">
          <cell r="B521" t="str">
            <v/>
          </cell>
          <cell r="C521" t="str">
            <v/>
          </cell>
          <cell r="O521" t="str">
            <v/>
          </cell>
          <cell r="Q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X521">
            <v>0</v>
          </cell>
          <cell r="AK521">
            <v>0</v>
          </cell>
          <cell r="AL521">
            <v>0</v>
          </cell>
        </row>
        <row r="522">
          <cell r="B522" t="str">
            <v/>
          </cell>
          <cell r="C522" t="str">
            <v/>
          </cell>
          <cell r="O522" t="str">
            <v/>
          </cell>
          <cell r="Q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X522">
            <v>0</v>
          </cell>
          <cell r="AK522">
            <v>0</v>
          </cell>
          <cell r="AL522">
            <v>0</v>
          </cell>
        </row>
        <row r="523">
          <cell r="B523" t="str">
            <v/>
          </cell>
          <cell r="C523" t="str">
            <v/>
          </cell>
          <cell r="O523" t="str">
            <v/>
          </cell>
          <cell r="Q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X523">
            <v>0</v>
          </cell>
          <cell r="AK523">
            <v>0</v>
          </cell>
          <cell r="AL523">
            <v>0</v>
          </cell>
        </row>
        <row r="524">
          <cell r="B524" t="str">
            <v/>
          </cell>
          <cell r="C524" t="str">
            <v/>
          </cell>
          <cell r="O524" t="str">
            <v/>
          </cell>
          <cell r="Q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X524">
            <v>0</v>
          </cell>
          <cell r="AK524">
            <v>0</v>
          </cell>
          <cell r="AL524">
            <v>0</v>
          </cell>
        </row>
        <row r="525">
          <cell r="B525" t="str">
            <v/>
          </cell>
          <cell r="C525" t="str">
            <v/>
          </cell>
          <cell r="O525" t="str">
            <v/>
          </cell>
          <cell r="Q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X525">
            <v>0</v>
          </cell>
          <cell r="AK525">
            <v>0</v>
          </cell>
          <cell r="AL525">
            <v>0</v>
          </cell>
        </row>
        <row r="526">
          <cell r="B526" t="str">
            <v/>
          </cell>
          <cell r="C526" t="str">
            <v/>
          </cell>
          <cell r="O526" t="str">
            <v/>
          </cell>
          <cell r="Q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X526">
            <v>0</v>
          </cell>
          <cell r="AK526">
            <v>0</v>
          </cell>
          <cell r="AL526">
            <v>0</v>
          </cell>
        </row>
        <row r="527">
          <cell r="B527" t="str">
            <v/>
          </cell>
          <cell r="C527" t="str">
            <v/>
          </cell>
          <cell r="O527" t="str">
            <v/>
          </cell>
          <cell r="Q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X527">
            <v>0</v>
          </cell>
          <cell r="AK527">
            <v>0</v>
          </cell>
          <cell r="AL527">
            <v>0</v>
          </cell>
        </row>
        <row r="528">
          <cell r="B528" t="str">
            <v/>
          </cell>
          <cell r="C528" t="str">
            <v/>
          </cell>
          <cell r="O528" t="str">
            <v/>
          </cell>
          <cell r="Q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X528">
            <v>0</v>
          </cell>
          <cell r="AK528">
            <v>0</v>
          </cell>
          <cell r="AL528">
            <v>0</v>
          </cell>
        </row>
        <row r="529">
          <cell r="B529" t="str">
            <v/>
          </cell>
          <cell r="C529" t="str">
            <v/>
          </cell>
          <cell r="O529" t="str">
            <v/>
          </cell>
          <cell r="Q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X529">
            <v>0</v>
          </cell>
          <cell r="AK529">
            <v>0</v>
          </cell>
          <cell r="AL529">
            <v>0</v>
          </cell>
        </row>
        <row r="530">
          <cell r="B530" t="str">
            <v/>
          </cell>
          <cell r="C530" t="str">
            <v/>
          </cell>
          <cell r="O530" t="str">
            <v/>
          </cell>
          <cell r="Q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X530">
            <v>0</v>
          </cell>
          <cell r="AK530">
            <v>0</v>
          </cell>
          <cell r="AL530">
            <v>0</v>
          </cell>
        </row>
        <row r="531">
          <cell r="B531" t="str">
            <v/>
          </cell>
          <cell r="C531" t="str">
            <v/>
          </cell>
          <cell r="O531" t="str">
            <v/>
          </cell>
          <cell r="Q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X531">
            <v>0</v>
          </cell>
          <cell r="AK531">
            <v>0</v>
          </cell>
          <cell r="AL531">
            <v>0</v>
          </cell>
        </row>
        <row r="532">
          <cell r="B532" t="str">
            <v/>
          </cell>
          <cell r="C532" t="str">
            <v/>
          </cell>
          <cell r="O532" t="str">
            <v/>
          </cell>
          <cell r="Q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X532">
            <v>0</v>
          </cell>
          <cell r="AK532">
            <v>0</v>
          </cell>
          <cell r="AL532">
            <v>0</v>
          </cell>
        </row>
        <row r="533">
          <cell r="B533" t="str">
            <v/>
          </cell>
          <cell r="C533" t="str">
            <v/>
          </cell>
          <cell r="O533" t="str">
            <v/>
          </cell>
          <cell r="Q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X533">
            <v>0</v>
          </cell>
          <cell r="AK533">
            <v>0</v>
          </cell>
          <cell r="AL533">
            <v>0</v>
          </cell>
        </row>
        <row r="534">
          <cell r="B534" t="str">
            <v/>
          </cell>
          <cell r="C534" t="str">
            <v/>
          </cell>
          <cell r="O534" t="str">
            <v/>
          </cell>
          <cell r="Q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X534">
            <v>0</v>
          </cell>
          <cell r="AK534">
            <v>0</v>
          </cell>
          <cell r="AL534">
            <v>0</v>
          </cell>
        </row>
        <row r="535">
          <cell r="B535" t="str">
            <v/>
          </cell>
          <cell r="C535" t="str">
            <v/>
          </cell>
          <cell r="O535" t="str">
            <v/>
          </cell>
          <cell r="Q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X535">
            <v>0</v>
          </cell>
          <cell r="AK535">
            <v>0</v>
          </cell>
          <cell r="AL535">
            <v>0</v>
          </cell>
        </row>
        <row r="536">
          <cell r="B536" t="str">
            <v/>
          </cell>
          <cell r="C536" t="str">
            <v/>
          </cell>
          <cell r="O536" t="str">
            <v/>
          </cell>
          <cell r="Q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X536">
            <v>0</v>
          </cell>
          <cell r="AK536">
            <v>0</v>
          </cell>
          <cell r="AL536">
            <v>0</v>
          </cell>
        </row>
        <row r="537">
          <cell r="B537" t="str">
            <v/>
          </cell>
          <cell r="C537" t="str">
            <v/>
          </cell>
          <cell r="O537" t="str">
            <v/>
          </cell>
          <cell r="Q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X537">
            <v>0</v>
          </cell>
          <cell r="AK537">
            <v>0</v>
          </cell>
          <cell r="AL537">
            <v>0</v>
          </cell>
        </row>
        <row r="538">
          <cell r="B538" t="str">
            <v/>
          </cell>
          <cell r="C538" t="str">
            <v/>
          </cell>
          <cell r="O538" t="str">
            <v/>
          </cell>
          <cell r="Q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X538">
            <v>0</v>
          </cell>
          <cell r="AK538">
            <v>0</v>
          </cell>
          <cell r="AL538">
            <v>0</v>
          </cell>
        </row>
        <row r="539">
          <cell r="B539" t="str">
            <v/>
          </cell>
          <cell r="C539" t="str">
            <v/>
          </cell>
          <cell r="O539" t="str">
            <v/>
          </cell>
          <cell r="Q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X539">
            <v>0</v>
          </cell>
          <cell r="AK539">
            <v>0</v>
          </cell>
          <cell r="AL539">
            <v>0</v>
          </cell>
        </row>
        <row r="540">
          <cell r="B540" t="str">
            <v/>
          </cell>
          <cell r="C540" t="str">
            <v/>
          </cell>
          <cell r="O540" t="str">
            <v/>
          </cell>
          <cell r="Q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X540">
            <v>0</v>
          </cell>
          <cell r="AK540">
            <v>0</v>
          </cell>
          <cell r="AL540">
            <v>0</v>
          </cell>
        </row>
        <row r="541">
          <cell r="B541" t="str">
            <v/>
          </cell>
          <cell r="C541" t="str">
            <v/>
          </cell>
          <cell r="O541" t="str">
            <v/>
          </cell>
          <cell r="Q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X541">
            <v>0</v>
          </cell>
          <cell r="AK541">
            <v>0</v>
          </cell>
          <cell r="AL541">
            <v>0</v>
          </cell>
        </row>
        <row r="542">
          <cell r="B542" t="str">
            <v/>
          </cell>
          <cell r="C542" t="str">
            <v/>
          </cell>
          <cell r="O542" t="str">
            <v/>
          </cell>
          <cell r="Q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X542">
            <v>0</v>
          </cell>
          <cell r="AK542">
            <v>0</v>
          </cell>
          <cell r="AL542">
            <v>0</v>
          </cell>
        </row>
        <row r="543">
          <cell r="B543" t="str">
            <v/>
          </cell>
          <cell r="C543" t="str">
            <v/>
          </cell>
          <cell r="O543" t="str">
            <v/>
          </cell>
          <cell r="Q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X543">
            <v>0</v>
          </cell>
          <cell r="AK543">
            <v>0</v>
          </cell>
          <cell r="AL543">
            <v>0</v>
          </cell>
        </row>
        <row r="544">
          <cell r="B544" t="str">
            <v/>
          </cell>
          <cell r="C544" t="str">
            <v/>
          </cell>
          <cell r="O544" t="str">
            <v/>
          </cell>
          <cell r="Q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X544">
            <v>0</v>
          </cell>
          <cell r="AK544">
            <v>0</v>
          </cell>
          <cell r="AL544">
            <v>0</v>
          </cell>
        </row>
        <row r="545">
          <cell r="B545" t="str">
            <v/>
          </cell>
          <cell r="C545" t="str">
            <v/>
          </cell>
          <cell r="O545" t="str">
            <v/>
          </cell>
          <cell r="Q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X545">
            <v>0</v>
          </cell>
          <cell r="AK545">
            <v>0</v>
          </cell>
          <cell r="AL545">
            <v>0</v>
          </cell>
        </row>
        <row r="546">
          <cell r="B546" t="str">
            <v/>
          </cell>
          <cell r="C546" t="str">
            <v/>
          </cell>
          <cell r="O546" t="str">
            <v/>
          </cell>
          <cell r="Q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X546">
            <v>0</v>
          </cell>
          <cell r="AK546">
            <v>0</v>
          </cell>
          <cell r="AL546">
            <v>0</v>
          </cell>
        </row>
        <row r="547">
          <cell r="B547" t="str">
            <v/>
          </cell>
          <cell r="C547" t="str">
            <v/>
          </cell>
          <cell r="O547" t="str">
            <v/>
          </cell>
          <cell r="Q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X547">
            <v>0</v>
          </cell>
          <cell r="AK547">
            <v>0</v>
          </cell>
          <cell r="AL547">
            <v>0</v>
          </cell>
        </row>
        <row r="548">
          <cell r="B548" t="str">
            <v/>
          </cell>
          <cell r="C548" t="str">
            <v/>
          </cell>
          <cell r="O548" t="str">
            <v/>
          </cell>
          <cell r="Q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X548">
            <v>0</v>
          </cell>
          <cell r="AK548">
            <v>0</v>
          </cell>
          <cell r="AL548">
            <v>0</v>
          </cell>
        </row>
        <row r="549">
          <cell r="B549" t="str">
            <v/>
          </cell>
          <cell r="C549" t="str">
            <v/>
          </cell>
          <cell r="O549" t="str">
            <v/>
          </cell>
          <cell r="Q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X549">
            <v>0</v>
          </cell>
          <cell r="AK549">
            <v>0</v>
          </cell>
          <cell r="AL549">
            <v>0</v>
          </cell>
        </row>
        <row r="550">
          <cell r="B550" t="str">
            <v/>
          </cell>
          <cell r="C550" t="str">
            <v/>
          </cell>
          <cell r="O550" t="str">
            <v/>
          </cell>
          <cell r="Q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X550">
            <v>0</v>
          </cell>
          <cell r="AK550">
            <v>0</v>
          </cell>
          <cell r="AL550">
            <v>0</v>
          </cell>
        </row>
        <row r="551">
          <cell r="B551" t="str">
            <v/>
          </cell>
          <cell r="C551" t="str">
            <v/>
          </cell>
          <cell r="O551" t="str">
            <v/>
          </cell>
          <cell r="Q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X551">
            <v>0</v>
          </cell>
          <cell r="AK551">
            <v>0</v>
          </cell>
          <cell r="AL551">
            <v>0</v>
          </cell>
        </row>
        <row r="552">
          <cell r="B552" t="str">
            <v/>
          </cell>
          <cell r="C552" t="str">
            <v/>
          </cell>
          <cell r="O552" t="str">
            <v/>
          </cell>
          <cell r="Q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X552">
            <v>0</v>
          </cell>
          <cell r="AK552">
            <v>0</v>
          </cell>
          <cell r="AL552">
            <v>0</v>
          </cell>
        </row>
        <row r="553">
          <cell r="B553" t="str">
            <v/>
          </cell>
          <cell r="C553" t="str">
            <v/>
          </cell>
          <cell r="O553" t="str">
            <v/>
          </cell>
          <cell r="Q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X553">
            <v>0</v>
          </cell>
          <cell r="AK553">
            <v>0</v>
          </cell>
          <cell r="AL553">
            <v>0</v>
          </cell>
        </row>
        <row r="554">
          <cell r="B554" t="str">
            <v/>
          </cell>
          <cell r="C554" t="str">
            <v/>
          </cell>
          <cell r="O554" t="str">
            <v/>
          </cell>
          <cell r="Q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X554">
            <v>0</v>
          </cell>
          <cell r="AK554">
            <v>0</v>
          </cell>
          <cell r="AL554">
            <v>0</v>
          </cell>
        </row>
        <row r="555">
          <cell r="B555" t="str">
            <v/>
          </cell>
          <cell r="C555" t="str">
            <v/>
          </cell>
          <cell r="O555" t="str">
            <v/>
          </cell>
          <cell r="Q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X555">
            <v>0</v>
          </cell>
          <cell r="AK555">
            <v>0</v>
          </cell>
          <cell r="AL555">
            <v>0</v>
          </cell>
        </row>
        <row r="556">
          <cell r="B556" t="str">
            <v/>
          </cell>
          <cell r="C556" t="str">
            <v/>
          </cell>
          <cell r="O556" t="str">
            <v/>
          </cell>
          <cell r="Q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X556">
            <v>0</v>
          </cell>
          <cell r="AK556">
            <v>0</v>
          </cell>
          <cell r="AL556">
            <v>0</v>
          </cell>
        </row>
        <row r="557">
          <cell r="B557" t="str">
            <v/>
          </cell>
          <cell r="C557" t="str">
            <v/>
          </cell>
          <cell r="O557" t="str">
            <v/>
          </cell>
          <cell r="Q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X557">
            <v>0</v>
          </cell>
          <cell r="AK557">
            <v>0</v>
          </cell>
          <cell r="AL557">
            <v>0</v>
          </cell>
        </row>
        <row r="558">
          <cell r="B558" t="str">
            <v/>
          </cell>
          <cell r="C558" t="str">
            <v/>
          </cell>
          <cell r="O558" t="str">
            <v/>
          </cell>
          <cell r="Q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X558">
            <v>0</v>
          </cell>
          <cell r="AK558">
            <v>0</v>
          </cell>
          <cell r="AL558">
            <v>0</v>
          </cell>
        </row>
        <row r="559">
          <cell r="B559" t="str">
            <v/>
          </cell>
          <cell r="C559" t="str">
            <v/>
          </cell>
          <cell r="O559" t="str">
            <v/>
          </cell>
          <cell r="Q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X559">
            <v>0</v>
          </cell>
          <cell r="AK559">
            <v>0</v>
          </cell>
          <cell r="AL559">
            <v>0</v>
          </cell>
        </row>
        <row r="560">
          <cell r="B560" t="str">
            <v/>
          </cell>
          <cell r="C560" t="str">
            <v/>
          </cell>
          <cell r="O560" t="str">
            <v/>
          </cell>
          <cell r="Q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X560">
            <v>0</v>
          </cell>
          <cell r="AK560">
            <v>0</v>
          </cell>
          <cell r="AL560">
            <v>0</v>
          </cell>
        </row>
        <row r="561">
          <cell r="B561" t="str">
            <v/>
          </cell>
          <cell r="C561" t="str">
            <v/>
          </cell>
          <cell r="O561" t="str">
            <v/>
          </cell>
          <cell r="Q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X561">
            <v>0</v>
          </cell>
          <cell r="AK561">
            <v>0</v>
          </cell>
          <cell r="AL561">
            <v>0</v>
          </cell>
        </row>
        <row r="562">
          <cell r="B562" t="str">
            <v/>
          </cell>
          <cell r="C562" t="str">
            <v/>
          </cell>
          <cell r="O562" t="str">
            <v/>
          </cell>
          <cell r="Q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X562">
            <v>0</v>
          </cell>
          <cell r="AK562">
            <v>0</v>
          </cell>
          <cell r="AL562">
            <v>0</v>
          </cell>
        </row>
        <row r="563">
          <cell r="B563" t="str">
            <v/>
          </cell>
          <cell r="C563" t="str">
            <v/>
          </cell>
          <cell r="O563" t="str">
            <v/>
          </cell>
          <cell r="Q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X563">
            <v>0</v>
          </cell>
          <cell r="AK563">
            <v>0</v>
          </cell>
          <cell r="AL563">
            <v>0</v>
          </cell>
        </row>
        <row r="564">
          <cell r="B564" t="str">
            <v/>
          </cell>
          <cell r="C564" t="str">
            <v/>
          </cell>
          <cell r="O564" t="str">
            <v/>
          </cell>
          <cell r="Q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X564">
            <v>0</v>
          </cell>
          <cell r="AK564">
            <v>0</v>
          </cell>
          <cell r="AL564">
            <v>0</v>
          </cell>
        </row>
        <row r="565">
          <cell r="B565" t="str">
            <v/>
          </cell>
          <cell r="C565" t="str">
            <v/>
          </cell>
          <cell r="O565" t="str">
            <v/>
          </cell>
          <cell r="Q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X565">
            <v>0</v>
          </cell>
          <cell r="AK565">
            <v>0</v>
          </cell>
          <cell r="AL565">
            <v>0</v>
          </cell>
        </row>
        <row r="566">
          <cell r="B566" t="str">
            <v/>
          </cell>
          <cell r="C566" t="str">
            <v/>
          </cell>
          <cell r="O566" t="str">
            <v/>
          </cell>
          <cell r="Q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X566">
            <v>0</v>
          </cell>
          <cell r="AK566">
            <v>0</v>
          </cell>
          <cell r="AL566">
            <v>0</v>
          </cell>
        </row>
        <row r="567">
          <cell r="B567" t="str">
            <v/>
          </cell>
          <cell r="C567" t="str">
            <v/>
          </cell>
          <cell r="O567" t="str">
            <v/>
          </cell>
          <cell r="Q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X567">
            <v>0</v>
          </cell>
          <cell r="AK567">
            <v>0</v>
          </cell>
          <cell r="AL567">
            <v>0</v>
          </cell>
        </row>
        <row r="568">
          <cell r="B568" t="str">
            <v/>
          </cell>
          <cell r="C568" t="str">
            <v/>
          </cell>
          <cell r="O568" t="str">
            <v/>
          </cell>
          <cell r="Q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X568">
            <v>0</v>
          </cell>
          <cell r="AK568">
            <v>0</v>
          </cell>
          <cell r="AL568">
            <v>0</v>
          </cell>
        </row>
        <row r="569">
          <cell r="B569" t="str">
            <v/>
          </cell>
          <cell r="C569" t="str">
            <v/>
          </cell>
          <cell r="O569" t="str">
            <v/>
          </cell>
          <cell r="Q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X569">
            <v>0</v>
          </cell>
          <cell r="AK569">
            <v>0</v>
          </cell>
          <cell r="AL569">
            <v>0</v>
          </cell>
        </row>
        <row r="570">
          <cell r="B570" t="str">
            <v/>
          </cell>
          <cell r="C570" t="str">
            <v/>
          </cell>
          <cell r="O570" t="str">
            <v/>
          </cell>
          <cell r="Q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X570">
            <v>0</v>
          </cell>
          <cell r="AK570">
            <v>0</v>
          </cell>
          <cell r="AL570">
            <v>0</v>
          </cell>
        </row>
        <row r="571">
          <cell r="B571" t="str">
            <v/>
          </cell>
          <cell r="C571" t="str">
            <v/>
          </cell>
          <cell r="O571" t="str">
            <v/>
          </cell>
          <cell r="Q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X571">
            <v>0</v>
          </cell>
          <cell r="AK571">
            <v>0</v>
          </cell>
          <cell r="AL571">
            <v>0</v>
          </cell>
        </row>
        <row r="572">
          <cell r="B572" t="str">
            <v/>
          </cell>
          <cell r="C572" t="str">
            <v/>
          </cell>
          <cell r="O572" t="str">
            <v/>
          </cell>
          <cell r="Q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X572">
            <v>0</v>
          </cell>
          <cell r="AK572">
            <v>0</v>
          </cell>
          <cell r="AL572">
            <v>0</v>
          </cell>
        </row>
        <row r="573">
          <cell r="B573" t="str">
            <v/>
          </cell>
          <cell r="C573" t="str">
            <v/>
          </cell>
          <cell r="O573" t="str">
            <v/>
          </cell>
          <cell r="Q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X573">
            <v>0</v>
          </cell>
          <cell r="AK573">
            <v>0</v>
          </cell>
          <cell r="AL573">
            <v>0</v>
          </cell>
        </row>
        <row r="574">
          <cell r="B574" t="str">
            <v/>
          </cell>
          <cell r="C574" t="str">
            <v/>
          </cell>
          <cell r="O574" t="str">
            <v/>
          </cell>
          <cell r="Q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X574">
            <v>0</v>
          </cell>
          <cell r="AK574">
            <v>0</v>
          </cell>
          <cell r="AL574">
            <v>0</v>
          </cell>
        </row>
        <row r="575">
          <cell r="B575" t="str">
            <v/>
          </cell>
          <cell r="C575" t="str">
            <v/>
          </cell>
          <cell r="O575" t="str">
            <v/>
          </cell>
          <cell r="Q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X575">
            <v>0</v>
          </cell>
          <cell r="AK575">
            <v>0</v>
          </cell>
          <cell r="AL575">
            <v>0</v>
          </cell>
        </row>
        <row r="576">
          <cell r="B576" t="str">
            <v/>
          </cell>
          <cell r="C576" t="str">
            <v/>
          </cell>
          <cell r="O576" t="str">
            <v/>
          </cell>
          <cell r="Q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X576">
            <v>0</v>
          </cell>
          <cell r="AK576">
            <v>0</v>
          </cell>
          <cell r="AL576">
            <v>0</v>
          </cell>
        </row>
        <row r="577">
          <cell r="B577" t="str">
            <v/>
          </cell>
          <cell r="C577" t="str">
            <v/>
          </cell>
          <cell r="O577" t="str">
            <v/>
          </cell>
          <cell r="Q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X577">
            <v>0</v>
          </cell>
          <cell r="AK577">
            <v>0</v>
          </cell>
          <cell r="AL577">
            <v>0</v>
          </cell>
        </row>
        <row r="578">
          <cell r="B578" t="str">
            <v/>
          </cell>
          <cell r="C578" t="str">
            <v/>
          </cell>
          <cell r="O578" t="str">
            <v/>
          </cell>
          <cell r="Q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X578">
            <v>0</v>
          </cell>
          <cell r="AK578">
            <v>0</v>
          </cell>
          <cell r="AL578">
            <v>0</v>
          </cell>
        </row>
        <row r="579">
          <cell r="B579" t="str">
            <v/>
          </cell>
          <cell r="C579" t="str">
            <v/>
          </cell>
          <cell r="O579" t="str">
            <v/>
          </cell>
          <cell r="Q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X579">
            <v>0</v>
          </cell>
          <cell r="AK579">
            <v>0</v>
          </cell>
          <cell r="AL579">
            <v>0</v>
          </cell>
        </row>
        <row r="580">
          <cell r="B580" t="str">
            <v/>
          </cell>
          <cell r="C580" t="str">
            <v/>
          </cell>
          <cell r="O580" t="str">
            <v/>
          </cell>
          <cell r="Q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X580">
            <v>0</v>
          </cell>
          <cell r="AK580">
            <v>0</v>
          </cell>
          <cell r="AL580">
            <v>0</v>
          </cell>
        </row>
        <row r="581">
          <cell r="B581" t="str">
            <v/>
          </cell>
          <cell r="C581" t="str">
            <v/>
          </cell>
          <cell r="O581" t="str">
            <v/>
          </cell>
          <cell r="Q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X581">
            <v>0</v>
          </cell>
          <cell r="AK581">
            <v>0</v>
          </cell>
          <cell r="AL581">
            <v>0</v>
          </cell>
        </row>
        <row r="582">
          <cell r="B582" t="str">
            <v/>
          </cell>
          <cell r="C582" t="str">
            <v/>
          </cell>
          <cell r="O582" t="str">
            <v/>
          </cell>
          <cell r="Q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X582">
            <v>0</v>
          </cell>
          <cell r="AK582">
            <v>0</v>
          </cell>
          <cell r="AL582">
            <v>0</v>
          </cell>
        </row>
        <row r="583">
          <cell r="B583" t="str">
            <v/>
          </cell>
          <cell r="C583" t="str">
            <v/>
          </cell>
          <cell r="O583" t="str">
            <v/>
          </cell>
          <cell r="Q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X583">
            <v>0</v>
          </cell>
          <cell r="AK583">
            <v>0</v>
          </cell>
          <cell r="AL583">
            <v>0</v>
          </cell>
        </row>
        <row r="584">
          <cell r="B584" t="str">
            <v/>
          </cell>
          <cell r="C584" t="str">
            <v/>
          </cell>
          <cell r="O584" t="str">
            <v/>
          </cell>
          <cell r="Q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X584">
            <v>0</v>
          </cell>
          <cell r="AK584">
            <v>0</v>
          </cell>
          <cell r="AL584">
            <v>0</v>
          </cell>
        </row>
        <row r="585">
          <cell r="B585" t="str">
            <v/>
          </cell>
          <cell r="C585" t="str">
            <v/>
          </cell>
          <cell r="O585" t="str">
            <v/>
          </cell>
          <cell r="Q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X585">
            <v>0</v>
          </cell>
          <cell r="AK585">
            <v>0</v>
          </cell>
          <cell r="AL585">
            <v>0</v>
          </cell>
        </row>
        <row r="586">
          <cell r="B586" t="str">
            <v/>
          </cell>
          <cell r="C586" t="str">
            <v/>
          </cell>
          <cell r="O586" t="str">
            <v/>
          </cell>
          <cell r="Q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X586">
            <v>0</v>
          </cell>
          <cell r="AK586">
            <v>0</v>
          </cell>
          <cell r="AL586">
            <v>0</v>
          </cell>
        </row>
        <row r="587">
          <cell r="B587" t="str">
            <v/>
          </cell>
          <cell r="C587" t="str">
            <v/>
          </cell>
          <cell r="O587" t="str">
            <v/>
          </cell>
          <cell r="Q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X587">
            <v>0</v>
          </cell>
          <cell r="AK587">
            <v>0</v>
          </cell>
          <cell r="AL587">
            <v>0</v>
          </cell>
        </row>
        <row r="588">
          <cell r="B588" t="str">
            <v/>
          </cell>
          <cell r="C588" t="str">
            <v/>
          </cell>
          <cell r="O588" t="str">
            <v/>
          </cell>
          <cell r="Q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X588">
            <v>0</v>
          </cell>
          <cell r="AK588">
            <v>0</v>
          </cell>
          <cell r="AL588">
            <v>0</v>
          </cell>
        </row>
        <row r="589">
          <cell r="B589" t="str">
            <v/>
          </cell>
          <cell r="C589" t="str">
            <v/>
          </cell>
          <cell r="O589" t="str">
            <v/>
          </cell>
          <cell r="Q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X589">
            <v>0</v>
          </cell>
          <cell r="AK589">
            <v>0</v>
          </cell>
          <cell r="AL589">
            <v>0</v>
          </cell>
        </row>
        <row r="590">
          <cell r="B590" t="str">
            <v/>
          </cell>
          <cell r="C590" t="str">
            <v/>
          </cell>
          <cell r="O590" t="str">
            <v/>
          </cell>
          <cell r="Q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X590">
            <v>0</v>
          </cell>
          <cell r="AK590">
            <v>0</v>
          </cell>
          <cell r="AL590">
            <v>0</v>
          </cell>
        </row>
        <row r="591">
          <cell r="B591" t="str">
            <v/>
          </cell>
          <cell r="C591" t="str">
            <v/>
          </cell>
          <cell r="O591" t="str">
            <v/>
          </cell>
          <cell r="Q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X591">
            <v>0</v>
          </cell>
          <cell r="AK591">
            <v>0</v>
          </cell>
          <cell r="AL591">
            <v>0</v>
          </cell>
        </row>
        <row r="592">
          <cell r="B592" t="str">
            <v/>
          </cell>
          <cell r="C592" t="str">
            <v/>
          </cell>
          <cell r="O592" t="str">
            <v/>
          </cell>
          <cell r="Q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X592">
            <v>0</v>
          </cell>
          <cell r="AK592">
            <v>0</v>
          </cell>
          <cell r="AL592">
            <v>0</v>
          </cell>
        </row>
        <row r="593">
          <cell r="B593" t="str">
            <v/>
          </cell>
          <cell r="C593" t="str">
            <v/>
          </cell>
          <cell r="O593" t="str">
            <v/>
          </cell>
          <cell r="Q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X593">
            <v>0</v>
          </cell>
          <cell r="AK593">
            <v>0</v>
          </cell>
          <cell r="AL593">
            <v>0</v>
          </cell>
        </row>
        <row r="594">
          <cell r="B594" t="str">
            <v/>
          </cell>
          <cell r="C594" t="str">
            <v/>
          </cell>
          <cell r="O594" t="str">
            <v/>
          </cell>
          <cell r="Q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X594">
            <v>0</v>
          </cell>
          <cell r="AK594">
            <v>0</v>
          </cell>
          <cell r="AL594">
            <v>0</v>
          </cell>
        </row>
        <row r="595">
          <cell r="B595" t="str">
            <v/>
          </cell>
          <cell r="C595" t="str">
            <v/>
          </cell>
          <cell r="O595" t="str">
            <v/>
          </cell>
          <cell r="Q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X595">
            <v>0</v>
          </cell>
          <cell r="AK595">
            <v>0</v>
          </cell>
          <cell r="AL595">
            <v>0</v>
          </cell>
        </row>
        <row r="596">
          <cell r="B596" t="str">
            <v/>
          </cell>
          <cell r="C596" t="str">
            <v/>
          </cell>
          <cell r="O596" t="str">
            <v/>
          </cell>
          <cell r="Q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X596">
            <v>0</v>
          </cell>
          <cell r="AK596">
            <v>0</v>
          </cell>
          <cell r="AL596">
            <v>0</v>
          </cell>
        </row>
        <row r="597">
          <cell r="B597" t="str">
            <v/>
          </cell>
          <cell r="C597" t="str">
            <v/>
          </cell>
          <cell r="O597" t="str">
            <v/>
          </cell>
          <cell r="Q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X597">
            <v>0</v>
          </cell>
          <cell r="AK597">
            <v>0</v>
          </cell>
          <cell r="AL597">
            <v>0</v>
          </cell>
        </row>
        <row r="598">
          <cell r="B598" t="str">
            <v/>
          </cell>
          <cell r="C598" t="str">
            <v/>
          </cell>
          <cell r="O598" t="str">
            <v/>
          </cell>
          <cell r="Q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X598">
            <v>0</v>
          </cell>
          <cell r="AK598">
            <v>0</v>
          </cell>
          <cell r="AL598">
            <v>0</v>
          </cell>
        </row>
        <row r="599">
          <cell r="B599" t="str">
            <v/>
          </cell>
          <cell r="C599" t="str">
            <v/>
          </cell>
          <cell r="O599" t="str">
            <v/>
          </cell>
          <cell r="Q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X599">
            <v>0</v>
          </cell>
          <cell r="AK599">
            <v>0</v>
          </cell>
          <cell r="AL599">
            <v>0</v>
          </cell>
        </row>
        <row r="600">
          <cell r="B600" t="str">
            <v/>
          </cell>
          <cell r="C600" t="str">
            <v/>
          </cell>
          <cell r="O600" t="str">
            <v/>
          </cell>
          <cell r="Q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X600">
            <v>0</v>
          </cell>
          <cell r="AK600">
            <v>0</v>
          </cell>
          <cell r="AL600">
            <v>0</v>
          </cell>
        </row>
        <row r="601">
          <cell r="B601" t="str">
            <v/>
          </cell>
          <cell r="C601" t="str">
            <v/>
          </cell>
          <cell r="O601" t="str">
            <v/>
          </cell>
          <cell r="Q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X601">
            <v>0</v>
          </cell>
          <cell r="AK601">
            <v>0</v>
          </cell>
          <cell r="AL601">
            <v>0</v>
          </cell>
        </row>
        <row r="602">
          <cell r="B602" t="str">
            <v/>
          </cell>
          <cell r="C602" t="str">
            <v/>
          </cell>
          <cell r="O602" t="str">
            <v/>
          </cell>
          <cell r="Q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X602">
            <v>0</v>
          </cell>
          <cell r="AK602">
            <v>0</v>
          </cell>
          <cell r="AL602">
            <v>0</v>
          </cell>
        </row>
        <row r="603">
          <cell r="B603" t="str">
            <v/>
          </cell>
          <cell r="C603" t="str">
            <v/>
          </cell>
          <cell r="O603" t="str">
            <v/>
          </cell>
          <cell r="Q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X603">
            <v>0</v>
          </cell>
          <cell r="AK603">
            <v>0</v>
          </cell>
          <cell r="AL603">
            <v>0</v>
          </cell>
        </row>
        <row r="604">
          <cell r="B604" t="str">
            <v/>
          </cell>
          <cell r="C604" t="str">
            <v/>
          </cell>
          <cell r="O604" t="str">
            <v/>
          </cell>
          <cell r="Q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X604">
            <v>0</v>
          </cell>
          <cell r="AK604">
            <v>0</v>
          </cell>
          <cell r="AL604">
            <v>0</v>
          </cell>
        </row>
        <row r="605">
          <cell r="B605" t="str">
            <v/>
          </cell>
          <cell r="C605" t="str">
            <v/>
          </cell>
          <cell r="O605" t="str">
            <v/>
          </cell>
          <cell r="Q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X605">
            <v>0</v>
          </cell>
          <cell r="AK605">
            <v>0</v>
          </cell>
          <cell r="AL605">
            <v>0</v>
          </cell>
        </row>
        <row r="606">
          <cell r="B606" t="str">
            <v/>
          </cell>
          <cell r="C606" t="str">
            <v/>
          </cell>
          <cell r="O606" t="str">
            <v/>
          </cell>
          <cell r="Q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X606">
            <v>0</v>
          </cell>
          <cell r="AK606">
            <v>0</v>
          </cell>
          <cell r="AL606">
            <v>0</v>
          </cell>
        </row>
        <row r="607">
          <cell r="B607" t="str">
            <v/>
          </cell>
          <cell r="C607" t="str">
            <v/>
          </cell>
          <cell r="O607" t="str">
            <v/>
          </cell>
          <cell r="Q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X607">
            <v>0</v>
          </cell>
          <cell r="AK607">
            <v>0</v>
          </cell>
          <cell r="AL607">
            <v>0</v>
          </cell>
        </row>
        <row r="608">
          <cell r="B608" t="str">
            <v/>
          </cell>
          <cell r="C608" t="str">
            <v/>
          </cell>
          <cell r="O608" t="str">
            <v/>
          </cell>
          <cell r="Q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X608">
            <v>0</v>
          </cell>
          <cell r="AK608">
            <v>0</v>
          </cell>
          <cell r="AL608">
            <v>0</v>
          </cell>
        </row>
        <row r="609">
          <cell r="B609" t="str">
            <v/>
          </cell>
          <cell r="C609" t="str">
            <v/>
          </cell>
          <cell r="O609" t="str">
            <v/>
          </cell>
          <cell r="Q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X609">
            <v>0</v>
          </cell>
          <cell r="AK609">
            <v>0</v>
          </cell>
          <cell r="AL609">
            <v>0</v>
          </cell>
        </row>
        <row r="610">
          <cell r="B610" t="str">
            <v/>
          </cell>
          <cell r="C610" t="str">
            <v/>
          </cell>
          <cell r="O610" t="str">
            <v/>
          </cell>
          <cell r="Q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X610">
            <v>0</v>
          </cell>
          <cell r="AK610">
            <v>0</v>
          </cell>
          <cell r="AL610">
            <v>0</v>
          </cell>
        </row>
        <row r="611">
          <cell r="B611" t="str">
            <v/>
          </cell>
          <cell r="C611" t="str">
            <v/>
          </cell>
          <cell r="O611" t="str">
            <v/>
          </cell>
          <cell r="Q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X611">
            <v>0</v>
          </cell>
          <cell r="AK611">
            <v>0</v>
          </cell>
          <cell r="AL611">
            <v>0</v>
          </cell>
        </row>
        <row r="612">
          <cell r="B612" t="str">
            <v/>
          </cell>
          <cell r="C612" t="str">
            <v/>
          </cell>
          <cell r="O612" t="str">
            <v/>
          </cell>
          <cell r="Q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X612">
            <v>0</v>
          </cell>
          <cell r="AK612">
            <v>0</v>
          </cell>
          <cell r="AL612">
            <v>0</v>
          </cell>
        </row>
        <row r="613">
          <cell r="B613" t="str">
            <v/>
          </cell>
          <cell r="C613" t="str">
            <v/>
          </cell>
          <cell r="O613" t="str">
            <v/>
          </cell>
          <cell r="Q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X613">
            <v>0</v>
          </cell>
          <cell r="AK613">
            <v>0</v>
          </cell>
          <cell r="AL613">
            <v>0</v>
          </cell>
        </row>
        <row r="614">
          <cell r="B614" t="str">
            <v/>
          </cell>
          <cell r="C614" t="str">
            <v/>
          </cell>
          <cell r="O614" t="str">
            <v/>
          </cell>
          <cell r="Q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X614">
            <v>0</v>
          </cell>
          <cell r="AK614">
            <v>0</v>
          </cell>
          <cell r="AL614">
            <v>0</v>
          </cell>
        </row>
        <row r="615">
          <cell r="B615" t="str">
            <v/>
          </cell>
          <cell r="C615" t="str">
            <v/>
          </cell>
          <cell r="O615" t="str">
            <v/>
          </cell>
          <cell r="Q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X615">
            <v>0</v>
          </cell>
          <cell r="AK615">
            <v>0</v>
          </cell>
          <cell r="AL615">
            <v>0</v>
          </cell>
        </row>
        <row r="616">
          <cell r="B616" t="str">
            <v/>
          </cell>
          <cell r="C616" t="str">
            <v/>
          </cell>
          <cell r="O616" t="str">
            <v/>
          </cell>
          <cell r="Q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X616">
            <v>0</v>
          </cell>
          <cell r="AK616">
            <v>0</v>
          </cell>
          <cell r="AL616">
            <v>0</v>
          </cell>
        </row>
        <row r="617">
          <cell r="B617" t="str">
            <v/>
          </cell>
          <cell r="C617" t="str">
            <v/>
          </cell>
          <cell r="O617" t="str">
            <v/>
          </cell>
          <cell r="Q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X617">
            <v>0</v>
          </cell>
          <cell r="AK617">
            <v>0</v>
          </cell>
          <cell r="AL617">
            <v>0</v>
          </cell>
        </row>
        <row r="618">
          <cell r="B618" t="str">
            <v/>
          </cell>
          <cell r="C618" t="str">
            <v/>
          </cell>
          <cell r="O618" t="str">
            <v/>
          </cell>
          <cell r="Q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X618">
            <v>0</v>
          </cell>
          <cell r="AK618">
            <v>0</v>
          </cell>
          <cell r="AL618">
            <v>0</v>
          </cell>
        </row>
        <row r="619">
          <cell r="B619" t="str">
            <v/>
          </cell>
          <cell r="C619" t="str">
            <v/>
          </cell>
          <cell r="O619" t="str">
            <v/>
          </cell>
          <cell r="Q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X619">
            <v>0</v>
          </cell>
          <cell r="AK619">
            <v>0</v>
          </cell>
          <cell r="AL619">
            <v>0</v>
          </cell>
        </row>
        <row r="620">
          <cell r="B620" t="str">
            <v/>
          </cell>
          <cell r="C620" t="str">
            <v/>
          </cell>
          <cell r="O620" t="str">
            <v/>
          </cell>
          <cell r="Q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X620">
            <v>0</v>
          </cell>
          <cell r="AK620">
            <v>0</v>
          </cell>
          <cell r="AL620">
            <v>0</v>
          </cell>
        </row>
        <row r="621">
          <cell r="B621" t="str">
            <v/>
          </cell>
          <cell r="C621" t="str">
            <v/>
          </cell>
          <cell r="O621" t="str">
            <v/>
          </cell>
          <cell r="Q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X621">
            <v>0</v>
          </cell>
          <cell r="AK621">
            <v>0</v>
          </cell>
          <cell r="AL621">
            <v>0</v>
          </cell>
        </row>
        <row r="622">
          <cell r="B622" t="str">
            <v/>
          </cell>
          <cell r="C622" t="str">
            <v/>
          </cell>
          <cell r="O622" t="str">
            <v/>
          </cell>
          <cell r="Q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X622">
            <v>0</v>
          </cell>
          <cell r="AK622">
            <v>0</v>
          </cell>
          <cell r="AL622">
            <v>0</v>
          </cell>
        </row>
        <row r="623">
          <cell r="B623" t="str">
            <v/>
          </cell>
          <cell r="C623" t="str">
            <v/>
          </cell>
          <cell r="O623" t="str">
            <v/>
          </cell>
          <cell r="Q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X623">
            <v>0</v>
          </cell>
          <cell r="AK623">
            <v>0</v>
          </cell>
          <cell r="AL623">
            <v>0</v>
          </cell>
        </row>
        <row r="624">
          <cell r="B624" t="str">
            <v/>
          </cell>
          <cell r="C624" t="str">
            <v/>
          </cell>
          <cell r="O624" t="str">
            <v/>
          </cell>
          <cell r="Q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X624">
            <v>0</v>
          </cell>
          <cell r="AK624">
            <v>0</v>
          </cell>
          <cell r="AL624">
            <v>0</v>
          </cell>
        </row>
        <row r="625">
          <cell r="B625" t="str">
            <v/>
          </cell>
          <cell r="C625" t="str">
            <v/>
          </cell>
          <cell r="O625" t="str">
            <v/>
          </cell>
          <cell r="Q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X625">
            <v>0</v>
          </cell>
          <cell r="AK625">
            <v>0</v>
          </cell>
          <cell r="AL625">
            <v>0</v>
          </cell>
        </row>
        <row r="626">
          <cell r="B626" t="str">
            <v/>
          </cell>
          <cell r="C626" t="str">
            <v/>
          </cell>
          <cell r="O626" t="str">
            <v/>
          </cell>
          <cell r="Q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X626">
            <v>0</v>
          </cell>
          <cell r="AK626">
            <v>0</v>
          </cell>
          <cell r="AL626">
            <v>0</v>
          </cell>
        </row>
        <row r="627">
          <cell r="B627" t="str">
            <v/>
          </cell>
          <cell r="C627" t="str">
            <v/>
          </cell>
          <cell r="O627" t="str">
            <v/>
          </cell>
          <cell r="Q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X627">
            <v>0</v>
          </cell>
          <cell r="AK627">
            <v>0</v>
          </cell>
          <cell r="AL627">
            <v>0</v>
          </cell>
        </row>
        <row r="628">
          <cell r="B628" t="str">
            <v/>
          </cell>
          <cell r="C628" t="str">
            <v/>
          </cell>
          <cell r="O628" t="str">
            <v/>
          </cell>
          <cell r="Q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X628">
            <v>0</v>
          </cell>
          <cell r="AK628">
            <v>0</v>
          </cell>
          <cell r="AL628">
            <v>0</v>
          </cell>
        </row>
        <row r="629">
          <cell r="B629" t="str">
            <v/>
          </cell>
          <cell r="C629" t="str">
            <v/>
          </cell>
          <cell r="O629" t="str">
            <v/>
          </cell>
          <cell r="Q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X629">
            <v>0</v>
          </cell>
          <cell r="AK629">
            <v>0</v>
          </cell>
          <cell r="AL629">
            <v>0</v>
          </cell>
        </row>
        <row r="630">
          <cell r="B630" t="str">
            <v/>
          </cell>
          <cell r="C630" t="str">
            <v/>
          </cell>
          <cell r="O630" t="str">
            <v/>
          </cell>
          <cell r="Q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X630">
            <v>0</v>
          </cell>
          <cell r="AK630">
            <v>0</v>
          </cell>
          <cell r="AL630">
            <v>0</v>
          </cell>
        </row>
        <row r="631">
          <cell r="B631" t="str">
            <v/>
          </cell>
          <cell r="C631" t="str">
            <v/>
          </cell>
          <cell r="O631" t="str">
            <v/>
          </cell>
          <cell r="Q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X631">
            <v>0</v>
          </cell>
          <cell r="AK631">
            <v>0</v>
          </cell>
          <cell r="AL631">
            <v>0</v>
          </cell>
        </row>
        <row r="632">
          <cell r="B632" t="str">
            <v/>
          </cell>
          <cell r="C632" t="str">
            <v/>
          </cell>
          <cell r="O632" t="str">
            <v/>
          </cell>
          <cell r="Q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X632">
            <v>0</v>
          </cell>
          <cell r="AK632">
            <v>0</v>
          </cell>
          <cell r="AL632">
            <v>0</v>
          </cell>
        </row>
        <row r="633">
          <cell r="B633" t="str">
            <v/>
          </cell>
          <cell r="C633" t="str">
            <v/>
          </cell>
          <cell r="O633" t="str">
            <v/>
          </cell>
          <cell r="Q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X633">
            <v>0</v>
          </cell>
          <cell r="AK633">
            <v>0</v>
          </cell>
          <cell r="AL633">
            <v>0</v>
          </cell>
        </row>
        <row r="634">
          <cell r="B634" t="str">
            <v/>
          </cell>
          <cell r="C634" t="str">
            <v/>
          </cell>
          <cell r="O634" t="str">
            <v/>
          </cell>
          <cell r="Q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X634">
            <v>0</v>
          </cell>
          <cell r="AK634">
            <v>0</v>
          </cell>
          <cell r="AL634">
            <v>0</v>
          </cell>
        </row>
        <row r="635">
          <cell r="B635" t="str">
            <v/>
          </cell>
          <cell r="C635" t="str">
            <v/>
          </cell>
          <cell r="O635" t="str">
            <v/>
          </cell>
          <cell r="Q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X635">
            <v>0</v>
          </cell>
          <cell r="AK635">
            <v>0</v>
          </cell>
          <cell r="AL635">
            <v>0</v>
          </cell>
        </row>
        <row r="636">
          <cell r="B636" t="str">
            <v/>
          </cell>
          <cell r="C636" t="str">
            <v/>
          </cell>
          <cell r="O636" t="str">
            <v/>
          </cell>
          <cell r="Q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X636">
            <v>0</v>
          </cell>
          <cell r="AK636">
            <v>0</v>
          </cell>
          <cell r="AL636">
            <v>0</v>
          </cell>
        </row>
        <row r="637">
          <cell r="B637" t="str">
            <v/>
          </cell>
          <cell r="C637" t="str">
            <v/>
          </cell>
          <cell r="O637" t="str">
            <v/>
          </cell>
          <cell r="Q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X637">
            <v>0</v>
          </cell>
          <cell r="AK637">
            <v>0</v>
          </cell>
          <cell r="AL637">
            <v>0</v>
          </cell>
        </row>
        <row r="638">
          <cell r="B638" t="str">
            <v/>
          </cell>
          <cell r="C638" t="str">
            <v/>
          </cell>
          <cell r="O638" t="str">
            <v/>
          </cell>
          <cell r="Q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X638">
            <v>0</v>
          </cell>
          <cell r="AK638">
            <v>0</v>
          </cell>
          <cell r="AL638">
            <v>0</v>
          </cell>
        </row>
        <row r="639">
          <cell r="B639" t="str">
            <v/>
          </cell>
          <cell r="C639" t="str">
            <v/>
          </cell>
          <cell r="O639" t="str">
            <v/>
          </cell>
          <cell r="Q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X639">
            <v>0</v>
          </cell>
          <cell r="AK639">
            <v>0</v>
          </cell>
          <cell r="AL639">
            <v>0</v>
          </cell>
        </row>
        <row r="640">
          <cell r="B640" t="str">
            <v/>
          </cell>
          <cell r="C640" t="str">
            <v/>
          </cell>
          <cell r="O640" t="str">
            <v/>
          </cell>
          <cell r="Q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X640">
            <v>0</v>
          </cell>
          <cell r="AK640">
            <v>0</v>
          </cell>
          <cell r="AL640">
            <v>0</v>
          </cell>
        </row>
        <row r="641">
          <cell r="B641" t="str">
            <v/>
          </cell>
          <cell r="C641" t="str">
            <v/>
          </cell>
          <cell r="O641" t="str">
            <v/>
          </cell>
          <cell r="Q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X641">
            <v>0</v>
          </cell>
          <cell r="AK641">
            <v>0</v>
          </cell>
          <cell r="AL641">
            <v>0</v>
          </cell>
        </row>
        <row r="642">
          <cell r="B642" t="str">
            <v/>
          </cell>
          <cell r="C642" t="str">
            <v/>
          </cell>
          <cell r="O642" t="str">
            <v/>
          </cell>
          <cell r="Q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X642">
            <v>0</v>
          </cell>
          <cell r="AK642">
            <v>0</v>
          </cell>
          <cell r="AL642">
            <v>0</v>
          </cell>
        </row>
        <row r="643">
          <cell r="B643" t="str">
            <v/>
          </cell>
          <cell r="C643" t="str">
            <v/>
          </cell>
          <cell r="O643" t="str">
            <v/>
          </cell>
          <cell r="Q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X643">
            <v>0</v>
          </cell>
          <cell r="AK643">
            <v>0</v>
          </cell>
          <cell r="AL643">
            <v>0</v>
          </cell>
        </row>
        <row r="644">
          <cell r="B644" t="str">
            <v/>
          </cell>
          <cell r="C644" t="str">
            <v/>
          </cell>
          <cell r="O644" t="str">
            <v/>
          </cell>
          <cell r="Q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X644">
            <v>0</v>
          </cell>
          <cell r="AK644">
            <v>0</v>
          </cell>
          <cell r="AL644">
            <v>0</v>
          </cell>
        </row>
        <row r="645">
          <cell r="B645" t="str">
            <v/>
          </cell>
          <cell r="C645" t="str">
            <v/>
          </cell>
          <cell r="O645" t="str">
            <v/>
          </cell>
          <cell r="Q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X645">
            <v>0</v>
          </cell>
          <cell r="AK645">
            <v>0</v>
          </cell>
          <cell r="AL645">
            <v>0</v>
          </cell>
        </row>
        <row r="646">
          <cell r="B646" t="str">
            <v/>
          </cell>
          <cell r="C646" t="str">
            <v/>
          </cell>
          <cell r="O646" t="str">
            <v/>
          </cell>
          <cell r="Q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X646">
            <v>0</v>
          </cell>
          <cell r="AK646">
            <v>0</v>
          </cell>
          <cell r="AL646">
            <v>0</v>
          </cell>
        </row>
        <row r="647">
          <cell r="B647" t="str">
            <v/>
          </cell>
          <cell r="C647" t="str">
            <v/>
          </cell>
          <cell r="O647" t="str">
            <v/>
          </cell>
          <cell r="Q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X647">
            <v>0</v>
          </cell>
          <cell r="AK647">
            <v>0</v>
          </cell>
          <cell r="AL647">
            <v>0</v>
          </cell>
        </row>
        <row r="648">
          <cell r="B648" t="str">
            <v/>
          </cell>
          <cell r="C648" t="str">
            <v/>
          </cell>
          <cell r="O648" t="str">
            <v/>
          </cell>
          <cell r="Q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X648">
            <v>0</v>
          </cell>
          <cell r="AK648">
            <v>0</v>
          </cell>
          <cell r="AL648">
            <v>0</v>
          </cell>
        </row>
        <row r="649">
          <cell r="B649" t="str">
            <v/>
          </cell>
          <cell r="C649" t="str">
            <v/>
          </cell>
          <cell r="O649" t="str">
            <v/>
          </cell>
          <cell r="Q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X649">
            <v>0</v>
          </cell>
          <cell r="AK649">
            <v>0</v>
          </cell>
          <cell r="AL649">
            <v>0</v>
          </cell>
        </row>
        <row r="650">
          <cell r="B650" t="str">
            <v/>
          </cell>
          <cell r="C650" t="str">
            <v/>
          </cell>
          <cell r="O650" t="str">
            <v/>
          </cell>
          <cell r="Q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X650">
            <v>0</v>
          </cell>
          <cell r="AK650">
            <v>0</v>
          </cell>
          <cell r="AL650">
            <v>0</v>
          </cell>
        </row>
        <row r="651">
          <cell r="B651" t="str">
            <v/>
          </cell>
          <cell r="C651" t="str">
            <v/>
          </cell>
          <cell r="O651" t="str">
            <v/>
          </cell>
          <cell r="Q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X651">
            <v>0</v>
          </cell>
          <cell r="AK651">
            <v>0</v>
          </cell>
          <cell r="AL651">
            <v>0</v>
          </cell>
        </row>
        <row r="652">
          <cell r="B652" t="str">
            <v/>
          </cell>
          <cell r="C652" t="str">
            <v/>
          </cell>
          <cell r="O652" t="str">
            <v/>
          </cell>
          <cell r="Q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X652">
            <v>0</v>
          </cell>
          <cell r="AK652">
            <v>0</v>
          </cell>
          <cell r="AL652">
            <v>0</v>
          </cell>
        </row>
        <row r="653">
          <cell r="B653" t="str">
            <v/>
          </cell>
          <cell r="C653" t="str">
            <v/>
          </cell>
          <cell r="O653" t="str">
            <v/>
          </cell>
          <cell r="Q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X653">
            <v>0</v>
          </cell>
          <cell r="AK653">
            <v>0</v>
          </cell>
          <cell r="AL653">
            <v>0</v>
          </cell>
        </row>
        <row r="654">
          <cell r="B654" t="str">
            <v/>
          </cell>
          <cell r="C654" t="str">
            <v/>
          </cell>
          <cell r="O654" t="str">
            <v/>
          </cell>
          <cell r="Q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X654">
            <v>0</v>
          </cell>
          <cell r="AK654">
            <v>0</v>
          </cell>
          <cell r="AL654">
            <v>0</v>
          </cell>
        </row>
        <row r="655">
          <cell r="B655" t="str">
            <v/>
          </cell>
          <cell r="C655" t="str">
            <v/>
          </cell>
          <cell r="O655" t="str">
            <v/>
          </cell>
          <cell r="Q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X655">
            <v>0</v>
          </cell>
          <cell r="AK655">
            <v>0</v>
          </cell>
          <cell r="AL655">
            <v>0</v>
          </cell>
        </row>
        <row r="656">
          <cell r="B656" t="str">
            <v/>
          </cell>
          <cell r="C656" t="str">
            <v/>
          </cell>
          <cell r="O656" t="str">
            <v/>
          </cell>
          <cell r="Q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X656">
            <v>0</v>
          </cell>
          <cell r="AK656">
            <v>0</v>
          </cell>
          <cell r="AL656">
            <v>0</v>
          </cell>
        </row>
        <row r="657">
          <cell r="B657" t="str">
            <v/>
          </cell>
          <cell r="C657" t="str">
            <v/>
          </cell>
          <cell r="O657" t="str">
            <v/>
          </cell>
          <cell r="Q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X657">
            <v>0</v>
          </cell>
          <cell r="AK657">
            <v>0</v>
          </cell>
          <cell r="AL657">
            <v>0</v>
          </cell>
        </row>
        <row r="658">
          <cell r="B658" t="str">
            <v/>
          </cell>
          <cell r="C658" t="str">
            <v/>
          </cell>
          <cell r="O658" t="str">
            <v/>
          </cell>
          <cell r="Q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X658">
            <v>0</v>
          </cell>
          <cell r="AK658">
            <v>0</v>
          </cell>
          <cell r="AL658">
            <v>0</v>
          </cell>
        </row>
        <row r="659">
          <cell r="B659" t="str">
            <v/>
          </cell>
          <cell r="C659" t="str">
            <v/>
          </cell>
          <cell r="O659" t="str">
            <v/>
          </cell>
          <cell r="Q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X659">
            <v>0</v>
          </cell>
          <cell r="AK659">
            <v>0</v>
          </cell>
          <cell r="AL659">
            <v>0</v>
          </cell>
        </row>
        <row r="660">
          <cell r="B660" t="str">
            <v/>
          </cell>
          <cell r="C660" t="str">
            <v/>
          </cell>
          <cell r="O660" t="str">
            <v/>
          </cell>
          <cell r="Q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X660">
            <v>0</v>
          </cell>
          <cell r="AK660">
            <v>0</v>
          </cell>
          <cell r="AL660">
            <v>0</v>
          </cell>
        </row>
        <row r="661">
          <cell r="B661" t="str">
            <v/>
          </cell>
          <cell r="C661" t="str">
            <v/>
          </cell>
          <cell r="O661" t="str">
            <v/>
          </cell>
          <cell r="Q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X661">
            <v>0</v>
          </cell>
          <cell r="AK661">
            <v>0</v>
          </cell>
          <cell r="AL661">
            <v>0</v>
          </cell>
        </row>
        <row r="662">
          <cell r="B662" t="str">
            <v/>
          </cell>
          <cell r="C662" t="str">
            <v/>
          </cell>
          <cell r="O662" t="str">
            <v/>
          </cell>
          <cell r="Q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X662">
            <v>0</v>
          </cell>
          <cell r="AK662">
            <v>0</v>
          </cell>
          <cell r="AL662">
            <v>0</v>
          </cell>
        </row>
        <row r="663">
          <cell r="B663" t="str">
            <v/>
          </cell>
          <cell r="C663" t="str">
            <v/>
          </cell>
          <cell r="O663" t="str">
            <v/>
          </cell>
          <cell r="Q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X663">
            <v>0</v>
          </cell>
          <cell r="AK663">
            <v>0</v>
          </cell>
          <cell r="AL663">
            <v>0</v>
          </cell>
        </row>
        <row r="664">
          <cell r="B664" t="str">
            <v/>
          </cell>
          <cell r="C664" t="str">
            <v/>
          </cell>
          <cell r="O664" t="str">
            <v/>
          </cell>
          <cell r="Q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/>
          </cell>
          <cell r="X664">
            <v>0</v>
          </cell>
          <cell r="AK664">
            <v>0</v>
          </cell>
          <cell r="AL664">
            <v>0</v>
          </cell>
        </row>
        <row r="665">
          <cell r="B665" t="str">
            <v/>
          </cell>
          <cell r="C665" t="str">
            <v/>
          </cell>
          <cell r="O665" t="str">
            <v/>
          </cell>
          <cell r="Q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/>
          </cell>
          <cell r="X665">
            <v>0</v>
          </cell>
          <cell r="AK665">
            <v>0</v>
          </cell>
          <cell r="AL665">
            <v>0</v>
          </cell>
        </row>
        <row r="666">
          <cell r="B666" t="str">
            <v/>
          </cell>
          <cell r="C666" t="str">
            <v/>
          </cell>
          <cell r="O666" t="str">
            <v/>
          </cell>
          <cell r="Q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/>
          </cell>
          <cell r="X666">
            <v>0</v>
          </cell>
          <cell r="AK666">
            <v>0</v>
          </cell>
          <cell r="AL666">
            <v>0</v>
          </cell>
        </row>
        <row r="667">
          <cell r="B667" t="str">
            <v/>
          </cell>
          <cell r="C667" t="str">
            <v/>
          </cell>
          <cell r="O667" t="str">
            <v/>
          </cell>
          <cell r="Q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/>
          </cell>
          <cell r="X667">
            <v>0</v>
          </cell>
          <cell r="AK667">
            <v>0</v>
          </cell>
          <cell r="AL667">
            <v>0</v>
          </cell>
        </row>
        <row r="668">
          <cell r="B668" t="str">
            <v/>
          </cell>
          <cell r="C668" t="str">
            <v/>
          </cell>
          <cell r="O668" t="str">
            <v/>
          </cell>
          <cell r="Q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X668">
            <v>0</v>
          </cell>
          <cell r="AK668">
            <v>0</v>
          </cell>
          <cell r="AL668">
            <v>0</v>
          </cell>
        </row>
        <row r="669">
          <cell r="B669" t="str">
            <v/>
          </cell>
          <cell r="C669" t="str">
            <v/>
          </cell>
          <cell r="O669" t="str">
            <v/>
          </cell>
          <cell r="Q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/>
          </cell>
          <cell r="X669">
            <v>0</v>
          </cell>
          <cell r="AK669">
            <v>0</v>
          </cell>
          <cell r="AL669">
            <v>0</v>
          </cell>
        </row>
        <row r="670">
          <cell r="B670" t="str">
            <v/>
          </cell>
          <cell r="C670" t="str">
            <v/>
          </cell>
          <cell r="O670" t="str">
            <v/>
          </cell>
          <cell r="Q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/>
          </cell>
          <cell r="X670">
            <v>0</v>
          </cell>
          <cell r="AK670">
            <v>0</v>
          </cell>
          <cell r="AL670">
            <v>0</v>
          </cell>
        </row>
        <row r="671">
          <cell r="B671" t="str">
            <v/>
          </cell>
          <cell r="C671" t="str">
            <v/>
          </cell>
          <cell r="O671" t="str">
            <v/>
          </cell>
          <cell r="Q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/>
          </cell>
          <cell r="X671">
            <v>0</v>
          </cell>
          <cell r="AK671">
            <v>0</v>
          </cell>
          <cell r="AL671">
            <v>0</v>
          </cell>
        </row>
        <row r="672">
          <cell r="B672" t="str">
            <v/>
          </cell>
          <cell r="C672" t="str">
            <v/>
          </cell>
          <cell r="O672" t="str">
            <v/>
          </cell>
          <cell r="Q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/>
          </cell>
          <cell r="X672">
            <v>0</v>
          </cell>
          <cell r="AK672">
            <v>0</v>
          </cell>
          <cell r="AL672">
            <v>0</v>
          </cell>
        </row>
        <row r="673">
          <cell r="B673" t="str">
            <v/>
          </cell>
          <cell r="C673" t="str">
            <v/>
          </cell>
          <cell r="O673" t="str">
            <v/>
          </cell>
          <cell r="Q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/>
          </cell>
          <cell r="X673">
            <v>0</v>
          </cell>
          <cell r="AK673">
            <v>0</v>
          </cell>
          <cell r="AL673">
            <v>0</v>
          </cell>
        </row>
        <row r="674">
          <cell r="B674" t="str">
            <v/>
          </cell>
          <cell r="C674" t="str">
            <v/>
          </cell>
          <cell r="O674" t="str">
            <v/>
          </cell>
          <cell r="Q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/>
          </cell>
          <cell r="X674">
            <v>0</v>
          </cell>
          <cell r="AK674">
            <v>0</v>
          </cell>
          <cell r="AL674">
            <v>0</v>
          </cell>
        </row>
        <row r="675">
          <cell r="B675" t="str">
            <v/>
          </cell>
          <cell r="C675" t="str">
            <v/>
          </cell>
          <cell r="O675" t="str">
            <v/>
          </cell>
          <cell r="Q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/>
          </cell>
          <cell r="X675">
            <v>0</v>
          </cell>
          <cell r="AK675">
            <v>0</v>
          </cell>
          <cell r="AL675">
            <v>0</v>
          </cell>
        </row>
        <row r="676">
          <cell r="B676" t="str">
            <v/>
          </cell>
          <cell r="C676" t="str">
            <v/>
          </cell>
          <cell r="O676" t="str">
            <v/>
          </cell>
          <cell r="Q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X676">
            <v>0</v>
          </cell>
          <cell r="AK676">
            <v>0</v>
          </cell>
          <cell r="AL676">
            <v>0</v>
          </cell>
        </row>
        <row r="677">
          <cell r="B677" t="str">
            <v/>
          </cell>
          <cell r="C677" t="str">
            <v/>
          </cell>
          <cell r="O677" t="str">
            <v/>
          </cell>
          <cell r="Q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X677">
            <v>0</v>
          </cell>
          <cell r="AK677">
            <v>0</v>
          </cell>
          <cell r="AL677">
            <v>0</v>
          </cell>
        </row>
        <row r="678">
          <cell r="B678" t="str">
            <v/>
          </cell>
          <cell r="C678" t="str">
            <v/>
          </cell>
          <cell r="O678" t="str">
            <v/>
          </cell>
          <cell r="Q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X678">
            <v>0</v>
          </cell>
          <cell r="AK678">
            <v>0</v>
          </cell>
          <cell r="AL678">
            <v>0</v>
          </cell>
        </row>
      </sheetData>
      <sheetData sheetId="7" refreshError="1"/>
      <sheetData sheetId="8" refreshError="1">
        <row r="7">
          <cell r="A7">
            <v>1</v>
          </cell>
          <cell r="B7" t="str">
            <v/>
          </cell>
          <cell r="F7" t="str">
            <v>Engineering Technologist</v>
          </cell>
          <cell r="G7" t="str">
            <v>W</v>
          </cell>
          <cell r="H7">
            <v>71.453197916666667</v>
          </cell>
        </row>
        <row r="8">
          <cell r="A8">
            <v>2</v>
          </cell>
          <cell r="B8" t="str">
            <v/>
          </cell>
          <cell r="F8" t="str">
            <v>Meterperson - 3rd Class</v>
          </cell>
          <cell r="G8" t="str">
            <v>W</v>
          </cell>
          <cell r="H8">
            <v>57.388500976562497</v>
          </cell>
        </row>
        <row r="9">
          <cell r="A9">
            <v>3</v>
          </cell>
          <cell r="B9" t="str">
            <v/>
          </cell>
          <cell r="F9" t="str">
            <v>Meterperson, Lead Hand</v>
          </cell>
          <cell r="G9" t="str">
            <v>W</v>
          </cell>
          <cell r="H9">
            <v>73.397998046875003</v>
          </cell>
        </row>
        <row r="10">
          <cell r="A10">
            <v>4</v>
          </cell>
          <cell r="B10" t="str">
            <v/>
          </cell>
          <cell r="F10" t="str">
            <v>Meterperson - 1st Class</v>
          </cell>
          <cell r="G10" t="str">
            <v>W</v>
          </cell>
          <cell r="H10">
            <v>67.801499023437501</v>
          </cell>
        </row>
        <row r="11">
          <cell r="A11" t="str">
            <v/>
          </cell>
          <cell r="B11">
            <v>1</v>
          </cell>
          <cell r="F11" t="str">
            <v>Supervisor, Customer Connections</v>
          </cell>
          <cell r="G11" t="str">
            <v>P</v>
          </cell>
          <cell r="H11">
            <v>84.962177734375004</v>
          </cell>
        </row>
        <row r="12">
          <cell r="A12">
            <v>5</v>
          </cell>
          <cell r="B12" t="str">
            <v/>
          </cell>
          <cell r="F12" t="str">
            <v>Meterperson - 2nd Class</v>
          </cell>
          <cell r="G12" t="str">
            <v>W</v>
          </cell>
          <cell r="H12">
            <v>62.809501953125</v>
          </cell>
        </row>
        <row r="13">
          <cell r="A13">
            <v>6</v>
          </cell>
          <cell r="B13" t="str">
            <v/>
          </cell>
          <cell r="F13" t="str">
            <v>Meter Support Clerk</v>
          </cell>
          <cell r="G13" t="str">
            <v>W</v>
          </cell>
          <cell r="H13">
            <v>42.023799479166669</v>
          </cell>
        </row>
        <row r="14">
          <cell r="A14">
            <v>7</v>
          </cell>
          <cell r="B14" t="str">
            <v/>
          </cell>
          <cell r="F14" t="str">
            <v>Engineering Technician 2</v>
          </cell>
          <cell r="G14" t="str">
            <v>W</v>
          </cell>
          <cell r="H14">
            <v>51.01459895833333</v>
          </cell>
        </row>
        <row r="15">
          <cell r="A15" t="str">
            <v/>
          </cell>
          <cell r="B15">
            <v>2</v>
          </cell>
          <cell r="F15" t="str">
            <v>Manager, Customer Connections</v>
          </cell>
          <cell r="G15" t="str">
            <v>P</v>
          </cell>
          <cell r="H15">
            <v>90.150380859375005</v>
          </cell>
        </row>
        <row r="16">
          <cell r="A16">
            <v>8</v>
          </cell>
          <cell r="B16" t="str">
            <v/>
          </cell>
          <cell r="F16" t="str">
            <v>New classification</v>
          </cell>
          <cell r="G16" t="str">
            <v>W</v>
          </cell>
          <cell r="H16">
            <v>0</v>
          </cell>
        </row>
        <row r="17">
          <cell r="A17">
            <v>9</v>
          </cell>
          <cell r="B17" t="str">
            <v/>
          </cell>
          <cell r="F17" t="str">
            <v>Summer Student</v>
          </cell>
          <cell r="G17" t="str">
            <v>W</v>
          </cell>
          <cell r="H17">
            <v>14.56</v>
          </cell>
        </row>
        <row r="18">
          <cell r="A18" t="str">
            <v/>
          </cell>
          <cell r="B18" t="str">
            <v/>
          </cell>
          <cell r="F18" t="str">
            <v/>
          </cell>
          <cell r="G18" t="str">
            <v/>
          </cell>
          <cell r="H18" t="str">
            <v/>
          </cell>
        </row>
        <row r="19">
          <cell r="A19" t="str">
            <v/>
          </cell>
          <cell r="B19" t="str">
            <v/>
          </cell>
          <cell r="F19" t="str">
            <v/>
          </cell>
          <cell r="G19" t="str">
            <v/>
          </cell>
          <cell r="H19" t="str">
            <v/>
          </cell>
        </row>
        <row r="20">
          <cell r="A20" t="str">
            <v/>
          </cell>
          <cell r="B20" t="str">
            <v/>
          </cell>
          <cell r="F20" t="str">
            <v/>
          </cell>
          <cell r="G20" t="str">
            <v/>
          </cell>
          <cell r="H20" t="str">
            <v/>
          </cell>
        </row>
        <row r="21">
          <cell r="A21" t="str">
            <v/>
          </cell>
          <cell r="B21" t="str">
            <v/>
          </cell>
          <cell r="F21" t="str">
            <v/>
          </cell>
          <cell r="G21" t="str">
            <v/>
          </cell>
          <cell r="H21" t="str">
            <v/>
          </cell>
        </row>
        <row r="22">
          <cell r="A22" t="str">
            <v/>
          </cell>
          <cell r="B22" t="str">
            <v/>
          </cell>
          <cell r="F22" t="str">
            <v/>
          </cell>
          <cell r="G22" t="str">
            <v/>
          </cell>
          <cell r="H22" t="str">
            <v/>
          </cell>
        </row>
        <row r="23">
          <cell r="A23" t="str">
            <v/>
          </cell>
          <cell r="B23" t="str">
            <v/>
          </cell>
          <cell r="F23" t="str">
            <v/>
          </cell>
          <cell r="G23" t="str">
            <v/>
          </cell>
          <cell r="H23" t="str">
            <v/>
          </cell>
        </row>
        <row r="24">
          <cell r="A24" t="str">
            <v/>
          </cell>
          <cell r="B24" t="str">
            <v/>
          </cell>
          <cell r="F24" t="str">
            <v/>
          </cell>
          <cell r="G24" t="str">
            <v/>
          </cell>
          <cell r="H24" t="str">
            <v/>
          </cell>
        </row>
        <row r="25">
          <cell r="A25" t="str">
            <v/>
          </cell>
          <cell r="B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A26" t="str">
            <v/>
          </cell>
          <cell r="B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A27" t="str">
            <v/>
          </cell>
          <cell r="B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A28" t="str">
            <v/>
          </cell>
          <cell r="B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A29" t="str">
            <v/>
          </cell>
          <cell r="B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A30" t="str">
            <v/>
          </cell>
          <cell r="B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A31" t="str">
            <v/>
          </cell>
          <cell r="B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A32" t="str">
            <v/>
          </cell>
          <cell r="B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A33" t="str">
            <v/>
          </cell>
          <cell r="B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A34" t="str">
            <v/>
          </cell>
          <cell r="B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A35" t="str">
            <v/>
          </cell>
          <cell r="B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A36" t="str">
            <v/>
          </cell>
          <cell r="B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A37" t="str">
            <v/>
          </cell>
          <cell r="B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A38" t="str">
            <v/>
          </cell>
          <cell r="B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A39" t="str">
            <v/>
          </cell>
          <cell r="B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A40" t="str">
            <v/>
          </cell>
          <cell r="B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A41" t="str">
            <v/>
          </cell>
          <cell r="B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A42" t="str">
            <v/>
          </cell>
          <cell r="B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A43" t="str">
            <v/>
          </cell>
          <cell r="B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A44" t="str">
            <v/>
          </cell>
          <cell r="B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A45" t="str">
            <v/>
          </cell>
          <cell r="B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A46" t="str">
            <v/>
          </cell>
          <cell r="B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A47" t="str">
            <v/>
          </cell>
          <cell r="B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A48" t="str">
            <v/>
          </cell>
          <cell r="B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A49" t="str">
            <v/>
          </cell>
          <cell r="B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A50" t="str">
            <v/>
          </cell>
          <cell r="B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A51" t="str">
            <v/>
          </cell>
          <cell r="B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A52" t="str">
            <v/>
          </cell>
          <cell r="B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A53" t="str">
            <v/>
          </cell>
          <cell r="B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A54" t="str">
            <v/>
          </cell>
          <cell r="B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A55" t="str">
            <v/>
          </cell>
          <cell r="B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A56" t="str">
            <v/>
          </cell>
          <cell r="B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A57" t="str">
            <v/>
          </cell>
          <cell r="B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A58" t="str">
            <v/>
          </cell>
          <cell r="B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A59" t="str">
            <v/>
          </cell>
          <cell r="B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A60" t="str">
            <v/>
          </cell>
          <cell r="B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A61" t="str">
            <v/>
          </cell>
          <cell r="B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A62" t="str">
            <v/>
          </cell>
          <cell r="B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A63" t="str">
            <v/>
          </cell>
          <cell r="B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A64" t="str">
            <v/>
          </cell>
          <cell r="B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A65" t="str">
            <v/>
          </cell>
          <cell r="B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A66" t="str">
            <v/>
          </cell>
          <cell r="B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A67" t="str">
            <v/>
          </cell>
          <cell r="B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A68" t="str">
            <v/>
          </cell>
          <cell r="B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A69" t="str">
            <v/>
          </cell>
          <cell r="B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A70" t="str">
            <v/>
          </cell>
          <cell r="B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A71" t="str">
            <v/>
          </cell>
          <cell r="B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A72" t="str">
            <v/>
          </cell>
          <cell r="B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A73" t="str">
            <v/>
          </cell>
          <cell r="B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A74" t="str">
            <v/>
          </cell>
          <cell r="B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A75" t="str">
            <v/>
          </cell>
          <cell r="B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A76" t="str">
            <v/>
          </cell>
          <cell r="B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A77" t="str">
            <v/>
          </cell>
          <cell r="B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A78" t="str">
            <v/>
          </cell>
          <cell r="B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 t="str">
            <v/>
          </cell>
          <cell r="B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A80" t="str">
            <v/>
          </cell>
          <cell r="B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A81" t="str">
            <v/>
          </cell>
          <cell r="B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A82" t="str">
            <v/>
          </cell>
          <cell r="B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A83" t="str">
            <v/>
          </cell>
          <cell r="B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A84" t="str">
            <v/>
          </cell>
          <cell r="B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A85" t="str">
            <v/>
          </cell>
          <cell r="B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A86" t="str">
            <v/>
          </cell>
          <cell r="B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A87" t="str">
            <v/>
          </cell>
          <cell r="B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A88" t="str">
            <v/>
          </cell>
          <cell r="B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A89" t="str">
            <v/>
          </cell>
          <cell r="B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A90" t="str">
            <v/>
          </cell>
          <cell r="B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A91" t="str">
            <v/>
          </cell>
          <cell r="B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A92" t="str">
            <v/>
          </cell>
          <cell r="B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A93" t="str">
            <v/>
          </cell>
          <cell r="B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A94" t="str">
            <v/>
          </cell>
          <cell r="B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A95" t="str">
            <v/>
          </cell>
          <cell r="B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A96" t="str">
            <v/>
          </cell>
          <cell r="B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A97" t="str">
            <v/>
          </cell>
          <cell r="B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A98" t="str">
            <v/>
          </cell>
          <cell r="B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A99" t="str">
            <v/>
          </cell>
          <cell r="B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A100" t="str">
            <v/>
          </cell>
          <cell r="B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A101" t="str">
            <v/>
          </cell>
          <cell r="B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A102" t="str">
            <v/>
          </cell>
          <cell r="B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A103" t="str">
            <v/>
          </cell>
          <cell r="B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A104" t="str">
            <v/>
          </cell>
          <cell r="B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A105" t="str">
            <v/>
          </cell>
          <cell r="B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A106" t="str">
            <v/>
          </cell>
          <cell r="B106" t="str">
            <v/>
          </cell>
          <cell r="F106" t="str">
            <v/>
          </cell>
          <cell r="G106" t="str">
            <v/>
          </cell>
          <cell r="H106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6"/>
  <sheetViews>
    <sheetView showGridLines="0" tabSelected="1" zoomScale="90" zoomScaleNormal="90" workbookViewId="0">
      <selection activeCell="F16" sqref="F16"/>
    </sheetView>
  </sheetViews>
  <sheetFormatPr defaultColWidth="9.109375" defaultRowHeight="13.8" x14ac:dyDescent="0.25"/>
  <cols>
    <col min="1" max="1" width="35.5546875" style="96" bestFit="1" customWidth="1"/>
    <col min="2" max="5" width="16.88671875" style="96" customWidth="1"/>
    <col min="6" max="6" width="89.109375" style="96" bestFit="1" customWidth="1"/>
    <col min="7" max="16384" width="9.109375" style="96"/>
  </cols>
  <sheetData>
    <row r="2" spans="1:6" ht="15" x14ac:dyDescent="0.25">
      <c r="A2" s="198" t="s">
        <v>76</v>
      </c>
      <c r="B2" s="198"/>
      <c r="C2" s="198"/>
      <c r="D2" s="198"/>
      <c r="E2" s="198"/>
    </row>
    <row r="3" spans="1:6" ht="15" thickBot="1" x14ac:dyDescent="0.25"/>
    <row r="4" spans="1:6" ht="27.6" x14ac:dyDescent="0.25">
      <c r="A4" s="140" t="s">
        <v>67</v>
      </c>
      <c r="B4" s="141" t="s">
        <v>120</v>
      </c>
      <c r="C4" s="141" t="s">
        <v>75</v>
      </c>
      <c r="D4" s="142" t="s">
        <v>68</v>
      </c>
      <c r="E4" s="143" t="s">
        <v>69</v>
      </c>
    </row>
    <row r="5" spans="1:6" ht="14.25" x14ac:dyDescent="0.2">
      <c r="A5" s="98" t="s">
        <v>65</v>
      </c>
      <c r="B5" s="99">
        <f>+'2018 Cost of Power Expense'!AN14+'2018 Cost of Power Expense'!AN25</f>
        <v>247827540.17591885</v>
      </c>
      <c r="C5" s="113">
        <v>295596547.65990973</v>
      </c>
      <c r="D5" s="99">
        <f>+B5-C5</f>
        <v>-47769007.483990878</v>
      </c>
      <c r="E5" s="101">
        <f>+(B5/C5)-1</f>
        <v>-0.16160204800142042</v>
      </c>
      <c r="F5" s="138"/>
    </row>
    <row r="6" spans="1:6" ht="14.25" x14ac:dyDescent="0.2">
      <c r="A6" s="98" t="s">
        <v>21</v>
      </c>
      <c r="B6" s="99">
        <f>+'2018 Cost of Power Expense'!AN36</f>
        <v>222277781.38125032</v>
      </c>
      <c r="C6" s="113">
        <v>190626638.59261364</v>
      </c>
      <c r="D6" s="99">
        <f t="shared" ref="D6:D11" si="0">+B6-C6</f>
        <v>31651142.788636684</v>
      </c>
      <c r="E6" s="101">
        <f t="shared" ref="E6:E11" si="1">+(B6/C6)-1</f>
        <v>0.16603735460224978</v>
      </c>
      <c r="F6" s="138"/>
    </row>
    <row r="7" spans="1:6" ht="14.25" x14ac:dyDescent="0.2">
      <c r="A7" s="98" t="s">
        <v>27</v>
      </c>
      <c r="B7" s="99">
        <f>+'2018 Cost of Power Expense'!AN47</f>
        <v>19230919.162672505</v>
      </c>
      <c r="C7" s="113">
        <v>28106728.0069829</v>
      </c>
      <c r="D7" s="99">
        <f t="shared" si="0"/>
        <v>-8875808.8443103954</v>
      </c>
      <c r="E7" s="101">
        <f t="shared" si="1"/>
        <v>-0.31578947368421073</v>
      </c>
      <c r="F7" s="138"/>
    </row>
    <row r="8" spans="1:6" ht="14.25" x14ac:dyDescent="0.2">
      <c r="A8" s="98" t="s">
        <v>28</v>
      </c>
      <c r="B8" s="99">
        <f>+'2018 Cost of Power Expense'!AN58</f>
        <v>37946548.822250515</v>
      </c>
      <c r="C8" s="113">
        <v>40891141.206121385</v>
      </c>
      <c r="D8" s="99">
        <f t="shared" si="0"/>
        <v>-2944592.3838708699</v>
      </c>
      <c r="E8" s="101">
        <f t="shared" si="1"/>
        <v>-7.2010521032610963E-2</v>
      </c>
      <c r="F8" s="138"/>
    </row>
    <row r="9" spans="1:6" ht="14.25" x14ac:dyDescent="0.2">
      <c r="A9" s="98" t="s">
        <v>29</v>
      </c>
      <c r="B9" s="99">
        <f>+'2018 Cost of Power Expense'!AN69</f>
        <v>35620266.159562856</v>
      </c>
      <c r="C9" s="113">
        <v>30814905.954577077</v>
      </c>
      <c r="D9" s="99">
        <f t="shared" si="0"/>
        <v>4805360.2049857788</v>
      </c>
      <c r="E9" s="101">
        <f t="shared" si="1"/>
        <v>0.15594271850347852</v>
      </c>
      <c r="F9" s="138"/>
    </row>
    <row r="10" spans="1:6" ht="14.25" x14ac:dyDescent="0.2">
      <c r="A10" s="98" t="s">
        <v>18</v>
      </c>
      <c r="B10" s="99">
        <f>+'2018 Cost of Power Expense'!AN80</f>
        <v>313362.43490466953</v>
      </c>
      <c r="C10" s="113">
        <v>313362.43316403776</v>
      </c>
      <c r="D10" s="99">
        <f t="shared" si="0"/>
        <v>1.7406317638233304E-3</v>
      </c>
      <c r="E10" s="101">
        <f t="shared" si="1"/>
        <v>5.5546918176219151E-9</v>
      </c>
      <c r="F10" s="138"/>
    </row>
    <row r="11" spans="1:6" ht="15" thickBot="1" x14ac:dyDescent="0.25">
      <c r="A11" s="98" t="s">
        <v>66</v>
      </c>
      <c r="B11" s="99">
        <f>+'2018 Cost of Power Expense'!AN91</f>
        <v>1655861.4</v>
      </c>
      <c r="C11" s="113">
        <v>1904499.081082389</v>
      </c>
      <c r="D11" s="99">
        <f t="shared" si="0"/>
        <v>-248637.68108238908</v>
      </c>
      <c r="E11" s="101">
        <f t="shared" si="1"/>
        <v>-0.13055279656059493</v>
      </c>
      <c r="F11" s="138"/>
    </row>
    <row r="12" spans="1:6" ht="15.75" thickBot="1" x14ac:dyDescent="0.3">
      <c r="A12" s="97" t="s">
        <v>52</v>
      </c>
      <c r="B12" s="100">
        <f>SUM(B5:B11)</f>
        <v>564872279.5365597</v>
      </c>
      <c r="C12" s="100">
        <f>SUM(C5:C11)</f>
        <v>588253822.9344511</v>
      </c>
      <c r="D12" s="100">
        <f>SUM(D5:D11)</f>
        <v>-23381543.397891439</v>
      </c>
      <c r="E12" s="102">
        <f>+(B12/C12)-1</f>
        <v>-3.9747371774406348E-2</v>
      </c>
      <c r="F12" s="138"/>
    </row>
    <row r="16" spans="1:6" x14ac:dyDescent="0.25">
      <c r="B16" s="195"/>
      <c r="C16" s="195"/>
      <c r="D16" s="195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1"/>
  <sheetViews>
    <sheetView topLeftCell="A33" zoomScale="90" zoomScaleNormal="90" workbookViewId="0">
      <pane xSplit="1" topLeftCell="AH1" activePane="topRight" state="frozen"/>
      <selection pane="topRight" sqref="A1:AN91"/>
    </sheetView>
  </sheetViews>
  <sheetFormatPr defaultColWidth="9.109375" defaultRowHeight="13.8" x14ac:dyDescent="0.25"/>
  <cols>
    <col min="1" max="1" width="32.5546875" style="3" bestFit="1" customWidth="1"/>
    <col min="2" max="13" width="12.6640625" style="3" customWidth="1"/>
    <col min="14" max="14" width="2.33203125" style="3" customWidth="1"/>
    <col min="15" max="16" width="17.33203125" style="3" bestFit="1" customWidth="1"/>
    <col min="17" max="18" width="17.6640625" style="3" bestFit="1" customWidth="1"/>
    <col min="19" max="20" width="17.33203125" style="3" bestFit="1" customWidth="1"/>
    <col min="21" max="23" width="17.6640625" style="3" bestFit="1" customWidth="1"/>
    <col min="24" max="24" width="17.33203125" style="3" bestFit="1" customWidth="1"/>
    <col min="25" max="26" width="17.6640625" style="3" bestFit="1" customWidth="1"/>
    <col min="27" max="27" width="2.33203125" style="3" customWidth="1"/>
    <col min="28" max="28" width="18.109375" style="3" bestFit="1" customWidth="1"/>
    <col min="29" max="31" width="18.5546875" style="3" bestFit="1" customWidth="1"/>
    <col min="32" max="33" width="18.109375" style="3" bestFit="1" customWidth="1"/>
    <col min="34" max="34" width="18.88671875" style="3" bestFit="1" customWidth="1"/>
    <col min="35" max="35" width="18.109375" style="3" bestFit="1" customWidth="1"/>
    <col min="36" max="38" width="18.5546875" style="3" bestFit="1" customWidth="1"/>
    <col min="39" max="39" width="18.88671875" style="3" bestFit="1" customWidth="1"/>
    <col min="40" max="40" width="20" style="3" bestFit="1" customWidth="1"/>
    <col min="41" max="41" width="9.109375" style="3"/>
    <col min="42" max="42" width="14.6640625" style="3" bestFit="1" customWidth="1"/>
    <col min="43" max="16384" width="9.109375" style="3"/>
  </cols>
  <sheetData>
    <row r="1" spans="1:40" ht="14.25" customHeight="1" x14ac:dyDescent="0.25">
      <c r="A1" s="199" t="s">
        <v>77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1"/>
      <c r="O1" s="199" t="s">
        <v>77</v>
      </c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1"/>
      <c r="AB1" s="199" t="s">
        <v>77</v>
      </c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1"/>
    </row>
    <row r="2" spans="1:40" ht="14.25" customHeight="1" x14ac:dyDescent="0.25">
      <c r="A2" s="202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2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4"/>
      <c r="AB2" s="202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4"/>
    </row>
    <row r="3" spans="1:40" ht="14.25" customHeight="1" thickBot="1" x14ac:dyDescent="0.3">
      <c r="A3" s="205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7"/>
      <c r="O3" s="205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7"/>
      <c r="AB3" s="205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7"/>
    </row>
    <row r="4" spans="1:40" s="4" customFormat="1" ht="15" x14ac:dyDescent="0.25">
      <c r="A4" s="14"/>
      <c r="B4" s="209" t="s">
        <v>20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15"/>
      <c r="O4" s="210" t="s">
        <v>24</v>
      </c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2"/>
      <c r="AB4" s="209" t="s">
        <v>31</v>
      </c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14"/>
    </row>
    <row r="5" spans="1:40" s="4" customFormat="1" ht="15" x14ac:dyDescent="0.25">
      <c r="A5" s="6" t="s">
        <v>25</v>
      </c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7"/>
      <c r="O5" s="6" t="s">
        <v>6</v>
      </c>
      <c r="P5" s="6" t="s">
        <v>7</v>
      </c>
      <c r="Q5" s="6" t="s">
        <v>8</v>
      </c>
      <c r="R5" s="6" t="s">
        <v>9</v>
      </c>
      <c r="S5" s="6" t="s">
        <v>10</v>
      </c>
      <c r="T5" s="6" t="s">
        <v>11</v>
      </c>
      <c r="U5" s="6" t="s">
        <v>12</v>
      </c>
      <c r="V5" s="6" t="s">
        <v>13</v>
      </c>
      <c r="W5" s="6" t="s">
        <v>14</v>
      </c>
      <c r="X5" s="6" t="s">
        <v>15</v>
      </c>
      <c r="Y5" s="6" t="s">
        <v>16</v>
      </c>
      <c r="Z5" s="6" t="s">
        <v>17</v>
      </c>
      <c r="AA5" s="7"/>
      <c r="AB5" s="6" t="s">
        <v>6</v>
      </c>
      <c r="AC5" s="6" t="s">
        <v>7</v>
      </c>
      <c r="AD5" s="6" t="s">
        <v>8</v>
      </c>
      <c r="AE5" s="6" t="s">
        <v>9</v>
      </c>
      <c r="AF5" s="6" t="s">
        <v>10</v>
      </c>
      <c r="AG5" s="6" t="s">
        <v>11</v>
      </c>
      <c r="AH5" s="6" t="s">
        <v>12</v>
      </c>
      <c r="AI5" s="6" t="s">
        <v>13</v>
      </c>
      <c r="AJ5" s="6" t="s">
        <v>14</v>
      </c>
      <c r="AK5" s="6" t="s">
        <v>15</v>
      </c>
      <c r="AL5" s="6" t="s">
        <v>16</v>
      </c>
      <c r="AM5" s="6" t="s">
        <v>17</v>
      </c>
      <c r="AN5" s="6" t="s">
        <v>19</v>
      </c>
    </row>
    <row r="6" spans="1:40" ht="15" x14ac:dyDescent="0.25">
      <c r="A6" s="5" t="s">
        <v>0</v>
      </c>
      <c r="B6" s="112">
        <f>'COP Rates'!I6/1000</f>
        <v>8.2159999999999997E-2</v>
      </c>
      <c r="C6" s="112">
        <f>B6</f>
        <v>8.2159999999999997E-2</v>
      </c>
      <c r="D6" s="112">
        <f t="shared" ref="D6:E6" si="0">C6</f>
        <v>8.2159999999999997E-2</v>
      </c>
      <c r="E6" s="112">
        <f t="shared" si="0"/>
        <v>8.2159999999999997E-2</v>
      </c>
      <c r="F6" s="136">
        <f>'COP Rates'!J6/1000</f>
        <v>8.3474560000000003E-2</v>
      </c>
      <c r="G6" s="136">
        <f>F6</f>
        <v>8.3474560000000003E-2</v>
      </c>
      <c r="H6" s="136">
        <f t="shared" ref="H6:K6" si="1">G6</f>
        <v>8.3474560000000003E-2</v>
      </c>
      <c r="I6" s="136">
        <f t="shared" si="1"/>
        <v>8.3474560000000003E-2</v>
      </c>
      <c r="J6" s="136">
        <f t="shared" si="1"/>
        <v>8.3474560000000003E-2</v>
      </c>
      <c r="K6" s="136">
        <f t="shared" si="1"/>
        <v>8.3474560000000003E-2</v>
      </c>
      <c r="L6" s="137">
        <f>'COP Rates'!K6/1000</f>
        <v>8.3474560000000003E-2</v>
      </c>
      <c r="M6" s="137">
        <f>L6</f>
        <v>8.3474560000000003E-2</v>
      </c>
      <c r="N6" s="8"/>
      <c r="O6" s="87">
        <f>+'2018 Load Forecast Output'!C6</f>
        <v>142349935.67942369</v>
      </c>
      <c r="P6" s="87">
        <f>+'2018 Load Forecast Output'!D6</f>
        <v>127387723.3681833</v>
      </c>
      <c r="Q6" s="87">
        <f>+'2018 Load Forecast Output'!E6</f>
        <v>129239803.91492654</v>
      </c>
      <c r="R6" s="87">
        <f>+'2018 Load Forecast Output'!F6</f>
        <v>116624626.44399722</v>
      </c>
      <c r="S6" s="87">
        <f>+'2018 Load Forecast Output'!G6</f>
        <v>117311476.52894337</v>
      </c>
      <c r="T6" s="87">
        <f>+'2018 Load Forecast Output'!H6</f>
        <v>135827224.07447439</v>
      </c>
      <c r="U6" s="87">
        <f>+'2018 Load Forecast Output'!I6</f>
        <v>163749636.60272068</v>
      </c>
      <c r="V6" s="87">
        <f>+'2018 Load Forecast Output'!J6</f>
        <v>155004544.97265202</v>
      </c>
      <c r="W6" s="87">
        <f>+'2018 Load Forecast Output'!K6</f>
        <v>128090998.16481097</v>
      </c>
      <c r="X6" s="87">
        <f>+'2018 Load Forecast Output'!L6</f>
        <v>127098712.36260681</v>
      </c>
      <c r="Y6" s="87">
        <f>+'2018 Load Forecast Output'!M6</f>
        <v>131262431.53086767</v>
      </c>
      <c r="Z6" s="87">
        <f>+'2018 Load Forecast Output'!N6</f>
        <v>141467350.46387836</v>
      </c>
      <c r="AA6" s="8"/>
      <c r="AB6" s="90">
        <f>+B6*O6</f>
        <v>11695470.715421449</v>
      </c>
      <c r="AC6" s="90">
        <f t="shared" ref="AC6:AM13" si="2">+C6*P6</f>
        <v>10466175.35192994</v>
      </c>
      <c r="AD6" s="90">
        <f t="shared" si="2"/>
        <v>10618342.289650364</v>
      </c>
      <c r="AE6" s="90">
        <f t="shared" si="2"/>
        <v>9581879.3086388111</v>
      </c>
      <c r="AF6" s="90">
        <f t="shared" si="2"/>
        <v>9792523.8862038758</v>
      </c>
      <c r="AG6" s="90">
        <f t="shared" si="2"/>
        <v>11338117.765638158</v>
      </c>
      <c r="AH6" s="90">
        <f t="shared" si="2"/>
        <v>13668928.865572004</v>
      </c>
      <c r="AI6" s="90">
        <f t="shared" si="2"/>
        <v>12938936.189592339</v>
      </c>
      <c r="AJ6" s="90">
        <f t="shared" si="2"/>
        <v>10692339.711768404</v>
      </c>
      <c r="AK6" s="90">
        <f t="shared" si="2"/>
        <v>10609509.091035165</v>
      </c>
      <c r="AL6" s="90">
        <f t="shared" si="2"/>
        <v>10957073.716569304</v>
      </c>
      <c r="AM6" s="90">
        <f t="shared" si="2"/>
        <v>11808924.834338043</v>
      </c>
      <c r="AN6" s="91">
        <f>SUM(AB6:AM6)</f>
        <v>134168221.72635785</v>
      </c>
    </row>
    <row r="7" spans="1:40" ht="15" x14ac:dyDescent="0.25">
      <c r="A7" s="5" t="s">
        <v>1</v>
      </c>
      <c r="B7" s="112">
        <f>B6</f>
        <v>8.2159999999999997E-2</v>
      </c>
      <c r="C7" s="112">
        <f t="shared" ref="C7:C13" si="3">C6</f>
        <v>8.2159999999999997E-2</v>
      </c>
      <c r="D7" s="112">
        <f t="shared" ref="D7:D13" si="4">D6</f>
        <v>8.2159999999999997E-2</v>
      </c>
      <c r="E7" s="112">
        <f t="shared" ref="E7:E13" si="5">E6</f>
        <v>8.2159999999999997E-2</v>
      </c>
      <c r="F7" s="112">
        <f t="shared" ref="F7:F13" si="6">F6</f>
        <v>8.3474560000000003E-2</v>
      </c>
      <c r="G7" s="112">
        <f t="shared" ref="G7:G13" si="7">G6</f>
        <v>8.3474560000000003E-2</v>
      </c>
      <c r="H7" s="112">
        <f t="shared" ref="H7:H13" si="8">H6</f>
        <v>8.3474560000000003E-2</v>
      </c>
      <c r="I7" s="112">
        <f t="shared" ref="I7:I13" si="9">I6</f>
        <v>8.3474560000000003E-2</v>
      </c>
      <c r="J7" s="112">
        <f t="shared" ref="J7:J13" si="10">J6</f>
        <v>8.3474560000000003E-2</v>
      </c>
      <c r="K7" s="112">
        <f t="shared" ref="K7:K13" si="11">K6</f>
        <v>8.3474560000000003E-2</v>
      </c>
      <c r="L7" s="112">
        <f t="shared" ref="L7:L13" si="12">L6</f>
        <v>8.3474560000000003E-2</v>
      </c>
      <c r="M7" s="112">
        <f t="shared" ref="M7:M13" si="13">M6</f>
        <v>8.3474560000000003E-2</v>
      </c>
      <c r="N7" s="8"/>
      <c r="O7" s="87">
        <f>+'2018 Load Forecast Output'!C9</f>
        <v>45794232.698967755</v>
      </c>
      <c r="P7" s="87">
        <f>+'2018 Load Forecast Output'!D9</f>
        <v>40700856.321701586</v>
      </c>
      <c r="Q7" s="87">
        <f>+'2018 Load Forecast Output'!E9</f>
        <v>42984669.516550615</v>
      </c>
      <c r="R7" s="87">
        <f>+'2018 Load Forecast Output'!F9</f>
        <v>38128404.832458884</v>
      </c>
      <c r="S7" s="87">
        <f>+'2018 Load Forecast Output'!G9</f>
        <v>40066216.831391357</v>
      </c>
      <c r="T7" s="87">
        <f>+'2018 Load Forecast Output'!H9</f>
        <v>44763571.753431931</v>
      </c>
      <c r="U7" s="87">
        <f>+'2018 Load Forecast Output'!I9</f>
        <v>50266094.4479234</v>
      </c>
      <c r="V7" s="87">
        <f>+'2018 Load Forecast Output'!J9</f>
        <v>44525605.414419457</v>
      </c>
      <c r="W7" s="87">
        <f>+'2018 Load Forecast Output'!K9</f>
        <v>40828945.346613027</v>
      </c>
      <c r="X7" s="87">
        <f>+'2018 Load Forecast Output'!L9</f>
        <v>33791593.607191935</v>
      </c>
      <c r="Y7" s="87">
        <f>+'2018 Load Forecast Output'!M9</f>
        <v>41686638.000590108</v>
      </c>
      <c r="Z7" s="87">
        <f>+'2018 Load Forecast Output'!N9</f>
        <v>44684050.972905345</v>
      </c>
      <c r="AA7" s="8"/>
      <c r="AB7" s="90">
        <f t="shared" ref="AB7:AB13" si="14">+B7*O7</f>
        <v>3762454.1585471905</v>
      </c>
      <c r="AC7" s="90">
        <f t="shared" si="2"/>
        <v>3343982.3553910023</v>
      </c>
      <c r="AD7" s="90">
        <f t="shared" si="2"/>
        <v>3531620.4474797985</v>
      </c>
      <c r="AE7" s="90">
        <f t="shared" si="2"/>
        <v>3132629.7410348216</v>
      </c>
      <c r="AF7" s="90">
        <f t="shared" si="2"/>
        <v>3344509.820864988</v>
      </c>
      <c r="AG7" s="90">
        <f t="shared" si="2"/>
        <v>3736619.4561461592</v>
      </c>
      <c r="AH7" s="90">
        <f t="shared" si="2"/>
        <v>4195940.1169588491</v>
      </c>
      <c r="AI7" s="90">
        <f t="shared" si="2"/>
        <v>3716755.3207022818</v>
      </c>
      <c r="AJ7" s="90">
        <f t="shared" si="2"/>
        <v>3408178.2480725702</v>
      </c>
      <c r="AK7" s="90">
        <f t="shared" si="2"/>
        <v>2820738.4080591598</v>
      </c>
      <c r="AL7" s="90">
        <f t="shared" si="2"/>
        <v>3479773.7649785392</v>
      </c>
      <c r="AM7" s="90">
        <f t="shared" si="2"/>
        <v>3729981.4939808459</v>
      </c>
      <c r="AN7" s="91">
        <f t="shared" ref="AN7:AN13" si="15">SUM(AB7:AM7)</f>
        <v>42203183.332216196</v>
      </c>
    </row>
    <row r="8" spans="1:40" ht="15" x14ac:dyDescent="0.25">
      <c r="A8" s="5" t="s">
        <v>2</v>
      </c>
      <c r="B8" s="112">
        <f t="shared" ref="B8:B13" si="16">B7</f>
        <v>8.2159999999999997E-2</v>
      </c>
      <c r="C8" s="112">
        <f t="shared" si="3"/>
        <v>8.2159999999999997E-2</v>
      </c>
      <c r="D8" s="112">
        <f t="shared" si="4"/>
        <v>8.2159999999999997E-2</v>
      </c>
      <c r="E8" s="112">
        <f t="shared" si="5"/>
        <v>8.2159999999999997E-2</v>
      </c>
      <c r="F8" s="112">
        <f t="shared" si="6"/>
        <v>8.3474560000000003E-2</v>
      </c>
      <c r="G8" s="112">
        <f t="shared" si="7"/>
        <v>8.3474560000000003E-2</v>
      </c>
      <c r="H8" s="112">
        <f t="shared" si="8"/>
        <v>8.3474560000000003E-2</v>
      </c>
      <c r="I8" s="112">
        <f t="shared" si="9"/>
        <v>8.3474560000000003E-2</v>
      </c>
      <c r="J8" s="112">
        <f t="shared" si="10"/>
        <v>8.3474560000000003E-2</v>
      </c>
      <c r="K8" s="112">
        <f t="shared" si="11"/>
        <v>8.3474560000000003E-2</v>
      </c>
      <c r="L8" s="112">
        <f t="shared" si="12"/>
        <v>8.3474560000000003E-2</v>
      </c>
      <c r="M8" s="112">
        <f t="shared" si="13"/>
        <v>8.3474560000000003E-2</v>
      </c>
      <c r="N8" s="8"/>
      <c r="O8" s="87">
        <f>+'2018 Load Forecast Output'!C12</f>
        <v>18766197.489177879</v>
      </c>
      <c r="P8" s="87">
        <f>+'2018 Load Forecast Output'!D12</f>
        <v>17221648.474667374</v>
      </c>
      <c r="Q8" s="87">
        <f>+'2018 Load Forecast Output'!E12</f>
        <v>17852525.642384317</v>
      </c>
      <c r="R8" s="87">
        <f>+'2018 Load Forecast Output'!F12</f>
        <v>16473647.426683707</v>
      </c>
      <c r="S8" s="87">
        <f>+'2018 Load Forecast Output'!G12</f>
        <v>16836944.93318367</v>
      </c>
      <c r="T8" s="87">
        <f>+'2018 Load Forecast Output'!H12</f>
        <v>18057207.584250603</v>
      </c>
      <c r="U8" s="87">
        <f>+'2018 Load Forecast Output'!I12</f>
        <v>19760786.494057707</v>
      </c>
      <c r="V8" s="87">
        <f>+'2018 Load Forecast Output'!J12</f>
        <v>19221443.163931169</v>
      </c>
      <c r="W8" s="87">
        <f>+'2018 Load Forecast Output'!K12</f>
        <v>16992603.580876295</v>
      </c>
      <c r="X8" s="87">
        <f>+'2018 Load Forecast Output'!L12</f>
        <v>15969489.113400413</v>
      </c>
      <c r="Y8" s="87">
        <f>+'2018 Load Forecast Output'!M12</f>
        <v>16751258.015943449</v>
      </c>
      <c r="Z8" s="87">
        <f>+'2018 Load Forecast Output'!N12</f>
        <v>18119503.840706211</v>
      </c>
      <c r="AA8" s="8"/>
      <c r="AB8" s="90">
        <f t="shared" si="14"/>
        <v>1541830.7857108545</v>
      </c>
      <c r="AC8" s="90">
        <f t="shared" si="2"/>
        <v>1414930.6386786713</v>
      </c>
      <c r="AD8" s="90">
        <f t="shared" si="2"/>
        <v>1466763.5067782954</v>
      </c>
      <c r="AE8" s="90">
        <f t="shared" si="2"/>
        <v>1353474.8725763333</v>
      </c>
      <c r="AF8" s="90">
        <f t="shared" si="2"/>
        <v>1405456.5700417364</v>
      </c>
      <c r="AG8" s="90">
        <f t="shared" si="2"/>
        <v>1507317.4579239821</v>
      </c>
      <c r="AH8" s="90">
        <f t="shared" si="2"/>
        <v>1649522.9578454099</v>
      </c>
      <c r="AI8" s="90">
        <f t="shared" si="2"/>
        <v>1604501.5106741623</v>
      </c>
      <c r="AJ8" s="90">
        <f t="shared" si="2"/>
        <v>1418450.1071680731</v>
      </c>
      <c r="AK8" s="90">
        <f t="shared" si="2"/>
        <v>1333046.0771658896</v>
      </c>
      <c r="AL8" s="90">
        <f t="shared" si="2"/>
        <v>1398303.8923273524</v>
      </c>
      <c r="AM8" s="90">
        <f t="shared" si="2"/>
        <v>1512517.6105212611</v>
      </c>
      <c r="AN8" s="91">
        <f t="shared" si="15"/>
        <v>17606115.987412021</v>
      </c>
    </row>
    <row r="9" spans="1:40" ht="15" x14ac:dyDescent="0.25">
      <c r="A9" s="5" t="s">
        <v>22</v>
      </c>
      <c r="B9" s="112">
        <f t="shared" si="16"/>
        <v>8.2159999999999997E-2</v>
      </c>
      <c r="C9" s="112">
        <f t="shared" si="3"/>
        <v>8.2159999999999997E-2</v>
      </c>
      <c r="D9" s="112">
        <f t="shared" si="4"/>
        <v>8.2159999999999997E-2</v>
      </c>
      <c r="E9" s="112">
        <f t="shared" si="5"/>
        <v>8.2159999999999997E-2</v>
      </c>
      <c r="F9" s="112">
        <f t="shared" si="6"/>
        <v>8.3474560000000003E-2</v>
      </c>
      <c r="G9" s="112">
        <f t="shared" si="7"/>
        <v>8.3474560000000003E-2</v>
      </c>
      <c r="H9" s="112">
        <f t="shared" si="8"/>
        <v>8.3474560000000003E-2</v>
      </c>
      <c r="I9" s="112">
        <f t="shared" si="9"/>
        <v>8.3474560000000003E-2</v>
      </c>
      <c r="J9" s="112">
        <f t="shared" si="10"/>
        <v>8.3474560000000003E-2</v>
      </c>
      <c r="K9" s="112">
        <f t="shared" si="11"/>
        <v>8.3474560000000003E-2</v>
      </c>
      <c r="L9" s="112">
        <f t="shared" si="12"/>
        <v>8.3474560000000003E-2</v>
      </c>
      <c r="M9" s="112">
        <f t="shared" si="13"/>
        <v>8.3474560000000003E-2</v>
      </c>
      <c r="N9" s="8"/>
      <c r="O9" s="87">
        <f>+'2018 Load Forecast Output'!C27</f>
        <v>0</v>
      </c>
      <c r="P9" s="87">
        <f>+'2018 Load Forecast Output'!D27</f>
        <v>0</v>
      </c>
      <c r="Q9" s="87">
        <f>+'2018 Load Forecast Output'!E27</f>
        <v>0</v>
      </c>
      <c r="R9" s="87">
        <f>+'2018 Load Forecast Output'!F27</f>
        <v>0</v>
      </c>
      <c r="S9" s="87">
        <f>+'2018 Load Forecast Output'!G27</f>
        <v>0</v>
      </c>
      <c r="T9" s="87">
        <f>+'2018 Load Forecast Output'!H27</f>
        <v>0</v>
      </c>
      <c r="U9" s="87">
        <f>+'2018 Load Forecast Output'!I27</f>
        <v>0</v>
      </c>
      <c r="V9" s="87">
        <f>+'2018 Load Forecast Output'!J27</f>
        <v>0</v>
      </c>
      <c r="W9" s="87">
        <f>+'2018 Load Forecast Output'!K27</f>
        <v>0</v>
      </c>
      <c r="X9" s="87">
        <f>+'2018 Load Forecast Output'!L27</f>
        <v>0</v>
      </c>
      <c r="Y9" s="87">
        <f>+'2018 Load Forecast Output'!M27</f>
        <v>0</v>
      </c>
      <c r="Z9" s="87">
        <f>+'2018 Load Forecast Output'!N27</f>
        <v>0</v>
      </c>
      <c r="AA9" s="8"/>
      <c r="AB9" s="90">
        <f t="shared" si="14"/>
        <v>0</v>
      </c>
      <c r="AC9" s="90">
        <f t="shared" si="2"/>
        <v>0</v>
      </c>
      <c r="AD9" s="90">
        <f t="shared" si="2"/>
        <v>0</v>
      </c>
      <c r="AE9" s="90">
        <f t="shared" si="2"/>
        <v>0</v>
      </c>
      <c r="AF9" s="90">
        <f t="shared" si="2"/>
        <v>0</v>
      </c>
      <c r="AG9" s="90">
        <f t="shared" si="2"/>
        <v>0</v>
      </c>
      <c r="AH9" s="90">
        <f t="shared" si="2"/>
        <v>0</v>
      </c>
      <c r="AI9" s="90">
        <f t="shared" si="2"/>
        <v>0</v>
      </c>
      <c r="AJ9" s="90">
        <f t="shared" si="2"/>
        <v>0</v>
      </c>
      <c r="AK9" s="90">
        <f t="shared" si="2"/>
        <v>0</v>
      </c>
      <c r="AL9" s="90">
        <f t="shared" si="2"/>
        <v>0</v>
      </c>
      <c r="AM9" s="90">
        <f t="shared" si="2"/>
        <v>0</v>
      </c>
      <c r="AN9" s="91">
        <f t="shared" si="15"/>
        <v>0</v>
      </c>
    </row>
    <row r="10" spans="1:40" ht="15" x14ac:dyDescent="0.25">
      <c r="A10" s="5" t="s">
        <v>23</v>
      </c>
      <c r="B10" s="112">
        <f t="shared" si="16"/>
        <v>8.2159999999999997E-2</v>
      </c>
      <c r="C10" s="112">
        <f t="shared" si="3"/>
        <v>8.2159999999999997E-2</v>
      </c>
      <c r="D10" s="112">
        <f t="shared" si="4"/>
        <v>8.2159999999999997E-2</v>
      </c>
      <c r="E10" s="112">
        <f t="shared" si="5"/>
        <v>8.2159999999999997E-2</v>
      </c>
      <c r="F10" s="112">
        <f t="shared" si="6"/>
        <v>8.3474560000000003E-2</v>
      </c>
      <c r="G10" s="112">
        <f t="shared" si="7"/>
        <v>8.3474560000000003E-2</v>
      </c>
      <c r="H10" s="112">
        <f t="shared" si="8"/>
        <v>8.3474560000000003E-2</v>
      </c>
      <c r="I10" s="112">
        <f t="shared" si="9"/>
        <v>8.3474560000000003E-2</v>
      </c>
      <c r="J10" s="112">
        <f t="shared" si="10"/>
        <v>8.3474560000000003E-2</v>
      </c>
      <c r="K10" s="112">
        <f t="shared" si="11"/>
        <v>8.3474560000000003E-2</v>
      </c>
      <c r="L10" s="112">
        <f t="shared" si="12"/>
        <v>8.3474560000000003E-2</v>
      </c>
      <c r="M10" s="112">
        <f t="shared" si="13"/>
        <v>8.3474560000000003E-2</v>
      </c>
      <c r="N10" s="8"/>
      <c r="O10" s="87">
        <f>+'2018 Load Forecast Output'!C30</f>
        <v>0</v>
      </c>
      <c r="P10" s="87">
        <f>+'2018 Load Forecast Output'!D30</f>
        <v>0</v>
      </c>
      <c r="Q10" s="87">
        <f>+'2018 Load Forecast Output'!E30</f>
        <v>0</v>
      </c>
      <c r="R10" s="87">
        <f>+'2018 Load Forecast Output'!F30</f>
        <v>0</v>
      </c>
      <c r="S10" s="87">
        <f>+'2018 Load Forecast Output'!G30</f>
        <v>0</v>
      </c>
      <c r="T10" s="87">
        <f>+'2018 Load Forecast Output'!H30</f>
        <v>0</v>
      </c>
      <c r="U10" s="87">
        <f>+'2018 Load Forecast Output'!I30</f>
        <v>0</v>
      </c>
      <c r="V10" s="87">
        <f>+'2018 Load Forecast Output'!J30</f>
        <v>0</v>
      </c>
      <c r="W10" s="87">
        <f>+'2018 Load Forecast Output'!K30</f>
        <v>0</v>
      </c>
      <c r="X10" s="87">
        <f>+'2018 Load Forecast Output'!L30</f>
        <v>0</v>
      </c>
      <c r="Y10" s="87">
        <f>+'2018 Load Forecast Output'!M30</f>
        <v>0</v>
      </c>
      <c r="Z10" s="87">
        <f>+'2018 Load Forecast Output'!N30</f>
        <v>0</v>
      </c>
      <c r="AA10" s="8"/>
      <c r="AB10" s="90">
        <f t="shared" si="14"/>
        <v>0</v>
      </c>
      <c r="AC10" s="90">
        <f t="shared" si="2"/>
        <v>0</v>
      </c>
      <c r="AD10" s="90">
        <f t="shared" si="2"/>
        <v>0</v>
      </c>
      <c r="AE10" s="90">
        <f t="shared" si="2"/>
        <v>0</v>
      </c>
      <c r="AF10" s="90">
        <f t="shared" si="2"/>
        <v>0</v>
      </c>
      <c r="AG10" s="90">
        <f t="shared" si="2"/>
        <v>0</v>
      </c>
      <c r="AH10" s="90">
        <f t="shared" si="2"/>
        <v>0</v>
      </c>
      <c r="AI10" s="90">
        <f t="shared" si="2"/>
        <v>0</v>
      </c>
      <c r="AJ10" s="90">
        <f t="shared" si="2"/>
        <v>0</v>
      </c>
      <c r="AK10" s="90">
        <f t="shared" si="2"/>
        <v>0</v>
      </c>
      <c r="AL10" s="90">
        <f t="shared" si="2"/>
        <v>0</v>
      </c>
      <c r="AM10" s="90">
        <f t="shared" si="2"/>
        <v>0</v>
      </c>
      <c r="AN10" s="91">
        <f t="shared" si="15"/>
        <v>0</v>
      </c>
    </row>
    <row r="11" spans="1:40" ht="15" x14ac:dyDescent="0.25">
      <c r="A11" s="5" t="s">
        <v>3</v>
      </c>
      <c r="B11" s="112">
        <f t="shared" si="16"/>
        <v>8.2159999999999997E-2</v>
      </c>
      <c r="C11" s="112">
        <f t="shared" si="3"/>
        <v>8.2159999999999997E-2</v>
      </c>
      <c r="D11" s="112">
        <f t="shared" si="4"/>
        <v>8.2159999999999997E-2</v>
      </c>
      <c r="E11" s="112">
        <f t="shared" si="5"/>
        <v>8.2159999999999997E-2</v>
      </c>
      <c r="F11" s="112">
        <f t="shared" si="6"/>
        <v>8.3474560000000003E-2</v>
      </c>
      <c r="G11" s="112">
        <f t="shared" si="7"/>
        <v>8.3474560000000003E-2</v>
      </c>
      <c r="H11" s="112">
        <f t="shared" si="8"/>
        <v>8.3474560000000003E-2</v>
      </c>
      <c r="I11" s="112">
        <f t="shared" si="9"/>
        <v>8.3474560000000003E-2</v>
      </c>
      <c r="J11" s="112">
        <f t="shared" si="10"/>
        <v>8.3474560000000003E-2</v>
      </c>
      <c r="K11" s="112">
        <f t="shared" si="11"/>
        <v>8.3474560000000003E-2</v>
      </c>
      <c r="L11" s="112">
        <f t="shared" si="12"/>
        <v>8.3474560000000003E-2</v>
      </c>
      <c r="M11" s="112">
        <f t="shared" si="13"/>
        <v>8.3474560000000003E-2</v>
      </c>
      <c r="N11" s="8"/>
      <c r="O11" s="87">
        <f>+'2018 Load Forecast Output'!C15</f>
        <v>901619.37803986436</v>
      </c>
      <c r="P11" s="87">
        <f>+'2018 Load Forecast Output'!D15</f>
        <v>853144.44176381163</v>
      </c>
      <c r="Q11" s="87">
        <f>+'2018 Load Forecast Output'!E15</f>
        <v>857142.338460873</v>
      </c>
      <c r="R11" s="87">
        <f>+'2018 Load Forecast Output'!F15</f>
        <v>826313.81562599493</v>
      </c>
      <c r="S11" s="87">
        <f>+'2018 Load Forecast Output'!G15</f>
        <v>824491.73728367104</v>
      </c>
      <c r="T11" s="87">
        <f>+'2018 Load Forecast Output'!H15</f>
        <v>1029307.5010364446</v>
      </c>
      <c r="U11" s="87">
        <f>+'2018 Load Forecast Output'!I15</f>
        <v>1103083.4479463082</v>
      </c>
      <c r="V11" s="87">
        <f>+'2018 Load Forecast Output'!J15</f>
        <v>878271.26011836366</v>
      </c>
      <c r="W11" s="87">
        <f>+'2018 Load Forecast Output'!K15</f>
        <v>693069.59417137422</v>
      </c>
      <c r="X11" s="87">
        <f>+'2018 Load Forecast Output'!L15</f>
        <v>765401.85151921818</v>
      </c>
      <c r="Y11" s="87">
        <f>+'2018 Load Forecast Output'!M15</f>
        <v>962047.88334470999</v>
      </c>
      <c r="Z11" s="87">
        <f>+'2018 Load Forecast Output'!N15</f>
        <v>1066246.1273326611</v>
      </c>
      <c r="AA11" s="8"/>
      <c r="AB11" s="90">
        <f t="shared" si="14"/>
        <v>74077.048099755251</v>
      </c>
      <c r="AC11" s="90">
        <f t="shared" si="2"/>
        <v>70094.347335314756</v>
      </c>
      <c r="AD11" s="90">
        <f t="shared" si="2"/>
        <v>70422.814527945317</v>
      </c>
      <c r="AE11" s="90">
        <f t="shared" si="2"/>
        <v>67889.943091831738</v>
      </c>
      <c r="AF11" s="90">
        <f t="shared" si="2"/>
        <v>68824.084993390032</v>
      </c>
      <c r="AG11" s="90">
        <f t="shared" si="2"/>
        <v>85920.99075371676</v>
      </c>
      <c r="AH11" s="90">
        <f t="shared" si="2"/>
        <v>92079.405460600989</v>
      </c>
      <c r="AI11" s="90">
        <f t="shared" si="2"/>
        <v>73313.306999025954</v>
      </c>
      <c r="AJ11" s="90">
        <f t="shared" si="2"/>
        <v>57853.67942283403</v>
      </c>
      <c r="AK11" s="90">
        <f t="shared" si="2"/>
        <v>63891.582778752068</v>
      </c>
      <c r="AL11" s="90">
        <f t="shared" si="2"/>
        <v>80306.523761131</v>
      </c>
      <c r="AM11" s="90">
        <f t="shared" si="2"/>
        <v>89004.426330797854</v>
      </c>
      <c r="AN11" s="91">
        <f t="shared" si="15"/>
        <v>893678.15355509578</v>
      </c>
    </row>
    <row r="12" spans="1:40" ht="15" x14ac:dyDescent="0.25">
      <c r="A12" s="5" t="s">
        <v>4</v>
      </c>
      <c r="B12" s="112">
        <f t="shared" si="16"/>
        <v>8.2159999999999997E-2</v>
      </c>
      <c r="C12" s="112">
        <f t="shared" si="3"/>
        <v>8.2159999999999997E-2</v>
      </c>
      <c r="D12" s="112">
        <f t="shared" si="4"/>
        <v>8.2159999999999997E-2</v>
      </c>
      <c r="E12" s="112">
        <f t="shared" si="5"/>
        <v>8.2159999999999997E-2</v>
      </c>
      <c r="F12" s="112">
        <f t="shared" si="6"/>
        <v>8.3474560000000003E-2</v>
      </c>
      <c r="G12" s="112">
        <f t="shared" si="7"/>
        <v>8.3474560000000003E-2</v>
      </c>
      <c r="H12" s="112">
        <f t="shared" si="8"/>
        <v>8.3474560000000003E-2</v>
      </c>
      <c r="I12" s="112">
        <f t="shared" si="9"/>
        <v>8.3474560000000003E-2</v>
      </c>
      <c r="J12" s="112">
        <f t="shared" si="10"/>
        <v>8.3474560000000003E-2</v>
      </c>
      <c r="K12" s="112">
        <f t="shared" si="11"/>
        <v>8.3474560000000003E-2</v>
      </c>
      <c r="L12" s="112">
        <f t="shared" si="12"/>
        <v>8.3474560000000003E-2</v>
      </c>
      <c r="M12" s="112">
        <f t="shared" si="13"/>
        <v>8.3474560000000003E-2</v>
      </c>
      <c r="N12" s="8"/>
      <c r="O12" s="87">
        <f>+'2018 Load Forecast Output'!C18</f>
        <v>39867.421037270651</v>
      </c>
      <c r="P12" s="87">
        <f>+'2018 Load Forecast Output'!D18</f>
        <v>24772.606620761067</v>
      </c>
      <c r="Q12" s="87">
        <f>+'2018 Load Forecast Output'!E18</f>
        <v>34177.877308875439</v>
      </c>
      <c r="R12" s="87">
        <f>+'2018 Load Forecast Output'!F18</f>
        <v>23434.444629365196</v>
      </c>
      <c r="S12" s="87">
        <f>+'2018 Load Forecast Output'!G18</f>
        <v>38169.319782781997</v>
      </c>
      <c r="T12" s="87">
        <f>+'2018 Load Forecast Output'!H18</f>
        <v>31083.621416162099</v>
      </c>
      <c r="U12" s="87">
        <f>+'2018 Load Forecast Output'!I18</f>
        <v>47515.721306018102</v>
      </c>
      <c r="V12" s="87">
        <f>+'2018 Load Forecast Output'!J18</f>
        <v>28480.848879425441</v>
      </c>
      <c r="W12" s="87">
        <f>+'2018 Load Forecast Output'!K18</f>
        <v>28246.450981658458</v>
      </c>
      <c r="X12" s="87">
        <f>+'2018 Load Forecast Output'!L18</f>
        <v>21357.471814721168</v>
      </c>
      <c r="Y12" s="87">
        <f>+'2018 Load Forecast Output'!M18</f>
        <v>41658.502014885438</v>
      </c>
      <c r="Z12" s="87">
        <f>+'2018 Load Forecast Output'!N18</f>
        <v>33860.258617098261</v>
      </c>
      <c r="AA12" s="8"/>
      <c r="AB12" s="90">
        <f t="shared" si="14"/>
        <v>3275.5073124221567</v>
      </c>
      <c r="AC12" s="90">
        <f t="shared" si="2"/>
        <v>2035.3173599617292</v>
      </c>
      <c r="AD12" s="90">
        <f t="shared" si="2"/>
        <v>2808.054399697206</v>
      </c>
      <c r="AE12" s="90">
        <f t="shared" si="2"/>
        <v>1925.3739707486445</v>
      </c>
      <c r="AF12" s="90">
        <f t="shared" si="2"/>
        <v>3186.1671743670227</v>
      </c>
      <c r="AG12" s="90">
        <f t="shared" si="2"/>
        <v>2594.6916209207084</v>
      </c>
      <c r="AH12" s="90">
        <f t="shared" si="2"/>
        <v>3966.3539291024867</v>
      </c>
      <c r="AI12" s="90">
        <f t="shared" si="2"/>
        <v>2377.4263286365317</v>
      </c>
      <c r="AJ12" s="90">
        <f t="shared" si="2"/>
        <v>2357.8600672555081</v>
      </c>
      <c r="AK12" s="90">
        <f t="shared" si="2"/>
        <v>1782.8055624462511</v>
      </c>
      <c r="AL12" s="90">
        <f t="shared" si="2"/>
        <v>3477.4251259516755</v>
      </c>
      <c r="AM12" s="90">
        <f t="shared" si="2"/>
        <v>2826.4701895484859</v>
      </c>
      <c r="AN12" s="91">
        <f t="shared" si="15"/>
        <v>32613.453041058405</v>
      </c>
    </row>
    <row r="13" spans="1:40" ht="15" x14ac:dyDescent="0.25">
      <c r="A13" s="5" t="s">
        <v>5</v>
      </c>
      <c r="B13" s="112">
        <f t="shared" si="16"/>
        <v>8.2159999999999997E-2</v>
      </c>
      <c r="C13" s="112">
        <f t="shared" si="3"/>
        <v>8.2159999999999997E-2</v>
      </c>
      <c r="D13" s="112">
        <f t="shared" si="4"/>
        <v>8.2159999999999997E-2</v>
      </c>
      <c r="E13" s="112">
        <f t="shared" si="5"/>
        <v>8.2159999999999997E-2</v>
      </c>
      <c r="F13" s="112">
        <f t="shared" si="6"/>
        <v>8.3474560000000003E-2</v>
      </c>
      <c r="G13" s="112">
        <f t="shared" si="7"/>
        <v>8.3474560000000003E-2</v>
      </c>
      <c r="H13" s="112">
        <f t="shared" si="8"/>
        <v>8.3474560000000003E-2</v>
      </c>
      <c r="I13" s="112">
        <f t="shared" si="9"/>
        <v>8.3474560000000003E-2</v>
      </c>
      <c r="J13" s="112">
        <f t="shared" si="10"/>
        <v>8.3474560000000003E-2</v>
      </c>
      <c r="K13" s="112">
        <f t="shared" si="11"/>
        <v>8.3474560000000003E-2</v>
      </c>
      <c r="L13" s="112">
        <f t="shared" si="12"/>
        <v>8.3474560000000003E-2</v>
      </c>
      <c r="M13" s="112">
        <f t="shared" si="13"/>
        <v>8.3474560000000003E-2</v>
      </c>
      <c r="N13" s="8"/>
      <c r="O13" s="87">
        <f>+'2018 Load Forecast Output'!C21</f>
        <v>29287.123590187304</v>
      </c>
      <c r="P13" s="87">
        <f>+'2018 Load Forecast Output'!D21</f>
        <v>29129.69665038689</v>
      </c>
      <c r="Q13" s="87">
        <f>+'2018 Load Forecast Output'!E21</f>
        <v>24708.903788970358</v>
      </c>
      <c r="R13" s="87">
        <f>+'2018 Load Forecast Output'!F21</f>
        <v>22826.584044182575</v>
      </c>
      <c r="S13" s="87">
        <f>+'2018 Load Forecast Output'!G21</f>
        <v>19761.355004251192</v>
      </c>
      <c r="T13" s="87">
        <f>+'2018 Load Forecast Output'!H21</f>
        <v>17583.315506565152</v>
      </c>
      <c r="U13" s="87">
        <f>+'2018 Load Forecast Output'!I21</f>
        <v>19166.643491702867</v>
      </c>
      <c r="V13" s="87">
        <f>+'2018 Load Forecast Output'!J21</f>
        <v>21164.484067461479</v>
      </c>
      <c r="W13" s="87">
        <f>+'2018 Load Forecast Output'!K21</f>
        <v>24452.99304197223</v>
      </c>
      <c r="X13" s="87">
        <f>+'2018 Load Forecast Output'!L21</f>
        <v>26368.949808783895</v>
      </c>
      <c r="Y13" s="87">
        <f>+'2018 Load Forecast Output'!M21</f>
        <v>29282.96735080217</v>
      </c>
      <c r="Z13" s="87">
        <f>+'2018 Load Forecast Output'!N21</f>
        <v>32414.750423711197</v>
      </c>
      <c r="AA13" s="8"/>
      <c r="AB13" s="90">
        <f t="shared" si="14"/>
        <v>2406.2300741697886</v>
      </c>
      <c r="AC13" s="90">
        <f t="shared" si="2"/>
        <v>2393.2958767957866</v>
      </c>
      <c r="AD13" s="90">
        <f t="shared" si="2"/>
        <v>2030.0835353018044</v>
      </c>
      <c r="AE13" s="90">
        <f t="shared" si="2"/>
        <v>1875.4321450700402</v>
      </c>
      <c r="AF13" s="90">
        <f t="shared" si="2"/>
        <v>1649.5704139836664</v>
      </c>
      <c r="AG13" s="90">
        <f t="shared" si="2"/>
        <v>1467.7595252517033</v>
      </c>
      <c r="AH13" s="90">
        <f t="shared" si="2"/>
        <v>1599.9271321467606</v>
      </c>
      <c r="AI13" s="90">
        <f t="shared" si="2"/>
        <v>1766.6959951583574</v>
      </c>
      <c r="AJ13" s="90">
        <f t="shared" si="2"/>
        <v>2041.2028348616934</v>
      </c>
      <c r="AK13" s="90">
        <f t="shared" si="2"/>
        <v>2201.13648295032</v>
      </c>
      <c r="AL13" s="90">
        <f t="shared" si="2"/>
        <v>2444.3828151025768</v>
      </c>
      <c r="AM13" s="90">
        <f t="shared" si="2"/>
        <v>2705.807029129106</v>
      </c>
      <c r="AN13" s="91">
        <f t="shared" si="15"/>
        <v>24581.523859921603</v>
      </c>
    </row>
    <row r="14" spans="1:40" ht="1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8">
        <f>SUM(O6:O13)</f>
        <v>207881139.79023665</v>
      </c>
      <c r="P14" s="88">
        <f t="shared" ref="P14:Z14" si="17">SUM(P6:P13)</f>
        <v>186217274.90958723</v>
      </c>
      <c r="Q14" s="88">
        <f t="shared" si="17"/>
        <v>190993028.1934202</v>
      </c>
      <c r="R14" s="88">
        <f t="shared" si="17"/>
        <v>172099253.54743937</v>
      </c>
      <c r="S14" s="88">
        <f t="shared" si="17"/>
        <v>175097060.70558912</v>
      </c>
      <c r="T14" s="88">
        <f t="shared" si="17"/>
        <v>199725977.85011607</v>
      </c>
      <c r="U14" s="88">
        <f t="shared" si="17"/>
        <v>234946283.35744584</v>
      </c>
      <c r="V14" s="88">
        <f t="shared" si="17"/>
        <v>219679510.14406791</v>
      </c>
      <c r="W14" s="88">
        <f t="shared" si="17"/>
        <v>186658316.13049528</v>
      </c>
      <c r="X14" s="88">
        <f t="shared" si="17"/>
        <v>177672923.35634187</v>
      </c>
      <c r="Y14" s="88">
        <f t="shared" si="17"/>
        <v>190733316.90011162</v>
      </c>
      <c r="Z14" s="88">
        <f t="shared" si="17"/>
        <v>205403426.41386336</v>
      </c>
      <c r="AA14" s="8"/>
      <c r="AB14" s="91">
        <f>SUM(AB6:AB13)</f>
        <v>17079514.445165843</v>
      </c>
      <c r="AC14" s="91">
        <f t="shared" ref="AC14:AN14" si="18">SUM(AC6:AC13)</f>
        <v>15299611.306571687</v>
      </c>
      <c r="AD14" s="91">
        <f t="shared" si="18"/>
        <v>15691987.196371403</v>
      </c>
      <c r="AE14" s="91">
        <f t="shared" si="18"/>
        <v>14139674.671457617</v>
      </c>
      <c r="AF14" s="91">
        <f t="shared" si="18"/>
        <v>14616150.099692343</v>
      </c>
      <c r="AG14" s="91">
        <f t="shared" si="18"/>
        <v>16672038.121608187</v>
      </c>
      <c r="AH14" s="91">
        <f t="shared" si="18"/>
        <v>19612037.626898114</v>
      </c>
      <c r="AI14" s="91">
        <f t="shared" si="18"/>
        <v>18337650.450291608</v>
      </c>
      <c r="AJ14" s="91">
        <f t="shared" si="18"/>
        <v>15581220.809333999</v>
      </c>
      <c r="AK14" s="91">
        <f t="shared" si="18"/>
        <v>14831169.101084361</v>
      </c>
      <c r="AL14" s="91">
        <f t="shared" si="18"/>
        <v>15921379.705577381</v>
      </c>
      <c r="AM14" s="91">
        <f t="shared" si="18"/>
        <v>17145960.642389625</v>
      </c>
      <c r="AN14" s="91">
        <f t="shared" si="18"/>
        <v>194928394.17644212</v>
      </c>
    </row>
    <row r="15" spans="1:40" ht="15" x14ac:dyDescent="0.25">
      <c r="A15" s="6"/>
      <c r="B15" s="208" t="s">
        <v>20</v>
      </c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7"/>
      <c r="O15" s="208" t="s">
        <v>24</v>
      </c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7"/>
      <c r="AB15" s="208" t="s">
        <v>31</v>
      </c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6"/>
    </row>
    <row r="16" spans="1:40" ht="15" x14ac:dyDescent="0.25">
      <c r="A16" s="6" t="s">
        <v>26</v>
      </c>
      <c r="B16" s="6" t="s">
        <v>6</v>
      </c>
      <c r="C16" s="6" t="s">
        <v>7</v>
      </c>
      <c r="D16" s="6" t="s">
        <v>8</v>
      </c>
      <c r="E16" s="6" t="s">
        <v>9</v>
      </c>
      <c r="F16" s="6" t="s">
        <v>10</v>
      </c>
      <c r="G16" s="6" t="s">
        <v>11</v>
      </c>
      <c r="H16" s="6" t="s">
        <v>12</v>
      </c>
      <c r="I16" s="6" t="s">
        <v>13</v>
      </c>
      <c r="J16" s="6" t="s">
        <v>14</v>
      </c>
      <c r="K16" s="6" t="s">
        <v>15</v>
      </c>
      <c r="L16" s="6" t="s">
        <v>16</v>
      </c>
      <c r="M16" s="6" t="s">
        <v>17</v>
      </c>
      <c r="N16" s="7"/>
      <c r="O16" s="6" t="s">
        <v>6</v>
      </c>
      <c r="P16" s="6" t="s">
        <v>7</v>
      </c>
      <c r="Q16" s="6" t="s">
        <v>8</v>
      </c>
      <c r="R16" s="6" t="s">
        <v>9</v>
      </c>
      <c r="S16" s="6" t="s">
        <v>10</v>
      </c>
      <c r="T16" s="6" t="s">
        <v>11</v>
      </c>
      <c r="U16" s="6" t="s">
        <v>12</v>
      </c>
      <c r="V16" s="6" t="s">
        <v>13</v>
      </c>
      <c r="W16" s="6" t="s">
        <v>14</v>
      </c>
      <c r="X16" s="6" t="s">
        <v>15</v>
      </c>
      <c r="Y16" s="6" t="s">
        <v>16</v>
      </c>
      <c r="Z16" s="6" t="s">
        <v>17</v>
      </c>
      <c r="AA16" s="7"/>
      <c r="AB16" s="6" t="s">
        <v>6</v>
      </c>
      <c r="AC16" s="6" t="s">
        <v>7</v>
      </c>
      <c r="AD16" s="6" t="s">
        <v>8</v>
      </c>
      <c r="AE16" s="6" t="s">
        <v>9</v>
      </c>
      <c r="AF16" s="6" t="s">
        <v>10</v>
      </c>
      <c r="AG16" s="6" t="s">
        <v>11</v>
      </c>
      <c r="AH16" s="6" t="s">
        <v>12</v>
      </c>
      <c r="AI16" s="6" t="s">
        <v>13</v>
      </c>
      <c r="AJ16" s="6" t="s">
        <v>14</v>
      </c>
      <c r="AK16" s="6" t="s">
        <v>15</v>
      </c>
      <c r="AL16" s="6" t="s">
        <v>16</v>
      </c>
      <c r="AM16" s="6" t="s">
        <v>17</v>
      </c>
      <c r="AN16" s="6" t="s">
        <v>19</v>
      </c>
    </row>
    <row r="17" spans="1:40" ht="15" x14ac:dyDescent="0.25">
      <c r="A17" s="5" t="s">
        <v>0</v>
      </c>
      <c r="B17" s="112">
        <f>'COP Rates'!I5/1000</f>
        <v>2.281E-2</v>
      </c>
      <c r="C17" s="112">
        <f>B17</f>
        <v>2.281E-2</v>
      </c>
      <c r="D17" s="112">
        <f t="shared" ref="D17:E17" si="19">C17</f>
        <v>2.281E-2</v>
      </c>
      <c r="E17" s="112">
        <f t="shared" si="19"/>
        <v>2.281E-2</v>
      </c>
      <c r="F17" s="13">
        <f>'COP Rates'!J5/1000</f>
        <v>1.9210000000000001E-2</v>
      </c>
      <c r="G17" s="13">
        <f>F17</f>
        <v>1.9210000000000001E-2</v>
      </c>
      <c r="H17" s="13">
        <f t="shared" ref="H17:K17" si="20">G17</f>
        <v>1.9210000000000001E-2</v>
      </c>
      <c r="I17" s="13">
        <f t="shared" si="20"/>
        <v>1.9210000000000001E-2</v>
      </c>
      <c r="J17" s="13">
        <f t="shared" si="20"/>
        <v>1.9210000000000001E-2</v>
      </c>
      <c r="K17" s="13">
        <f t="shared" si="20"/>
        <v>1.9210000000000001E-2</v>
      </c>
      <c r="L17" s="137">
        <f>'COP Rates'!K5/1000</f>
        <v>1.9517360000000001E-2</v>
      </c>
      <c r="M17" s="137">
        <f>L17</f>
        <v>1.9517360000000001E-2</v>
      </c>
      <c r="N17" s="8"/>
      <c r="O17" s="87">
        <f>+'2018 Load Forecast Output'!C7</f>
        <v>8253043.245061785</v>
      </c>
      <c r="P17" s="87">
        <f>+'2018 Load Forecast Output'!D7</f>
        <v>7385576.8520698696</v>
      </c>
      <c r="Q17" s="87">
        <f>+'2018 Load Forecast Output'!E7</f>
        <v>7492955.199468866</v>
      </c>
      <c r="R17" s="87">
        <f>+'2018 Load Forecast Output'!F7</f>
        <v>6761563.1920556873</v>
      </c>
      <c r="S17" s="87">
        <f>+'2018 Load Forecast Output'!G7</f>
        <v>6801384.8008739799</v>
      </c>
      <c r="T17" s="87">
        <f>+'2018 Load Forecast Output'!H7</f>
        <v>7874875.0309788287</v>
      </c>
      <c r="U17" s="87">
        <f>+'2018 Load Forecast Output'!I7</f>
        <v>9493736.8660908639</v>
      </c>
      <c r="V17" s="87">
        <f>+'2018 Load Forecast Output'!J7</f>
        <v>8986721.3970602155</v>
      </c>
      <c r="W17" s="87">
        <f>+'2018 Load Forecast Output'!K7</f>
        <v>7426350.7188231498</v>
      </c>
      <c r="X17" s="87">
        <f>+'2018 Load Forecast Output'!L7</f>
        <v>7368820.8183144778</v>
      </c>
      <c r="Y17" s="87">
        <f>+'2018 Load Forecast Output'!M7</f>
        <v>7610221.3794874549</v>
      </c>
      <c r="Z17" s="87">
        <f>+'2018 Load Forecast Output'!N7</f>
        <v>8201873.4716679454</v>
      </c>
      <c r="AA17" s="8"/>
      <c r="AB17" s="90">
        <f>+B17*O17</f>
        <v>188251.91641985931</v>
      </c>
      <c r="AC17" s="90">
        <f t="shared" ref="AC17:AC24" si="21">+C17*P17</f>
        <v>168465.00799571373</v>
      </c>
      <c r="AD17" s="90">
        <f t="shared" ref="AD17:AD24" si="22">+D17*Q17</f>
        <v>170914.30809988483</v>
      </c>
      <c r="AE17" s="90">
        <f t="shared" ref="AE17:AE24" si="23">+E17*R17</f>
        <v>154231.25641079023</v>
      </c>
      <c r="AF17" s="90">
        <f t="shared" ref="AF17:AF24" si="24">+F17*S17</f>
        <v>130654.60202478916</v>
      </c>
      <c r="AG17" s="90">
        <f t="shared" ref="AG17:AG24" si="25">+G17*T17</f>
        <v>151276.34934510331</v>
      </c>
      <c r="AH17" s="90">
        <f t="shared" ref="AH17:AH24" si="26">+H17*U17</f>
        <v>182374.68519760552</v>
      </c>
      <c r="AI17" s="90">
        <f t="shared" ref="AI17:AI24" si="27">+I17*V17</f>
        <v>172634.91803752675</v>
      </c>
      <c r="AJ17" s="90">
        <f t="shared" ref="AJ17:AJ24" si="28">+J17*W17</f>
        <v>142660.19730859273</v>
      </c>
      <c r="AK17" s="90">
        <f t="shared" ref="AK17:AK24" si="29">+K17*X17</f>
        <v>141555.04791982114</v>
      </c>
      <c r="AL17" s="90">
        <f t="shared" ref="AL17:AL24" si="30">+L17*Y17</f>
        <v>148531.43034315328</v>
      </c>
      <c r="AM17" s="90">
        <f t="shared" ref="AM17:AM24" si="31">+M17*Z17</f>
        <v>160078.91722099308</v>
      </c>
      <c r="AN17" s="91">
        <f>SUM(AB17:AM17)</f>
        <v>1911628.6363238329</v>
      </c>
    </row>
    <row r="18" spans="1:40" ht="15" x14ac:dyDescent="0.25">
      <c r="A18" s="5" t="s">
        <v>1</v>
      </c>
      <c r="B18" s="112">
        <f>B17</f>
        <v>2.281E-2</v>
      </c>
      <c r="C18" s="112">
        <f t="shared" ref="C18:C24" si="32">C17</f>
        <v>2.281E-2</v>
      </c>
      <c r="D18" s="112">
        <f t="shared" ref="D18:D24" si="33">D17</f>
        <v>2.281E-2</v>
      </c>
      <c r="E18" s="112">
        <f t="shared" ref="E18:E24" si="34">E17</f>
        <v>2.281E-2</v>
      </c>
      <c r="F18" s="112">
        <f t="shared" ref="F18:F24" si="35">F17</f>
        <v>1.9210000000000001E-2</v>
      </c>
      <c r="G18" s="112">
        <f t="shared" ref="G18:G24" si="36">G17</f>
        <v>1.9210000000000001E-2</v>
      </c>
      <c r="H18" s="112">
        <f t="shared" ref="H18:H24" si="37">H17</f>
        <v>1.9210000000000001E-2</v>
      </c>
      <c r="I18" s="112">
        <f t="shared" ref="I18:I24" si="38">I17</f>
        <v>1.9210000000000001E-2</v>
      </c>
      <c r="J18" s="112">
        <f t="shared" ref="J18:J24" si="39">J17</f>
        <v>1.9210000000000001E-2</v>
      </c>
      <c r="K18" s="112">
        <f t="shared" ref="K18:K24" si="40">K17</f>
        <v>1.9210000000000001E-2</v>
      </c>
      <c r="L18" s="112">
        <f t="shared" ref="L18:L24" si="41">L17</f>
        <v>1.9517360000000001E-2</v>
      </c>
      <c r="M18" s="112">
        <f t="shared" ref="M18:M24" si="42">M17</f>
        <v>1.9517360000000001E-2</v>
      </c>
      <c r="N18" s="8"/>
      <c r="O18" s="87">
        <f>+'2018 Load Forecast Output'!C10</f>
        <v>9687028.1430091709</v>
      </c>
      <c r="P18" s="87">
        <f>+'2018 Load Forecast Output'!D10</f>
        <v>8609606.8739630431</v>
      </c>
      <c r="Q18" s="87">
        <f>+'2018 Load Forecast Output'!E10</f>
        <v>9092710.5616546348</v>
      </c>
      <c r="R18" s="87">
        <f>+'2018 Load Forecast Output'!F10</f>
        <v>8065446.4305152893</v>
      </c>
      <c r="S18" s="87">
        <f>+'2018 Load Forecast Output'!G10</f>
        <v>8475359.1698097065</v>
      </c>
      <c r="T18" s="87">
        <f>+'2018 Load Forecast Output'!H10</f>
        <v>9469008.5148403347</v>
      </c>
      <c r="U18" s="87">
        <f>+'2018 Load Forecast Output'!I10</f>
        <v>10632978.059858762</v>
      </c>
      <c r="V18" s="87">
        <f>+'2018 Load Forecast Output'!J10</f>
        <v>9418670.5904502496</v>
      </c>
      <c r="W18" s="87">
        <f>+'2018 Load Forecast Output'!K10</f>
        <v>8636702.0323705301</v>
      </c>
      <c r="X18" s="87">
        <f>+'2018 Load Forecast Output'!L10</f>
        <v>7148064.264375709</v>
      </c>
      <c r="Y18" s="87">
        <f>+'2018 Load Forecast Output'!M10</f>
        <v>8818133.020236291</v>
      </c>
      <c r="Z18" s="87">
        <f>+'2018 Load Forecast Output'!N10</f>
        <v>9452187.181814</v>
      </c>
      <c r="AA18" s="8"/>
      <c r="AB18" s="90">
        <f t="shared" ref="AB18:AB24" si="43">+B18*O18</f>
        <v>220961.11194203919</v>
      </c>
      <c r="AC18" s="90">
        <f t="shared" si="21"/>
        <v>196385.13279509702</v>
      </c>
      <c r="AD18" s="90">
        <f t="shared" si="22"/>
        <v>207404.72791134223</v>
      </c>
      <c r="AE18" s="90">
        <f t="shared" si="23"/>
        <v>183972.83308005377</v>
      </c>
      <c r="AF18" s="90">
        <f t="shared" si="24"/>
        <v>162811.64965204446</v>
      </c>
      <c r="AG18" s="90">
        <f t="shared" si="25"/>
        <v>181899.65357008285</v>
      </c>
      <c r="AH18" s="90">
        <f t="shared" si="26"/>
        <v>204259.50852988684</v>
      </c>
      <c r="AI18" s="90">
        <f t="shared" si="27"/>
        <v>180932.66204254932</v>
      </c>
      <c r="AJ18" s="90">
        <f t="shared" si="28"/>
        <v>165911.04604183789</v>
      </c>
      <c r="AK18" s="90">
        <f t="shared" si="29"/>
        <v>137314.31451865737</v>
      </c>
      <c r="AL18" s="90">
        <f t="shared" si="30"/>
        <v>172106.67668383897</v>
      </c>
      <c r="AM18" s="90">
        <f t="shared" si="31"/>
        <v>184481.74001484929</v>
      </c>
      <c r="AN18" s="91">
        <f t="shared" ref="AN18:AN24" si="44">SUM(AB18:AM18)</f>
        <v>2198441.0567822792</v>
      </c>
    </row>
    <row r="19" spans="1:40" ht="15" x14ac:dyDescent="0.25">
      <c r="A19" s="5" t="s">
        <v>2</v>
      </c>
      <c r="B19" s="112">
        <f t="shared" ref="B19:B24" si="45">B18</f>
        <v>2.281E-2</v>
      </c>
      <c r="C19" s="112">
        <f t="shared" si="32"/>
        <v>2.281E-2</v>
      </c>
      <c r="D19" s="112">
        <f t="shared" si="33"/>
        <v>2.281E-2</v>
      </c>
      <c r="E19" s="112">
        <f t="shared" si="34"/>
        <v>2.281E-2</v>
      </c>
      <c r="F19" s="112">
        <f t="shared" si="35"/>
        <v>1.9210000000000001E-2</v>
      </c>
      <c r="G19" s="112">
        <f t="shared" si="36"/>
        <v>1.9210000000000001E-2</v>
      </c>
      <c r="H19" s="112">
        <f t="shared" si="37"/>
        <v>1.9210000000000001E-2</v>
      </c>
      <c r="I19" s="112">
        <f t="shared" si="38"/>
        <v>1.9210000000000001E-2</v>
      </c>
      <c r="J19" s="112">
        <f t="shared" si="39"/>
        <v>1.9210000000000001E-2</v>
      </c>
      <c r="K19" s="112">
        <f t="shared" si="40"/>
        <v>1.9210000000000001E-2</v>
      </c>
      <c r="L19" s="112">
        <f t="shared" si="41"/>
        <v>1.9517360000000001E-2</v>
      </c>
      <c r="M19" s="112">
        <f t="shared" si="42"/>
        <v>1.9517360000000001E-2</v>
      </c>
      <c r="N19" s="8"/>
      <c r="O19" s="87">
        <f>+'2018 Load Forecast Output'!C13</f>
        <v>150756815.05985445</v>
      </c>
      <c r="P19" s="87">
        <f>+'2018 Load Forecast Output'!D13</f>
        <v>138348798.45096382</v>
      </c>
      <c r="Q19" s="87">
        <f>+'2018 Load Forecast Output'!E13</f>
        <v>143416902.02143064</v>
      </c>
      <c r="R19" s="87">
        <f>+'2018 Load Forecast Output'!F13</f>
        <v>132339789.12872465</v>
      </c>
      <c r="S19" s="87">
        <f>+'2018 Load Forecast Output'!G13</f>
        <v>135258311.91581064</v>
      </c>
      <c r="T19" s="87">
        <f>+'2018 Load Forecast Output'!H13</f>
        <v>145061198.77754346</v>
      </c>
      <c r="U19" s="87">
        <f>+'2018 Load Forecast Output'!I13</f>
        <v>158746769.91116095</v>
      </c>
      <c r="V19" s="87">
        <f>+'2018 Load Forecast Output'!J13</f>
        <v>154413996.43797639</v>
      </c>
      <c r="W19" s="87">
        <f>+'2018 Load Forecast Output'!K13</f>
        <v>136508783.7802465</v>
      </c>
      <c r="X19" s="87">
        <f>+'2018 Load Forecast Output'!L13</f>
        <v>128289671.80259247</v>
      </c>
      <c r="Y19" s="87">
        <f>+'2018 Load Forecast Output'!M13</f>
        <v>134569952.60685194</v>
      </c>
      <c r="Z19" s="87">
        <f>+'2018 Load Forecast Output'!N13</f>
        <v>145561650.99855494</v>
      </c>
      <c r="AA19" s="8"/>
      <c r="AB19" s="90">
        <f t="shared" si="43"/>
        <v>3438762.9515152802</v>
      </c>
      <c r="AC19" s="90">
        <f t="shared" si="21"/>
        <v>3155736.0926664849</v>
      </c>
      <c r="AD19" s="90">
        <f t="shared" si="22"/>
        <v>3271339.5351088331</v>
      </c>
      <c r="AE19" s="90">
        <f t="shared" si="23"/>
        <v>3018670.5900262091</v>
      </c>
      <c r="AF19" s="90">
        <f t="shared" si="24"/>
        <v>2598312.1719027227</v>
      </c>
      <c r="AG19" s="90">
        <f t="shared" si="25"/>
        <v>2786625.6285166098</v>
      </c>
      <c r="AH19" s="90">
        <f t="shared" si="26"/>
        <v>3049525.4499934018</v>
      </c>
      <c r="AI19" s="90">
        <f t="shared" si="27"/>
        <v>2966292.8715735269</v>
      </c>
      <c r="AJ19" s="90">
        <f t="shared" si="28"/>
        <v>2622333.7364185355</v>
      </c>
      <c r="AK19" s="90">
        <f t="shared" si="29"/>
        <v>2464444.5953278015</v>
      </c>
      <c r="AL19" s="90">
        <f t="shared" si="30"/>
        <v>2626450.2102108677</v>
      </c>
      <c r="AM19" s="90">
        <f t="shared" si="31"/>
        <v>2840979.1447331565</v>
      </c>
      <c r="AN19" s="91">
        <f t="shared" si="44"/>
        <v>34839472.977993429</v>
      </c>
    </row>
    <row r="20" spans="1:40" ht="15" x14ac:dyDescent="0.25">
      <c r="A20" s="5" t="s">
        <v>22</v>
      </c>
      <c r="B20" s="112">
        <f t="shared" si="45"/>
        <v>2.281E-2</v>
      </c>
      <c r="C20" s="112">
        <f t="shared" si="32"/>
        <v>2.281E-2</v>
      </c>
      <c r="D20" s="112">
        <f t="shared" si="33"/>
        <v>2.281E-2</v>
      </c>
      <c r="E20" s="112">
        <f t="shared" si="34"/>
        <v>2.281E-2</v>
      </c>
      <c r="F20" s="112">
        <f t="shared" si="35"/>
        <v>1.9210000000000001E-2</v>
      </c>
      <c r="G20" s="112">
        <f t="shared" si="36"/>
        <v>1.9210000000000001E-2</v>
      </c>
      <c r="H20" s="112">
        <f t="shared" si="37"/>
        <v>1.9210000000000001E-2</v>
      </c>
      <c r="I20" s="112">
        <f t="shared" si="38"/>
        <v>1.9210000000000001E-2</v>
      </c>
      <c r="J20" s="112">
        <f t="shared" si="39"/>
        <v>1.9210000000000001E-2</v>
      </c>
      <c r="K20" s="112">
        <f t="shared" si="40"/>
        <v>1.9210000000000001E-2</v>
      </c>
      <c r="L20" s="112">
        <f t="shared" si="41"/>
        <v>1.9517360000000001E-2</v>
      </c>
      <c r="M20" s="112">
        <f t="shared" si="42"/>
        <v>1.9517360000000001E-2</v>
      </c>
      <c r="N20" s="8"/>
      <c r="O20" s="87">
        <f>+'2018 Load Forecast Output'!C28</f>
        <v>20767918.98742136</v>
      </c>
      <c r="P20" s="87">
        <f>+'2018 Load Forecast Output'!D28</f>
        <v>19041638.638037771</v>
      </c>
      <c r="Q20" s="87">
        <f>+'2018 Load Forecast Output'!E28</f>
        <v>20908736.84684439</v>
      </c>
      <c r="R20" s="87">
        <f>+'2018 Load Forecast Output'!F28</f>
        <v>20490526.565142177</v>
      </c>
      <c r="S20" s="87">
        <f>+'2018 Load Forecast Output'!G28</f>
        <v>20667103.161592044</v>
      </c>
      <c r="T20" s="87">
        <f>+'2018 Load Forecast Output'!H28</f>
        <v>16642214.269949127</v>
      </c>
      <c r="U20" s="87">
        <f>+'2018 Load Forecast Output'!I28</f>
        <v>20739995.670308597</v>
      </c>
      <c r="V20" s="87">
        <f>+'2018 Load Forecast Output'!J28</f>
        <v>20611140.268182389</v>
      </c>
      <c r="W20" s="87">
        <f>+'2018 Load Forecast Output'!K28</f>
        <v>19380180.510645017</v>
      </c>
      <c r="X20" s="87">
        <f>+'2018 Load Forecast Output'!L28</f>
        <v>20515802.153415661</v>
      </c>
      <c r="Y20" s="87">
        <f>+'2018 Load Forecast Output'!M28</f>
        <v>19710555.361241233</v>
      </c>
      <c r="Z20" s="87">
        <f>+'2018 Load Forecast Output'!N28</f>
        <v>19735205.11484912</v>
      </c>
      <c r="AA20" s="8"/>
      <c r="AB20" s="90">
        <f t="shared" si="43"/>
        <v>473716.23210308125</v>
      </c>
      <c r="AC20" s="90">
        <f t="shared" si="21"/>
        <v>434339.77733364154</v>
      </c>
      <c r="AD20" s="90">
        <f t="shared" si="22"/>
        <v>476928.28747652052</v>
      </c>
      <c r="AE20" s="90">
        <f t="shared" si="23"/>
        <v>467388.91095089307</v>
      </c>
      <c r="AF20" s="90">
        <f t="shared" si="24"/>
        <v>397015.05173418322</v>
      </c>
      <c r="AG20" s="90">
        <f t="shared" si="25"/>
        <v>319696.93612572277</v>
      </c>
      <c r="AH20" s="90">
        <f t="shared" si="26"/>
        <v>398415.31682662817</v>
      </c>
      <c r="AI20" s="90">
        <f t="shared" si="27"/>
        <v>395940.00455178373</v>
      </c>
      <c r="AJ20" s="90">
        <f t="shared" si="28"/>
        <v>372293.26760949078</v>
      </c>
      <c r="AK20" s="90">
        <f t="shared" si="29"/>
        <v>394108.55936711491</v>
      </c>
      <c r="AL20" s="90">
        <f t="shared" si="30"/>
        <v>384698.0047852752</v>
      </c>
      <c r="AM20" s="90">
        <f t="shared" si="31"/>
        <v>385179.10290035163</v>
      </c>
      <c r="AN20" s="91">
        <f t="shared" si="44"/>
        <v>4899719.451764686</v>
      </c>
    </row>
    <row r="21" spans="1:40" ht="15" x14ac:dyDescent="0.25">
      <c r="A21" s="5" t="s">
        <v>23</v>
      </c>
      <c r="B21" s="112">
        <f t="shared" si="45"/>
        <v>2.281E-2</v>
      </c>
      <c r="C21" s="112">
        <f t="shared" si="32"/>
        <v>2.281E-2</v>
      </c>
      <c r="D21" s="112">
        <f t="shared" si="33"/>
        <v>2.281E-2</v>
      </c>
      <c r="E21" s="112">
        <f t="shared" si="34"/>
        <v>2.281E-2</v>
      </c>
      <c r="F21" s="112">
        <f t="shared" si="35"/>
        <v>1.9210000000000001E-2</v>
      </c>
      <c r="G21" s="112">
        <f t="shared" si="36"/>
        <v>1.9210000000000001E-2</v>
      </c>
      <c r="H21" s="112">
        <f t="shared" si="37"/>
        <v>1.9210000000000001E-2</v>
      </c>
      <c r="I21" s="112">
        <f t="shared" si="38"/>
        <v>1.9210000000000001E-2</v>
      </c>
      <c r="J21" s="112">
        <f t="shared" si="39"/>
        <v>1.9210000000000001E-2</v>
      </c>
      <c r="K21" s="112">
        <f t="shared" si="40"/>
        <v>1.9210000000000001E-2</v>
      </c>
      <c r="L21" s="112">
        <f t="shared" si="41"/>
        <v>1.9517360000000001E-2</v>
      </c>
      <c r="M21" s="112">
        <f t="shared" si="42"/>
        <v>1.9517360000000001E-2</v>
      </c>
      <c r="N21" s="8"/>
      <c r="O21" s="87">
        <f>+'2018 Load Forecast Output'!C31</f>
        <v>38136397.746338472</v>
      </c>
      <c r="P21" s="87">
        <f>+'2018 Load Forecast Output'!D31</f>
        <v>35019020.089427114</v>
      </c>
      <c r="Q21" s="87">
        <f>+'2018 Load Forecast Output'!E31</f>
        <v>35082711.049358405</v>
      </c>
      <c r="R21" s="87">
        <f>+'2018 Load Forecast Output'!F31</f>
        <v>35184252.330756791</v>
      </c>
      <c r="S21" s="87">
        <f>+'2018 Load Forecast Output'!G31</f>
        <v>29735593.775503837</v>
      </c>
      <c r="T21" s="87">
        <f>+'2018 Load Forecast Output'!H31</f>
        <v>31008298.833492287</v>
      </c>
      <c r="U21" s="87">
        <f>+'2018 Load Forecast Output'!I31</f>
        <v>30462778.031584132</v>
      </c>
      <c r="V21" s="87">
        <f>+'2018 Load Forecast Output'!J31</f>
        <v>32724176.575536262</v>
      </c>
      <c r="W21" s="87">
        <f>+'2018 Load Forecast Output'!K31</f>
        <v>30207664.123564914</v>
      </c>
      <c r="X21" s="87">
        <f>+'2018 Load Forecast Output'!L31</f>
        <v>34191807.112043068</v>
      </c>
      <c r="Y21" s="87">
        <f>+'2018 Load Forecast Output'!M31</f>
        <v>35674120.896974519</v>
      </c>
      <c r="Z21" s="87">
        <f>+'2018 Load Forecast Output'!N31</f>
        <v>31610302.107268084</v>
      </c>
      <c r="AA21" s="8"/>
      <c r="AB21" s="90">
        <f t="shared" si="43"/>
        <v>869891.2325939805</v>
      </c>
      <c r="AC21" s="90">
        <f t="shared" si="21"/>
        <v>798783.84823983244</v>
      </c>
      <c r="AD21" s="90">
        <f t="shared" si="22"/>
        <v>800236.6390358652</v>
      </c>
      <c r="AE21" s="90">
        <f t="shared" si="23"/>
        <v>802552.79566456238</v>
      </c>
      <c r="AF21" s="90">
        <f t="shared" si="24"/>
        <v>571220.75642742869</v>
      </c>
      <c r="AG21" s="90">
        <f t="shared" si="25"/>
        <v>595669.42059138685</v>
      </c>
      <c r="AH21" s="90">
        <f t="shared" si="26"/>
        <v>585189.96598673123</v>
      </c>
      <c r="AI21" s="90">
        <f t="shared" si="27"/>
        <v>628631.43201605161</v>
      </c>
      <c r="AJ21" s="90">
        <f t="shared" si="28"/>
        <v>580289.22781368205</v>
      </c>
      <c r="AK21" s="90">
        <f t="shared" si="29"/>
        <v>656824.61462234741</v>
      </c>
      <c r="AL21" s="90">
        <f t="shared" si="30"/>
        <v>696264.66022977466</v>
      </c>
      <c r="AM21" s="90">
        <f t="shared" si="31"/>
        <v>616949.64593630983</v>
      </c>
      <c r="AN21" s="91">
        <f t="shared" si="44"/>
        <v>8202504.2391579524</v>
      </c>
    </row>
    <row r="22" spans="1:40" ht="15" x14ac:dyDescent="0.25">
      <c r="A22" s="5" t="s">
        <v>3</v>
      </c>
      <c r="B22" s="112">
        <f t="shared" si="45"/>
        <v>2.281E-2</v>
      </c>
      <c r="C22" s="112">
        <f t="shared" si="32"/>
        <v>2.281E-2</v>
      </c>
      <c r="D22" s="112">
        <f t="shared" si="33"/>
        <v>2.281E-2</v>
      </c>
      <c r="E22" s="112">
        <f t="shared" si="34"/>
        <v>2.281E-2</v>
      </c>
      <c r="F22" s="112">
        <f t="shared" si="35"/>
        <v>1.9210000000000001E-2</v>
      </c>
      <c r="G22" s="112">
        <f t="shared" si="36"/>
        <v>1.9210000000000001E-2</v>
      </c>
      <c r="H22" s="112">
        <f t="shared" si="37"/>
        <v>1.9210000000000001E-2</v>
      </c>
      <c r="I22" s="112">
        <f t="shared" si="38"/>
        <v>1.9210000000000001E-2</v>
      </c>
      <c r="J22" s="112">
        <f t="shared" si="39"/>
        <v>1.9210000000000001E-2</v>
      </c>
      <c r="K22" s="112">
        <f t="shared" si="40"/>
        <v>1.9210000000000001E-2</v>
      </c>
      <c r="L22" s="112">
        <f t="shared" si="41"/>
        <v>1.9517360000000001E-2</v>
      </c>
      <c r="M22" s="112">
        <f t="shared" si="42"/>
        <v>1.9517360000000001E-2</v>
      </c>
      <c r="N22" s="8"/>
      <c r="O22" s="87">
        <f>+'2018 Load Forecast Output'!C16</f>
        <v>31347.693607346271</v>
      </c>
      <c r="P22" s="87">
        <f>+'2018 Load Forecast Output'!D16</f>
        <v>29662.306750066229</v>
      </c>
      <c r="Q22" s="87">
        <f>+'2018 Load Forecast Output'!E16</f>
        <v>29801.306469666073</v>
      </c>
      <c r="R22" s="87">
        <f>+'2018 Load Forecast Output'!F16</f>
        <v>28729.453854546184</v>
      </c>
      <c r="S22" s="87">
        <f>+'2018 Load Forecast Output'!G16</f>
        <v>28666.103448604466</v>
      </c>
      <c r="T22" s="87">
        <f>+'2018 Load Forecast Output'!H16</f>
        <v>35787.181327425991</v>
      </c>
      <c r="U22" s="87">
        <f>+'2018 Load Forecast Output'!I16</f>
        <v>38352.239084225846</v>
      </c>
      <c r="V22" s="87">
        <f>+'2018 Load Forecast Output'!J16</f>
        <v>30535.921295505948</v>
      </c>
      <c r="W22" s="87">
        <f>+'2018 Load Forecast Output'!K16</f>
        <v>24096.790525825927</v>
      </c>
      <c r="X22" s="87">
        <f>+'2018 Load Forecast Output'!L16</f>
        <v>26611.653777986066</v>
      </c>
      <c r="Y22" s="87">
        <f>+'2018 Load Forecast Output'!M16</f>
        <v>33448.684685825952</v>
      </c>
      <c r="Z22" s="87">
        <f>+'2018 Load Forecast Output'!N16</f>
        <v>37071.471314546186</v>
      </c>
      <c r="AA22" s="8"/>
      <c r="AB22" s="90">
        <f t="shared" si="43"/>
        <v>715.04089118356842</v>
      </c>
      <c r="AC22" s="90">
        <f t="shared" si="21"/>
        <v>676.59721696901067</v>
      </c>
      <c r="AD22" s="90">
        <f t="shared" si="22"/>
        <v>679.76780057308315</v>
      </c>
      <c r="AE22" s="90">
        <f t="shared" si="23"/>
        <v>655.31884242219849</v>
      </c>
      <c r="AF22" s="90">
        <f t="shared" si="24"/>
        <v>550.67584724769188</v>
      </c>
      <c r="AG22" s="90">
        <f t="shared" si="25"/>
        <v>687.47175329985339</v>
      </c>
      <c r="AH22" s="90">
        <f t="shared" si="26"/>
        <v>736.74651280797855</v>
      </c>
      <c r="AI22" s="90">
        <f t="shared" si="27"/>
        <v>586.59504808666929</v>
      </c>
      <c r="AJ22" s="90">
        <f t="shared" si="28"/>
        <v>462.8993460011161</v>
      </c>
      <c r="AK22" s="90">
        <f t="shared" si="29"/>
        <v>511.20986907511235</v>
      </c>
      <c r="AL22" s="90">
        <f t="shared" si="30"/>
        <v>652.83002053975201</v>
      </c>
      <c r="AM22" s="90">
        <f t="shared" si="31"/>
        <v>723.53725137567119</v>
      </c>
      <c r="AN22" s="91">
        <f t="shared" si="44"/>
        <v>7638.6903995817056</v>
      </c>
    </row>
    <row r="23" spans="1:40" ht="15" x14ac:dyDescent="0.25">
      <c r="A23" s="5" t="s">
        <v>4</v>
      </c>
      <c r="B23" s="112">
        <f t="shared" si="45"/>
        <v>2.281E-2</v>
      </c>
      <c r="C23" s="112">
        <f t="shared" si="32"/>
        <v>2.281E-2</v>
      </c>
      <c r="D23" s="112">
        <f t="shared" si="33"/>
        <v>2.281E-2</v>
      </c>
      <c r="E23" s="112">
        <f t="shared" si="34"/>
        <v>2.281E-2</v>
      </c>
      <c r="F23" s="112">
        <f t="shared" si="35"/>
        <v>1.9210000000000001E-2</v>
      </c>
      <c r="G23" s="112">
        <f t="shared" si="36"/>
        <v>1.9210000000000001E-2</v>
      </c>
      <c r="H23" s="112">
        <f t="shared" si="37"/>
        <v>1.9210000000000001E-2</v>
      </c>
      <c r="I23" s="112">
        <f t="shared" si="38"/>
        <v>1.9210000000000001E-2</v>
      </c>
      <c r="J23" s="112">
        <f t="shared" si="39"/>
        <v>1.9210000000000001E-2</v>
      </c>
      <c r="K23" s="112">
        <f t="shared" si="40"/>
        <v>1.9210000000000001E-2</v>
      </c>
      <c r="L23" s="112">
        <f t="shared" si="41"/>
        <v>1.9517360000000001E-2</v>
      </c>
      <c r="M23" s="112">
        <f t="shared" si="42"/>
        <v>1.9517360000000001E-2</v>
      </c>
      <c r="N23" s="8"/>
      <c r="O23" s="87">
        <f>+'2018 Load Forecast Output'!C19</f>
        <v>406.76932263504568</v>
      </c>
      <c r="P23" s="87">
        <f>+'2018 Load Forecast Output'!D19</f>
        <v>252.75616412737145</v>
      </c>
      <c r="Q23" s="87">
        <f>+'2018 Load Forecast Output'!E19</f>
        <v>348.7186188702326</v>
      </c>
      <c r="R23" s="87">
        <f>+'2018 Load Forecast Output'!F19</f>
        <v>239.10282933284907</v>
      </c>
      <c r="S23" s="87">
        <f>+'2018 Load Forecast Output'!G19</f>
        <v>389.44350924951868</v>
      </c>
      <c r="T23" s="87">
        <f>+'2018 Load Forecast Output'!H19</f>
        <v>317.14776876779069</v>
      </c>
      <c r="U23" s="87">
        <f>+'2018 Load Forecast Output'!I19</f>
        <v>484.80531891179271</v>
      </c>
      <c r="V23" s="87">
        <f>+'2018 Load Forecast Output'!J19</f>
        <v>290.59154832022978</v>
      </c>
      <c r="W23" s="87">
        <f>+'2018 Load Forecast Output'!K19</f>
        <v>288.19997465880442</v>
      </c>
      <c r="X23" s="87">
        <f>+'2018 Load Forecast Output'!L19</f>
        <v>217.91137016737412</v>
      </c>
      <c r="Y23" s="87">
        <f>+'2018 Load Forecast Output'!M19</f>
        <v>425.04381286023272</v>
      </c>
      <c r="Z23" s="87">
        <f>+'2018 Load Forecast Output'!N19</f>
        <v>345.47793921879929</v>
      </c>
      <c r="AA23" s="8"/>
      <c r="AB23" s="90">
        <f t="shared" si="43"/>
        <v>9.278408249305393</v>
      </c>
      <c r="AC23" s="90">
        <f t="shared" si="21"/>
        <v>5.7653681037453426</v>
      </c>
      <c r="AD23" s="90">
        <f t="shared" si="22"/>
        <v>7.9542716964300055</v>
      </c>
      <c r="AE23" s="90">
        <f t="shared" si="23"/>
        <v>5.4539355370822875</v>
      </c>
      <c r="AF23" s="90">
        <f t="shared" si="24"/>
        <v>7.4812098126832547</v>
      </c>
      <c r="AG23" s="90">
        <f t="shared" si="25"/>
        <v>6.0924086380292595</v>
      </c>
      <c r="AH23" s="90">
        <f t="shared" si="26"/>
        <v>9.3131101762955382</v>
      </c>
      <c r="AI23" s="90">
        <f t="shared" si="27"/>
        <v>5.5822636432316148</v>
      </c>
      <c r="AJ23" s="90">
        <f t="shared" si="28"/>
        <v>5.5363215131956336</v>
      </c>
      <c r="AK23" s="90">
        <f t="shared" si="29"/>
        <v>4.1860774209152574</v>
      </c>
      <c r="AL23" s="90">
        <f t="shared" si="30"/>
        <v>8.2957331113657915</v>
      </c>
      <c r="AM23" s="90">
        <f t="shared" si="31"/>
        <v>6.7428173117914252</v>
      </c>
      <c r="AN23" s="91">
        <f t="shared" si="44"/>
        <v>81.681925214070802</v>
      </c>
    </row>
    <row r="24" spans="1:40" ht="15" x14ac:dyDescent="0.25">
      <c r="A24" s="5" t="s">
        <v>5</v>
      </c>
      <c r="B24" s="112">
        <f t="shared" si="45"/>
        <v>2.281E-2</v>
      </c>
      <c r="C24" s="112">
        <f t="shared" si="32"/>
        <v>2.281E-2</v>
      </c>
      <c r="D24" s="112">
        <f t="shared" si="33"/>
        <v>2.281E-2</v>
      </c>
      <c r="E24" s="112">
        <f t="shared" si="34"/>
        <v>2.281E-2</v>
      </c>
      <c r="F24" s="112">
        <f t="shared" si="35"/>
        <v>1.9210000000000001E-2</v>
      </c>
      <c r="G24" s="112">
        <f t="shared" si="36"/>
        <v>1.9210000000000001E-2</v>
      </c>
      <c r="H24" s="112">
        <f t="shared" si="37"/>
        <v>1.9210000000000001E-2</v>
      </c>
      <c r="I24" s="112">
        <f t="shared" si="38"/>
        <v>1.9210000000000001E-2</v>
      </c>
      <c r="J24" s="112">
        <f t="shared" si="39"/>
        <v>1.9210000000000001E-2</v>
      </c>
      <c r="K24" s="112">
        <f t="shared" si="40"/>
        <v>1.9210000000000001E-2</v>
      </c>
      <c r="L24" s="112">
        <f t="shared" si="41"/>
        <v>1.9517360000000001E-2</v>
      </c>
      <c r="M24" s="112">
        <f t="shared" si="42"/>
        <v>1.9517360000000001E-2</v>
      </c>
      <c r="N24" s="8"/>
      <c r="O24" s="87">
        <f>+'2018 Load Forecast Output'!C22</f>
        <v>4038368.9306024942</v>
      </c>
      <c r="P24" s="87">
        <f>+'2018 Load Forecast Output'!D22</f>
        <v>4016661.5047922367</v>
      </c>
      <c r="Q24" s="87">
        <f>+'2018 Load Forecast Output'!E22</f>
        <v>3407083.2891235794</v>
      </c>
      <c r="R24" s="87">
        <f>+'2018 Load Forecast Output'!F22</f>
        <v>3147532.3109811749</v>
      </c>
      <c r="S24" s="87">
        <f>+'2018 Load Forecast Output'!G22</f>
        <v>2724871.2844750816</v>
      </c>
      <c r="T24" s="87">
        <f>+'2018 Load Forecast Output'!H22</f>
        <v>2424543.8381830389</v>
      </c>
      <c r="U24" s="87">
        <f>+'2018 Load Forecast Output'!I22</f>
        <v>2642867.174800362</v>
      </c>
      <c r="V24" s="87">
        <f>+'2018 Load Forecast Output'!J22</f>
        <v>2918347.191968855</v>
      </c>
      <c r="W24" s="87">
        <f>+'2018 Load Forecast Output'!K22</f>
        <v>3371796.0405652821</v>
      </c>
      <c r="X24" s="87">
        <f>+'2018 Load Forecast Output'!L22</f>
        <v>3635985.1903000907</v>
      </c>
      <c r="Y24" s="87">
        <f>+'2018 Load Forecast Output'!M22</f>
        <v>4037795.8313717213</v>
      </c>
      <c r="Z24" s="87">
        <f>+'2018 Load Forecast Output'!N22</f>
        <v>4469633.919536178</v>
      </c>
      <c r="AA24" s="8"/>
      <c r="AB24" s="90">
        <f t="shared" si="43"/>
        <v>92115.195307042886</v>
      </c>
      <c r="AC24" s="90">
        <f t="shared" si="21"/>
        <v>91620.048924310919</v>
      </c>
      <c r="AD24" s="90">
        <f t="shared" si="22"/>
        <v>77715.569824908845</v>
      </c>
      <c r="AE24" s="90">
        <f t="shared" si="23"/>
        <v>71795.212013480603</v>
      </c>
      <c r="AF24" s="90">
        <f t="shared" si="24"/>
        <v>52344.777374766323</v>
      </c>
      <c r="AG24" s="90">
        <f t="shared" si="25"/>
        <v>46575.487131496178</v>
      </c>
      <c r="AH24" s="90">
        <f t="shared" si="26"/>
        <v>50769.478427914953</v>
      </c>
      <c r="AI24" s="90">
        <f t="shared" si="27"/>
        <v>56061.449557721709</v>
      </c>
      <c r="AJ24" s="90">
        <f t="shared" si="28"/>
        <v>64772.201939259074</v>
      </c>
      <c r="AK24" s="90">
        <f t="shared" si="29"/>
        <v>69847.275505664744</v>
      </c>
      <c r="AL24" s="90">
        <f t="shared" si="30"/>
        <v>78807.114847381177</v>
      </c>
      <c r="AM24" s="90">
        <f t="shared" si="31"/>
        <v>87235.45427579862</v>
      </c>
      <c r="AN24" s="91">
        <f t="shared" si="44"/>
        <v>839659.26512974605</v>
      </c>
    </row>
    <row r="25" spans="1:40" ht="1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8">
        <f>SUM(O17:O24)</f>
        <v>231671326.57521769</v>
      </c>
      <c r="P25" s="88">
        <f t="shared" ref="P25:Z25" si="46">SUM(P17:P24)</f>
        <v>212451217.47216806</v>
      </c>
      <c r="Q25" s="88">
        <f t="shared" si="46"/>
        <v>219431248.99296904</v>
      </c>
      <c r="R25" s="88">
        <f t="shared" si="46"/>
        <v>206018078.51485968</v>
      </c>
      <c r="S25" s="88">
        <f t="shared" si="46"/>
        <v>203691679.65502316</v>
      </c>
      <c r="T25" s="88">
        <f t="shared" si="46"/>
        <v>212516243.59408328</v>
      </c>
      <c r="U25" s="88">
        <f t="shared" si="46"/>
        <v>232757962.75820681</v>
      </c>
      <c r="V25" s="88">
        <f t="shared" si="46"/>
        <v>229103878.97401819</v>
      </c>
      <c r="W25" s="88">
        <f t="shared" si="46"/>
        <v>205555862.19671583</v>
      </c>
      <c r="X25" s="88">
        <f t="shared" si="46"/>
        <v>201176980.90618962</v>
      </c>
      <c r="Y25" s="88">
        <f t="shared" si="46"/>
        <v>210454652.82466185</v>
      </c>
      <c r="Z25" s="88">
        <f t="shared" si="46"/>
        <v>219068269.74294406</v>
      </c>
      <c r="AA25" s="8"/>
      <c r="AB25" s="91">
        <f>SUM(AB17:AB24)</f>
        <v>5284422.9591807155</v>
      </c>
      <c r="AC25" s="91">
        <f t="shared" ref="AC25" si="47">SUM(AC17:AC24)</f>
        <v>4846012.2705401536</v>
      </c>
      <c r="AD25" s="91">
        <f t="shared" ref="AD25" si="48">SUM(AD17:AD24)</f>
        <v>5005226.7895296244</v>
      </c>
      <c r="AE25" s="91">
        <f t="shared" ref="AE25" si="49">SUM(AE17:AE24)</f>
        <v>4699272.3709239485</v>
      </c>
      <c r="AF25" s="91">
        <f t="shared" ref="AF25" si="50">SUM(AF17:AF24)</f>
        <v>3912917.1661729952</v>
      </c>
      <c r="AG25" s="91">
        <f t="shared" ref="AG25" si="51">SUM(AG17:AG24)</f>
        <v>4082437.0394423394</v>
      </c>
      <c r="AH25" s="91">
        <f t="shared" ref="AH25" si="52">SUM(AH17:AH24)</f>
        <v>4471280.4645851525</v>
      </c>
      <c r="AI25" s="91">
        <f t="shared" ref="AI25" si="53">SUM(AI17:AI24)</f>
        <v>4401085.5150908893</v>
      </c>
      <c r="AJ25" s="91">
        <f t="shared" ref="AJ25" si="54">SUM(AJ17:AJ24)</f>
        <v>3948728.1127989129</v>
      </c>
      <c r="AK25" s="91">
        <f t="shared" ref="AK25" si="55">SUM(AK17:AK24)</f>
        <v>3864609.8032079036</v>
      </c>
      <c r="AL25" s="91">
        <f t="shared" ref="AL25" si="56">SUM(AL17:AL24)</f>
        <v>4107519.2228539423</v>
      </c>
      <c r="AM25" s="91">
        <f t="shared" ref="AM25" si="57">SUM(AM17:AM24)</f>
        <v>4275634.285150147</v>
      </c>
      <c r="AN25" s="91">
        <f t="shared" ref="AN25" si="58">SUM(AN17:AN24)</f>
        <v>52899145.999476723</v>
      </c>
    </row>
    <row r="26" spans="1:40" ht="15" x14ac:dyDescent="0.25">
      <c r="A26" s="6"/>
      <c r="B26" s="208" t="s">
        <v>20</v>
      </c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7"/>
      <c r="O26" s="208" t="s">
        <v>24</v>
      </c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7"/>
      <c r="AB26" s="208" t="s">
        <v>31</v>
      </c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6"/>
    </row>
    <row r="27" spans="1:40" ht="15" x14ac:dyDescent="0.25">
      <c r="A27" s="6" t="s">
        <v>21</v>
      </c>
      <c r="B27" s="6" t="s">
        <v>6</v>
      </c>
      <c r="C27" s="6" t="s">
        <v>7</v>
      </c>
      <c r="D27" s="6" t="s">
        <v>8</v>
      </c>
      <c r="E27" s="6" t="s">
        <v>9</v>
      </c>
      <c r="F27" s="6" t="s">
        <v>10</v>
      </c>
      <c r="G27" s="6" t="s">
        <v>11</v>
      </c>
      <c r="H27" s="6" t="s">
        <v>12</v>
      </c>
      <c r="I27" s="6" t="s">
        <v>13</v>
      </c>
      <c r="J27" s="6" t="s">
        <v>14</v>
      </c>
      <c r="K27" s="6" t="s">
        <v>15</v>
      </c>
      <c r="L27" s="6" t="s">
        <v>16</v>
      </c>
      <c r="M27" s="6" t="s">
        <v>17</v>
      </c>
      <c r="N27" s="7"/>
      <c r="O27" s="6" t="s">
        <v>6</v>
      </c>
      <c r="P27" s="6" t="s">
        <v>7</v>
      </c>
      <c r="Q27" s="6" t="s">
        <v>8</v>
      </c>
      <c r="R27" s="6" t="s">
        <v>9</v>
      </c>
      <c r="S27" s="6" t="s">
        <v>10</v>
      </c>
      <c r="T27" s="6" t="s">
        <v>11</v>
      </c>
      <c r="U27" s="6" t="s">
        <v>12</v>
      </c>
      <c r="V27" s="6" t="s">
        <v>13</v>
      </c>
      <c r="W27" s="6" t="s">
        <v>14</v>
      </c>
      <c r="X27" s="6" t="s">
        <v>15</v>
      </c>
      <c r="Y27" s="6" t="s">
        <v>16</v>
      </c>
      <c r="Z27" s="6" t="s">
        <v>17</v>
      </c>
      <c r="AA27" s="7"/>
      <c r="AB27" s="6" t="s">
        <v>6</v>
      </c>
      <c r="AC27" s="6" t="s">
        <v>7</v>
      </c>
      <c r="AD27" s="6" t="s">
        <v>8</v>
      </c>
      <c r="AE27" s="6" t="s">
        <v>9</v>
      </c>
      <c r="AF27" s="6" t="s">
        <v>10</v>
      </c>
      <c r="AG27" s="6" t="s">
        <v>11</v>
      </c>
      <c r="AH27" s="6" t="s">
        <v>12</v>
      </c>
      <c r="AI27" s="6" t="s">
        <v>13</v>
      </c>
      <c r="AJ27" s="6" t="s">
        <v>14</v>
      </c>
      <c r="AK27" s="6" t="s">
        <v>15</v>
      </c>
      <c r="AL27" s="6" t="s">
        <v>16</v>
      </c>
      <c r="AM27" s="6" t="s">
        <v>17</v>
      </c>
      <c r="AN27" s="6" t="s">
        <v>19</v>
      </c>
    </row>
    <row r="28" spans="1:40" ht="15" x14ac:dyDescent="0.25">
      <c r="A28" s="5" t="s">
        <v>0</v>
      </c>
      <c r="B28" s="112">
        <f>'COP Rates'!I7/1000</f>
        <v>5.493E-2</v>
      </c>
      <c r="C28" s="112">
        <f>B28</f>
        <v>5.493E-2</v>
      </c>
      <c r="D28" s="112">
        <f t="shared" ref="D28:E28" si="59">C28</f>
        <v>5.493E-2</v>
      </c>
      <c r="E28" s="112">
        <f t="shared" si="59"/>
        <v>5.493E-2</v>
      </c>
      <c r="F28" s="136">
        <f>'COP Rates'!J7/1000</f>
        <v>5.5808880000000005E-2</v>
      </c>
      <c r="G28" s="136">
        <f>F28</f>
        <v>5.5808880000000005E-2</v>
      </c>
      <c r="H28" s="136">
        <f t="shared" ref="H28:K28" si="60">G28</f>
        <v>5.5808880000000005E-2</v>
      </c>
      <c r="I28" s="136">
        <f t="shared" si="60"/>
        <v>5.5808880000000005E-2</v>
      </c>
      <c r="J28" s="136">
        <f t="shared" si="60"/>
        <v>5.5808880000000005E-2</v>
      </c>
      <c r="K28" s="136">
        <f t="shared" si="60"/>
        <v>5.5808880000000005E-2</v>
      </c>
      <c r="L28" s="137">
        <f>'COP Rates'!K7/1000</f>
        <v>5.5808880000000005E-2</v>
      </c>
      <c r="M28" s="137">
        <f>L28</f>
        <v>5.5808880000000005E-2</v>
      </c>
      <c r="N28" s="8"/>
      <c r="O28" s="89">
        <f>+O17</f>
        <v>8253043.245061785</v>
      </c>
      <c r="P28" s="89">
        <f t="shared" ref="P28:Z28" si="61">+P17</f>
        <v>7385576.8520698696</v>
      </c>
      <c r="Q28" s="89">
        <f t="shared" si="61"/>
        <v>7492955.199468866</v>
      </c>
      <c r="R28" s="89">
        <f t="shared" si="61"/>
        <v>6761563.1920556873</v>
      </c>
      <c r="S28" s="89">
        <f t="shared" si="61"/>
        <v>6801384.8008739799</v>
      </c>
      <c r="T28" s="89">
        <f t="shared" si="61"/>
        <v>7874875.0309788287</v>
      </c>
      <c r="U28" s="89">
        <f t="shared" si="61"/>
        <v>9493736.8660908639</v>
      </c>
      <c r="V28" s="89">
        <f t="shared" si="61"/>
        <v>8986721.3970602155</v>
      </c>
      <c r="W28" s="89">
        <f t="shared" si="61"/>
        <v>7426350.7188231498</v>
      </c>
      <c r="X28" s="89">
        <f t="shared" si="61"/>
        <v>7368820.8183144778</v>
      </c>
      <c r="Y28" s="89">
        <f t="shared" si="61"/>
        <v>7610221.3794874549</v>
      </c>
      <c r="Z28" s="89">
        <f t="shared" si="61"/>
        <v>8201873.4716679454</v>
      </c>
      <c r="AA28" s="8"/>
      <c r="AB28" s="90">
        <f>+B28*O28</f>
        <v>453339.66545124387</v>
      </c>
      <c r="AC28" s="90">
        <f t="shared" ref="AC28:AC35" si="62">+C28*P28</f>
        <v>405689.73648419796</v>
      </c>
      <c r="AD28" s="90">
        <f t="shared" ref="AD28:AD35" si="63">+D28*Q28</f>
        <v>411588.02910682483</v>
      </c>
      <c r="AE28" s="90">
        <f t="shared" ref="AE28:AE35" si="64">+E28*R28</f>
        <v>371412.6661396189</v>
      </c>
      <c r="AF28" s="90">
        <f t="shared" ref="AF28:AF35" si="65">+F28*S28</f>
        <v>379577.66818579985</v>
      </c>
      <c r="AG28" s="90">
        <f t="shared" ref="AG28:AG35" si="66">+G28*T28</f>
        <v>439487.95561889379</v>
      </c>
      <c r="AH28" s="90">
        <f t="shared" ref="AH28:AH35" si="67">+H28*U28</f>
        <v>529834.82151124114</v>
      </c>
      <c r="AI28" s="90">
        <f t="shared" ref="AI28:AI35" si="68">+I28*V28</f>
        <v>501538.85604196595</v>
      </c>
      <c r="AJ28" s="90">
        <f t="shared" ref="AJ28:AJ35" si="69">+J28*W28</f>
        <v>414456.31610471493</v>
      </c>
      <c r="AK28" s="90">
        <f t="shared" ref="AK28:AK35" si="70">+K28*X28</f>
        <v>411245.63679081452</v>
      </c>
      <c r="AL28" s="90">
        <f t="shared" ref="AL28:AL35" si="71">+L28*Y28</f>
        <v>424717.93174124986</v>
      </c>
      <c r="AM28" s="90">
        <f t="shared" ref="AM28:AM35" si="72">+M28*Z28</f>
        <v>457737.37235549983</v>
      </c>
      <c r="AN28" s="91">
        <f>SUM(AB28:AM28)</f>
        <v>5200626.6555320658</v>
      </c>
    </row>
    <row r="29" spans="1:40" ht="15" x14ac:dyDescent="0.25">
      <c r="A29" s="5" t="s">
        <v>1</v>
      </c>
      <c r="B29" s="112">
        <f>B28</f>
        <v>5.493E-2</v>
      </c>
      <c r="C29" s="112">
        <f t="shared" ref="C29:M29" si="73">C28</f>
        <v>5.493E-2</v>
      </c>
      <c r="D29" s="112">
        <f t="shared" si="73"/>
        <v>5.493E-2</v>
      </c>
      <c r="E29" s="112">
        <f t="shared" si="73"/>
        <v>5.493E-2</v>
      </c>
      <c r="F29" s="112">
        <f t="shared" si="73"/>
        <v>5.5808880000000005E-2</v>
      </c>
      <c r="G29" s="112">
        <f t="shared" si="73"/>
        <v>5.5808880000000005E-2</v>
      </c>
      <c r="H29" s="112">
        <f t="shared" si="73"/>
        <v>5.5808880000000005E-2</v>
      </c>
      <c r="I29" s="112">
        <f t="shared" si="73"/>
        <v>5.5808880000000005E-2</v>
      </c>
      <c r="J29" s="112">
        <f t="shared" si="73"/>
        <v>5.5808880000000005E-2</v>
      </c>
      <c r="K29" s="112">
        <f t="shared" si="73"/>
        <v>5.5808880000000005E-2</v>
      </c>
      <c r="L29" s="112">
        <f t="shared" si="73"/>
        <v>5.5808880000000005E-2</v>
      </c>
      <c r="M29" s="112">
        <f t="shared" si="73"/>
        <v>5.5808880000000005E-2</v>
      </c>
      <c r="N29" s="8"/>
      <c r="O29" s="89">
        <f t="shared" ref="O29:Z35" si="74">+O18</f>
        <v>9687028.1430091709</v>
      </c>
      <c r="P29" s="89">
        <f t="shared" si="74"/>
        <v>8609606.8739630431</v>
      </c>
      <c r="Q29" s="89">
        <f t="shared" si="74"/>
        <v>9092710.5616546348</v>
      </c>
      <c r="R29" s="89">
        <f t="shared" si="74"/>
        <v>8065446.4305152893</v>
      </c>
      <c r="S29" s="89">
        <f t="shared" si="74"/>
        <v>8475359.1698097065</v>
      </c>
      <c r="T29" s="89">
        <f t="shared" si="74"/>
        <v>9469008.5148403347</v>
      </c>
      <c r="U29" s="89">
        <f t="shared" si="74"/>
        <v>10632978.059858762</v>
      </c>
      <c r="V29" s="89">
        <f t="shared" si="74"/>
        <v>9418670.5904502496</v>
      </c>
      <c r="W29" s="89">
        <f t="shared" si="74"/>
        <v>8636702.0323705301</v>
      </c>
      <c r="X29" s="89">
        <f t="shared" si="74"/>
        <v>7148064.264375709</v>
      </c>
      <c r="Y29" s="89">
        <f t="shared" si="74"/>
        <v>8818133.020236291</v>
      </c>
      <c r="Z29" s="89">
        <f t="shared" si="74"/>
        <v>9452187.181814</v>
      </c>
      <c r="AA29" s="8"/>
      <c r="AB29" s="90">
        <f t="shared" ref="AB29:AB35" si="75">+B29*O29</f>
        <v>532108.45589549374</v>
      </c>
      <c r="AC29" s="90">
        <f t="shared" si="62"/>
        <v>472925.70558678993</v>
      </c>
      <c r="AD29" s="90">
        <f t="shared" si="63"/>
        <v>499462.59115168906</v>
      </c>
      <c r="AE29" s="90">
        <f t="shared" si="64"/>
        <v>443034.97242820484</v>
      </c>
      <c r="AF29" s="90">
        <f t="shared" si="65"/>
        <v>473000.30286480958</v>
      </c>
      <c r="AG29" s="90">
        <f t="shared" si="66"/>
        <v>528454.75992370246</v>
      </c>
      <c r="AH29" s="90">
        <f t="shared" si="67"/>
        <v>593414.59658529051</v>
      </c>
      <c r="AI29" s="90">
        <f t="shared" si="68"/>
        <v>525645.45674196712</v>
      </c>
      <c r="AJ29" s="90">
        <f t="shared" si="69"/>
        <v>482004.66732032306</v>
      </c>
      <c r="AK29" s="90">
        <f t="shared" si="70"/>
        <v>398925.46076283226</v>
      </c>
      <c r="AL29" s="90">
        <f t="shared" si="71"/>
        <v>492130.12755040481</v>
      </c>
      <c r="AM29" s="90">
        <f t="shared" si="72"/>
        <v>527515.98016739578</v>
      </c>
      <c r="AN29" s="91">
        <f t="shared" ref="AN29:AN35" si="76">SUM(AB29:AM29)</f>
        <v>5968623.0769789023</v>
      </c>
    </row>
    <row r="30" spans="1:40" ht="15" x14ac:dyDescent="0.25">
      <c r="A30" s="5" t="s">
        <v>2</v>
      </c>
      <c r="B30" s="112">
        <f>'COP Rates'!I8/1000</f>
        <v>8.7669999999999998E-2</v>
      </c>
      <c r="C30" s="112">
        <f>B30</f>
        <v>8.7669999999999998E-2</v>
      </c>
      <c r="D30" s="112">
        <f t="shared" ref="D30:E30" si="77">C30</f>
        <v>8.7669999999999998E-2</v>
      </c>
      <c r="E30" s="112">
        <f t="shared" si="77"/>
        <v>8.7669999999999998E-2</v>
      </c>
      <c r="F30" s="136">
        <f>'COP Rates'!J8/1000</f>
        <v>8.9072720000000008E-2</v>
      </c>
      <c r="G30" s="136">
        <f>F30</f>
        <v>8.9072720000000008E-2</v>
      </c>
      <c r="H30" s="136">
        <f t="shared" ref="H30:K30" si="78">G30</f>
        <v>8.9072720000000008E-2</v>
      </c>
      <c r="I30" s="136">
        <f t="shared" si="78"/>
        <v>8.9072720000000008E-2</v>
      </c>
      <c r="J30" s="136">
        <f t="shared" si="78"/>
        <v>8.9072720000000008E-2</v>
      </c>
      <c r="K30" s="136">
        <f t="shared" si="78"/>
        <v>8.9072720000000008E-2</v>
      </c>
      <c r="L30" s="137">
        <f>'COP Rates'!K8/1000</f>
        <v>8.9072720000000008E-2</v>
      </c>
      <c r="M30" s="137">
        <f>L30</f>
        <v>8.9072720000000008E-2</v>
      </c>
      <c r="N30" s="8"/>
      <c r="O30" s="89">
        <f t="shared" si="74"/>
        <v>150756815.05985445</v>
      </c>
      <c r="P30" s="89">
        <f t="shared" si="74"/>
        <v>138348798.45096382</v>
      </c>
      <c r="Q30" s="89">
        <f t="shared" si="74"/>
        <v>143416902.02143064</v>
      </c>
      <c r="R30" s="89">
        <f t="shared" si="74"/>
        <v>132339789.12872465</v>
      </c>
      <c r="S30" s="89">
        <f t="shared" si="74"/>
        <v>135258311.91581064</v>
      </c>
      <c r="T30" s="89">
        <f t="shared" si="74"/>
        <v>145061198.77754346</v>
      </c>
      <c r="U30" s="89">
        <f t="shared" si="74"/>
        <v>158746769.91116095</v>
      </c>
      <c r="V30" s="89">
        <f t="shared" si="74"/>
        <v>154413996.43797639</v>
      </c>
      <c r="W30" s="89">
        <f t="shared" si="74"/>
        <v>136508783.7802465</v>
      </c>
      <c r="X30" s="89">
        <f t="shared" si="74"/>
        <v>128289671.80259247</v>
      </c>
      <c r="Y30" s="89">
        <f t="shared" si="74"/>
        <v>134569952.60685194</v>
      </c>
      <c r="Z30" s="89">
        <f t="shared" si="74"/>
        <v>145561650.99855494</v>
      </c>
      <c r="AA30" s="8"/>
      <c r="AB30" s="90">
        <f t="shared" si="75"/>
        <v>13216849.97629744</v>
      </c>
      <c r="AC30" s="90">
        <f t="shared" si="62"/>
        <v>12129039.160195999</v>
      </c>
      <c r="AD30" s="90">
        <f t="shared" si="63"/>
        <v>12573359.800218824</v>
      </c>
      <c r="AE30" s="90">
        <f t="shared" si="64"/>
        <v>11602229.31291529</v>
      </c>
      <c r="AF30" s="90">
        <f t="shared" si="65"/>
        <v>12047825.744949667</v>
      </c>
      <c r="AG30" s="90">
        <f t="shared" si="66"/>
        <v>12920995.541576471</v>
      </c>
      <c r="AH30" s="90">
        <f t="shared" si="67"/>
        <v>14140006.587201266</v>
      </c>
      <c r="AI30" s="90">
        <f t="shared" si="68"/>
        <v>13754074.66880087</v>
      </c>
      <c r="AJ30" s="90">
        <f t="shared" si="69"/>
        <v>12159208.67519844</v>
      </c>
      <c r="AK30" s="90">
        <f t="shared" si="70"/>
        <v>11427110.015364215</v>
      </c>
      <c r="AL30" s="90">
        <f t="shared" si="71"/>
        <v>11986511.708963394</v>
      </c>
      <c r="AM30" s="90">
        <f t="shared" si="72"/>
        <v>12965572.182132006</v>
      </c>
      <c r="AN30" s="91">
        <f t="shared" si="76"/>
        <v>150922783.37381387</v>
      </c>
    </row>
    <row r="31" spans="1:40" ht="15" x14ac:dyDescent="0.25">
      <c r="A31" s="5" t="s">
        <v>22</v>
      </c>
      <c r="B31" s="112">
        <f>B30</f>
        <v>8.7669999999999998E-2</v>
      </c>
      <c r="C31" s="112">
        <f t="shared" ref="C31:C35" si="79">C30</f>
        <v>8.7669999999999998E-2</v>
      </c>
      <c r="D31" s="112">
        <f t="shared" ref="D31:D35" si="80">D30</f>
        <v>8.7669999999999998E-2</v>
      </c>
      <c r="E31" s="112">
        <f t="shared" ref="E31:E35" si="81">E30</f>
        <v>8.7669999999999998E-2</v>
      </c>
      <c r="F31" s="112">
        <f t="shared" ref="F31:F35" si="82">F30</f>
        <v>8.9072720000000008E-2</v>
      </c>
      <c r="G31" s="112">
        <f t="shared" ref="G31:G35" si="83">G30</f>
        <v>8.9072720000000008E-2</v>
      </c>
      <c r="H31" s="112">
        <f t="shared" ref="H31:H35" si="84">H30</f>
        <v>8.9072720000000008E-2</v>
      </c>
      <c r="I31" s="112">
        <f t="shared" ref="I31:I35" si="85">I30</f>
        <v>8.9072720000000008E-2</v>
      </c>
      <c r="J31" s="112">
        <f t="shared" ref="J31:J35" si="86">J30</f>
        <v>8.9072720000000008E-2</v>
      </c>
      <c r="K31" s="112">
        <f t="shared" ref="K31:K35" si="87">K30</f>
        <v>8.9072720000000008E-2</v>
      </c>
      <c r="L31" s="112">
        <f t="shared" ref="L31:L35" si="88">L30</f>
        <v>8.9072720000000008E-2</v>
      </c>
      <c r="M31" s="112">
        <f t="shared" ref="M31:M35" si="89">M30</f>
        <v>8.9072720000000008E-2</v>
      </c>
      <c r="N31" s="8"/>
      <c r="O31" s="89">
        <f t="shared" si="74"/>
        <v>20767918.98742136</v>
      </c>
      <c r="P31" s="89">
        <f t="shared" si="74"/>
        <v>19041638.638037771</v>
      </c>
      <c r="Q31" s="89">
        <f t="shared" si="74"/>
        <v>20908736.84684439</v>
      </c>
      <c r="R31" s="89">
        <f t="shared" si="74"/>
        <v>20490526.565142177</v>
      </c>
      <c r="S31" s="89">
        <f t="shared" si="74"/>
        <v>20667103.161592044</v>
      </c>
      <c r="T31" s="89">
        <f t="shared" si="74"/>
        <v>16642214.269949127</v>
      </c>
      <c r="U31" s="89">
        <f t="shared" si="74"/>
        <v>20739995.670308597</v>
      </c>
      <c r="V31" s="89">
        <f t="shared" si="74"/>
        <v>20611140.268182389</v>
      </c>
      <c r="W31" s="89">
        <f t="shared" si="74"/>
        <v>19380180.510645017</v>
      </c>
      <c r="X31" s="89">
        <f t="shared" si="74"/>
        <v>20515802.153415661</v>
      </c>
      <c r="Y31" s="89">
        <f t="shared" si="74"/>
        <v>19710555.361241233</v>
      </c>
      <c r="Z31" s="89">
        <f t="shared" si="74"/>
        <v>19735205.11484912</v>
      </c>
      <c r="AA31" s="8"/>
      <c r="AB31" s="90">
        <f t="shared" si="75"/>
        <v>1820723.4576272306</v>
      </c>
      <c r="AC31" s="90">
        <f t="shared" si="62"/>
        <v>1669380.4593967714</v>
      </c>
      <c r="AD31" s="90">
        <f t="shared" si="63"/>
        <v>1833068.9593628477</v>
      </c>
      <c r="AE31" s="90">
        <f t="shared" si="64"/>
        <v>1796404.4639660146</v>
      </c>
      <c r="AF31" s="90">
        <f t="shared" si="65"/>
        <v>1840875.0931236031</v>
      </c>
      <c r="AG31" s="90">
        <f t="shared" si="66"/>
        <v>1482367.2918471831</v>
      </c>
      <c r="AH31" s="90">
        <f t="shared" si="67"/>
        <v>1847367.8271426102</v>
      </c>
      <c r="AI31" s="90">
        <f t="shared" si="68"/>
        <v>1835890.3259885351</v>
      </c>
      <c r="AJ31" s="90">
        <f t="shared" si="69"/>
        <v>1726245.3921741408</v>
      </c>
      <c r="AK31" s="90">
        <f t="shared" si="70"/>
        <v>1827398.3007865904</v>
      </c>
      <c r="AL31" s="90">
        <f t="shared" si="71"/>
        <v>1755672.7787363394</v>
      </c>
      <c r="AM31" s="90">
        <f t="shared" si="72"/>
        <v>1757868.3993375236</v>
      </c>
      <c r="AN31" s="91">
        <f t="shared" si="76"/>
        <v>21193262.749489386</v>
      </c>
    </row>
    <row r="32" spans="1:40" ht="15" x14ac:dyDescent="0.25">
      <c r="A32" s="5" t="s">
        <v>23</v>
      </c>
      <c r="B32" s="112">
        <f t="shared" ref="B32:B35" si="90">B31</f>
        <v>8.7669999999999998E-2</v>
      </c>
      <c r="C32" s="112">
        <f t="shared" si="79"/>
        <v>8.7669999999999998E-2</v>
      </c>
      <c r="D32" s="112">
        <f t="shared" si="80"/>
        <v>8.7669999999999998E-2</v>
      </c>
      <c r="E32" s="112">
        <f t="shared" si="81"/>
        <v>8.7669999999999998E-2</v>
      </c>
      <c r="F32" s="112">
        <f t="shared" si="82"/>
        <v>8.9072720000000008E-2</v>
      </c>
      <c r="G32" s="112">
        <f t="shared" si="83"/>
        <v>8.9072720000000008E-2</v>
      </c>
      <c r="H32" s="112">
        <f t="shared" si="84"/>
        <v>8.9072720000000008E-2</v>
      </c>
      <c r="I32" s="112">
        <f t="shared" si="85"/>
        <v>8.9072720000000008E-2</v>
      </c>
      <c r="J32" s="112">
        <f t="shared" si="86"/>
        <v>8.9072720000000008E-2</v>
      </c>
      <c r="K32" s="112">
        <f t="shared" si="87"/>
        <v>8.9072720000000008E-2</v>
      </c>
      <c r="L32" s="112">
        <f t="shared" si="88"/>
        <v>8.9072720000000008E-2</v>
      </c>
      <c r="M32" s="112">
        <f t="shared" si="89"/>
        <v>8.9072720000000008E-2</v>
      </c>
      <c r="N32" s="8"/>
      <c r="O32" s="89">
        <f t="shared" si="74"/>
        <v>38136397.746338472</v>
      </c>
      <c r="P32" s="89">
        <f t="shared" si="74"/>
        <v>35019020.089427114</v>
      </c>
      <c r="Q32" s="89">
        <f t="shared" si="74"/>
        <v>35082711.049358405</v>
      </c>
      <c r="R32" s="89">
        <f t="shared" si="74"/>
        <v>35184252.330756791</v>
      </c>
      <c r="S32" s="89">
        <f t="shared" si="74"/>
        <v>29735593.775503837</v>
      </c>
      <c r="T32" s="89">
        <f t="shared" si="74"/>
        <v>31008298.833492287</v>
      </c>
      <c r="U32" s="89">
        <f t="shared" si="74"/>
        <v>30462778.031584132</v>
      </c>
      <c r="V32" s="89">
        <f t="shared" si="74"/>
        <v>32724176.575536262</v>
      </c>
      <c r="W32" s="89">
        <f t="shared" si="74"/>
        <v>30207664.123564914</v>
      </c>
      <c r="X32" s="89">
        <f t="shared" si="74"/>
        <v>34191807.112043068</v>
      </c>
      <c r="Y32" s="89">
        <f t="shared" si="74"/>
        <v>35674120.896974519</v>
      </c>
      <c r="Z32" s="89">
        <f t="shared" si="74"/>
        <v>31610302.107268084</v>
      </c>
      <c r="AA32" s="8"/>
      <c r="AB32" s="90">
        <f t="shared" si="75"/>
        <v>3343417.9904214935</v>
      </c>
      <c r="AC32" s="90">
        <f t="shared" si="62"/>
        <v>3070117.4912400749</v>
      </c>
      <c r="AD32" s="90">
        <f t="shared" si="63"/>
        <v>3075701.2776972512</v>
      </c>
      <c r="AE32" s="90">
        <f t="shared" si="64"/>
        <v>3084603.4018374477</v>
      </c>
      <c r="AF32" s="90">
        <f t="shared" si="65"/>
        <v>2648630.2183991964</v>
      </c>
      <c r="AG32" s="90">
        <f t="shared" si="66"/>
        <v>2761993.5196719854</v>
      </c>
      <c r="AH32" s="90">
        <f t="shared" si="67"/>
        <v>2713402.4980294448</v>
      </c>
      <c r="AI32" s="90">
        <f t="shared" si="68"/>
        <v>2914831.4173433008</v>
      </c>
      <c r="AJ32" s="90">
        <f t="shared" si="69"/>
        <v>2690678.8083323431</v>
      </c>
      <c r="AK32" s="90">
        <f t="shared" si="70"/>
        <v>3045557.2611850211</v>
      </c>
      <c r="AL32" s="90">
        <f t="shared" si="71"/>
        <v>3177590.9819023605</v>
      </c>
      <c r="AM32" s="90">
        <f t="shared" si="72"/>
        <v>2815615.5887161004</v>
      </c>
      <c r="AN32" s="91">
        <f t="shared" si="76"/>
        <v>35342140.454776019</v>
      </c>
    </row>
    <row r="33" spans="1:42" ht="15" x14ac:dyDescent="0.25">
      <c r="A33" s="5" t="s">
        <v>3</v>
      </c>
      <c r="B33" s="112">
        <f t="shared" si="90"/>
        <v>8.7669999999999998E-2</v>
      </c>
      <c r="C33" s="112">
        <f t="shared" si="79"/>
        <v>8.7669999999999998E-2</v>
      </c>
      <c r="D33" s="112">
        <f t="shared" si="80"/>
        <v>8.7669999999999998E-2</v>
      </c>
      <c r="E33" s="112">
        <f t="shared" si="81"/>
        <v>8.7669999999999998E-2</v>
      </c>
      <c r="F33" s="112">
        <f t="shared" si="82"/>
        <v>8.9072720000000008E-2</v>
      </c>
      <c r="G33" s="112">
        <f t="shared" si="83"/>
        <v>8.9072720000000008E-2</v>
      </c>
      <c r="H33" s="112">
        <f t="shared" si="84"/>
        <v>8.9072720000000008E-2</v>
      </c>
      <c r="I33" s="112">
        <f t="shared" si="85"/>
        <v>8.9072720000000008E-2</v>
      </c>
      <c r="J33" s="112">
        <f t="shared" si="86"/>
        <v>8.9072720000000008E-2</v>
      </c>
      <c r="K33" s="112">
        <f t="shared" si="87"/>
        <v>8.9072720000000008E-2</v>
      </c>
      <c r="L33" s="112">
        <f t="shared" si="88"/>
        <v>8.9072720000000008E-2</v>
      </c>
      <c r="M33" s="112">
        <f t="shared" si="89"/>
        <v>8.9072720000000008E-2</v>
      </c>
      <c r="N33" s="8"/>
      <c r="O33" s="89">
        <f t="shared" si="74"/>
        <v>31347.693607346271</v>
      </c>
      <c r="P33" s="89">
        <f t="shared" si="74"/>
        <v>29662.306750066229</v>
      </c>
      <c r="Q33" s="89">
        <f t="shared" si="74"/>
        <v>29801.306469666073</v>
      </c>
      <c r="R33" s="89">
        <f t="shared" si="74"/>
        <v>28729.453854546184</v>
      </c>
      <c r="S33" s="89">
        <f t="shared" si="74"/>
        <v>28666.103448604466</v>
      </c>
      <c r="T33" s="89">
        <f t="shared" si="74"/>
        <v>35787.181327425991</v>
      </c>
      <c r="U33" s="89">
        <f t="shared" si="74"/>
        <v>38352.239084225846</v>
      </c>
      <c r="V33" s="89">
        <f t="shared" si="74"/>
        <v>30535.921295505948</v>
      </c>
      <c r="W33" s="89">
        <f t="shared" si="74"/>
        <v>24096.790525825927</v>
      </c>
      <c r="X33" s="89">
        <f t="shared" si="74"/>
        <v>26611.653777986066</v>
      </c>
      <c r="Y33" s="89">
        <f t="shared" si="74"/>
        <v>33448.684685825952</v>
      </c>
      <c r="Z33" s="89">
        <f t="shared" si="74"/>
        <v>37071.471314546186</v>
      </c>
      <c r="AA33" s="8"/>
      <c r="AB33" s="90">
        <f t="shared" si="75"/>
        <v>2748.2522985560477</v>
      </c>
      <c r="AC33" s="90">
        <f t="shared" si="62"/>
        <v>2600.4944327783064</v>
      </c>
      <c r="AD33" s="90">
        <f t="shared" si="63"/>
        <v>2612.6805381956246</v>
      </c>
      <c r="AE33" s="90">
        <f t="shared" si="64"/>
        <v>2518.7112194280639</v>
      </c>
      <c r="AF33" s="90">
        <f t="shared" si="65"/>
        <v>2553.3678059685803</v>
      </c>
      <c r="AG33" s="90">
        <f t="shared" si="66"/>
        <v>3187.6615819670437</v>
      </c>
      <c r="AH33" s="90">
        <f t="shared" si="67"/>
        <v>3416.1382533223054</v>
      </c>
      <c r="AI33" s="90">
        <f t="shared" si="68"/>
        <v>2719.9175674966386</v>
      </c>
      <c r="AJ33" s="90">
        <f t="shared" si="69"/>
        <v>2146.3666754055457</v>
      </c>
      <c r="AK33" s="90">
        <f t="shared" si="70"/>
        <v>2370.3723857034952</v>
      </c>
      <c r="AL33" s="90">
        <f t="shared" si="71"/>
        <v>2979.3653253888633</v>
      </c>
      <c r="AM33" s="90">
        <f t="shared" si="72"/>
        <v>3302.0567843886047</v>
      </c>
      <c r="AN33" s="91">
        <f t="shared" si="76"/>
        <v>33155.384868599118</v>
      </c>
    </row>
    <row r="34" spans="1:42" ht="15" x14ac:dyDescent="0.25">
      <c r="A34" s="5" t="s">
        <v>4</v>
      </c>
      <c r="B34" s="112">
        <f t="shared" si="90"/>
        <v>8.7669999999999998E-2</v>
      </c>
      <c r="C34" s="112">
        <f t="shared" si="79"/>
        <v>8.7669999999999998E-2</v>
      </c>
      <c r="D34" s="112">
        <f t="shared" si="80"/>
        <v>8.7669999999999998E-2</v>
      </c>
      <c r="E34" s="112">
        <f t="shared" si="81"/>
        <v>8.7669999999999998E-2</v>
      </c>
      <c r="F34" s="112">
        <f t="shared" si="82"/>
        <v>8.9072720000000008E-2</v>
      </c>
      <c r="G34" s="112">
        <f t="shared" si="83"/>
        <v>8.9072720000000008E-2</v>
      </c>
      <c r="H34" s="112">
        <f t="shared" si="84"/>
        <v>8.9072720000000008E-2</v>
      </c>
      <c r="I34" s="112">
        <f t="shared" si="85"/>
        <v>8.9072720000000008E-2</v>
      </c>
      <c r="J34" s="112">
        <f t="shared" si="86"/>
        <v>8.9072720000000008E-2</v>
      </c>
      <c r="K34" s="112">
        <f t="shared" si="87"/>
        <v>8.9072720000000008E-2</v>
      </c>
      <c r="L34" s="112">
        <f t="shared" si="88"/>
        <v>8.9072720000000008E-2</v>
      </c>
      <c r="M34" s="112">
        <f t="shared" si="89"/>
        <v>8.9072720000000008E-2</v>
      </c>
      <c r="N34" s="8"/>
      <c r="O34" s="89">
        <f t="shared" si="74"/>
        <v>406.76932263504568</v>
      </c>
      <c r="P34" s="89">
        <f t="shared" si="74"/>
        <v>252.75616412737145</v>
      </c>
      <c r="Q34" s="89">
        <f t="shared" si="74"/>
        <v>348.7186188702326</v>
      </c>
      <c r="R34" s="89">
        <f t="shared" si="74"/>
        <v>239.10282933284907</v>
      </c>
      <c r="S34" s="89">
        <f t="shared" si="74"/>
        <v>389.44350924951868</v>
      </c>
      <c r="T34" s="89">
        <f t="shared" si="74"/>
        <v>317.14776876779069</v>
      </c>
      <c r="U34" s="89">
        <f t="shared" si="74"/>
        <v>484.80531891179271</v>
      </c>
      <c r="V34" s="89">
        <f t="shared" si="74"/>
        <v>290.59154832022978</v>
      </c>
      <c r="W34" s="89">
        <f t="shared" si="74"/>
        <v>288.19997465880442</v>
      </c>
      <c r="X34" s="89">
        <f t="shared" si="74"/>
        <v>217.91137016737412</v>
      </c>
      <c r="Y34" s="89">
        <f t="shared" si="74"/>
        <v>425.04381286023272</v>
      </c>
      <c r="Z34" s="89">
        <f t="shared" si="74"/>
        <v>345.47793921879929</v>
      </c>
      <c r="AA34" s="8"/>
      <c r="AB34" s="90">
        <f t="shared" si="75"/>
        <v>35.661466515414453</v>
      </c>
      <c r="AC34" s="90">
        <f t="shared" si="62"/>
        <v>22.159132909046654</v>
      </c>
      <c r="AD34" s="90">
        <f t="shared" si="63"/>
        <v>30.572161316353291</v>
      </c>
      <c r="AE34" s="90">
        <f t="shared" si="64"/>
        <v>20.962145047610878</v>
      </c>
      <c r="AF34" s="90">
        <f t="shared" si="65"/>
        <v>34.688792655199791</v>
      </c>
      <c r="AG34" s="90">
        <f t="shared" si="66"/>
        <v>28.249214406078167</v>
      </c>
      <c r="AH34" s="90">
        <f t="shared" si="67"/>
        <v>43.182928425940823</v>
      </c>
      <c r="AI34" s="90">
        <f t="shared" si="68"/>
        <v>25.883779617894298</v>
      </c>
      <c r="AJ34" s="90">
        <f t="shared" si="69"/>
        <v>25.670755646790784</v>
      </c>
      <c r="AK34" s="90">
        <f t="shared" si="70"/>
        <v>19.40995845973487</v>
      </c>
      <c r="AL34" s="90">
        <f t="shared" si="71"/>
        <v>37.859808530631909</v>
      </c>
      <c r="AM34" s="90">
        <f t="shared" si="72"/>
        <v>30.772659746213129</v>
      </c>
      <c r="AN34" s="91">
        <f t="shared" si="76"/>
        <v>355.07280327690904</v>
      </c>
    </row>
    <row r="35" spans="1:42" ht="15" x14ac:dyDescent="0.25">
      <c r="A35" s="5" t="s">
        <v>5</v>
      </c>
      <c r="B35" s="112">
        <f t="shared" si="90"/>
        <v>8.7669999999999998E-2</v>
      </c>
      <c r="C35" s="112">
        <f t="shared" si="79"/>
        <v>8.7669999999999998E-2</v>
      </c>
      <c r="D35" s="112">
        <f t="shared" si="80"/>
        <v>8.7669999999999998E-2</v>
      </c>
      <c r="E35" s="112">
        <f t="shared" si="81"/>
        <v>8.7669999999999998E-2</v>
      </c>
      <c r="F35" s="112">
        <f t="shared" si="82"/>
        <v>8.9072720000000008E-2</v>
      </c>
      <c r="G35" s="112">
        <f t="shared" si="83"/>
        <v>8.9072720000000008E-2</v>
      </c>
      <c r="H35" s="112">
        <f t="shared" si="84"/>
        <v>8.9072720000000008E-2</v>
      </c>
      <c r="I35" s="112">
        <f t="shared" si="85"/>
        <v>8.9072720000000008E-2</v>
      </c>
      <c r="J35" s="112">
        <f t="shared" si="86"/>
        <v>8.9072720000000008E-2</v>
      </c>
      <c r="K35" s="112">
        <f t="shared" si="87"/>
        <v>8.9072720000000008E-2</v>
      </c>
      <c r="L35" s="112">
        <f t="shared" si="88"/>
        <v>8.9072720000000008E-2</v>
      </c>
      <c r="M35" s="112">
        <f t="shared" si="89"/>
        <v>8.9072720000000008E-2</v>
      </c>
      <c r="N35" s="8"/>
      <c r="O35" s="89">
        <f t="shared" si="74"/>
        <v>4038368.9306024942</v>
      </c>
      <c r="P35" s="89">
        <f t="shared" si="74"/>
        <v>4016661.5047922367</v>
      </c>
      <c r="Q35" s="89">
        <f t="shared" si="74"/>
        <v>3407083.2891235794</v>
      </c>
      <c r="R35" s="89">
        <f t="shared" si="74"/>
        <v>3147532.3109811749</v>
      </c>
      <c r="S35" s="89">
        <f t="shared" si="74"/>
        <v>2724871.2844750816</v>
      </c>
      <c r="T35" s="89">
        <f t="shared" si="74"/>
        <v>2424543.8381830389</v>
      </c>
      <c r="U35" s="89">
        <f t="shared" si="74"/>
        <v>2642867.174800362</v>
      </c>
      <c r="V35" s="89">
        <f t="shared" si="74"/>
        <v>2918347.191968855</v>
      </c>
      <c r="W35" s="89">
        <f t="shared" si="74"/>
        <v>3371796.0405652821</v>
      </c>
      <c r="X35" s="89">
        <f t="shared" si="74"/>
        <v>3635985.1903000907</v>
      </c>
      <c r="Y35" s="89">
        <f t="shared" si="74"/>
        <v>4037795.8313717213</v>
      </c>
      <c r="Z35" s="89">
        <f t="shared" si="74"/>
        <v>4469633.919536178</v>
      </c>
      <c r="AA35" s="8"/>
      <c r="AB35" s="90">
        <f t="shared" si="75"/>
        <v>354043.80414592067</v>
      </c>
      <c r="AC35" s="90">
        <f t="shared" si="62"/>
        <v>352140.71412513539</v>
      </c>
      <c r="AD35" s="90">
        <f t="shared" si="63"/>
        <v>298698.9919574642</v>
      </c>
      <c r="AE35" s="90">
        <f t="shared" si="64"/>
        <v>275944.15770371963</v>
      </c>
      <c r="AF35" s="90">
        <f t="shared" si="65"/>
        <v>242711.69695808931</v>
      </c>
      <c r="AG35" s="90">
        <f t="shared" si="66"/>
        <v>215960.71442620314</v>
      </c>
      <c r="AH35" s="90">
        <f t="shared" si="67"/>
        <v>235407.36785818372</v>
      </c>
      <c r="AI35" s="90">
        <f t="shared" si="68"/>
        <v>259945.12229302808</v>
      </c>
      <c r="AJ35" s="90">
        <f t="shared" si="69"/>
        <v>300335.04461838002</v>
      </c>
      <c r="AK35" s="90">
        <f t="shared" si="70"/>
        <v>323867.09077974671</v>
      </c>
      <c r="AL35" s="90">
        <f t="shared" si="71"/>
        <v>359657.45750494057</v>
      </c>
      <c r="AM35" s="90">
        <f t="shared" si="72"/>
        <v>398122.45061734854</v>
      </c>
      <c r="AN35" s="91">
        <f t="shared" si="76"/>
        <v>3616834.61298816</v>
      </c>
    </row>
    <row r="36" spans="1:42" ht="1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8">
        <f>SUM(O28:O35)</f>
        <v>231671326.57521769</v>
      </c>
      <c r="P36" s="88">
        <f t="shared" ref="P36" si="91">SUM(P28:P35)</f>
        <v>212451217.47216806</v>
      </c>
      <c r="Q36" s="88">
        <f t="shared" ref="Q36" si="92">SUM(Q28:Q35)</f>
        <v>219431248.99296904</v>
      </c>
      <c r="R36" s="88">
        <f t="shared" ref="R36" si="93">SUM(R28:R35)</f>
        <v>206018078.51485968</v>
      </c>
      <c r="S36" s="88">
        <f t="shared" ref="S36" si="94">SUM(S28:S35)</f>
        <v>203691679.65502316</v>
      </c>
      <c r="T36" s="88">
        <f t="shared" ref="T36" si="95">SUM(T28:T35)</f>
        <v>212516243.59408328</v>
      </c>
      <c r="U36" s="88">
        <f t="shared" ref="U36" si="96">SUM(U28:U35)</f>
        <v>232757962.75820681</v>
      </c>
      <c r="V36" s="88">
        <f t="shared" ref="V36" si="97">SUM(V28:V35)</f>
        <v>229103878.97401819</v>
      </c>
      <c r="W36" s="88">
        <f t="shared" ref="W36" si="98">SUM(W28:W35)</f>
        <v>205555862.19671583</v>
      </c>
      <c r="X36" s="88">
        <f t="shared" ref="X36" si="99">SUM(X28:X35)</f>
        <v>201176980.90618962</v>
      </c>
      <c r="Y36" s="88">
        <f t="shared" ref="Y36" si="100">SUM(Y28:Y35)</f>
        <v>210454652.82466185</v>
      </c>
      <c r="Z36" s="88">
        <f t="shared" ref="Z36" si="101">SUM(Z28:Z35)</f>
        <v>219068269.74294406</v>
      </c>
      <c r="AA36" s="8"/>
      <c r="AB36" s="91">
        <f>SUM(AB28:AB35)</f>
        <v>19723267.263603896</v>
      </c>
      <c r="AC36" s="91">
        <f t="shared" ref="AC36" si="102">SUM(AC28:AC35)</f>
        <v>18101915.920594651</v>
      </c>
      <c r="AD36" s="91">
        <f t="shared" ref="AD36" si="103">SUM(AD28:AD35)</f>
        <v>18694522.902194414</v>
      </c>
      <c r="AE36" s="91">
        <f t="shared" ref="AE36" si="104">SUM(AE28:AE35)</f>
        <v>17576168.648354769</v>
      </c>
      <c r="AF36" s="91">
        <f t="shared" ref="AF36" si="105">SUM(AF28:AF35)</f>
        <v>17635208.781079788</v>
      </c>
      <c r="AG36" s="91">
        <f t="shared" ref="AG36" si="106">SUM(AG28:AG35)</f>
        <v>18352475.693860814</v>
      </c>
      <c r="AH36" s="91">
        <f t="shared" ref="AH36" si="107">SUM(AH28:AH35)</f>
        <v>20062893.019509781</v>
      </c>
      <c r="AI36" s="91">
        <f t="shared" ref="AI36" si="108">SUM(AI28:AI35)</f>
        <v>19794671.64855678</v>
      </c>
      <c r="AJ36" s="91">
        <f t="shared" ref="AJ36" si="109">SUM(AJ28:AJ35)</f>
        <v>17775100.941179395</v>
      </c>
      <c r="AK36" s="91">
        <f t="shared" ref="AK36" si="110">SUM(AK28:AK35)</f>
        <v>17436493.548013382</v>
      </c>
      <c r="AL36" s="91">
        <f t="shared" ref="AL36" si="111">SUM(AL28:AL35)</f>
        <v>18199298.211532608</v>
      </c>
      <c r="AM36" s="91">
        <f t="shared" ref="AM36" si="112">SUM(AM28:AM35)</f>
        <v>18925764.802770004</v>
      </c>
      <c r="AN36" s="91">
        <f t="shared" ref="AN36" si="113">SUM(AN28:AN35)</f>
        <v>222277781.38125032</v>
      </c>
    </row>
    <row r="37" spans="1:42" ht="15" x14ac:dyDescent="0.25">
      <c r="A37" s="6"/>
      <c r="B37" s="208" t="s">
        <v>20</v>
      </c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7"/>
      <c r="O37" s="208" t="s">
        <v>24</v>
      </c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7"/>
      <c r="AB37" s="208" t="s">
        <v>31</v>
      </c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6"/>
    </row>
    <row r="38" spans="1:42" ht="15" x14ac:dyDescent="0.25">
      <c r="A38" s="6" t="s">
        <v>27</v>
      </c>
      <c r="B38" s="6" t="s">
        <v>6</v>
      </c>
      <c r="C38" s="6" t="s">
        <v>7</v>
      </c>
      <c r="D38" s="6" t="s">
        <v>8</v>
      </c>
      <c r="E38" s="6" t="s">
        <v>9</v>
      </c>
      <c r="F38" s="6" t="s">
        <v>10</v>
      </c>
      <c r="G38" s="6" t="s">
        <v>11</v>
      </c>
      <c r="H38" s="6" t="s">
        <v>12</v>
      </c>
      <c r="I38" s="6" t="s">
        <v>13</v>
      </c>
      <c r="J38" s="6" t="s">
        <v>14</v>
      </c>
      <c r="K38" s="6" t="s">
        <v>15</v>
      </c>
      <c r="L38" s="6" t="s">
        <v>16</v>
      </c>
      <c r="M38" s="6" t="s">
        <v>17</v>
      </c>
      <c r="N38" s="7"/>
      <c r="O38" s="6" t="s">
        <v>6</v>
      </c>
      <c r="P38" s="6" t="s">
        <v>7</v>
      </c>
      <c r="Q38" s="6" t="s">
        <v>8</v>
      </c>
      <c r="R38" s="6" t="s">
        <v>9</v>
      </c>
      <c r="S38" s="6" t="s">
        <v>10</v>
      </c>
      <c r="T38" s="6" t="s">
        <v>11</v>
      </c>
      <c r="U38" s="6" t="s">
        <v>12</v>
      </c>
      <c r="V38" s="6" t="s">
        <v>13</v>
      </c>
      <c r="W38" s="6" t="s">
        <v>14</v>
      </c>
      <c r="X38" s="6" t="s">
        <v>15</v>
      </c>
      <c r="Y38" s="6" t="s">
        <v>16</v>
      </c>
      <c r="Z38" s="6" t="s">
        <v>17</v>
      </c>
      <c r="AA38" s="7"/>
      <c r="AB38" s="6" t="s">
        <v>6</v>
      </c>
      <c r="AC38" s="6" t="s">
        <v>7</v>
      </c>
      <c r="AD38" s="6" t="s">
        <v>8</v>
      </c>
      <c r="AE38" s="6" t="s">
        <v>9</v>
      </c>
      <c r="AF38" s="6" t="s">
        <v>10</v>
      </c>
      <c r="AG38" s="6" t="s">
        <v>11</v>
      </c>
      <c r="AH38" s="6" t="s">
        <v>12</v>
      </c>
      <c r="AI38" s="6" t="s">
        <v>13</v>
      </c>
      <c r="AJ38" s="6" t="s">
        <v>14</v>
      </c>
      <c r="AK38" s="6" t="s">
        <v>15</v>
      </c>
      <c r="AL38" s="6" t="s">
        <v>16</v>
      </c>
      <c r="AM38" s="6" t="s">
        <v>17</v>
      </c>
      <c r="AN38" s="6" t="s">
        <v>19</v>
      </c>
    </row>
    <row r="39" spans="1:42" x14ac:dyDescent="0.25">
      <c r="A39" s="5" t="s">
        <v>0</v>
      </c>
      <c r="B39" s="196">
        <f>0.0032+0.0004+0.0003</f>
        <v>3.9000000000000003E-3</v>
      </c>
      <c r="C39" s="196">
        <f t="shared" ref="C39:M46" si="114">0.0032+0.0004+0.0003</f>
        <v>3.9000000000000003E-3</v>
      </c>
      <c r="D39" s="196">
        <f t="shared" si="114"/>
        <v>3.9000000000000003E-3</v>
      </c>
      <c r="E39" s="196">
        <f t="shared" si="114"/>
        <v>3.9000000000000003E-3</v>
      </c>
      <c r="F39" s="196">
        <f t="shared" si="114"/>
        <v>3.9000000000000003E-3</v>
      </c>
      <c r="G39" s="196">
        <f t="shared" si="114"/>
        <v>3.9000000000000003E-3</v>
      </c>
      <c r="H39" s="196">
        <f t="shared" si="114"/>
        <v>3.9000000000000003E-3</v>
      </c>
      <c r="I39" s="196">
        <f t="shared" si="114"/>
        <v>3.9000000000000003E-3</v>
      </c>
      <c r="J39" s="196">
        <f t="shared" si="114"/>
        <v>3.9000000000000003E-3</v>
      </c>
      <c r="K39" s="196">
        <f t="shared" si="114"/>
        <v>3.9000000000000003E-3</v>
      </c>
      <c r="L39" s="196">
        <f t="shared" si="114"/>
        <v>3.9000000000000003E-3</v>
      </c>
      <c r="M39" s="196">
        <f t="shared" si="114"/>
        <v>3.9000000000000003E-3</v>
      </c>
      <c r="N39" s="8"/>
      <c r="O39" s="87">
        <f>+'2018 Load Forecast Output'!C5</f>
        <v>150602978.92448547</v>
      </c>
      <c r="P39" s="87">
        <f>+'2018 Load Forecast Output'!D5</f>
        <v>134773300.22025317</v>
      </c>
      <c r="Q39" s="87">
        <f>+'2018 Load Forecast Output'!E5</f>
        <v>136732759.11439541</v>
      </c>
      <c r="R39" s="87">
        <f>+'2018 Load Forecast Output'!F5</f>
        <v>123386189.63605291</v>
      </c>
      <c r="S39" s="87">
        <f>+'2018 Load Forecast Output'!G5</f>
        <v>124112861.32981735</v>
      </c>
      <c r="T39" s="87">
        <f>+'2018 Load Forecast Output'!H5</f>
        <v>143702099.10545322</v>
      </c>
      <c r="U39" s="87">
        <f>+'2018 Load Forecast Output'!I5</f>
        <v>173243373.46881154</v>
      </c>
      <c r="V39" s="87">
        <f>+'2018 Load Forecast Output'!J5</f>
        <v>163991266.36971223</v>
      </c>
      <c r="W39" s="87">
        <f>+'2018 Load Forecast Output'!K5</f>
        <v>135517348.88363412</v>
      </c>
      <c r="X39" s="87">
        <f>+'2018 Load Forecast Output'!L5</f>
        <v>134467533.18092129</v>
      </c>
      <c r="Y39" s="87">
        <f>+'2018 Load Forecast Output'!M5</f>
        <v>138872652.91035512</v>
      </c>
      <c r="Z39" s="87">
        <f>+'2018 Load Forecast Output'!N5</f>
        <v>149669223.93554631</v>
      </c>
      <c r="AA39" s="8"/>
      <c r="AB39" s="90">
        <f>+B39*O39</f>
        <v>587351.61780549341</v>
      </c>
      <c r="AC39" s="90">
        <f t="shared" ref="AC39:AC46" si="115">+C39*P39</f>
        <v>525615.87085898744</v>
      </c>
      <c r="AD39" s="90">
        <f t="shared" ref="AD39:AD46" si="116">+D39*Q39</f>
        <v>533257.76054614212</v>
      </c>
      <c r="AE39" s="90">
        <f t="shared" ref="AE39:AE46" si="117">+E39*R39</f>
        <v>481206.13958060637</v>
      </c>
      <c r="AF39" s="90">
        <f t="shared" ref="AF39:AF46" si="118">+F39*S39</f>
        <v>484040.15918628772</v>
      </c>
      <c r="AG39" s="90">
        <f t="shared" ref="AG39:AG46" si="119">+G39*T39</f>
        <v>560438.18651126756</v>
      </c>
      <c r="AH39" s="90">
        <f t="shared" ref="AH39:AH46" si="120">+H39*U39</f>
        <v>675649.1565283651</v>
      </c>
      <c r="AI39" s="90">
        <f t="shared" ref="AI39:AI46" si="121">+I39*V39</f>
        <v>639565.93884187774</v>
      </c>
      <c r="AJ39" s="90">
        <f t="shared" ref="AJ39:AJ46" si="122">+J39*W39</f>
        <v>528517.66064617306</v>
      </c>
      <c r="AK39" s="90">
        <f t="shared" ref="AK39:AK46" si="123">+K39*X39</f>
        <v>524423.37940559303</v>
      </c>
      <c r="AL39" s="90">
        <f t="shared" ref="AL39:AL46" si="124">+L39*Y39</f>
        <v>541603.34635038499</v>
      </c>
      <c r="AM39" s="90">
        <f t="shared" ref="AM39:AM46" si="125">+M39*Z39</f>
        <v>583709.97334863059</v>
      </c>
      <c r="AN39" s="91">
        <f>SUM(AB39:AM39)</f>
        <v>6665379.1896098088</v>
      </c>
    </row>
    <row r="40" spans="1:42" x14ac:dyDescent="0.25">
      <c r="A40" s="5" t="s">
        <v>1</v>
      </c>
      <c r="B40" s="196">
        <f t="shared" ref="B40:B46" si="126">0.0032+0.0004+0.0003</f>
        <v>3.9000000000000003E-3</v>
      </c>
      <c r="C40" s="196">
        <f t="shared" si="114"/>
        <v>3.9000000000000003E-3</v>
      </c>
      <c r="D40" s="196">
        <f t="shared" si="114"/>
        <v>3.9000000000000003E-3</v>
      </c>
      <c r="E40" s="196">
        <f t="shared" si="114"/>
        <v>3.9000000000000003E-3</v>
      </c>
      <c r="F40" s="196">
        <f t="shared" si="114"/>
        <v>3.9000000000000003E-3</v>
      </c>
      <c r="G40" s="196">
        <f t="shared" si="114"/>
        <v>3.9000000000000003E-3</v>
      </c>
      <c r="H40" s="196">
        <f t="shared" si="114"/>
        <v>3.9000000000000003E-3</v>
      </c>
      <c r="I40" s="196">
        <f t="shared" si="114"/>
        <v>3.9000000000000003E-3</v>
      </c>
      <c r="J40" s="196">
        <f t="shared" si="114"/>
        <v>3.9000000000000003E-3</v>
      </c>
      <c r="K40" s="196">
        <f t="shared" si="114"/>
        <v>3.9000000000000003E-3</v>
      </c>
      <c r="L40" s="196">
        <f t="shared" si="114"/>
        <v>3.9000000000000003E-3</v>
      </c>
      <c r="M40" s="196">
        <f t="shared" si="114"/>
        <v>3.9000000000000003E-3</v>
      </c>
      <c r="N40" s="8"/>
      <c r="O40" s="87">
        <f>+'2018 Load Forecast Output'!C8</f>
        <v>55481260.841976926</v>
      </c>
      <c r="P40" s="87">
        <f>+'2018 Load Forecast Output'!D8</f>
        <v>49310463.195664629</v>
      </c>
      <c r="Q40" s="87">
        <f>+'2018 Load Forecast Output'!E8</f>
        <v>52077380.07820525</v>
      </c>
      <c r="R40" s="87">
        <f>+'2018 Load Forecast Output'!F8</f>
        <v>46193851.262974173</v>
      </c>
      <c r="S40" s="87">
        <f>+'2018 Load Forecast Output'!G8</f>
        <v>48541576.001201063</v>
      </c>
      <c r="T40" s="87">
        <f>+'2018 Load Forecast Output'!H8</f>
        <v>54232580.268272266</v>
      </c>
      <c r="U40" s="87">
        <f>+'2018 Load Forecast Output'!I8</f>
        <v>60899072.507782161</v>
      </c>
      <c r="V40" s="87">
        <f>+'2018 Load Forecast Output'!J8</f>
        <v>53944276.004869707</v>
      </c>
      <c r="W40" s="87">
        <f>+'2018 Load Forecast Output'!K8</f>
        <v>49465647.378983557</v>
      </c>
      <c r="X40" s="87">
        <f>+'2018 Load Forecast Output'!L8</f>
        <v>40939657.871567644</v>
      </c>
      <c r="Y40" s="87">
        <f>+'2018 Load Forecast Output'!M8</f>
        <v>50504771.020826399</v>
      </c>
      <c r="Z40" s="87">
        <f>+'2018 Load Forecast Output'!N8</f>
        <v>54136238.154719345</v>
      </c>
      <c r="AA40" s="8"/>
      <c r="AB40" s="90">
        <f t="shared" ref="AB40:AB46" si="127">+B40*O40</f>
        <v>216376.91728371003</v>
      </c>
      <c r="AC40" s="90">
        <f t="shared" si="115"/>
        <v>192310.80646309207</v>
      </c>
      <c r="AD40" s="90">
        <f t="shared" si="116"/>
        <v>203101.7823050005</v>
      </c>
      <c r="AE40" s="90">
        <f t="shared" si="117"/>
        <v>180156.01992559928</v>
      </c>
      <c r="AF40" s="90">
        <f t="shared" si="118"/>
        <v>189312.14640468417</v>
      </c>
      <c r="AG40" s="90">
        <f t="shared" si="119"/>
        <v>211507.06304626184</v>
      </c>
      <c r="AH40" s="90">
        <f t="shared" si="120"/>
        <v>237506.38278035045</v>
      </c>
      <c r="AI40" s="90">
        <f t="shared" si="121"/>
        <v>210382.67641899188</v>
      </c>
      <c r="AJ40" s="90">
        <f t="shared" si="122"/>
        <v>192916.02477803588</v>
      </c>
      <c r="AK40" s="90">
        <f t="shared" si="123"/>
        <v>159664.66569911383</v>
      </c>
      <c r="AL40" s="90">
        <f t="shared" si="124"/>
        <v>196968.60698122298</v>
      </c>
      <c r="AM40" s="90">
        <f t="shared" si="125"/>
        <v>211131.32880340546</v>
      </c>
      <c r="AN40" s="91">
        <f t="shared" ref="AN40:AN46" si="128">SUM(AB40:AM40)</f>
        <v>2401334.4208894684</v>
      </c>
    </row>
    <row r="41" spans="1:42" x14ac:dyDescent="0.25">
      <c r="A41" s="5" t="s">
        <v>2</v>
      </c>
      <c r="B41" s="196">
        <f t="shared" si="126"/>
        <v>3.9000000000000003E-3</v>
      </c>
      <c r="C41" s="196">
        <f t="shared" si="114"/>
        <v>3.9000000000000003E-3</v>
      </c>
      <c r="D41" s="196">
        <f t="shared" si="114"/>
        <v>3.9000000000000003E-3</v>
      </c>
      <c r="E41" s="196">
        <f t="shared" si="114"/>
        <v>3.9000000000000003E-3</v>
      </c>
      <c r="F41" s="196">
        <f t="shared" si="114"/>
        <v>3.9000000000000003E-3</v>
      </c>
      <c r="G41" s="196">
        <f t="shared" si="114"/>
        <v>3.9000000000000003E-3</v>
      </c>
      <c r="H41" s="196">
        <f t="shared" si="114"/>
        <v>3.9000000000000003E-3</v>
      </c>
      <c r="I41" s="196">
        <f t="shared" si="114"/>
        <v>3.9000000000000003E-3</v>
      </c>
      <c r="J41" s="196">
        <f t="shared" si="114"/>
        <v>3.9000000000000003E-3</v>
      </c>
      <c r="K41" s="196">
        <f t="shared" si="114"/>
        <v>3.9000000000000003E-3</v>
      </c>
      <c r="L41" s="196">
        <f t="shared" si="114"/>
        <v>3.9000000000000003E-3</v>
      </c>
      <c r="M41" s="196">
        <f t="shared" si="114"/>
        <v>3.9000000000000003E-3</v>
      </c>
      <c r="N41" s="8"/>
      <c r="O41" s="87">
        <f>+'2018 Load Forecast Output'!C11</f>
        <v>169523012.54903233</v>
      </c>
      <c r="P41" s="87">
        <f>+'2018 Load Forecast Output'!D11</f>
        <v>155570446.9256312</v>
      </c>
      <c r="Q41" s="87">
        <f>+'2018 Load Forecast Output'!E11</f>
        <v>161269427.66381496</v>
      </c>
      <c r="R41" s="87">
        <f>+'2018 Load Forecast Output'!F11</f>
        <v>148813436.55540836</v>
      </c>
      <c r="S41" s="87">
        <f>+'2018 Load Forecast Output'!G11</f>
        <v>152095256.84899431</v>
      </c>
      <c r="T41" s="87">
        <f>+'2018 Load Forecast Output'!H11</f>
        <v>163118406.36179405</v>
      </c>
      <c r="U41" s="87">
        <f>+'2018 Load Forecast Output'!I11</f>
        <v>178507556.40521866</v>
      </c>
      <c r="V41" s="87">
        <f>+'2018 Load Forecast Output'!J11</f>
        <v>173635439.60190755</v>
      </c>
      <c r="W41" s="87">
        <f>+'2018 Load Forecast Output'!K11</f>
        <v>153501387.36112279</v>
      </c>
      <c r="X41" s="87">
        <f>+'2018 Load Forecast Output'!L11</f>
        <v>144259160.91599289</v>
      </c>
      <c r="Y41" s="87">
        <f>+'2018 Load Forecast Output'!M11</f>
        <v>151321210.62279537</v>
      </c>
      <c r="Z41" s="87">
        <f>+'2018 Load Forecast Output'!N11</f>
        <v>163681154.83926114</v>
      </c>
      <c r="AA41" s="8"/>
      <c r="AB41" s="90">
        <f t="shared" si="127"/>
        <v>661139.74894122616</v>
      </c>
      <c r="AC41" s="90">
        <f t="shared" si="115"/>
        <v>606724.74300996168</v>
      </c>
      <c r="AD41" s="90">
        <f t="shared" si="116"/>
        <v>628950.76788887836</v>
      </c>
      <c r="AE41" s="90">
        <f t="shared" si="117"/>
        <v>580372.40256609267</v>
      </c>
      <c r="AF41" s="90">
        <f t="shared" si="118"/>
        <v>593171.50171107787</v>
      </c>
      <c r="AG41" s="90">
        <f t="shared" si="119"/>
        <v>636161.78481099685</v>
      </c>
      <c r="AH41" s="90">
        <f t="shared" si="120"/>
        <v>696179.46998035279</v>
      </c>
      <c r="AI41" s="90">
        <f t="shared" si="121"/>
        <v>677178.21444743953</v>
      </c>
      <c r="AJ41" s="90">
        <f t="shared" si="122"/>
        <v>598655.41070837888</v>
      </c>
      <c r="AK41" s="90">
        <f t="shared" si="123"/>
        <v>562610.7275723723</v>
      </c>
      <c r="AL41" s="90">
        <f t="shared" si="124"/>
        <v>590152.721428902</v>
      </c>
      <c r="AM41" s="90">
        <f t="shared" si="125"/>
        <v>638356.50387311855</v>
      </c>
      <c r="AN41" s="91">
        <f t="shared" si="128"/>
        <v>7469653.9969387967</v>
      </c>
    </row>
    <row r="42" spans="1:42" x14ac:dyDescent="0.25">
      <c r="A42" s="5" t="s">
        <v>22</v>
      </c>
      <c r="B42" s="196">
        <f t="shared" si="126"/>
        <v>3.9000000000000003E-3</v>
      </c>
      <c r="C42" s="196">
        <f t="shared" si="114"/>
        <v>3.9000000000000003E-3</v>
      </c>
      <c r="D42" s="196">
        <f t="shared" si="114"/>
        <v>3.9000000000000003E-3</v>
      </c>
      <c r="E42" s="196">
        <f t="shared" si="114"/>
        <v>3.9000000000000003E-3</v>
      </c>
      <c r="F42" s="196">
        <f t="shared" si="114"/>
        <v>3.9000000000000003E-3</v>
      </c>
      <c r="G42" s="196">
        <f t="shared" si="114"/>
        <v>3.9000000000000003E-3</v>
      </c>
      <c r="H42" s="196">
        <f t="shared" si="114"/>
        <v>3.9000000000000003E-3</v>
      </c>
      <c r="I42" s="196">
        <f t="shared" si="114"/>
        <v>3.9000000000000003E-3</v>
      </c>
      <c r="J42" s="196">
        <f t="shared" si="114"/>
        <v>3.9000000000000003E-3</v>
      </c>
      <c r="K42" s="196">
        <f t="shared" si="114"/>
        <v>3.9000000000000003E-3</v>
      </c>
      <c r="L42" s="196">
        <f t="shared" si="114"/>
        <v>3.9000000000000003E-3</v>
      </c>
      <c r="M42" s="196">
        <f t="shared" si="114"/>
        <v>3.9000000000000003E-3</v>
      </c>
      <c r="N42" s="8"/>
      <c r="O42" s="87">
        <f>+'2018 Load Forecast Output'!C26</f>
        <v>20767918.98742136</v>
      </c>
      <c r="P42" s="87">
        <f>+'2018 Load Forecast Output'!D26</f>
        <v>19041638.638037771</v>
      </c>
      <c r="Q42" s="87">
        <f>+'2018 Load Forecast Output'!E26</f>
        <v>20908736.84684439</v>
      </c>
      <c r="R42" s="87">
        <f>+'2018 Load Forecast Output'!F26</f>
        <v>20490526.565142177</v>
      </c>
      <c r="S42" s="87">
        <f>+'2018 Load Forecast Output'!G26</f>
        <v>20667103.161592044</v>
      </c>
      <c r="T42" s="87">
        <f>+'2018 Load Forecast Output'!H26</f>
        <v>16642214.269949127</v>
      </c>
      <c r="U42" s="87">
        <f>+'2018 Load Forecast Output'!I26</f>
        <v>20739995.670308597</v>
      </c>
      <c r="V42" s="87">
        <f>+'2018 Load Forecast Output'!J26</f>
        <v>20611140.268182389</v>
      </c>
      <c r="W42" s="87">
        <f>+'2018 Load Forecast Output'!K26</f>
        <v>19380180.510645017</v>
      </c>
      <c r="X42" s="87">
        <f>+'2018 Load Forecast Output'!L26</f>
        <v>20515802.153415661</v>
      </c>
      <c r="Y42" s="87">
        <f>+'2018 Load Forecast Output'!M26</f>
        <v>19710555.361241233</v>
      </c>
      <c r="Z42" s="87">
        <f>+'2018 Load Forecast Output'!N26</f>
        <v>19735205.11484912</v>
      </c>
      <c r="AA42" s="8"/>
      <c r="AB42" s="90">
        <f t="shared" si="127"/>
        <v>80994.884050943307</v>
      </c>
      <c r="AC42" s="90">
        <f t="shared" si="115"/>
        <v>74262.39068834731</v>
      </c>
      <c r="AD42" s="90">
        <f t="shared" si="116"/>
        <v>81544.073702693131</v>
      </c>
      <c r="AE42" s="90">
        <f t="shared" si="117"/>
        <v>79913.053604054498</v>
      </c>
      <c r="AF42" s="90">
        <f t="shared" si="118"/>
        <v>80601.70233020898</v>
      </c>
      <c r="AG42" s="90">
        <f t="shared" si="119"/>
        <v>64904.635652801597</v>
      </c>
      <c r="AH42" s="90">
        <f t="shared" si="120"/>
        <v>80885.98311420354</v>
      </c>
      <c r="AI42" s="90">
        <f t="shared" si="121"/>
        <v>80383.447045911322</v>
      </c>
      <c r="AJ42" s="90">
        <f t="shared" si="122"/>
        <v>75582.703991515576</v>
      </c>
      <c r="AK42" s="90">
        <f t="shared" si="123"/>
        <v>80011.628398321089</v>
      </c>
      <c r="AL42" s="90">
        <f t="shared" si="124"/>
        <v>76871.165908840805</v>
      </c>
      <c r="AM42" s="90">
        <f t="shared" si="125"/>
        <v>76967.299947911568</v>
      </c>
      <c r="AN42" s="91">
        <f t="shared" si="128"/>
        <v>932922.96843575267</v>
      </c>
    </row>
    <row r="43" spans="1:42" x14ac:dyDescent="0.25">
      <c r="A43" s="5" t="s">
        <v>23</v>
      </c>
      <c r="B43" s="196">
        <f t="shared" si="126"/>
        <v>3.9000000000000003E-3</v>
      </c>
      <c r="C43" s="196">
        <f t="shared" si="114"/>
        <v>3.9000000000000003E-3</v>
      </c>
      <c r="D43" s="196">
        <f t="shared" si="114"/>
        <v>3.9000000000000003E-3</v>
      </c>
      <c r="E43" s="196">
        <f t="shared" si="114"/>
        <v>3.9000000000000003E-3</v>
      </c>
      <c r="F43" s="196">
        <f t="shared" si="114"/>
        <v>3.9000000000000003E-3</v>
      </c>
      <c r="G43" s="196">
        <f t="shared" si="114"/>
        <v>3.9000000000000003E-3</v>
      </c>
      <c r="H43" s="196">
        <f t="shared" si="114"/>
        <v>3.9000000000000003E-3</v>
      </c>
      <c r="I43" s="196">
        <f t="shared" si="114"/>
        <v>3.9000000000000003E-3</v>
      </c>
      <c r="J43" s="196">
        <f t="shared" si="114"/>
        <v>3.9000000000000003E-3</v>
      </c>
      <c r="K43" s="196">
        <f t="shared" si="114"/>
        <v>3.9000000000000003E-3</v>
      </c>
      <c r="L43" s="196">
        <f t="shared" si="114"/>
        <v>3.9000000000000003E-3</v>
      </c>
      <c r="M43" s="196">
        <f t="shared" si="114"/>
        <v>3.9000000000000003E-3</v>
      </c>
      <c r="N43" s="8"/>
      <c r="O43" s="87">
        <f>+'2018 Load Forecast Output'!C29</f>
        <v>38136397.746338472</v>
      </c>
      <c r="P43" s="87">
        <f>+'2018 Load Forecast Output'!D29</f>
        <v>35019020.089427114</v>
      </c>
      <c r="Q43" s="87">
        <f>+'2018 Load Forecast Output'!E29</f>
        <v>35082711.049358405</v>
      </c>
      <c r="R43" s="87">
        <f>+'2018 Load Forecast Output'!F29</f>
        <v>35184252.330756791</v>
      </c>
      <c r="S43" s="87">
        <f>+'2018 Load Forecast Output'!G29</f>
        <v>29735593.775503837</v>
      </c>
      <c r="T43" s="87">
        <f>+'2018 Load Forecast Output'!H29</f>
        <v>31008298.833492287</v>
      </c>
      <c r="U43" s="87">
        <f>+'2018 Load Forecast Output'!I29</f>
        <v>30462778.031584132</v>
      </c>
      <c r="V43" s="87">
        <f>+'2018 Load Forecast Output'!J29</f>
        <v>32724176.575536262</v>
      </c>
      <c r="W43" s="87">
        <f>+'2018 Load Forecast Output'!K29</f>
        <v>30207664.123564914</v>
      </c>
      <c r="X43" s="87">
        <f>+'2018 Load Forecast Output'!L29</f>
        <v>34191807.112043068</v>
      </c>
      <c r="Y43" s="87">
        <f>+'2018 Load Forecast Output'!M29</f>
        <v>35674120.896974519</v>
      </c>
      <c r="Z43" s="87">
        <f>+'2018 Load Forecast Output'!N29</f>
        <v>31610302.107268084</v>
      </c>
      <c r="AA43" s="8"/>
      <c r="AB43" s="90">
        <f t="shared" si="127"/>
        <v>148731.95121072006</v>
      </c>
      <c r="AC43" s="90">
        <f t="shared" si="115"/>
        <v>136574.17834876574</v>
      </c>
      <c r="AD43" s="90">
        <f t="shared" si="116"/>
        <v>136822.5730924978</v>
      </c>
      <c r="AE43" s="90">
        <f t="shared" si="117"/>
        <v>137218.5840899515</v>
      </c>
      <c r="AF43" s="90">
        <f t="shared" si="118"/>
        <v>115968.81572446498</v>
      </c>
      <c r="AG43" s="90">
        <f t="shared" si="119"/>
        <v>120932.36545061992</v>
      </c>
      <c r="AH43" s="90">
        <f t="shared" si="120"/>
        <v>118804.83432317812</v>
      </c>
      <c r="AI43" s="90">
        <f t="shared" si="121"/>
        <v>127624.28864459143</v>
      </c>
      <c r="AJ43" s="90">
        <f t="shared" si="122"/>
        <v>117809.89008190317</v>
      </c>
      <c r="AK43" s="90">
        <f t="shared" si="123"/>
        <v>133348.04773696797</v>
      </c>
      <c r="AL43" s="90">
        <f t="shared" si="124"/>
        <v>139129.07149820065</v>
      </c>
      <c r="AM43" s="90">
        <f t="shared" si="125"/>
        <v>123280.17821834554</v>
      </c>
      <c r="AN43" s="91">
        <f t="shared" si="128"/>
        <v>1556244.7784202071</v>
      </c>
    </row>
    <row r="44" spans="1:42" x14ac:dyDescent="0.25">
      <c r="A44" s="5" t="s">
        <v>3</v>
      </c>
      <c r="B44" s="196">
        <f t="shared" si="126"/>
        <v>3.9000000000000003E-3</v>
      </c>
      <c r="C44" s="196">
        <f t="shared" si="114"/>
        <v>3.9000000000000003E-3</v>
      </c>
      <c r="D44" s="196">
        <f t="shared" si="114"/>
        <v>3.9000000000000003E-3</v>
      </c>
      <c r="E44" s="196">
        <f t="shared" si="114"/>
        <v>3.9000000000000003E-3</v>
      </c>
      <c r="F44" s="196">
        <f t="shared" si="114"/>
        <v>3.9000000000000003E-3</v>
      </c>
      <c r="G44" s="196">
        <f t="shared" si="114"/>
        <v>3.9000000000000003E-3</v>
      </c>
      <c r="H44" s="196">
        <f t="shared" si="114"/>
        <v>3.9000000000000003E-3</v>
      </c>
      <c r="I44" s="196">
        <f t="shared" si="114"/>
        <v>3.9000000000000003E-3</v>
      </c>
      <c r="J44" s="196">
        <f t="shared" si="114"/>
        <v>3.9000000000000003E-3</v>
      </c>
      <c r="K44" s="196">
        <f t="shared" si="114"/>
        <v>3.9000000000000003E-3</v>
      </c>
      <c r="L44" s="196">
        <f t="shared" si="114"/>
        <v>3.9000000000000003E-3</v>
      </c>
      <c r="M44" s="196">
        <f t="shared" si="114"/>
        <v>3.9000000000000003E-3</v>
      </c>
      <c r="N44" s="8"/>
      <c r="O44" s="87">
        <f>+'2018 Load Forecast Output'!C14</f>
        <v>932967.07164721063</v>
      </c>
      <c r="P44" s="87">
        <f>+'2018 Load Forecast Output'!D14</f>
        <v>882806.74851387786</v>
      </c>
      <c r="Q44" s="87">
        <f>+'2018 Load Forecast Output'!E14</f>
        <v>886943.64493053907</v>
      </c>
      <c r="R44" s="87">
        <f>+'2018 Load Forecast Output'!F14</f>
        <v>855043.26948054112</v>
      </c>
      <c r="S44" s="87">
        <f>+'2018 Load Forecast Output'!G14</f>
        <v>853157.84073227551</v>
      </c>
      <c r="T44" s="87">
        <f>+'2018 Load Forecast Output'!H14</f>
        <v>1065094.6823638706</v>
      </c>
      <c r="U44" s="87">
        <f>+'2018 Load Forecast Output'!I14</f>
        <v>1141435.687030534</v>
      </c>
      <c r="V44" s="87">
        <f>+'2018 Load Forecast Output'!J14</f>
        <v>908807.18141386961</v>
      </c>
      <c r="W44" s="87">
        <f>+'2018 Load Forecast Output'!K14</f>
        <v>717166.38469720015</v>
      </c>
      <c r="X44" s="87">
        <f>+'2018 Load Forecast Output'!L14</f>
        <v>792013.50529720425</v>
      </c>
      <c r="Y44" s="87">
        <f>+'2018 Load Forecast Output'!M14</f>
        <v>995496.56803053594</v>
      </c>
      <c r="Z44" s="87">
        <f>+'2018 Load Forecast Output'!N14</f>
        <v>1103317.5986472073</v>
      </c>
      <c r="AA44" s="8"/>
      <c r="AB44" s="90">
        <f t="shared" si="127"/>
        <v>3638.5715794241219</v>
      </c>
      <c r="AC44" s="90">
        <f t="shared" si="115"/>
        <v>3442.9463192041239</v>
      </c>
      <c r="AD44" s="90">
        <f t="shared" si="116"/>
        <v>3459.0802152291026</v>
      </c>
      <c r="AE44" s="90">
        <f t="shared" si="117"/>
        <v>3334.6687509741105</v>
      </c>
      <c r="AF44" s="90">
        <f t="shared" si="118"/>
        <v>3327.3155788558747</v>
      </c>
      <c r="AG44" s="90">
        <f t="shared" si="119"/>
        <v>4153.8692612190953</v>
      </c>
      <c r="AH44" s="90">
        <f t="shared" si="120"/>
        <v>4451.5991794190832</v>
      </c>
      <c r="AI44" s="90">
        <f t="shared" si="121"/>
        <v>3544.3480075140915</v>
      </c>
      <c r="AJ44" s="90">
        <f t="shared" si="122"/>
        <v>2796.9489003190806</v>
      </c>
      <c r="AK44" s="90">
        <f t="shared" si="123"/>
        <v>3088.8526706590969</v>
      </c>
      <c r="AL44" s="90">
        <f t="shared" si="124"/>
        <v>3882.4366153190904</v>
      </c>
      <c r="AM44" s="90">
        <f t="shared" si="125"/>
        <v>4302.9386347241089</v>
      </c>
      <c r="AN44" s="91">
        <f t="shared" si="128"/>
        <v>43423.575712860984</v>
      </c>
    </row>
    <row r="45" spans="1:42" x14ac:dyDescent="0.25">
      <c r="A45" s="5" t="s">
        <v>4</v>
      </c>
      <c r="B45" s="196">
        <f t="shared" si="126"/>
        <v>3.9000000000000003E-3</v>
      </c>
      <c r="C45" s="196">
        <f t="shared" si="114"/>
        <v>3.9000000000000003E-3</v>
      </c>
      <c r="D45" s="196">
        <f t="shared" si="114"/>
        <v>3.9000000000000003E-3</v>
      </c>
      <c r="E45" s="196">
        <f t="shared" si="114"/>
        <v>3.9000000000000003E-3</v>
      </c>
      <c r="F45" s="196">
        <f t="shared" si="114"/>
        <v>3.9000000000000003E-3</v>
      </c>
      <c r="G45" s="196">
        <f t="shared" si="114"/>
        <v>3.9000000000000003E-3</v>
      </c>
      <c r="H45" s="196">
        <f t="shared" si="114"/>
        <v>3.9000000000000003E-3</v>
      </c>
      <c r="I45" s="196">
        <f t="shared" si="114"/>
        <v>3.9000000000000003E-3</v>
      </c>
      <c r="J45" s="196">
        <f t="shared" si="114"/>
        <v>3.9000000000000003E-3</v>
      </c>
      <c r="K45" s="196">
        <f t="shared" si="114"/>
        <v>3.9000000000000003E-3</v>
      </c>
      <c r="L45" s="196">
        <f t="shared" si="114"/>
        <v>3.9000000000000003E-3</v>
      </c>
      <c r="M45" s="196">
        <f t="shared" si="114"/>
        <v>3.9000000000000003E-3</v>
      </c>
      <c r="N45" s="8"/>
      <c r="O45" s="87">
        <f>+'2018 Load Forecast Output'!C17</f>
        <v>40274.190359905697</v>
      </c>
      <c r="P45" s="87">
        <f>+'2018 Load Forecast Output'!D17</f>
        <v>25025.362784888439</v>
      </c>
      <c r="Q45" s="87">
        <f>+'2018 Load Forecast Output'!E17</f>
        <v>34526.595927745671</v>
      </c>
      <c r="R45" s="87">
        <f>+'2018 Load Forecast Output'!F17</f>
        <v>23673.547458698045</v>
      </c>
      <c r="S45" s="87">
        <f>+'2018 Load Forecast Output'!G17</f>
        <v>38558.763292031515</v>
      </c>
      <c r="T45" s="87">
        <f>+'2018 Load Forecast Output'!H17</f>
        <v>31400.76918492989</v>
      </c>
      <c r="U45" s="87">
        <f>+'2018 Load Forecast Output'!I17</f>
        <v>48000.526624929895</v>
      </c>
      <c r="V45" s="87">
        <f>+'2018 Load Forecast Output'!J17</f>
        <v>28771.440427745671</v>
      </c>
      <c r="W45" s="87">
        <f>+'2018 Load Forecast Output'!K17</f>
        <v>28534.650956317262</v>
      </c>
      <c r="X45" s="87">
        <f>+'2018 Load Forecast Output'!L17</f>
        <v>21575.383184888542</v>
      </c>
      <c r="Y45" s="87">
        <f>+'2018 Load Forecast Output'!M17</f>
        <v>42083.545827745671</v>
      </c>
      <c r="Z45" s="87">
        <f>+'2018 Load Forecast Output'!N17</f>
        <v>34205.736556317061</v>
      </c>
      <c r="AA45" s="8"/>
      <c r="AB45" s="90">
        <f t="shared" si="127"/>
        <v>157.06934240363222</v>
      </c>
      <c r="AC45" s="90">
        <f t="shared" si="115"/>
        <v>97.598914861064912</v>
      </c>
      <c r="AD45" s="90">
        <f t="shared" si="116"/>
        <v>134.65372411820812</v>
      </c>
      <c r="AE45" s="90">
        <f t="shared" si="117"/>
        <v>92.32683508892238</v>
      </c>
      <c r="AF45" s="90">
        <f t="shared" si="118"/>
        <v>150.37917683892292</v>
      </c>
      <c r="AG45" s="90">
        <f t="shared" si="119"/>
        <v>122.46299982122657</v>
      </c>
      <c r="AH45" s="90">
        <f t="shared" si="120"/>
        <v>187.2020538372266</v>
      </c>
      <c r="AI45" s="90">
        <f t="shared" si="121"/>
        <v>112.20861766820812</v>
      </c>
      <c r="AJ45" s="90">
        <f t="shared" si="122"/>
        <v>111.28513872963732</v>
      </c>
      <c r="AK45" s="90">
        <f t="shared" si="123"/>
        <v>84.143994421065315</v>
      </c>
      <c r="AL45" s="90">
        <f t="shared" si="124"/>
        <v>164.12582872820812</v>
      </c>
      <c r="AM45" s="90">
        <f t="shared" si="125"/>
        <v>133.40237256963655</v>
      </c>
      <c r="AN45" s="91">
        <f t="shared" si="128"/>
        <v>1546.8589990859591</v>
      </c>
    </row>
    <row r="46" spans="1:42" x14ac:dyDescent="0.25">
      <c r="A46" s="5" t="s">
        <v>5</v>
      </c>
      <c r="B46" s="196">
        <f t="shared" si="126"/>
        <v>3.9000000000000003E-3</v>
      </c>
      <c r="C46" s="196">
        <f t="shared" si="114"/>
        <v>3.9000000000000003E-3</v>
      </c>
      <c r="D46" s="196">
        <f t="shared" si="114"/>
        <v>3.9000000000000003E-3</v>
      </c>
      <c r="E46" s="196">
        <f t="shared" si="114"/>
        <v>3.9000000000000003E-3</v>
      </c>
      <c r="F46" s="196">
        <f t="shared" si="114"/>
        <v>3.9000000000000003E-3</v>
      </c>
      <c r="G46" s="196">
        <f t="shared" si="114"/>
        <v>3.9000000000000003E-3</v>
      </c>
      <c r="H46" s="196">
        <f t="shared" si="114"/>
        <v>3.9000000000000003E-3</v>
      </c>
      <c r="I46" s="196">
        <f t="shared" si="114"/>
        <v>3.9000000000000003E-3</v>
      </c>
      <c r="J46" s="196">
        <f t="shared" si="114"/>
        <v>3.9000000000000003E-3</v>
      </c>
      <c r="K46" s="196">
        <f t="shared" si="114"/>
        <v>3.9000000000000003E-3</v>
      </c>
      <c r="L46" s="196">
        <f t="shared" si="114"/>
        <v>3.9000000000000003E-3</v>
      </c>
      <c r="M46" s="196">
        <f t="shared" si="114"/>
        <v>3.9000000000000003E-3</v>
      </c>
      <c r="N46" s="8"/>
      <c r="O46" s="87">
        <f>+'2018 Load Forecast Output'!C20</f>
        <v>4067656.0541926813</v>
      </c>
      <c r="P46" s="87">
        <f>+'2018 Load Forecast Output'!D20</f>
        <v>4045791.2014426235</v>
      </c>
      <c r="Q46" s="87">
        <f>+'2018 Load Forecast Output'!E20</f>
        <v>3431792.1929125497</v>
      </c>
      <c r="R46" s="87">
        <f>+'2018 Load Forecast Output'!F20</f>
        <v>3170358.8950253576</v>
      </c>
      <c r="S46" s="87">
        <f>+'2018 Load Forecast Output'!G20</f>
        <v>2744632.6394793326</v>
      </c>
      <c r="T46" s="87">
        <f>+'2018 Load Forecast Output'!H20</f>
        <v>2442127.1536896043</v>
      </c>
      <c r="U46" s="87">
        <f>+'2018 Load Forecast Output'!I20</f>
        <v>2662033.8182920651</v>
      </c>
      <c r="V46" s="87">
        <f>+'2018 Load Forecast Output'!J20</f>
        <v>2939511.6760363164</v>
      </c>
      <c r="W46" s="87">
        <f>+'2018 Load Forecast Output'!K20</f>
        <v>3396249.0336072543</v>
      </c>
      <c r="X46" s="87">
        <f>+'2018 Load Forecast Output'!L20</f>
        <v>3662354.1401088745</v>
      </c>
      <c r="Y46" s="87">
        <f>+'2018 Load Forecast Output'!M20</f>
        <v>4067078.7987225237</v>
      </c>
      <c r="Z46" s="87">
        <f>+'2018 Load Forecast Output'!N20</f>
        <v>4502048.6699598888</v>
      </c>
      <c r="AA46" s="8"/>
      <c r="AB46" s="90">
        <f t="shared" si="127"/>
        <v>15863.858611351458</v>
      </c>
      <c r="AC46" s="90">
        <f t="shared" si="115"/>
        <v>15778.585685626233</v>
      </c>
      <c r="AD46" s="90">
        <f t="shared" si="116"/>
        <v>13383.989552358944</v>
      </c>
      <c r="AE46" s="90">
        <f t="shared" si="117"/>
        <v>12364.399690598895</v>
      </c>
      <c r="AF46" s="90">
        <f t="shared" si="118"/>
        <v>10704.067293969398</v>
      </c>
      <c r="AG46" s="90">
        <f t="shared" si="119"/>
        <v>9524.2958993894572</v>
      </c>
      <c r="AH46" s="90">
        <f t="shared" si="120"/>
        <v>10381.931891339054</v>
      </c>
      <c r="AI46" s="90">
        <f t="shared" si="121"/>
        <v>11464.095536541636</v>
      </c>
      <c r="AJ46" s="90">
        <f t="shared" si="122"/>
        <v>13245.371231068293</v>
      </c>
      <c r="AK46" s="90">
        <f t="shared" si="123"/>
        <v>14283.181146424611</v>
      </c>
      <c r="AL46" s="90">
        <f t="shared" si="124"/>
        <v>15861.607315017844</v>
      </c>
      <c r="AM46" s="90">
        <f t="shared" si="125"/>
        <v>17557.989812843567</v>
      </c>
      <c r="AN46" s="91">
        <f t="shared" si="128"/>
        <v>160413.3736665294</v>
      </c>
    </row>
    <row r="47" spans="1:42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2">
        <f>SUM(O39:O46)</f>
        <v>439552466.36545432</v>
      </c>
      <c r="P47" s="92">
        <f t="shared" ref="P47:Z47" si="129">SUM(P39:P46)</f>
        <v>398668492.38175529</v>
      </c>
      <c r="Q47" s="92">
        <f t="shared" si="129"/>
        <v>410424277.18638933</v>
      </c>
      <c r="R47" s="92">
        <f t="shared" si="129"/>
        <v>378117332.06229901</v>
      </c>
      <c r="S47" s="92">
        <f t="shared" si="129"/>
        <v>378788740.36061221</v>
      </c>
      <c r="T47" s="92">
        <f t="shared" si="129"/>
        <v>412242221.44419938</v>
      </c>
      <c r="U47" s="92">
        <f t="shared" si="129"/>
        <v>467704246.11565262</v>
      </c>
      <c r="V47" s="92">
        <f t="shared" si="129"/>
        <v>448783389.11808604</v>
      </c>
      <c r="W47" s="92">
        <f t="shared" si="129"/>
        <v>392214178.32721114</v>
      </c>
      <c r="X47" s="92">
        <f t="shared" si="129"/>
        <v>378849904.26253152</v>
      </c>
      <c r="Y47" s="92">
        <f t="shared" si="129"/>
        <v>401187969.72477341</v>
      </c>
      <c r="Z47" s="92">
        <f t="shared" si="129"/>
        <v>424471696.15680742</v>
      </c>
      <c r="AA47" s="8"/>
      <c r="AB47" s="91">
        <f>SUM(AB39:AB46)</f>
        <v>1714254.6188252722</v>
      </c>
      <c r="AC47" s="91">
        <f t="shared" ref="AC47" si="130">SUM(AC39:AC46)</f>
        <v>1554807.1202888454</v>
      </c>
      <c r="AD47" s="91">
        <f t="shared" ref="AD47" si="131">SUM(AD39:AD46)</f>
        <v>1600654.6810269183</v>
      </c>
      <c r="AE47" s="91">
        <f t="shared" ref="AE47" si="132">SUM(AE39:AE46)</f>
        <v>1474657.5950429665</v>
      </c>
      <c r="AF47" s="91">
        <f t="shared" ref="AF47" si="133">SUM(AF39:AF46)</f>
        <v>1477276.0874063883</v>
      </c>
      <c r="AG47" s="91">
        <f t="shared" ref="AG47" si="134">SUM(AG39:AG46)</f>
        <v>1607744.6636323775</v>
      </c>
      <c r="AH47" s="91">
        <f t="shared" ref="AH47" si="135">SUM(AH39:AH46)</f>
        <v>1824046.5598510453</v>
      </c>
      <c r="AI47" s="91">
        <f t="shared" ref="AI47" si="136">SUM(AI39:AI46)</f>
        <v>1750255.2175605358</v>
      </c>
      <c r="AJ47" s="91">
        <f t="shared" ref="AJ47" si="137">SUM(AJ39:AJ46)</f>
        <v>1529635.2954761237</v>
      </c>
      <c r="AK47" s="91">
        <f t="shared" ref="AK47" si="138">SUM(AK39:AK46)</f>
        <v>1477514.6266238729</v>
      </c>
      <c r="AL47" s="91">
        <f t="shared" ref="AL47" si="139">SUM(AL39:AL46)</f>
        <v>1564633.0819266166</v>
      </c>
      <c r="AM47" s="91">
        <f t="shared" ref="AM47" si="140">SUM(AM39:AM46)</f>
        <v>1655439.6150115489</v>
      </c>
      <c r="AN47" s="91">
        <f t="shared" ref="AN47" si="141">SUM(AN39:AN46)</f>
        <v>19230919.162672505</v>
      </c>
      <c r="AP47" s="111"/>
    </row>
    <row r="48" spans="1:42" x14ac:dyDescent="0.25">
      <c r="A48" s="6"/>
      <c r="B48" s="208" t="s">
        <v>20</v>
      </c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7"/>
      <c r="O48" s="208" t="s">
        <v>24</v>
      </c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7"/>
      <c r="AB48" s="208" t="s">
        <v>31</v>
      </c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6"/>
    </row>
    <row r="49" spans="1:40" x14ac:dyDescent="0.25">
      <c r="A49" s="6" t="s">
        <v>28</v>
      </c>
      <c r="B49" s="6" t="s">
        <v>6</v>
      </c>
      <c r="C49" s="6" t="s">
        <v>7</v>
      </c>
      <c r="D49" s="6" t="s">
        <v>8</v>
      </c>
      <c r="E49" s="6" t="s">
        <v>9</v>
      </c>
      <c r="F49" s="6" t="s">
        <v>10</v>
      </c>
      <c r="G49" s="6" t="s">
        <v>11</v>
      </c>
      <c r="H49" s="6" t="s">
        <v>12</v>
      </c>
      <c r="I49" s="6" t="s">
        <v>13</v>
      </c>
      <c r="J49" s="6" t="s">
        <v>14</v>
      </c>
      <c r="K49" s="6" t="s">
        <v>15</v>
      </c>
      <c r="L49" s="6" t="s">
        <v>16</v>
      </c>
      <c r="M49" s="6" t="s">
        <v>17</v>
      </c>
      <c r="N49" s="7"/>
      <c r="O49" s="6" t="s">
        <v>6</v>
      </c>
      <c r="P49" s="6" t="s">
        <v>7</v>
      </c>
      <c r="Q49" s="6" t="s">
        <v>8</v>
      </c>
      <c r="R49" s="6" t="s">
        <v>9</v>
      </c>
      <c r="S49" s="6" t="s">
        <v>10</v>
      </c>
      <c r="T49" s="6" t="s">
        <v>11</v>
      </c>
      <c r="U49" s="6" t="s">
        <v>12</v>
      </c>
      <c r="V49" s="6" t="s">
        <v>13</v>
      </c>
      <c r="W49" s="6" t="s">
        <v>14</v>
      </c>
      <c r="X49" s="6" t="s">
        <v>15</v>
      </c>
      <c r="Y49" s="6" t="s">
        <v>16</v>
      </c>
      <c r="Z49" s="6" t="s">
        <v>17</v>
      </c>
      <c r="AA49" s="7"/>
      <c r="AB49" s="6" t="s">
        <v>6</v>
      </c>
      <c r="AC49" s="6" t="s">
        <v>7</v>
      </c>
      <c r="AD49" s="6" t="s">
        <v>8</v>
      </c>
      <c r="AE49" s="6" t="s">
        <v>9</v>
      </c>
      <c r="AF49" s="6" t="s">
        <v>10</v>
      </c>
      <c r="AG49" s="6" t="s">
        <v>11</v>
      </c>
      <c r="AH49" s="6" t="s">
        <v>12</v>
      </c>
      <c r="AI49" s="6" t="s">
        <v>13</v>
      </c>
      <c r="AJ49" s="6" t="s">
        <v>14</v>
      </c>
      <c r="AK49" s="6" t="s">
        <v>15</v>
      </c>
      <c r="AL49" s="6" t="s">
        <v>16</v>
      </c>
      <c r="AM49" s="6" t="s">
        <v>17</v>
      </c>
      <c r="AN49" s="6" t="s">
        <v>19</v>
      </c>
    </row>
    <row r="50" spans="1:40" x14ac:dyDescent="0.25">
      <c r="A50" s="5" t="s">
        <v>0</v>
      </c>
      <c r="B50" s="9">
        <v>7.4000000000000003E-3</v>
      </c>
      <c r="C50" s="10">
        <v>7.4000000000000003E-3</v>
      </c>
      <c r="D50" s="10">
        <v>7.4000000000000003E-3</v>
      </c>
      <c r="E50" s="10">
        <v>7.4000000000000003E-3</v>
      </c>
      <c r="F50" s="10">
        <v>7.4000000000000003E-3</v>
      </c>
      <c r="G50" s="10">
        <v>7.4000000000000003E-3</v>
      </c>
      <c r="H50" s="10">
        <v>7.4000000000000003E-3</v>
      </c>
      <c r="I50" s="10">
        <v>7.4000000000000003E-3</v>
      </c>
      <c r="J50" s="10">
        <v>7.4000000000000003E-3</v>
      </c>
      <c r="K50" s="10">
        <v>7.4000000000000003E-3</v>
      </c>
      <c r="L50" s="10">
        <v>7.4000000000000003E-3</v>
      </c>
      <c r="M50" s="10">
        <v>7.4000000000000003E-3</v>
      </c>
      <c r="N50" s="8"/>
      <c r="O50" s="87">
        <f>+'2018 Load Forecast Output'!C5</f>
        <v>150602978.92448547</v>
      </c>
      <c r="P50" s="87">
        <f>+'2018 Load Forecast Output'!D5</f>
        <v>134773300.22025317</v>
      </c>
      <c r="Q50" s="87">
        <f>+'2018 Load Forecast Output'!E5</f>
        <v>136732759.11439541</v>
      </c>
      <c r="R50" s="87">
        <f>+'2018 Load Forecast Output'!F5</f>
        <v>123386189.63605291</v>
      </c>
      <c r="S50" s="87">
        <f>+'2018 Load Forecast Output'!G5</f>
        <v>124112861.32981735</v>
      </c>
      <c r="T50" s="87">
        <f>+'2018 Load Forecast Output'!H5</f>
        <v>143702099.10545322</v>
      </c>
      <c r="U50" s="87">
        <f>+'2018 Load Forecast Output'!I5</f>
        <v>173243373.46881154</v>
      </c>
      <c r="V50" s="87">
        <f>+'2018 Load Forecast Output'!J5</f>
        <v>163991266.36971223</v>
      </c>
      <c r="W50" s="87">
        <f>+'2018 Load Forecast Output'!K5</f>
        <v>135517348.88363412</v>
      </c>
      <c r="X50" s="87">
        <f>+'2018 Load Forecast Output'!L5</f>
        <v>134467533.18092129</v>
      </c>
      <c r="Y50" s="87">
        <f>+'2018 Load Forecast Output'!M5</f>
        <v>138872652.91035512</v>
      </c>
      <c r="Z50" s="87">
        <f>+'2018 Load Forecast Output'!N5</f>
        <v>149669223.93554631</v>
      </c>
      <c r="AA50" s="8"/>
      <c r="AB50" s="90">
        <f>+B50*O50</f>
        <v>1114462.0440411926</v>
      </c>
      <c r="AC50" s="90">
        <f t="shared" ref="AC50:AC57" si="142">+C50*P50</f>
        <v>997322.42162987345</v>
      </c>
      <c r="AD50" s="90">
        <f t="shared" ref="AD50:AD57" si="143">+D50*Q50</f>
        <v>1011822.4174465261</v>
      </c>
      <c r="AE50" s="90">
        <f t="shared" ref="AE50:AE57" si="144">+E50*R50</f>
        <v>913057.80330679158</v>
      </c>
      <c r="AF50" s="90">
        <f t="shared" ref="AF50:AF57" si="145">+F50*S50</f>
        <v>918435.17384064849</v>
      </c>
      <c r="AG50" s="90">
        <f t="shared" ref="AG50:AG57" si="146">+G50*T50</f>
        <v>1063395.5333803538</v>
      </c>
      <c r="AH50" s="90">
        <f t="shared" ref="AH50:AH57" si="147">+H50*U50</f>
        <v>1282000.9636692056</v>
      </c>
      <c r="AI50" s="90">
        <f t="shared" ref="AI50:AI57" si="148">+I50*V50</f>
        <v>1213535.3711358707</v>
      </c>
      <c r="AJ50" s="90">
        <f t="shared" ref="AJ50:AJ57" si="149">+J50*W50</f>
        <v>1002828.3817388925</v>
      </c>
      <c r="AK50" s="90">
        <f t="shared" ref="AK50:AK57" si="150">+K50*X50</f>
        <v>995059.7455388176</v>
      </c>
      <c r="AL50" s="90">
        <f t="shared" ref="AL50:AL57" si="151">+L50*Y50</f>
        <v>1027657.6315366279</v>
      </c>
      <c r="AM50" s="90">
        <f t="shared" ref="AM50:AM57" si="152">+M50*Z50</f>
        <v>1107552.2571230428</v>
      </c>
      <c r="AN50" s="91">
        <f>SUM(AB50:AM50)</f>
        <v>12647129.744387843</v>
      </c>
    </row>
    <row r="51" spans="1:40" x14ac:dyDescent="0.25">
      <c r="A51" s="5" t="s">
        <v>1</v>
      </c>
      <c r="B51" s="9">
        <v>6.4999999999999997E-3</v>
      </c>
      <c r="C51" s="10">
        <v>6.4999999999999997E-3</v>
      </c>
      <c r="D51" s="10">
        <v>6.4999999999999997E-3</v>
      </c>
      <c r="E51" s="10">
        <v>6.4999999999999997E-3</v>
      </c>
      <c r="F51" s="10">
        <v>6.4999999999999997E-3</v>
      </c>
      <c r="G51" s="10">
        <v>6.4999999999999997E-3</v>
      </c>
      <c r="H51" s="10">
        <v>6.4999999999999997E-3</v>
      </c>
      <c r="I51" s="10">
        <v>6.4999999999999997E-3</v>
      </c>
      <c r="J51" s="10">
        <v>6.4999999999999997E-3</v>
      </c>
      <c r="K51" s="10">
        <v>6.4999999999999997E-3</v>
      </c>
      <c r="L51" s="10">
        <v>6.4999999999999997E-3</v>
      </c>
      <c r="M51" s="10">
        <v>6.4999999999999997E-3</v>
      </c>
      <c r="N51" s="8"/>
      <c r="O51" s="87">
        <f>+'2018 Load Forecast Output'!C8</f>
        <v>55481260.841976926</v>
      </c>
      <c r="P51" s="87">
        <f>+'2018 Load Forecast Output'!D8</f>
        <v>49310463.195664629</v>
      </c>
      <c r="Q51" s="87">
        <f>+'2018 Load Forecast Output'!E8</f>
        <v>52077380.07820525</v>
      </c>
      <c r="R51" s="87">
        <f>+'2018 Load Forecast Output'!F8</f>
        <v>46193851.262974173</v>
      </c>
      <c r="S51" s="87">
        <f>+'2018 Load Forecast Output'!G8</f>
        <v>48541576.001201063</v>
      </c>
      <c r="T51" s="87">
        <f>+'2018 Load Forecast Output'!H8</f>
        <v>54232580.268272266</v>
      </c>
      <c r="U51" s="87">
        <f>+'2018 Load Forecast Output'!I8</f>
        <v>60899072.507782161</v>
      </c>
      <c r="V51" s="87">
        <f>+'2018 Load Forecast Output'!J8</f>
        <v>53944276.004869707</v>
      </c>
      <c r="W51" s="87">
        <f>+'2018 Load Forecast Output'!K8</f>
        <v>49465647.378983557</v>
      </c>
      <c r="X51" s="87">
        <f>+'2018 Load Forecast Output'!L8</f>
        <v>40939657.871567644</v>
      </c>
      <c r="Y51" s="87">
        <f>+'2018 Load Forecast Output'!M8</f>
        <v>50504771.020826399</v>
      </c>
      <c r="Z51" s="87">
        <f>+'2018 Load Forecast Output'!N8</f>
        <v>54136238.154719345</v>
      </c>
      <c r="AA51" s="8"/>
      <c r="AB51" s="90">
        <f t="shared" ref="AB51:AB57" si="153">+B51*O51</f>
        <v>360628.19547285</v>
      </c>
      <c r="AC51" s="90">
        <f t="shared" si="142"/>
        <v>320518.01077182009</v>
      </c>
      <c r="AD51" s="90">
        <f t="shared" si="143"/>
        <v>338502.97050833411</v>
      </c>
      <c r="AE51" s="90">
        <f t="shared" si="144"/>
        <v>300260.03320933209</v>
      </c>
      <c r="AF51" s="90">
        <f t="shared" si="145"/>
        <v>315520.24400780688</v>
      </c>
      <c r="AG51" s="90">
        <f t="shared" si="146"/>
        <v>352511.7717437697</v>
      </c>
      <c r="AH51" s="90">
        <f t="shared" si="147"/>
        <v>395843.97130058403</v>
      </c>
      <c r="AI51" s="90">
        <f t="shared" si="148"/>
        <v>350637.79403165309</v>
      </c>
      <c r="AJ51" s="90">
        <f t="shared" si="149"/>
        <v>321526.70796339313</v>
      </c>
      <c r="AK51" s="90">
        <f t="shared" si="150"/>
        <v>266107.77616518969</v>
      </c>
      <c r="AL51" s="90">
        <f t="shared" si="151"/>
        <v>328281.0116353716</v>
      </c>
      <c r="AM51" s="90">
        <f t="shared" si="152"/>
        <v>351885.54800567572</v>
      </c>
      <c r="AN51" s="91">
        <f t="shared" ref="AN51:AN57" si="154">SUM(AB51:AM51)</f>
        <v>4002224.0348157799</v>
      </c>
    </row>
    <row r="52" spans="1:40" x14ac:dyDescent="0.25">
      <c r="A52" s="5" t="s">
        <v>2</v>
      </c>
      <c r="B52" s="9">
        <v>2.5869</v>
      </c>
      <c r="C52" s="10">
        <v>2.5869</v>
      </c>
      <c r="D52" s="10">
        <v>2.5869</v>
      </c>
      <c r="E52" s="10">
        <v>2.5869</v>
      </c>
      <c r="F52" s="10">
        <v>2.5869</v>
      </c>
      <c r="G52" s="10">
        <v>2.5869</v>
      </c>
      <c r="H52" s="10">
        <v>2.5869</v>
      </c>
      <c r="I52" s="10">
        <v>2.5869</v>
      </c>
      <c r="J52" s="10">
        <v>2.5869</v>
      </c>
      <c r="K52" s="10">
        <v>2.5869</v>
      </c>
      <c r="L52" s="10">
        <v>2.5869</v>
      </c>
      <c r="M52" s="10">
        <v>2.5869</v>
      </c>
      <c r="N52" s="8"/>
      <c r="O52" s="87">
        <f>+'2018 Load Forecast Output'!C51</f>
        <v>390392.04396068002</v>
      </c>
      <c r="P52" s="87">
        <f>+'2018 Load Forecast Output'!D51</f>
        <v>408255.42620497401</v>
      </c>
      <c r="Q52" s="87">
        <f>+'2018 Load Forecast Output'!E51</f>
        <v>406893.21674387198</v>
      </c>
      <c r="R52" s="87">
        <f>+'2018 Load Forecast Output'!F51</f>
        <v>403219.63941027399</v>
      </c>
      <c r="S52" s="87">
        <f>+'2018 Load Forecast Output'!G51</f>
        <v>407189.19050985097</v>
      </c>
      <c r="T52" s="87">
        <f>+'2018 Load Forecast Output'!H51</f>
        <v>477841.12726136198</v>
      </c>
      <c r="U52" s="87">
        <f>+'2018 Load Forecast Output'!I51</f>
        <v>473987.26243184</v>
      </c>
      <c r="V52" s="87">
        <f>+'2018 Load Forecast Output'!J51</f>
        <v>435165.86438498797</v>
      </c>
      <c r="W52" s="87">
        <f>+'2018 Load Forecast Output'!K51</f>
        <v>424010.30380349699</v>
      </c>
      <c r="X52" s="87">
        <f>+'2018 Load Forecast Output'!L51</f>
        <v>429966.88196202501</v>
      </c>
      <c r="Y52" s="87">
        <f>+'2018 Load Forecast Output'!M51</f>
        <v>404723.44192085299</v>
      </c>
      <c r="Z52" s="87">
        <f>+'2018 Load Forecast Output'!N51</f>
        <v>418115.65658017498</v>
      </c>
      <c r="AA52" s="8"/>
      <c r="AB52" s="90">
        <f t="shared" si="153"/>
        <v>1009905.1785218831</v>
      </c>
      <c r="AC52" s="90">
        <f t="shared" si="142"/>
        <v>1056115.9620496472</v>
      </c>
      <c r="AD52" s="90">
        <f t="shared" si="143"/>
        <v>1052592.0623947224</v>
      </c>
      <c r="AE52" s="90">
        <f t="shared" si="144"/>
        <v>1043088.8851904378</v>
      </c>
      <c r="AF52" s="90">
        <f t="shared" si="145"/>
        <v>1053357.7169299335</v>
      </c>
      <c r="AG52" s="90">
        <f t="shared" si="146"/>
        <v>1236127.2121124172</v>
      </c>
      <c r="AH52" s="90">
        <f t="shared" si="147"/>
        <v>1226157.6491849269</v>
      </c>
      <c r="AI52" s="90">
        <f t="shared" si="148"/>
        <v>1125730.5745775255</v>
      </c>
      <c r="AJ52" s="90">
        <f t="shared" si="149"/>
        <v>1096872.2549092663</v>
      </c>
      <c r="AK52" s="90">
        <f t="shared" si="150"/>
        <v>1112281.3269475624</v>
      </c>
      <c r="AL52" s="90">
        <f t="shared" si="151"/>
        <v>1046979.0719050546</v>
      </c>
      <c r="AM52" s="90">
        <f t="shared" si="152"/>
        <v>1081623.3920072548</v>
      </c>
      <c r="AN52" s="91">
        <f t="shared" si="154"/>
        <v>13140831.28673063</v>
      </c>
    </row>
    <row r="53" spans="1:40" x14ac:dyDescent="0.25">
      <c r="A53" s="5" t="s">
        <v>22</v>
      </c>
      <c r="B53" s="9">
        <v>2.9550999999999998</v>
      </c>
      <c r="C53" s="10">
        <v>2.9550999999999998</v>
      </c>
      <c r="D53" s="10">
        <v>2.9550999999999998</v>
      </c>
      <c r="E53" s="10">
        <v>2.9550999999999998</v>
      </c>
      <c r="F53" s="10">
        <v>2.9550999999999998</v>
      </c>
      <c r="G53" s="10">
        <v>2.9550999999999998</v>
      </c>
      <c r="H53" s="10">
        <v>2.9550999999999998</v>
      </c>
      <c r="I53" s="10">
        <v>2.9550999999999998</v>
      </c>
      <c r="J53" s="10">
        <v>2.9550999999999998</v>
      </c>
      <c r="K53" s="10">
        <v>2.9550999999999998</v>
      </c>
      <c r="L53" s="10">
        <v>2.9550999999999998</v>
      </c>
      <c r="M53" s="10">
        <v>2.9550999999999998</v>
      </c>
      <c r="N53" s="8"/>
      <c r="O53" s="87">
        <f>+'2018 Load Forecast Output'!C52</f>
        <v>47812.002904124463</v>
      </c>
      <c r="P53" s="87">
        <f>+'2018 Load Forecast Output'!D52</f>
        <v>46765.35290188135</v>
      </c>
      <c r="Q53" s="87">
        <f>+'2018 Load Forecast Output'!E52</f>
        <v>46408.840845735809</v>
      </c>
      <c r="R53" s="87">
        <f>+'2018 Load Forecast Output'!F52</f>
        <v>47999.492629581073</v>
      </c>
      <c r="S53" s="87">
        <f>+'2018 Load Forecast Output'!G52</f>
        <v>47600.787143247886</v>
      </c>
      <c r="T53" s="87">
        <f>+'2018 Load Forecast Output'!H52</f>
        <v>46276.261489269418</v>
      </c>
      <c r="U53" s="87">
        <f>+'2018 Load Forecast Output'!I52</f>
        <v>45631.163016697115</v>
      </c>
      <c r="V53" s="87">
        <f>+'2018 Load Forecast Output'!J52</f>
        <v>46811.919705158252</v>
      </c>
      <c r="W53" s="87">
        <f>+'2018 Load Forecast Output'!K52</f>
        <v>47046.119995290908</v>
      </c>
      <c r="X53" s="87">
        <f>+'2018 Load Forecast Output'!L52</f>
        <v>45777.006253830419</v>
      </c>
      <c r="Y53" s="87">
        <f>+'2018 Load Forecast Output'!M52</f>
        <v>44797.435536602934</v>
      </c>
      <c r="Z53" s="87">
        <f>+'2018 Load Forecast Output'!N52</f>
        <v>46553.035690886652</v>
      </c>
      <c r="AA53" s="8"/>
      <c r="AB53" s="90">
        <f t="shared" si="153"/>
        <v>141289.2497819782</v>
      </c>
      <c r="AC53" s="90">
        <f t="shared" si="142"/>
        <v>138196.29436034957</v>
      </c>
      <c r="AD53" s="90">
        <f t="shared" si="143"/>
        <v>137142.76558323388</v>
      </c>
      <c r="AE53" s="90">
        <f t="shared" si="144"/>
        <v>141843.30066967502</v>
      </c>
      <c r="AF53" s="90">
        <f t="shared" si="145"/>
        <v>140665.08608701182</v>
      </c>
      <c r="AG53" s="90">
        <f t="shared" si="146"/>
        <v>136750.98032694004</v>
      </c>
      <c r="AH53" s="90">
        <f t="shared" si="147"/>
        <v>134844.64983064163</v>
      </c>
      <c r="AI53" s="90">
        <f t="shared" si="148"/>
        <v>138333.90392071314</v>
      </c>
      <c r="AJ53" s="90">
        <f t="shared" si="149"/>
        <v>139025.98919808416</v>
      </c>
      <c r="AK53" s="90">
        <f t="shared" si="150"/>
        <v>135275.63118069427</v>
      </c>
      <c r="AL53" s="90">
        <f t="shared" si="151"/>
        <v>132380.90175421533</v>
      </c>
      <c r="AM53" s="90">
        <f t="shared" si="152"/>
        <v>137568.87577013913</v>
      </c>
      <c r="AN53" s="91">
        <f t="shared" si="154"/>
        <v>1653317.6284636762</v>
      </c>
    </row>
    <row r="54" spans="1:40" x14ac:dyDescent="0.25">
      <c r="A54" s="5" t="s">
        <v>23</v>
      </c>
      <c r="B54" s="9">
        <v>2.9550999999999998</v>
      </c>
      <c r="C54" s="10">
        <v>2.9550999999999998</v>
      </c>
      <c r="D54" s="10">
        <v>2.9550999999999998</v>
      </c>
      <c r="E54" s="10">
        <v>2.9550999999999998</v>
      </c>
      <c r="F54" s="10">
        <v>2.9550999999999998</v>
      </c>
      <c r="G54" s="10">
        <v>2.9550999999999998</v>
      </c>
      <c r="H54" s="10">
        <v>2.9550999999999998</v>
      </c>
      <c r="I54" s="10">
        <v>2.9550999999999998</v>
      </c>
      <c r="J54" s="10">
        <v>2.9550999999999998</v>
      </c>
      <c r="K54" s="10">
        <v>2.9550999999999998</v>
      </c>
      <c r="L54" s="10">
        <v>2.9550999999999998</v>
      </c>
      <c r="M54" s="10">
        <v>2.9550999999999998</v>
      </c>
      <c r="N54" s="8"/>
      <c r="O54" s="87">
        <f>+'2018 Load Forecast Output'!C53</f>
        <v>179372.18941377112</v>
      </c>
      <c r="P54" s="87">
        <f>+'2018 Load Forecast Output'!D53</f>
        <v>180394.39781633695</v>
      </c>
      <c r="Q54" s="87">
        <f>+'2018 Load Forecast Output'!E53</f>
        <v>175659.41616719641</v>
      </c>
      <c r="R54" s="87">
        <f>+'2018 Load Forecast Output'!F53</f>
        <v>172787.35525907052</v>
      </c>
      <c r="S54" s="87">
        <f>+'2018 Load Forecast Output'!G53</f>
        <v>164026.71935138878</v>
      </c>
      <c r="T54" s="87">
        <f>+'2018 Load Forecast Output'!H53</f>
        <v>183587.11149928454</v>
      </c>
      <c r="U54" s="87">
        <f>+'2018 Load Forecast Output'!I53</f>
        <v>178193.45403219995</v>
      </c>
      <c r="V54" s="87">
        <f>+'2018 Load Forecast Output'!J53</f>
        <v>172265.01496948738</v>
      </c>
      <c r="W54" s="87">
        <f>+'2018 Load Forecast Output'!K53</f>
        <v>176625.24415939752</v>
      </c>
      <c r="X54" s="87">
        <f>+'2018 Load Forecast Output'!L53</f>
        <v>170559.23732776009</v>
      </c>
      <c r="Y54" s="87">
        <f>+'2018 Load Forecast Output'!M53</f>
        <v>169676.4126275818</v>
      </c>
      <c r="Z54" s="87">
        <f>+'2018 Load Forecast Output'!N53</f>
        <v>176130.32662692619</v>
      </c>
      <c r="AA54" s="8"/>
      <c r="AB54" s="90">
        <f t="shared" si="153"/>
        <v>530062.75693663501</v>
      </c>
      <c r="AC54" s="90">
        <f t="shared" si="142"/>
        <v>533083.48498705728</v>
      </c>
      <c r="AD54" s="90">
        <f t="shared" si="143"/>
        <v>519091.14071568206</v>
      </c>
      <c r="AE54" s="90">
        <f t="shared" si="144"/>
        <v>510603.91352607927</v>
      </c>
      <c r="AF54" s="90">
        <f t="shared" si="145"/>
        <v>484715.35835528892</v>
      </c>
      <c r="AG54" s="90">
        <f t="shared" si="146"/>
        <v>542518.27319153573</v>
      </c>
      <c r="AH54" s="90">
        <f t="shared" si="147"/>
        <v>526579.476010554</v>
      </c>
      <c r="AI54" s="90">
        <f t="shared" si="148"/>
        <v>509060.34573633212</v>
      </c>
      <c r="AJ54" s="90">
        <f t="shared" si="149"/>
        <v>521945.25901543559</v>
      </c>
      <c r="AK54" s="90">
        <f t="shared" si="150"/>
        <v>504019.60222726379</v>
      </c>
      <c r="AL54" s="90">
        <f t="shared" si="151"/>
        <v>501410.76695576694</v>
      </c>
      <c r="AM54" s="90">
        <f t="shared" si="152"/>
        <v>520482.72821522958</v>
      </c>
      <c r="AN54" s="91">
        <f t="shared" si="154"/>
        <v>6203573.1058728602</v>
      </c>
    </row>
    <row r="55" spans="1:40" x14ac:dyDescent="0.25">
      <c r="A55" s="5" t="s">
        <v>3</v>
      </c>
      <c r="B55" s="9">
        <v>6.6E-3</v>
      </c>
      <c r="C55" s="10">
        <v>6.6E-3</v>
      </c>
      <c r="D55" s="10">
        <v>6.6E-3</v>
      </c>
      <c r="E55" s="10">
        <v>6.6E-3</v>
      </c>
      <c r="F55" s="10">
        <v>6.6E-3</v>
      </c>
      <c r="G55" s="10">
        <v>6.6E-3</v>
      </c>
      <c r="H55" s="10">
        <v>6.6E-3</v>
      </c>
      <c r="I55" s="10">
        <v>6.6E-3</v>
      </c>
      <c r="J55" s="10">
        <v>6.6E-3</v>
      </c>
      <c r="K55" s="10">
        <v>6.6E-3</v>
      </c>
      <c r="L55" s="10">
        <v>6.6E-3</v>
      </c>
      <c r="M55" s="10">
        <v>6.6E-3</v>
      </c>
      <c r="N55" s="8"/>
      <c r="O55" s="87">
        <f>+'2018 Load Forecast Output'!C14</f>
        <v>932967.07164721063</v>
      </c>
      <c r="P55" s="87">
        <f>+'2018 Load Forecast Output'!D14</f>
        <v>882806.74851387786</v>
      </c>
      <c r="Q55" s="87">
        <f>+'2018 Load Forecast Output'!E14</f>
        <v>886943.64493053907</v>
      </c>
      <c r="R55" s="87">
        <f>+'2018 Load Forecast Output'!F14</f>
        <v>855043.26948054112</v>
      </c>
      <c r="S55" s="87">
        <f>+'2018 Load Forecast Output'!G14</f>
        <v>853157.84073227551</v>
      </c>
      <c r="T55" s="87">
        <f>+'2018 Load Forecast Output'!H14</f>
        <v>1065094.6823638706</v>
      </c>
      <c r="U55" s="87">
        <f>+'2018 Load Forecast Output'!I14</f>
        <v>1141435.687030534</v>
      </c>
      <c r="V55" s="87">
        <f>+'2018 Load Forecast Output'!J14</f>
        <v>908807.18141386961</v>
      </c>
      <c r="W55" s="87">
        <f>+'2018 Load Forecast Output'!K14</f>
        <v>717166.38469720015</v>
      </c>
      <c r="X55" s="87">
        <f>+'2018 Load Forecast Output'!L14</f>
        <v>792013.50529720425</v>
      </c>
      <c r="Y55" s="87">
        <f>+'2018 Load Forecast Output'!M14</f>
        <v>995496.56803053594</v>
      </c>
      <c r="Z55" s="87">
        <f>+'2018 Load Forecast Output'!N14</f>
        <v>1103317.5986472073</v>
      </c>
      <c r="AA55" s="8"/>
      <c r="AB55" s="90">
        <f t="shared" si="153"/>
        <v>6157.5826728715901</v>
      </c>
      <c r="AC55" s="90">
        <f t="shared" si="142"/>
        <v>5826.5245401915936</v>
      </c>
      <c r="AD55" s="90">
        <f t="shared" si="143"/>
        <v>5853.828056541558</v>
      </c>
      <c r="AE55" s="90">
        <f t="shared" si="144"/>
        <v>5643.285578571571</v>
      </c>
      <c r="AF55" s="90">
        <f t="shared" si="145"/>
        <v>5630.8417488330188</v>
      </c>
      <c r="AG55" s="90">
        <f t="shared" si="146"/>
        <v>7029.6249036015461</v>
      </c>
      <c r="AH55" s="90">
        <f t="shared" si="147"/>
        <v>7533.4755344015248</v>
      </c>
      <c r="AI55" s="90">
        <f t="shared" si="148"/>
        <v>5998.1273973315392</v>
      </c>
      <c r="AJ55" s="90">
        <f t="shared" si="149"/>
        <v>4733.2981390015211</v>
      </c>
      <c r="AK55" s="90">
        <f t="shared" si="150"/>
        <v>5227.2891349615484</v>
      </c>
      <c r="AL55" s="90">
        <f t="shared" si="151"/>
        <v>6570.277349001537</v>
      </c>
      <c r="AM55" s="90">
        <f t="shared" si="152"/>
        <v>7281.8961510715681</v>
      </c>
      <c r="AN55" s="91">
        <f t="shared" si="154"/>
        <v>73486.051206380114</v>
      </c>
    </row>
    <row r="56" spans="1:40" x14ac:dyDescent="0.25">
      <c r="A56" s="5" t="s">
        <v>4</v>
      </c>
      <c r="B56" s="9">
        <v>2.1496</v>
      </c>
      <c r="C56" s="10">
        <v>2.1496</v>
      </c>
      <c r="D56" s="10">
        <v>2.1496</v>
      </c>
      <c r="E56" s="10">
        <v>2.1496</v>
      </c>
      <c r="F56" s="10">
        <v>2.1496</v>
      </c>
      <c r="G56" s="10">
        <v>2.1496</v>
      </c>
      <c r="H56" s="10">
        <v>2.1496</v>
      </c>
      <c r="I56" s="10">
        <v>2.1496</v>
      </c>
      <c r="J56" s="10">
        <v>2.1496</v>
      </c>
      <c r="K56" s="10">
        <v>2.1496</v>
      </c>
      <c r="L56" s="10">
        <v>2.1496</v>
      </c>
      <c r="M56" s="10">
        <v>2.1496</v>
      </c>
      <c r="N56" s="8"/>
      <c r="O56" s="87">
        <f>+'2018 Load Forecast Output'!C54</f>
        <v>119.642445599876</v>
      </c>
      <c r="P56" s="87">
        <f>+'2018 Load Forecast Output'!D54</f>
        <v>67.439608277693694</v>
      </c>
      <c r="Q56" s="87">
        <f>+'2018 Load Forecast Output'!E54</f>
        <v>92.157068112057601</v>
      </c>
      <c r="R56" s="87">
        <f>+'2018 Load Forecast Output'!F54</f>
        <v>63.416615726086</v>
      </c>
      <c r="S56" s="87">
        <f>+'2018 Load Forecast Output'!G54</f>
        <v>103.244240994176</v>
      </c>
      <c r="T56" s="87">
        <f>+'2018 Load Forecast Output'!H54</f>
        <v>89.9243204179283</v>
      </c>
      <c r="U56" s="87">
        <f>+'2018 Load Forecast Output'!I54</f>
        <v>130.44055967890401</v>
      </c>
      <c r="V56" s="87">
        <f>+'2018 Load Forecast Output'!J54</f>
        <v>77.555171592626706</v>
      </c>
      <c r="W56" s="87">
        <f>+'2018 Load Forecast Output'!K54</f>
        <v>76.834838361252295</v>
      </c>
      <c r="X56" s="87">
        <f>+'2018 Load Forecast Output'!L54</f>
        <v>76.283745421008007</v>
      </c>
      <c r="Y56" s="87">
        <f>+'2018 Load Forecast Output'!M54</f>
        <v>92.828005029349896</v>
      </c>
      <c r="Z56" s="87">
        <f>+'2018 Load Forecast Output'!N54</f>
        <v>92.779019098443399</v>
      </c>
      <c r="AA56" s="8"/>
      <c r="AB56" s="90">
        <f t="shared" si="153"/>
        <v>257.18340106149344</v>
      </c>
      <c r="AC56" s="90">
        <f t="shared" si="142"/>
        <v>144.96818195373035</v>
      </c>
      <c r="AD56" s="90">
        <f t="shared" si="143"/>
        <v>198.10083361367901</v>
      </c>
      <c r="AE56" s="90">
        <f t="shared" si="144"/>
        <v>136.32035716479447</v>
      </c>
      <c r="AF56" s="90">
        <f t="shared" si="145"/>
        <v>221.93382044108071</v>
      </c>
      <c r="AG56" s="90">
        <f t="shared" si="146"/>
        <v>193.30131917037866</v>
      </c>
      <c r="AH56" s="90">
        <f t="shared" si="147"/>
        <v>280.39502708577203</v>
      </c>
      <c r="AI56" s="90">
        <f t="shared" si="148"/>
        <v>166.71259685551036</v>
      </c>
      <c r="AJ56" s="90">
        <f t="shared" si="149"/>
        <v>165.16416854134792</v>
      </c>
      <c r="AK56" s="90">
        <f t="shared" si="150"/>
        <v>163.97953915699881</v>
      </c>
      <c r="AL56" s="90">
        <f t="shared" si="151"/>
        <v>199.54307961109052</v>
      </c>
      <c r="AM56" s="90">
        <f t="shared" si="152"/>
        <v>199.43777945401393</v>
      </c>
      <c r="AN56" s="91">
        <f t="shared" si="154"/>
        <v>2327.0401041098903</v>
      </c>
    </row>
    <row r="57" spans="1:40" x14ac:dyDescent="0.25">
      <c r="A57" s="5" t="s">
        <v>5</v>
      </c>
      <c r="B57" s="9">
        <v>2.0364</v>
      </c>
      <c r="C57" s="10">
        <v>2.0364</v>
      </c>
      <c r="D57" s="10">
        <v>2.0364</v>
      </c>
      <c r="E57" s="10">
        <v>2.0364</v>
      </c>
      <c r="F57" s="10">
        <v>2.0364</v>
      </c>
      <c r="G57" s="10">
        <v>2.0364</v>
      </c>
      <c r="H57" s="10">
        <v>2.0364</v>
      </c>
      <c r="I57" s="10">
        <v>2.0364</v>
      </c>
      <c r="J57" s="10">
        <v>2.0364</v>
      </c>
      <c r="K57" s="10">
        <v>2.0364</v>
      </c>
      <c r="L57" s="10">
        <v>2.0364</v>
      </c>
      <c r="M57" s="10">
        <v>2.0364</v>
      </c>
      <c r="N57" s="8"/>
      <c r="O57" s="87">
        <f>+'2018 Load Forecast Output'!C55</f>
        <v>9154.8200132374604</v>
      </c>
      <c r="P57" s="87">
        <f>+'2018 Load Forecast Output'!D55</f>
        <v>9154.4139562752607</v>
      </c>
      <c r="Q57" s="87">
        <f>+'2018 Load Forecast Output'!E55</f>
        <v>9154.0078993130701</v>
      </c>
      <c r="R57" s="87">
        <f>+'2018 Load Forecast Output'!F55</f>
        <v>9153.6018423508795</v>
      </c>
      <c r="S57" s="87">
        <f>+'2018 Load Forecast Output'!G55</f>
        <v>9153.1957853886906</v>
      </c>
      <c r="T57" s="87">
        <f>+'2018 Load Forecast Output'!H55</f>
        <v>9152.7897284264891</v>
      </c>
      <c r="U57" s="87">
        <f>+'2018 Load Forecast Output'!I55</f>
        <v>9152.3836714643003</v>
      </c>
      <c r="V57" s="87">
        <f>+'2018 Load Forecast Output'!J55</f>
        <v>9151.9776145021096</v>
      </c>
      <c r="W57" s="87">
        <f>+'2018 Load Forecast Output'!K55</f>
        <v>9151.5715575399208</v>
      </c>
      <c r="X57" s="87">
        <f>+'2018 Load Forecast Output'!L55</f>
        <v>9151.1655005777193</v>
      </c>
      <c r="Y57" s="87">
        <f>+'2018 Load Forecast Output'!M55</f>
        <v>9150.7594436155305</v>
      </c>
      <c r="Z57" s="87">
        <f>+'2018 Load Forecast Output'!N55</f>
        <v>9150.3533866533398</v>
      </c>
      <c r="AA57" s="8"/>
      <c r="AB57" s="90">
        <f t="shared" si="153"/>
        <v>18642.875474956763</v>
      </c>
      <c r="AC57" s="90">
        <f t="shared" si="142"/>
        <v>18642.048580558941</v>
      </c>
      <c r="AD57" s="90">
        <f t="shared" si="143"/>
        <v>18641.221686161134</v>
      </c>
      <c r="AE57" s="90">
        <f t="shared" si="144"/>
        <v>18640.39479176333</v>
      </c>
      <c r="AF57" s="90">
        <f t="shared" si="145"/>
        <v>18639.56789736553</v>
      </c>
      <c r="AG57" s="90">
        <f t="shared" si="146"/>
        <v>18638.741002967701</v>
      </c>
      <c r="AH57" s="90">
        <f t="shared" si="147"/>
        <v>18637.914108569901</v>
      </c>
      <c r="AI57" s="90">
        <f t="shared" si="148"/>
        <v>18637.087214172097</v>
      </c>
      <c r="AJ57" s="90">
        <f t="shared" si="149"/>
        <v>18636.260319774294</v>
      </c>
      <c r="AK57" s="90">
        <f t="shared" si="150"/>
        <v>18635.433425376468</v>
      </c>
      <c r="AL57" s="90">
        <f t="shared" si="151"/>
        <v>18634.606530978665</v>
      </c>
      <c r="AM57" s="90">
        <f t="shared" si="152"/>
        <v>18633.779636580861</v>
      </c>
      <c r="AN57" s="91">
        <f t="shared" si="154"/>
        <v>223659.93066922569</v>
      </c>
    </row>
    <row r="58" spans="1:40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8">
        <f>SUM(O50:O57)</f>
        <v>207644057.536847</v>
      </c>
      <c r="P58" s="88">
        <f t="shared" ref="P58:Z58" si="155">SUM(P50:P57)</f>
        <v>185611207.19491944</v>
      </c>
      <c r="Q58" s="88">
        <f t="shared" si="155"/>
        <v>190335290.47625545</v>
      </c>
      <c r="R58" s="88">
        <f t="shared" si="155"/>
        <v>171068307.67426461</v>
      </c>
      <c r="S58" s="88">
        <f t="shared" si="155"/>
        <v>174135668.30878159</v>
      </c>
      <c r="T58" s="88">
        <f t="shared" si="155"/>
        <v>199716721.27038813</v>
      </c>
      <c r="U58" s="88">
        <f t="shared" si="155"/>
        <v>235990976.36733612</v>
      </c>
      <c r="V58" s="88">
        <f t="shared" si="155"/>
        <v>219507821.88784149</v>
      </c>
      <c r="W58" s="88">
        <f t="shared" si="155"/>
        <v>186357072.72166899</v>
      </c>
      <c r="X58" s="88">
        <f t="shared" si="155"/>
        <v>176854735.13257575</v>
      </c>
      <c r="Y58" s="88">
        <f t="shared" si="155"/>
        <v>191001361.3767457</v>
      </c>
      <c r="Z58" s="88">
        <f t="shared" si="155"/>
        <v>205558821.84021658</v>
      </c>
      <c r="AA58" s="8"/>
      <c r="AB58" s="91">
        <f>SUM(AB50:AB57)</f>
        <v>3181405.0663034292</v>
      </c>
      <c r="AC58" s="91">
        <f t="shared" ref="AC58" si="156">SUM(AC50:AC57)</f>
        <v>3069849.7151014516</v>
      </c>
      <c r="AD58" s="91">
        <f t="shared" ref="AD58" si="157">SUM(AD50:AD57)</f>
        <v>3083844.507224815</v>
      </c>
      <c r="AE58" s="91">
        <f t="shared" ref="AE58" si="158">SUM(AE50:AE57)</f>
        <v>2933273.936629816</v>
      </c>
      <c r="AF58" s="91">
        <f t="shared" ref="AF58" si="159">SUM(AF50:AF57)</f>
        <v>2937185.9226873289</v>
      </c>
      <c r="AG58" s="91">
        <f t="shared" ref="AG58" si="160">SUM(AG50:AG57)</f>
        <v>3357165.4379807562</v>
      </c>
      <c r="AH58" s="91">
        <f t="shared" ref="AH58" si="161">SUM(AH50:AH57)</f>
        <v>3591878.4946659692</v>
      </c>
      <c r="AI58" s="91">
        <f t="shared" ref="AI58" si="162">SUM(AI50:AI57)</f>
        <v>3362099.9166104537</v>
      </c>
      <c r="AJ58" s="91">
        <f t="shared" ref="AJ58" si="163">SUM(AJ50:AJ57)</f>
        <v>3105733.3154523885</v>
      </c>
      <c r="AK58" s="91">
        <f t="shared" ref="AK58" si="164">SUM(AK50:AK57)</f>
        <v>3036770.7841590228</v>
      </c>
      <c r="AL58" s="91">
        <f t="shared" ref="AL58" si="165">SUM(AL50:AL57)</f>
        <v>3062113.8107466279</v>
      </c>
      <c r="AM58" s="91">
        <f t="shared" ref="AM58" si="166">SUM(AM50:AM57)</f>
        <v>3225227.9146884484</v>
      </c>
      <c r="AN58" s="91">
        <f t="shared" ref="AN58" si="167">SUM(AN50:AN57)</f>
        <v>37946548.822250515</v>
      </c>
    </row>
    <row r="59" spans="1:40" x14ac:dyDescent="0.25">
      <c r="A59" s="6"/>
      <c r="B59" s="208" t="s">
        <v>20</v>
      </c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7"/>
      <c r="O59" s="208" t="s">
        <v>24</v>
      </c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7"/>
      <c r="AB59" s="208" t="s">
        <v>31</v>
      </c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6"/>
    </row>
    <row r="60" spans="1:40" x14ac:dyDescent="0.25">
      <c r="A60" s="6" t="s">
        <v>29</v>
      </c>
      <c r="B60" s="6" t="s">
        <v>6</v>
      </c>
      <c r="C60" s="6" t="s">
        <v>7</v>
      </c>
      <c r="D60" s="6" t="s">
        <v>8</v>
      </c>
      <c r="E60" s="6" t="s">
        <v>9</v>
      </c>
      <c r="F60" s="6" t="s">
        <v>10</v>
      </c>
      <c r="G60" s="6" t="s">
        <v>11</v>
      </c>
      <c r="H60" s="6" t="s">
        <v>12</v>
      </c>
      <c r="I60" s="6" t="s">
        <v>13</v>
      </c>
      <c r="J60" s="6" t="s">
        <v>14</v>
      </c>
      <c r="K60" s="6" t="s">
        <v>15</v>
      </c>
      <c r="L60" s="6" t="s">
        <v>16</v>
      </c>
      <c r="M60" s="6" t="s">
        <v>17</v>
      </c>
      <c r="N60" s="7"/>
      <c r="O60" s="6" t="s">
        <v>6</v>
      </c>
      <c r="P60" s="6" t="s">
        <v>7</v>
      </c>
      <c r="Q60" s="6" t="s">
        <v>8</v>
      </c>
      <c r="R60" s="6" t="s">
        <v>9</v>
      </c>
      <c r="S60" s="6" t="s">
        <v>10</v>
      </c>
      <c r="T60" s="6" t="s">
        <v>11</v>
      </c>
      <c r="U60" s="6" t="s">
        <v>12</v>
      </c>
      <c r="V60" s="6" t="s">
        <v>13</v>
      </c>
      <c r="W60" s="6" t="s">
        <v>14</v>
      </c>
      <c r="X60" s="6" t="s">
        <v>15</v>
      </c>
      <c r="Y60" s="6" t="s">
        <v>16</v>
      </c>
      <c r="Z60" s="6" t="s">
        <v>17</v>
      </c>
      <c r="AA60" s="7"/>
      <c r="AB60" s="6" t="s">
        <v>6</v>
      </c>
      <c r="AC60" s="6" t="s">
        <v>7</v>
      </c>
      <c r="AD60" s="6" t="s">
        <v>8</v>
      </c>
      <c r="AE60" s="6" t="s">
        <v>9</v>
      </c>
      <c r="AF60" s="6" t="s">
        <v>10</v>
      </c>
      <c r="AG60" s="6" t="s">
        <v>11</v>
      </c>
      <c r="AH60" s="6" t="s">
        <v>12</v>
      </c>
      <c r="AI60" s="6" t="s">
        <v>13</v>
      </c>
      <c r="AJ60" s="6" t="s">
        <v>14</v>
      </c>
      <c r="AK60" s="6" t="s">
        <v>15</v>
      </c>
      <c r="AL60" s="6" t="s">
        <v>16</v>
      </c>
      <c r="AM60" s="6" t="s">
        <v>17</v>
      </c>
      <c r="AN60" s="6" t="s">
        <v>19</v>
      </c>
    </row>
    <row r="61" spans="1:40" x14ac:dyDescent="0.25">
      <c r="A61" s="5" t="s">
        <v>0</v>
      </c>
      <c r="B61" s="9">
        <v>6.7999999999999996E-3</v>
      </c>
      <c r="C61" s="10">
        <v>6.7999999999999996E-3</v>
      </c>
      <c r="D61" s="10">
        <v>6.7999999999999996E-3</v>
      </c>
      <c r="E61" s="10">
        <v>6.7999999999999996E-3</v>
      </c>
      <c r="F61" s="10">
        <v>6.7999999999999996E-3</v>
      </c>
      <c r="G61" s="10">
        <v>6.7999999999999996E-3</v>
      </c>
      <c r="H61" s="10">
        <v>6.7999999999999996E-3</v>
      </c>
      <c r="I61" s="10">
        <v>6.7999999999999996E-3</v>
      </c>
      <c r="J61" s="10">
        <v>6.7999999999999996E-3</v>
      </c>
      <c r="K61" s="10">
        <v>6.7999999999999996E-3</v>
      </c>
      <c r="L61" s="10">
        <v>6.7999999999999996E-3</v>
      </c>
      <c r="M61" s="10">
        <v>6.7999999999999996E-3</v>
      </c>
      <c r="N61" s="8"/>
      <c r="O61" s="89">
        <f>+O50</f>
        <v>150602978.92448547</v>
      </c>
      <c r="P61" s="89">
        <f t="shared" ref="P61:Z61" si="168">+P50</f>
        <v>134773300.22025317</v>
      </c>
      <c r="Q61" s="89">
        <f t="shared" si="168"/>
        <v>136732759.11439541</v>
      </c>
      <c r="R61" s="89">
        <f t="shared" si="168"/>
        <v>123386189.63605291</v>
      </c>
      <c r="S61" s="89">
        <f t="shared" si="168"/>
        <v>124112861.32981735</v>
      </c>
      <c r="T61" s="89">
        <f t="shared" si="168"/>
        <v>143702099.10545322</v>
      </c>
      <c r="U61" s="89">
        <f t="shared" si="168"/>
        <v>173243373.46881154</v>
      </c>
      <c r="V61" s="89">
        <f t="shared" si="168"/>
        <v>163991266.36971223</v>
      </c>
      <c r="W61" s="89">
        <f t="shared" si="168"/>
        <v>135517348.88363412</v>
      </c>
      <c r="X61" s="89">
        <f t="shared" si="168"/>
        <v>134467533.18092129</v>
      </c>
      <c r="Y61" s="89">
        <f t="shared" si="168"/>
        <v>138872652.91035512</v>
      </c>
      <c r="Z61" s="89">
        <f t="shared" si="168"/>
        <v>149669223.93554631</v>
      </c>
      <c r="AA61" s="8"/>
      <c r="AB61" s="90">
        <f>+B61*O61</f>
        <v>1024100.2566865012</v>
      </c>
      <c r="AC61" s="90">
        <f t="shared" ref="AC61:AC68" si="169">+C61*P61</f>
        <v>916458.44149772148</v>
      </c>
      <c r="AD61" s="90">
        <f t="shared" ref="AD61:AD68" si="170">+D61*Q61</f>
        <v>929782.76197788876</v>
      </c>
      <c r="AE61" s="90">
        <f t="shared" ref="AE61:AE68" si="171">+E61*R61</f>
        <v>839026.08952515968</v>
      </c>
      <c r="AF61" s="90">
        <f t="shared" ref="AF61:AF68" si="172">+F61*S61</f>
        <v>843967.457042758</v>
      </c>
      <c r="AG61" s="90">
        <f t="shared" ref="AG61:AG68" si="173">+G61*T61</f>
        <v>977174.27391708188</v>
      </c>
      <c r="AH61" s="90">
        <f t="shared" ref="AH61:AH68" si="174">+H61*U61</f>
        <v>1178054.9395879183</v>
      </c>
      <c r="AI61" s="90">
        <f t="shared" ref="AI61:AI68" si="175">+I61*V61</f>
        <v>1115140.6113140432</v>
      </c>
      <c r="AJ61" s="90">
        <f t="shared" ref="AJ61:AJ68" si="176">+J61*W61</f>
        <v>921517.97240871191</v>
      </c>
      <c r="AK61" s="90">
        <f t="shared" ref="AK61:AK68" si="177">+K61*X61</f>
        <v>914379.22563026473</v>
      </c>
      <c r="AL61" s="90">
        <f t="shared" ref="AL61:AL68" si="178">+L61*Y61</f>
        <v>944334.03979041474</v>
      </c>
      <c r="AM61" s="90">
        <f t="shared" ref="AM61:AM68" si="179">+M61*Z61</f>
        <v>1017750.7227617148</v>
      </c>
      <c r="AN61" s="91">
        <f>SUM(AB61:AM61)</f>
        <v>11621686.792140178</v>
      </c>
    </row>
    <row r="62" spans="1:40" x14ac:dyDescent="0.25">
      <c r="A62" s="5" t="s">
        <v>1</v>
      </c>
      <c r="B62" s="9">
        <v>6.1000000000000004E-3</v>
      </c>
      <c r="C62" s="10">
        <v>6.1000000000000004E-3</v>
      </c>
      <c r="D62" s="10">
        <v>6.1000000000000004E-3</v>
      </c>
      <c r="E62" s="10">
        <v>6.1000000000000004E-3</v>
      </c>
      <c r="F62" s="10">
        <v>6.1000000000000004E-3</v>
      </c>
      <c r="G62" s="10">
        <v>6.1000000000000004E-3</v>
      </c>
      <c r="H62" s="10">
        <v>6.1000000000000004E-3</v>
      </c>
      <c r="I62" s="10">
        <v>6.1000000000000004E-3</v>
      </c>
      <c r="J62" s="10">
        <v>6.1000000000000004E-3</v>
      </c>
      <c r="K62" s="10">
        <v>6.1000000000000004E-3</v>
      </c>
      <c r="L62" s="10">
        <v>6.1000000000000004E-3</v>
      </c>
      <c r="M62" s="10">
        <v>6.1000000000000004E-3</v>
      </c>
      <c r="N62" s="8"/>
      <c r="O62" s="89">
        <f t="shared" ref="O62:Z68" si="180">+O51</f>
        <v>55481260.841976926</v>
      </c>
      <c r="P62" s="89">
        <f t="shared" si="180"/>
        <v>49310463.195664629</v>
      </c>
      <c r="Q62" s="89">
        <f t="shared" si="180"/>
        <v>52077380.07820525</v>
      </c>
      <c r="R62" s="89">
        <f t="shared" si="180"/>
        <v>46193851.262974173</v>
      </c>
      <c r="S62" s="89">
        <f t="shared" si="180"/>
        <v>48541576.001201063</v>
      </c>
      <c r="T62" s="89">
        <f t="shared" si="180"/>
        <v>54232580.268272266</v>
      </c>
      <c r="U62" s="89">
        <f t="shared" si="180"/>
        <v>60899072.507782161</v>
      </c>
      <c r="V62" s="89">
        <f t="shared" si="180"/>
        <v>53944276.004869707</v>
      </c>
      <c r="W62" s="89">
        <f t="shared" si="180"/>
        <v>49465647.378983557</v>
      </c>
      <c r="X62" s="89">
        <f t="shared" si="180"/>
        <v>40939657.871567644</v>
      </c>
      <c r="Y62" s="89">
        <f t="shared" si="180"/>
        <v>50504771.020826399</v>
      </c>
      <c r="Z62" s="89">
        <f t="shared" si="180"/>
        <v>54136238.154719345</v>
      </c>
      <c r="AA62" s="8"/>
      <c r="AB62" s="90">
        <f t="shared" ref="AB62:AB68" si="181">+B62*O62</f>
        <v>338435.69113605929</v>
      </c>
      <c r="AC62" s="90">
        <f t="shared" si="169"/>
        <v>300793.82549355424</v>
      </c>
      <c r="AD62" s="90">
        <f t="shared" si="170"/>
        <v>317672.01847705204</v>
      </c>
      <c r="AE62" s="90">
        <f t="shared" si="171"/>
        <v>281782.49270414247</v>
      </c>
      <c r="AF62" s="90">
        <f t="shared" si="172"/>
        <v>296103.61360732652</v>
      </c>
      <c r="AG62" s="90">
        <f t="shared" si="173"/>
        <v>330818.73963646084</v>
      </c>
      <c r="AH62" s="90">
        <f t="shared" si="174"/>
        <v>371484.34229747119</v>
      </c>
      <c r="AI62" s="90">
        <f t="shared" si="175"/>
        <v>329060.08362970524</v>
      </c>
      <c r="AJ62" s="90">
        <f t="shared" si="176"/>
        <v>301740.4490117997</v>
      </c>
      <c r="AK62" s="90">
        <f t="shared" si="177"/>
        <v>249731.91301656264</v>
      </c>
      <c r="AL62" s="90">
        <f t="shared" si="178"/>
        <v>308079.10322704108</v>
      </c>
      <c r="AM62" s="90">
        <f t="shared" si="179"/>
        <v>330231.05274378805</v>
      </c>
      <c r="AN62" s="91">
        <f t="shared" ref="AN62:AN68" si="182">SUM(AB62:AM62)</f>
        <v>3755933.324980963</v>
      </c>
    </row>
    <row r="63" spans="1:40" x14ac:dyDescent="0.25">
      <c r="A63" s="5" t="s">
        <v>2</v>
      </c>
      <c r="B63" s="9">
        <v>2.4535999999999998</v>
      </c>
      <c r="C63" s="10">
        <v>2.4535999999999998</v>
      </c>
      <c r="D63" s="10">
        <v>2.4535999999999998</v>
      </c>
      <c r="E63" s="10">
        <v>2.4535999999999998</v>
      </c>
      <c r="F63" s="10">
        <v>2.4535999999999998</v>
      </c>
      <c r="G63" s="10">
        <v>2.4535999999999998</v>
      </c>
      <c r="H63" s="10">
        <v>2.4535999999999998</v>
      </c>
      <c r="I63" s="10">
        <v>2.4535999999999998</v>
      </c>
      <c r="J63" s="10">
        <v>2.4535999999999998</v>
      </c>
      <c r="K63" s="10">
        <v>2.4535999999999998</v>
      </c>
      <c r="L63" s="10">
        <v>2.4535999999999998</v>
      </c>
      <c r="M63" s="10">
        <v>2.4535999999999998</v>
      </c>
      <c r="N63" s="8"/>
      <c r="O63" s="89">
        <f t="shared" si="180"/>
        <v>390392.04396068002</v>
      </c>
      <c r="P63" s="89">
        <f t="shared" si="180"/>
        <v>408255.42620497401</v>
      </c>
      <c r="Q63" s="89">
        <f t="shared" si="180"/>
        <v>406893.21674387198</v>
      </c>
      <c r="R63" s="89">
        <f t="shared" si="180"/>
        <v>403219.63941027399</v>
      </c>
      <c r="S63" s="89">
        <f t="shared" si="180"/>
        <v>407189.19050985097</v>
      </c>
      <c r="T63" s="89">
        <f t="shared" si="180"/>
        <v>477841.12726136198</v>
      </c>
      <c r="U63" s="89">
        <f t="shared" si="180"/>
        <v>473987.26243184</v>
      </c>
      <c r="V63" s="89">
        <f t="shared" si="180"/>
        <v>435165.86438498797</v>
      </c>
      <c r="W63" s="89">
        <f t="shared" si="180"/>
        <v>424010.30380349699</v>
      </c>
      <c r="X63" s="89">
        <f t="shared" si="180"/>
        <v>429966.88196202501</v>
      </c>
      <c r="Y63" s="89">
        <f t="shared" si="180"/>
        <v>404723.44192085299</v>
      </c>
      <c r="Z63" s="89">
        <f t="shared" si="180"/>
        <v>418115.65658017498</v>
      </c>
      <c r="AA63" s="8"/>
      <c r="AB63" s="90">
        <f t="shared" si="181"/>
        <v>957865.91906192445</v>
      </c>
      <c r="AC63" s="90">
        <f t="shared" si="169"/>
        <v>1001695.5137365242</v>
      </c>
      <c r="AD63" s="90">
        <f t="shared" si="170"/>
        <v>998353.19660276419</v>
      </c>
      <c r="AE63" s="90">
        <f t="shared" si="171"/>
        <v>989339.70725704811</v>
      </c>
      <c r="AF63" s="90">
        <f t="shared" si="172"/>
        <v>999079.39783497027</v>
      </c>
      <c r="AG63" s="90">
        <f t="shared" si="173"/>
        <v>1172430.9898484778</v>
      </c>
      <c r="AH63" s="90">
        <f t="shared" si="174"/>
        <v>1162975.1471027625</v>
      </c>
      <c r="AI63" s="90">
        <f t="shared" si="175"/>
        <v>1067722.9648550064</v>
      </c>
      <c r="AJ63" s="90">
        <f t="shared" si="176"/>
        <v>1040351.6814122602</v>
      </c>
      <c r="AK63" s="90">
        <f t="shared" si="177"/>
        <v>1054966.7415820244</v>
      </c>
      <c r="AL63" s="90">
        <f t="shared" si="178"/>
        <v>993029.43709700485</v>
      </c>
      <c r="AM63" s="90">
        <f t="shared" si="179"/>
        <v>1025888.5749851173</v>
      </c>
      <c r="AN63" s="91">
        <f t="shared" si="182"/>
        <v>12463699.271375885</v>
      </c>
    </row>
    <row r="64" spans="1:40" x14ac:dyDescent="0.25">
      <c r="A64" s="5" t="s">
        <v>22</v>
      </c>
      <c r="B64" s="9">
        <v>2.8195000000000001</v>
      </c>
      <c r="C64" s="10">
        <v>2.8195000000000001</v>
      </c>
      <c r="D64" s="10">
        <v>2.8195000000000001</v>
      </c>
      <c r="E64" s="10">
        <v>2.8195000000000001</v>
      </c>
      <c r="F64" s="10">
        <v>2.8195000000000001</v>
      </c>
      <c r="G64" s="10">
        <v>2.8195000000000001</v>
      </c>
      <c r="H64" s="10">
        <v>2.8195000000000001</v>
      </c>
      <c r="I64" s="10">
        <v>2.8195000000000001</v>
      </c>
      <c r="J64" s="10">
        <v>2.8195000000000001</v>
      </c>
      <c r="K64" s="10">
        <v>2.8195000000000001</v>
      </c>
      <c r="L64" s="10">
        <v>2.8195000000000001</v>
      </c>
      <c r="M64" s="10">
        <v>2.8195000000000001</v>
      </c>
      <c r="N64" s="8"/>
      <c r="O64" s="89">
        <f t="shared" si="180"/>
        <v>47812.002904124463</v>
      </c>
      <c r="P64" s="89">
        <f t="shared" si="180"/>
        <v>46765.35290188135</v>
      </c>
      <c r="Q64" s="89">
        <f t="shared" si="180"/>
        <v>46408.840845735809</v>
      </c>
      <c r="R64" s="89">
        <f t="shared" si="180"/>
        <v>47999.492629581073</v>
      </c>
      <c r="S64" s="89">
        <f t="shared" si="180"/>
        <v>47600.787143247886</v>
      </c>
      <c r="T64" s="89">
        <f t="shared" si="180"/>
        <v>46276.261489269418</v>
      </c>
      <c r="U64" s="89">
        <f t="shared" si="180"/>
        <v>45631.163016697115</v>
      </c>
      <c r="V64" s="89">
        <f t="shared" si="180"/>
        <v>46811.919705158252</v>
      </c>
      <c r="W64" s="89">
        <f t="shared" si="180"/>
        <v>47046.119995290908</v>
      </c>
      <c r="X64" s="89">
        <f t="shared" si="180"/>
        <v>45777.006253830419</v>
      </c>
      <c r="Y64" s="89">
        <f t="shared" si="180"/>
        <v>44797.435536602934</v>
      </c>
      <c r="Z64" s="89">
        <f t="shared" si="180"/>
        <v>46553.035690886652</v>
      </c>
      <c r="AA64" s="8"/>
      <c r="AB64" s="90">
        <f t="shared" si="181"/>
        <v>134805.94218817892</v>
      </c>
      <c r="AC64" s="90">
        <f t="shared" si="169"/>
        <v>131854.91250685448</v>
      </c>
      <c r="AD64" s="90">
        <f t="shared" si="170"/>
        <v>130849.72676455212</v>
      </c>
      <c r="AE64" s="90">
        <f t="shared" si="171"/>
        <v>135334.56946910385</v>
      </c>
      <c r="AF64" s="90">
        <f t="shared" si="172"/>
        <v>134210.41935038741</v>
      </c>
      <c r="AG64" s="90">
        <f t="shared" si="173"/>
        <v>130475.91926899513</v>
      </c>
      <c r="AH64" s="90">
        <f t="shared" si="174"/>
        <v>128657.06412557753</v>
      </c>
      <c r="AI64" s="90">
        <f t="shared" si="175"/>
        <v>131986.20760869369</v>
      </c>
      <c r="AJ64" s="90">
        <f t="shared" si="176"/>
        <v>132646.53532672272</v>
      </c>
      <c r="AK64" s="90">
        <f t="shared" si="177"/>
        <v>129068.26913267488</v>
      </c>
      <c r="AL64" s="90">
        <f t="shared" si="178"/>
        <v>126306.36949545197</v>
      </c>
      <c r="AM64" s="90">
        <f t="shared" si="179"/>
        <v>131256.28413045494</v>
      </c>
      <c r="AN64" s="91">
        <f t="shared" si="182"/>
        <v>1577452.2193676478</v>
      </c>
    </row>
    <row r="65" spans="1:40" x14ac:dyDescent="0.25">
      <c r="A65" s="5" t="s">
        <v>23</v>
      </c>
      <c r="B65" s="9">
        <v>2.8195000000000001</v>
      </c>
      <c r="C65" s="10">
        <v>2.8195000000000001</v>
      </c>
      <c r="D65" s="10">
        <v>2.8195000000000001</v>
      </c>
      <c r="E65" s="10">
        <v>2.8195000000000001</v>
      </c>
      <c r="F65" s="10">
        <v>2.8195000000000001</v>
      </c>
      <c r="G65" s="10">
        <v>2.8195000000000001</v>
      </c>
      <c r="H65" s="10">
        <v>2.8195000000000001</v>
      </c>
      <c r="I65" s="10">
        <v>2.8195000000000001</v>
      </c>
      <c r="J65" s="10">
        <v>2.8195000000000001</v>
      </c>
      <c r="K65" s="10">
        <v>2.8195000000000001</v>
      </c>
      <c r="L65" s="10">
        <v>2.8195000000000001</v>
      </c>
      <c r="M65" s="10">
        <v>2.8195000000000001</v>
      </c>
      <c r="N65" s="8"/>
      <c r="O65" s="89">
        <f t="shared" si="180"/>
        <v>179372.18941377112</v>
      </c>
      <c r="P65" s="89">
        <f t="shared" si="180"/>
        <v>180394.39781633695</v>
      </c>
      <c r="Q65" s="89">
        <f t="shared" si="180"/>
        <v>175659.41616719641</v>
      </c>
      <c r="R65" s="89">
        <f t="shared" si="180"/>
        <v>172787.35525907052</v>
      </c>
      <c r="S65" s="89">
        <f t="shared" si="180"/>
        <v>164026.71935138878</v>
      </c>
      <c r="T65" s="89">
        <f t="shared" si="180"/>
        <v>183587.11149928454</v>
      </c>
      <c r="U65" s="89">
        <f t="shared" si="180"/>
        <v>178193.45403219995</v>
      </c>
      <c r="V65" s="89">
        <f t="shared" si="180"/>
        <v>172265.01496948738</v>
      </c>
      <c r="W65" s="89">
        <f t="shared" si="180"/>
        <v>176625.24415939752</v>
      </c>
      <c r="X65" s="89">
        <f t="shared" si="180"/>
        <v>170559.23732776009</v>
      </c>
      <c r="Y65" s="89">
        <f t="shared" si="180"/>
        <v>169676.4126275818</v>
      </c>
      <c r="Z65" s="89">
        <f t="shared" si="180"/>
        <v>176130.32662692619</v>
      </c>
      <c r="AA65" s="8"/>
      <c r="AB65" s="90">
        <f t="shared" si="181"/>
        <v>505739.88805212767</v>
      </c>
      <c r="AC65" s="90">
        <f t="shared" si="169"/>
        <v>508622.00464316201</v>
      </c>
      <c r="AD65" s="90">
        <f t="shared" si="170"/>
        <v>495271.72388341028</v>
      </c>
      <c r="AE65" s="90">
        <f t="shared" si="171"/>
        <v>487173.94815294934</v>
      </c>
      <c r="AF65" s="90">
        <f t="shared" si="172"/>
        <v>462473.33521124069</v>
      </c>
      <c r="AG65" s="90">
        <f t="shared" si="173"/>
        <v>517623.86087223276</v>
      </c>
      <c r="AH65" s="90">
        <f t="shared" si="174"/>
        <v>502416.44364378776</v>
      </c>
      <c r="AI65" s="90">
        <f t="shared" si="175"/>
        <v>485701.20970646967</v>
      </c>
      <c r="AJ65" s="90">
        <f t="shared" si="176"/>
        <v>497994.87590742134</v>
      </c>
      <c r="AK65" s="90">
        <f t="shared" si="177"/>
        <v>480891.76964561956</v>
      </c>
      <c r="AL65" s="90">
        <f t="shared" si="178"/>
        <v>478402.64540346689</v>
      </c>
      <c r="AM65" s="90">
        <f t="shared" si="179"/>
        <v>496599.45592461841</v>
      </c>
      <c r="AN65" s="91">
        <f t="shared" si="182"/>
        <v>5918911.1610465059</v>
      </c>
    </row>
    <row r="66" spans="1:40" x14ac:dyDescent="0.25">
      <c r="A66" s="5" t="s">
        <v>3</v>
      </c>
      <c r="B66" s="9">
        <v>6.1999999999999998E-3</v>
      </c>
      <c r="C66" s="10">
        <v>6.1999999999999998E-3</v>
      </c>
      <c r="D66" s="10">
        <v>6.1999999999999998E-3</v>
      </c>
      <c r="E66" s="10">
        <v>6.1999999999999998E-3</v>
      </c>
      <c r="F66" s="10">
        <v>6.1999999999999998E-3</v>
      </c>
      <c r="G66" s="10">
        <v>6.1999999999999998E-3</v>
      </c>
      <c r="H66" s="10">
        <v>6.1999999999999998E-3</v>
      </c>
      <c r="I66" s="10">
        <v>6.1999999999999998E-3</v>
      </c>
      <c r="J66" s="10">
        <v>6.1999999999999998E-3</v>
      </c>
      <c r="K66" s="10">
        <v>6.1999999999999998E-3</v>
      </c>
      <c r="L66" s="10">
        <v>6.1999999999999998E-3</v>
      </c>
      <c r="M66" s="10">
        <v>6.1999999999999998E-3</v>
      </c>
      <c r="N66" s="8"/>
      <c r="O66" s="89">
        <f t="shared" si="180"/>
        <v>932967.07164721063</v>
      </c>
      <c r="P66" s="89">
        <f t="shared" si="180"/>
        <v>882806.74851387786</v>
      </c>
      <c r="Q66" s="89">
        <f t="shared" si="180"/>
        <v>886943.64493053907</v>
      </c>
      <c r="R66" s="89">
        <f t="shared" si="180"/>
        <v>855043.26948054112</v>
      </c>
      <c r="S66" s="89">
        <f t="shared" si="180"/>
        <v>853157.84073227551</v>
      </c>
      <c r="T66" s="89">
        <f t="shared" si="180"/>
        <v>1065094.6823638706</v>
      </c>
      <c r="U66" s="89">
        <f t="shared" si="180"/>
        <v>1141435.687030534</v>
      </c>
      <c r="V66" s="89">
        <f t="shared" si="180"/>
        <v>908807.18141386961</v>
      </c>
      <c r="W66" s="89">
        <f t="shared" si="180"/>
        <v>717166.38469720015</v>
      </c>
      <c r="X66" s="89">
        <f t="shared" si="180"/>
        <v>792013.50529720425</v>
      </c>
      <c r="Y66" s="89">
        <f t="shared" si="180"/>
        <v>995496.56803053594</v>
      </c>
      <c r="Z66" s="89">
        <f t="shared" si="180"/>
        <v>1103317.5986472073</v>
      </c>
      <c r="AA66" s="8"/>
      <c r="AB66" s="90">
        <f t="shared" si="181"/>
        <v>5784.3958442127059</v>
      </c>
      <c r="AC66" s="90">
        <f t="shared" si="169"/>
        <v>5473.4018407860422</v>
      </c>
      <c r="AD66" s="90">
        <f t="shared" si="170"/>
        <v>5499.0505985693417</v>
      </c>
      <c r="AE66" s="90">
        <f t="shared" si="171"/>
        <v>5301.2682707793547</v>
      </c>
      <c r="AF66" s="90">
        <f t="shared" si="172"/>
        <v>5289.5786125401082</v>
      </c>
      <c r="AG66" s="90">
        <f t="shared" si="173"/>
        <v>6603.5870306559973</v>
      </c>
      <c r="AH66" s="90">
        <f t="shared" si="174"/>
        <v>7076.9012595893109</v>
      </c>
      <c r="AI66" s="90">
        <f t="shared" si="175"/>
        <v>5634.6045247659913</v>
      </c>
      <c r="AJ66" s="90">
        <f t="shared" si="176"/>
        <v>4446.4315851226411</v>
      </c>
      <c r="AK66" s="90">
        <f t="shared" si="177"/>
        <v>4910.4837328426665</v>
      </c>
      <c r="AL66" s="90">
        <f t="shared" si="178"/>
        <v>6172.078721789323</v>
      </c>
      <c r="AM66" s="90">
        <f t="shared" si="179"/>
        <v>6840.5691116126845</v>
      </c>
      <c r="AN66" s="91">
        <f t="shared" si="182"/>
        <v>69032.351133266173</v>
      </c>
    </row>
    <row r="67" spans="1:40" x14ac:dyDescent="0.25">
      <c r="A67" s="5" t="s">
        <v>4</v>
      </c>
      <c r="B67" s="9">
        <v>1.9742999999999999</v>
      </c>
      <c r="C67" s="10">
        <v>1.9742999999999999</v>
      </c>
      <c r="D67" s="10">
        <v>1.9742999999999999</v>
      </c>
      <c r="E67" s="10">
        <v>1.9742999999999999</v>
      </c>
      <c r="F67" s="10">
        <v>1.9742999999999999</v>
      </c>
      <c r="G67" s="10">
        <v>1.9742999999999999</v>
      </c>
      <c r="H67" s="10">
        <v>1.9742999999999999</v>
      </c>
      <c r="I67" s="10">
        <v>1.9742999999999999</v>
      </c>
      <c r="J67" s="10">
        <v>1.9742999999999999</v>
      </c>
      <c r="K67" s="10">
        <v>1.9742999999999999</v>
      </c>
      <c r="L67" s="10">
        <v>1.9742999999999999</v>
      </c>
      <c r="M67" s="10">
        <v>1.9742999999999999</v>
      </c>
      <c r="N67" s="8"/>
      <c r="O67" s="89">
        <f t="shared" si="180"/>
        <v>119.642445599876</v>
      </c>
      <c r="P67" s="89">
        <f t="shared" si="180"/>
        <v>67.439608277693694</v>
      </c>
      <c r="Q67" s="89">
        <f t="shared" si="180"/>
        <v>92.157068112057601</v>
      </c>
      <c r="R67" s="89">
        <f t="shared" si="180"/>
        <v>63.416615726086</v>
      </c>
      <c r="S67" s="89">
        <f t="shared" si="180"/>
        <v>103.244240994176</v>
      </c>
      <c r="T67" s="89">
        <f t="shared" si="180"/>
        <v>89.9243204179283</v>
      </c>
      <c r="U67" s="89">
        <f t="shared" si="180"/>
        <v>130.44055967890401</v>
      </c>
      <c r="V67" s="89">
        <f t="shared" si="180"/>
        <v>77.555171592626706</v>
      </c>
      <c r="W67" s="89">
        <f t="shared" si="180"/>
        <v>76.834838361252295</v>
      </c>
      <c r="X67" s="89">
        <f t="shared" si="180"/>
        <v>76.283745421008007</v>
      </c>
      <c r="Y67" s="89">
        <f t="shared" si="180"/>
        <v>92.828005029349896</v>
      </c>
      <c r="Z67" s="89">
        <f t="shared" si="180"/>
        <v>92.779019098443399</v>
      </c>
      <c r="AA67" s="8"/>
      <c r="AB67" s="90">
        <f t="shared" si="181"/>
        <v>236.21008034783517</v>
      </c>
      <c r="AC67" s="90">
        <f t="shared" si="169"/>
        <v>133.14601862265064</v>
      </c>
      <c r="AD67" s="90">
        <f t="shared" si="170"/>
        <v>181.94569957363532</v>
      </c>
      <c r="AE67" s="90">
        <f t="shared" si="171"/>
        <v>125.20342442801159</v>
      </c>
      <c r="AF67" s="90">
        <f t="shared" si="172"/>
        <v>203.83510499480167</v>
      </c>
      <c r="AG67" s="90">
        <f t="shared" si="173"/>
        <v>177.53758580111582</v>
      </c>
      <c r="AH67" s="90">
        <f t="shared" si="174"/>
        <v>257.52879697406019</v>
      </c>
      <c r="AI67" s="90">
        <f t="shared" si="175"/>
        <v>153.11717527532289</v>
      </c>
      <c r="AJ67" s="90">
        <f t="shared" si="176"/>
        <v>151.69502137662039</v>
      </c>
      <c r="AK67" s="90">
        <f t="shared" si="177"/>
        <v>150.6069985846961</v>
      </c>
      <c r="AL67" s="90">
        <f t="shared" si="178"/>
        <v>183.2703303294455</v>
      </c>
      <c r="AM67" s="90">
        <f t="shared" si="179"/>
        <v>183.17361740605679</v>
      </c>
      <c r="AN67" s="91">
        <f t="shared" si="182"/>
        <v>2137.2698537142523</v>
      </c>
    </row>
    <row r="68" spans="1:40" x14ac:dyDescent="0.25">
      <c r="A68" s="5" t="s">
        <v>5</v>
      </c>
      <c r="B68" s="9">
        <v>1.9249000000000001</v>
      </c>
      <c r="C68" s="10">
        <v>1.9249000000000001</v>
      </c>
      <c r="D68" s="10">
        <v>1.9249000000000001</v>
      </c>
      <c r="E68" s="10">
        <v>1.9249000000000001</v>
      </c>
      <c r="F68" s="10">
        <v>1.9249000000000001</v>
      </c>
      <c r="G68" s="10">
        <v>1.9249000000000001</v>
      </c>
      <c r="H68" s="10">
        <v>1.9249000000000001</v>
      </c>
      <c r="I68" s="10">
        <v>1.9249000000000001</v>
      </c>
      <c r="J68" s="10">
        <v>1.9249000000000001</v>
      </c>
      <c r="K68" s="10">
        <v>1.9249000000000001</v>
      </c>
      <c r="L68" s="10">
        <v>1.9249000000000001</v>
      </c>
      <c r="M68" s="10">
        <v>1.9249000000000001</v>
      </c>
      <c r="N68" s="8"/>
      <c r="O68" s="89">
        <f t="shared" si="180"/>
        <v>9154.8200132374604</v>
      </c>
      <c r="P68" s="89">
        <f t="shared" si="180"/>
        <v>9154.4139562752607</v>
      </c>
      <c r="Q68" s="89">
        <f t="shared" si="180"/>
        <v>9154.0078993130701</v>
      </c>
      <c r="R68" s="89">
        <f t="shared" si="180"/>
        <v>9153.6018423508795</v>
      </c>
      <c r="S68" s="89">
        <f t="shared" si="180"/>
        <v>9153.1957853886906</v>
      </c>
      <c r="T68" s="89">
        <f t="shared" si="180"/>
        <v>9152.7897284264891</v>
      </c>
      <c r="U68" s="89">
        <f t="shared" si="180"/>
        <v>9152.3836714643003</v>
      </c>
      <c r="V68" s="89">
        <f t="shared" si="180"/>
        <v>9151.9776145021096</v>
      </c>
      <c r="W68" s="89">
        <f t="shared" si="180"/>
        <v>9151.5715575399208</v>
      </c>
      <c r="X68" s="89">
        <f t="shared" si="180"/>
        <v>9151.1655005777193</v>
      </c>
      <c r="Y68" s="89">
        <f t="shared" si="180"/>
        <v>9150.7594436155305</v>
      </c>
      <c r="Z68" s="89">
        <f t="shared" si="180"/>
        <v>9150.3533866533398</v>
      </c>
      <c r="AA68" s="8"/>
      <c r="AB68" s="90">
        <f t="shared" si="181"/>
        <v>17622.113043480789</v>
      </c>
      <c r="AC68" s="90">
        <f t="shared" si="169"/>
        <v>17621.331424434251</v>
      </c>
      <c r="AD68" s="90">
        <f t="shared" si="170"/>
        <v>17620.549805387731</v>
      </c>
      <c r="AE68" s="90">
        <f t="shared" si="171"/>
        <v>17619.768186341207</v>
      </c>
      <c r="AF68" s="90">
        <f t="shared" si="172"/>
        <v>17618.986567294691</v>
      </c>
      <c r="AG68" s="90">
        <f t="shared" si="173"/>
        <v>17618.204948248149</v>
      </c>
      <c r="AH68" s="90">
        <f t="shared" si="174"/>
        <v>17617.423329201632</v>
      </c>
      <c r="AI68" s="90">
        <f t="shared" si="175"/>
        <v>17616.641710155112</v>
      </c>
      <c r="AJ68" s="90">
        <f t="shared" si="176"/>
        <v>17615.860091108592</v>
      </c>
      <c r="AK68" s="90">
        <f t="shared" si="177"/>
        <v>17615.078472062054</v>
      </c>
      <c r="AL68" s="90">
        <f t="shared" si="178"/>
        <v>17614.296853015534</v>
      </c>
      <c r="AM68" s="90">
        <f t="shared" si="179"/>
        <v>17613.515233969014</v>
      </c>
      <c r="AN68" s="91">
        <f t="shared" si="182"/>
        <v>211413.76966469875</v>
      </c>
    </row>
    <row r="69" spans="1:40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8">
        <f>SUM(O61:O68)</f>
        <v>207644057.536847</v>
      </c>
      <c r="P69" s="88">
        <f t="shared" ref="P69" si="183">SUM(P61:P68)</f>
        <v>185611207.19491944</v>
      </c>
      <c r="Q69" s="88">
        <f t="shared" ref="Q69" si="184">SUM(Q61:Q68)</f>
        <v>190335290.47625545</v>
      </c>
      <c r="R69" s="88">
        <f t="shared" ref="R69" si="185">SUM(R61:R68)</f>
        <v>171068307.67426461</v>
      </c>
      <c r="S69" s="88">
        <f t="shared" ref="S69" si="186">SUM(S61:S68)</f>
        <v>174135668.30878159</v>
      </c>
      <c r="T69" s="88">
        <f t="shared" ref="T69" si="187">SUM(T61:T68)</f>
        <v>199716721.27038813</v>
      </c>
      <c r="U69" s="88">
        <f t="shared" ref="U69" si="188">SUM(U61:U68)</f>
        <v>235990976.36733612</v>
      </c>
      <c r="V69" s="88">
        <f t="shared" ref="V69" si="189">SUM(V61:V68)</f>
        <v>219507821.88784149</v>
      </c>
      <c r="W69" s="88">
        <f t="shared" ref="W69" si="190">SUM(W61:W68)</f>
        <v>186357072.72166899</v>
      </c>
      <c r="X69" s="88">
        <f t="shared" ref="X69" si="191">SUM(X61:X68)</f>
        <v>176854735.13257575</v>
      </c>
      <c r="Y69" s="88">
        <f t="shared" ref="Y69" si="192">SUM(Y61:Y68)</f>
        <v>191001361.3767457</v>
      </c>
      <c r="Z69" s="88">
        <f t="shared" ref="Z69" si="193">SUM(Z61:Z68)</f>
        <v>205558821.84021658</v>
      </c>
      <c r="AA69" s="8"/>
      <c r="AB69" s="91">
        <f>SUM(AB61:AB68)</f>
        <v>2984590.4160928335</v>
      </c>
      <c r="AC69" s="91">
        <f t="shared" ref="AC69" si="194">SUM(AC61:AC68)</f>
        <v>2882652.5771616595</v>
      </c>
      <c r="AD69" s="91">
        <f t="shared" ref="AD69" si="195">SUM(AD61:AD68)</f>
        <v>2895230.9738091985</v>
      </c>
      <c r="AE69" s="91">
        <f t="shared" ref="AE69" si="196">SUM(AE61:AE68)</f>
        <v>2755703.0469899527</v>
      </c>
      <c r="AF69" s="91">
        <f t="shared" ref="AF69" si="197">SUM(AF61:AF68)</f>
        <v>2758946.6233315123</v>
      </c>
      <c r="AG69" s="91">
        <f t="shared" ref="AG69" si="198">SUM(AG61:AG68)</f>
        <v>3152923.1131079542</v>
      </c>
      <c r="AH69" s="91">
        <f t="shared" ref="AH69" si="199">SUM(AH61:AH68)</f>
        <v>3368539.7901432826</v>
      </c>
      <c r="AI69" s="91">
        <f t="shared" ref="AI69" si="200">SUM(AI61:AI68)</f>
        <v>3153015.4405241148</v>
      </c>
      <c r="AJ69" s="91">
        <f t="shared" ref="AJ69" si="201">SUM(AJ61:AJ68)</f>
        <v>2916465.5007645236</v>
      </c>
      <c r="AK69" s="91">
        <f t="shared" ref="AK69" si="202">SUM(AK61:AK68)</f>
        <v>2851714.0882106358</v>
      </c>
      <c r="AL69" s="91">
        <f t="shared" ref="AL69" si="203">SUM(AL61:AL68)</f>
        <v>2874121.2409185134</v>
      </c>
      <c r="AM69" s="91">
        <f t="shared" ref="AM69" si="204">SUM(AM61:AM68)</f>
        <v>3026363.3485086816</v>
      </c>
      <c r="AN69" s="91">
        <f t="shared" ref="AN69" si="205">SUM(AN61:AN68)</f>
        <v>35620266.159562856</v>
      </c>
    </row>
    <row r="70" spans="1:40" x14ac:dyDescent="0.25">
      <c r="A70" s="6"/>
      <c r="B70" s="208" t="s">
        <v>20</v>
      </c>
      <c r="C70" s="208"/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7"/>
      <c r="O70" s="208" t="s">
        <v>24</v>
      </c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7"/>
      <c r="AB70" s="208" t="s">
        <v>31</v>
      </c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  <c r="AM70" s="208"/>
      <c r="AN70" s="6"/>
    </row>
    <row r="71" spans="1:40" x14ac:dyDescent="0.25">
      <c r="A71" s="6" t="s">
        <v>18</v>
      </c>
      <c r="B71" s="6" t="s">
        <v>6</v>
      </c>
      <c r="C71" s="6" t="s">
        <v>7</v>
      </c>
      <c r="D71" s="6" t="s">
        <v>8</v>
      </c>
      <c r="E71" s="6" t="s">
        <v>9</v>
      </c>
      <c r="F71" s="6" t="s">
        <v>10</v>
      </c>
      <c r="G71" s="6" t="s">
        <v>11</v>
      </c>
      <c r="H71" s="6" t="s">
        <v>12</v>
      </c>
      <c r="I71" s="6" t="s">
        <v>13</v>
      </c>
      <c r="J71" s="6" t="s">
        <v>14</v>
      </c>
      <c r="K71" s="6" t="s">
        <v>15</v>
      </c>
      <c r="L71" s="6" t="s">
        <v>16</v>
      </c>
      <c r="M71" s="6" t="s">
        <v>17</v>
      </c>
      <c r="N71" s="7"/>
      <c r="O71" s="6" t="s">
        <v>6</v>
      </c>
      <c r="P71" s="6" t="s">
        <v>7</v>
      </c>
      <c r="Q71" s="6" t="s">
        <v>8</v>
      </c>
      <c r="R71" s="6" t="s">
        <v>9</v>
      </c>
      <c r="S71" s="6" t="s">
        <v>10</v>
      </c>
      <c r="T71" s="6" t="s">
        <v>11</v>
      </c>
      <c r="U71" s="6" t="s">
        <v>12</v>
      </c>
      <c r="V71" s="6" t="s">
        <v>13</v>
      </c>
      <c r="W71" s="6" t="s">
        <v>14</v>
      </c>
      <c r="X71" s="6" t="s">
        <v>15</v>
      </c>
      <c r="Y71" s="6" t="s">
        <v>16</v>
      </c>
      <c r="Z71" s="6" t="s">
        <v>17</v>
      </c>
      <c r="AA71" s="7"/>
      <c r="AB71" s="6" t="s">
        <v>6</v>
      </c>
      <c r="AC71" s="6" t="s">
        <v>7</v>
      </c>
      <c r="AD71" s="6" t="s">
        <v>8</v>
      </c>
      <c r="AE71" s="6" t="s">
        <v>9</v>
      </c>
      <c r="AF71" s="6" t="s">
        <v>10</v>
      </c>
      <c r="AG71" s="6" t="s">
        <v>11</v>
      </c>
      <c r="AH71" s="6" t="s">
        <v>12</v>
      </c>
      <c r="AI71" s="6" t="s">
        <v>13</v>
      </c>
      <c r="AJ71" s="6" t="s">
        <v>14</v>
      </c>
      <c r="AK71" s="6" t="s">
        <v>15</v>
      </c>
      <c r="AL71" s="6" t="s">
        <v>16</v>
      </c>
      <c r="AM71" s="6" t="s">
        <v>17</v>
      </c>
      <c r="AN71" s="6" t="s">
        <v>19</v>
      </c>
    </row>
    <row r="72" spans="1:40" x14ac:dyDescent="0.25">
      <c r="A72" s="5" t="s">
        <v>0</v>
      </c>
      <c r="B72" s="11">
        <v>6.0000001057066139E-5</v>
      </c>
      <c r="C72" s="12">
        <v>6.0000001057066139E-5</v>
      </c>
      <c r="D72" s="12">
        <v>6.0000001057066139E-5</v>
      </c>
      <c r="E72" s="12">
        <v>6.0000001057066139E-5</v>
      </c>
      <c r="F72" s="12">
        <v>6.0000001057066139E-5</v>
      </c>
      <c r="G72" s="12">
        <v>6.0000001057066139E-5</v>
      </c>
      <c r="H72" s="12">
        <v>6.0000001057066139E-5</v>
      </c>
      <c r="I72" s="12">
        <v>6.0000001057066139E-5</v>
      </c>
      <c r="J72" s="12">
        <v>6.0000001057066139E-5</v>
      </c>
      <c r="K72" s="12">
        <v>6.0000001057066139E-5</v>
      </c>
      <c r="L72" s="12">
        <v>6.0000001057066139E-5</v>
      </c>
      <c r="M72" s="12">
        <v>6.0000001057066139E-5</v>
      </c>
      <c r="N72" s="8"/>
      <c r="O72" s="89">
        <f>+'2018 Load Forecast Output'!C37</f>
        <v>145103554.21956399</v>
      </c>
      <c r="P72" s="89">
        <f>+'2018 Load Forecast Output'!D37</f>
        <v>129851912.72786701</v>
      </c>
      <c r="Q72" s="89">
        <f>+'2018 Load Forecast Output'!E37</f>
        <v>131739819.93871801</v>
      </c>
      <c r="R72" s="89">
        <f>+'2018 Load Forecast Output'!F37</f>
        <v>118880614.352108</v>
      </c>
      <c r="S72" s="89">
        <f>+'2018 Load Forecast Output'!G37</f>
        <v>119580750.871777</v>
      </c>
      <c r="T72" s="89">
        <f>+'2018 Load Forecast Output'!H37</f>
        <v>138454667.217895</v>
      </c>
      <c r="U72" s="89">
        <f>+'2018 Load Forecast Output'!I37</f>
        <v>166917211.16563401</v>
      </c>
      <c r="V72" s="89">
        <f>+'2018 Load Forecast Output'!J37</f>
        <v>158002954.398027</v>
      </c>
      <c r="W72" s="89">
        <f>+'2018 Load Forecast Output'!K37</f>
        <v>130568791.67900001</v>
      </c>
      <c r="X72" s="89">
        <f>+'2018 Load Forecast Output'!L37</f>
        <v>129557311.090588</v>
      </c>
      <c r="Y72" s="89">
        <f>+'2018 Load Forecast Output'!M37</f>
        <v>133801573.282932</v>
      </c>
      <c r="Z72" s="89">
        <f>+'2018 Load Forecast Output'!N37</f>
        <v>144203896.26702601</v>
      </c>
      <c r="AA72" s="8"/>
      <c r="AB72" s="90">
        <f>+B72*O72</f>
        <v>8706.2134065578939</v>
      </c>
      <c r="AC72" s="90">
        <f t="shared" ref="AC72:AC79" si="206">+C72*P72</f>
        <v>7791.1149009340807</v>
      </c>
      <c r="AD72" s="90">
        <f t="shared" ref="AD72:AD79" si="207">+D72*Q72</f>
        <v>7904.3893355807832</v>
      </c>
      <c r="AE72" s="90">
        <f t="shared" ref="AE72:AE79" si="208">+E72*R72</f>
        <v>7132.8369867911524</v>
      </c>
      <c r="AF72" s="90">
        <f t="shared" ref="AF72:AF79" si="209">+F72*S72</f>
        <v>7174.8451787113827</v>
      </c>
      <c r="AG72" s="90">
        <f t="shared" ref="AG72:AG79" si="210">+G72*T72</f>
        <v>8307.280179429441</v>
      </c>
      <c r="AH72" s="90">
        <f t="shared" ref="AH72:AH79" si="211">+H72*U72</f>
        <v>10015.032846380573</v>
      </c>
      <c r="AI72" s="90">
        <f t="shared" ref="AI72:AI79" si="212">+I72*V72</f>
        <v>9480.1774309011926</v>
      </c>
      <c r="AJ72" s="90">
        <f t="shared" ref="AJ72:AJ79" si="213">+J72*W72</f>
        <v>7834.1276387598491</v>
      </c>
      <c r="AK72" s="90">
        <f t="shared" ref="AK72:AK79" si="214">+K72*X72</f>
        <v>7773.4388023859265</v>
      </c>
      <c r="AL72" s="90">
        <f t="shared" ref="AL72:AL79" si="215">+L72*Y72</f>
        <v>8028.0945384130328</v>
      </c>
      <c r="AM72" s="90">
        <f t="shared" ref="AM72:AM79" si="216">+M72*Z72</f>
        <v>8652.233928454616</v>
      </c>
      <c r="AN72" s="91">
        <f>SUM(AB72:AM72)</f>
        <v>98799.785173299912</v>
      </c>
    </row>
    <row r="73" spans="1:40" x14ac:dyDescent="0.25">
      <c r="A73" s="5" t="s">
        <v>1</v>
      </c>
      <c r="B73" s="11">
        <v>6.0000000000000002E-5</v>
      </c>
      <c r="C73" s="12">
        <v>6.0000000000000002E-5</v>
      </c>
      <c r="D73" s="12">
        <v>6.0000000000000002E-5</v>
      </c>
      <c r="E73" s="12">
        <v>6.0000000000000002E-5</v>
      </c>
      <c r="F73" s="12">
        <v>6.0000000000000002E-5</v>
      </c>
      <c r="G73" s="12">
        <v>6.0000000000000002E-5</v>
      </c>
      <c r="H73" s="12">
        <v>6.0000000000000002E-5</v>
      </c>
      <c r="I73" s="12">
        <v>6.0000000000000002E-5</v>
      </c>
      <c r="J73" s="12">
        <v>6.0000000000000002E-5</v>
      </c>
      <c r="K73" s="12">
        <v>6.0000000000000002E-5</v>
      </c>
      <c r="L73" s="12">
        <v>6.0000000000000002E-5</v>
      </c>
      <c r="M73" s="12">
        <v>6.0000000000000002E-5</v>
      </c>
      <c r="N73" s="8"/>
      <c r="O73" s="89">
        <f>+'2018 Load Forecast Output'!C38</f>
        <v>53455304.790420003</v>
      </c>
      <c r="P73" s="89">
        <f>+'2018 Load Forecast Output'!D38</f>
        <v>47509840.250182703</v>
      </c>
      <c r="Q73" s="89">
        <f>+'2018 Load Forecast Output'!E38</f>
        <v>50175720.279608101</v>
      </c>
      <c r="R73" s="89">
        <f>+'2018 Load Forecast Output'!F38</f>
        <v>44507034.649748698</v>
      </c>
      <c r="S73" s="89">
        <f>+'2018 Load Forecast Output'!G38</f>
        <v>46769029.772811502</v>
      </c>
      <c r="T73" s="89">
        <f>+'2018 Load Forecast Output'!H38</f>
        <v>52252221.088999197</v>
      </c>
      <c r="U73" s="89">
        <f>+'2018 Load Forecast Output'!I38</f>
        <v>58675279.417845801</v>
      </c>
      <c r="V73" s="89">
        <f>+'2018 Load Forecast Output'!J38</f>
        <v>51974444.556190103</v>
      </c>
      <c r="W73" s="89">
        <f>+'2018 Load Forecast Output'!K38</f>
        <v>47659357.721344598</v>
      </c>
      <c r="X73" s="89">
        <f>+'2018 Load Forecast Output'!L38</f>
        <v>39444703.6049404</v>
      </c>
      <c r="Y73" s="89">
        <f>+'2018 Load Forecast Output'!M38</f>
        <v>48660536.680630498</v>
      </c>
      <c r="Z73" s="89">
        <f>+'2018 Load Forecast Output'!N38</f>
        <v>52159397.008111902</v>
      </c>
      <c r="AA73" s="8"/>
      <c r="AB73" s="90">
        <f t="shared" ref="AB73:AB79" si="217">+B73*O73</f>
        <v>3207.3182874252002</v>
      </c>
      <c r="AC73" s="90">
        <f t="shared" si="206"/>
        <v>2850.5904150109623</v>
      </c>
      <c r="AD73" s="90">
        <f t="shared" si="207"/>
        <v>3010.5432167764861</v>
      </c>
      <c r="AE73" s="90">
        <f t="shared" si="208"/>
        <v>2670.4220789849219</v>
      </c>
      <c r="AF73" s="90">
        <f t="shared" si="209"/>
        <v>2806.1417863686902</v>
      </c>
      <c r="AG73" s="90">
        <f t="shared" si="210"/>
        <v>3135.1332653399518</v>
      </c>
      <c r="AH73" s="90">
        <f t="shared" si="211"/>
        <v>3520.5167650707481</v>
      </c>
      <c r="AI73" s="90">
        <f t="shared" si="212"/>
        <v>3118.4666733714062</v>
      </c>
      <c r="AJ73" s="90">
        <f t="shared" si="213"/>
        <v>2859.561463280676</v>
      </c>
      <c r="AK73" s="90">
        <f t="shared" si="214"/>
        <v>2366.682216296424</v>
      </c>
      <c r="AL73" s="90">
        <f t="shared" si="215"/>
        <v>2919.6322008378297</v>
      </c>
      <c r="AM73" s="90">
        <f t="shared" si="216"/>
        <v>3129.5638204867141</v>
      </c>
      <c r="AN73" s="91">
        <f t="shared" ref="AN73:AN79" si="218">SUM(AB73:AM73)</f>
        <v>35594.572189250015</v>
      </c>
    </row>
    <row r="74" spans="1:40" x14ac:dyDescent="0.25">
      <c r="A74" s="5" t="s">
        <v>2</v>
      </c>
      <c r="B74" s="11">
        <v>2.1690000000000001E-2</v>
      </c>
      <c r="C74" s="12">
        <v>2.1690000000000001E-2</v>
      </c>
      <c r="D74" s="12">
        <v>2.1690000000000001E-2</v>
      </c>
      <c r="E74" s="12">
        <v>2.1690000000000001E-2</v>
      </c>
      <c r="F74" s="12">
        <v>2.1690000000000001E-2</v>
      </c>
      <c r="G74" s="12">
        <v>2.1690000000000001E-2</v>
      </c>
      <c r="H74" s="12">
        <v>2.1690000000000001E-2</v>
      </c>
      <c r="I74" s="12">
        <v>2.1690000000000001E-2</v>
      </c>
      <c r="J74" s="12">
        <v>2.1690000000000001E-2</v>
      </c>
      <c r="K74" s="12">
        <v>2.1690000000000001E-2</v>
      </c>
      <c r="L74" s="12">
        <v>2.1690000000000001E-2</v>
      </c>
      <c r="M74" s="12">
        <v>2.1690000000000001E-2</v>
      </c>
      <c r="N74" s="8"/>
      <c r="O74" s="89">
        <f t="shared" ref="O74:Z79" si="219">+O63</f>
        <v>390392.04396068002</v>
      </c>
      <c r="P74" s="89">
        <f t="shared" si="219"/>
        <v>408255.42620497401</v>
      </c>
      <c r="Q74" s="89">
        <f t="shared" si="219"/>
        <v>406893.21674387198</v>
      </c>
      <c r="R74" s="89">
        <f t="shared" si="219"/>
        <v>403219.63941027399</v>
      </c>
      <c r="S74" s="89">
        <f t="shared" si="219"/>
        <v>407189.19050985097</v>
      </c>
      <c r="T74" s="89">
        <f t="shared" si="219"/>
        <v>477841.12726136198</v>
      </c>
      <c r="U74" s="89">
        <f t="shared" si="219"/>
        <v>473987.26243184</v>
      </c>
      <c r="V74" s="89">
        <f t="shared" si="219"/>
        <v>435165.86438498797</v>
      </c>
      <c r="W74" s="89">
        <f t="shared" si="219"/>
        <v>424010.30380349699</v>
      </c>
      <c r="X74" s="89">
        <f t="shared" si="219"/>
        <v>429966.88196202501</v>
      </c>
      <c r="Y74" s="89">
        <f t="shared" si="219"/>
        <v>404723.44192085299</v>
      </c>
      <c r="Z74" s="89">
        <f t="shared" si="219"/>
        <v>418115.65658017498</v>
      </c>
      <c r="AA74" s="8"/>
      <c r="AB74" s="90">
        <f t="shared" si="217"/>
        <v>8467.6034335071508</v>
      </c>
      <c r="AC74" s="90">
        <f t="shared" si="206"/>
        <v>8855.0601943858874</v>
      </c>
      <c r="AD74" s="90">
        <f t="shared" si="207"/>
        <v>8825.513871174584</v>
      </c>
      <c r="AE74" s="90">
        <f t="shared" si="208"/>
        <v>8745.8339788088433</v>
      </c>
      <c r="AF74" s="90">
        <f t="shared" si="209"/>
        <v>8831.9335421586675</v>
      </c>
      <c r="AG74" s="90">
        <f t="shared" si="210"/>
        <v>10364.374050298942</v>
      </c>
      <c r="AH74" s="90">
        <f t="shared" si="211"/>
        <v>10280.783722146611</v>
      </c>
      <c r="AI74" s="90">
        <f t="shared" si="212"/>
        <v>9438.7475985103902</v>
      </c>
      <c r="AJ74" s="90">
        <f t="shared" si="213"/>
        <v>9196.7834894978496</v>
      </c>
      <c r="AK74" s="90">
        <f t="shared" si="214"/>
        <v>9325.9816697563238</v>
      </c>
      <c r="AL74" s="90">
        <f t="shared" si="215"/>
        <v>8778.4514552633009</v>
      </c>
      <c r="AM74" s="90">
        <f t="shared" si="216"/>
        <v>9068.9285912239957</v>
      </c>
      <c r="AN74" s="91">
        <f t="shared" si="218"/>
        <v>110179.99559673254</v>
      </c>
    </row>
    <row r="75" spans="1:40" x14ac:dyDescent="0.25">
      <c r="A75" s="5" t="s">
        <v>22</v>
      </c>
      <c r="B75" s="11">
        <v>2.4920000000000001E-2</v>
      </c>
      <c r="C75" s="12">
        <v>2.4920000000000001E-2</v>
      </c>
      <c r="D75" s="12">
        <v>2.4920000000000001E-2</v>
      </c>
      <c r="E75" s="12">
        <v>2.4920000000000001E-2</v>
      </c>
      <c r="F75" s="12">
        <v>2.4920000000000001E-2</v>
      </c>
      <c r="G75" s="12">
        <v>2.4920000000000001E-2</v>
      </c>
      <c r="H75" s="12">
        <v>2.4920000000000001E-2</v>
      </c>
      <c r="I75" s="12">
        <v>2.4920000000000001E-2</v>
      </c>
      <c r="J75" s="12">
        <v>2.4920000000000001E-2</v>
      </c>
      <c r="K75" s="12">
        <v>2.4920000000000001E-2</v>
      </c>
      <c r="L75" s="12">
        <v>2.4920000000000001E-2</v>
      </c>
      <c r="M75" s="12">
        <v>2.4920000000000001E-2</v>
      </c>
      <c r="N75" s="8"/>
      <c r="O75" s="89">
        <f t="shared" si="219"/>
        <v>47812.002904124463</v>
      </c>
      <c r="P75" s="89">
        <f t="shared" si="219"/>
        <v>46765.35290188135</v>
      </c>
      <c r="Q75" s="89">
        <f t="shared" si="219"/>
        <v>46408.840845735809</v>
      </c>
      <c r="R75" s="89">
        <f t="shared" si="219"/>
        <v>47999.492629581073</v>
      </c>
      <c r="S75" s="89">
        <f t="shared" si="219"/>
        <v>47600.787143247886</v>
      </c>
      <c r="T75" s="89">
        <f t="shared" si="219"/>
        <v>46276.261489269418</v>
      </c>
      <c r="U75" s="89">
        <f t="shared" si="219"/>
        <v>45631.163016697115</v>
      </c>
      <c r="V75" s="89">
        <f t="shared" si="219"/>
        <v>46811.919705158252</v>
      </c>
      <c r="W75" s="89">
        <f t="shared" si="219"/>
        <v>47046.119995290908</v>
      </c>
      <c r="X75" s="89">
        <f t="shared" si="219"/>
        <v>45777.006253830419</v>
      </c>
      <c r="Y75" s="89">
        <f t="shared" si="219"/>
        <v>44797.435536602934</v>
      </c>
      <c r="Z75" s="89">
        <f t="shared" si="219"/>
        <v>46553.035690886652</v>
      </c>
      <c r="AA75" s="8"/>
      <c r="AB75" s="90">
        <f t="shared" si="217"/>
        <v>1191.4751123707817</v>
      </c>
      <c r="AC75" s="90">
        <f t="shared" si="206"/>
        <v>1165.3925943148834</v>
      </c>
      <c r="AD75" s="90">
        <f t="shared" si="207"/>
        <v>1156.5083138757363</v>
      </c>
      <c r="AE75" s="90">
        <f t="shared" si="208"/>
        <v>1196.1473563291604</v>
      </c>
      <c r="AF75" s="90">
        <f t="shared" si="209"/>
        <v>1186.2116156097375</v>
      </c>
      <c r="AG75" s="90">
        <f t="shared" si="210"/>
        <v>1153.204436312594</v>
      </c>
      <c r="AH75" s="90">
        <f t="shared" si="211"/>
        <v>1137.1285823760923</v>
      </c>
      <c r="AI75" s="90">
        <f t="shared" si="212"/>
        <v>1166.5530390525437</v>
      </c>
      <c r="AJ75" s="90">
        <f t="shared" si="213"/>
        <v>1172.3893102826494</v>
      </c>
      <c r="AK75" s="90">
        <f t="shared" si="214"/>
        <v>1140.762995845454</v>
      </c>
      <c r="AL75" s="90">
        <f t="shared" si="215"/>
        <v>1116.3520935721451</v>
      </c>
      <c r="AM75" s="90">
        <f t="shared" si="216"/>
        <v>1160.1016494168955</v>
      </c>
      <c r="AN75" s="91">
        <f t="shared" si="218"/>
        <v>13942.227099358674</v>
      </c>
    </row>
    <row r="76" spans="1:40" x14ac:dyDescent="0.25">
      <c r="A76" s="5" t="s">
        <v>23</v>
      </c>
      <c r="B76" s="11">
        <v>2.4920000000000001E-2</v>
      </c>
      <c r="C76" s="12">
        <v>2.4920000000000001E-2</v>
      </c>
      <c r="D76" s="12">
        <v>2.4920000000000001E-2</v>
      </c>
      <c r="E76" s="12">
        <v>2.4920000000000001E-2</v>
      </c>
      <c r="F76" s="12">
        <v>2.4920000000000001E-2</v>
      </c>
      <c r="G76" s="12">
        <v>2.4920000000000001E-2</v>
      </c>
      <c r="H76" s="12">
        <v>2.4920000000000001E-2</v>
      </c>
      <c r="I76" s="12">
        <v>2.4920000000000001E-2</v>
      </c>
      <c r="J76" s="12">
        <v>2.4920000000000001E-2</v>
      </c>
      <c r="K76" s="12">
        <v>2.4920000000000001E-2</v>
      </c>
      <c r="L76" s="12">
        <v>2.4920000000000001E-2</v>
      </c>
      <c r="M76" s="12">
        <v>2.4920000000000001E-2</v>
      </c>
      <c r="N76" s="8"/>
      <c r="O76" s="89">
        <f t="shared" si="219"/>
        <v>179372.18941377112</v>
      </c>
      <c r="P76" s="89">
        <f t="shared" si="219"/>
        <v>180394.39781633695</v>
      </c>
      <c r="Q76" s="89">
        <f t="shared" si="219"/>
        <v>175659.41616719641</v>
      </c>
      <c r="R76" s="89">
        <f t="shared" si="219"/>
        <v>172787.35525907052</v>
      </c>
      <c r="S76" s="89">
        <f t="shared" si="219"/>
        <v>164026.71935138878</v>
      </c>
      <c r="T76" s="89">
        <f t="shared" si="219"/>
        <v>183587.11149928454</v>
      </c>
      <c r="U76" s="89">
        <f t="shared" si="219"/>
        <v>178193.45403219995</v>
      </c>
      <c r="V76" s="89">
        <f t="shared" si="219"/>
        <v>172265.01496948738</v>
      </c>
      <c r="W76" s="89">
        <f t="shared" si="219"/>
        <v>176625.24415939752</v>
      </c>
      <c r="X76" s="89">
        <f t="shared" si="219"/>
        <v>170559.23732776009</v>
      </c>
      <c r="Y76" s="89">
        <f t="shared" si="219"/>
        <v>169676.4126275818</v>
      </c>
      <c r="Z76" s="89">
        <f t="shared" si="219"/>
        <v>176130.32662692619</v>
      </c>
      <c r="AA76" s="8"/>
      <c r="AB76" s="90">
        <f t="shared" si="217"/>
        <v>4469.9549601911767</v>
      </c>
      <c r="AC76" s="90">
        <f t="shared" si="206"/>
        <v>4495.4283935831172</v>
      </c>
      <c r="AD76" s="90">
        <f t="shared" si="207"/>
        <v>4377.4326508865352</v>
      </c>
      <c r="AE76" s="90">
        <f t="shared" si="208"/>
        <v>4305.8608930560376</v>
      </c>
      <c r="AF76" s="90">
        <f t="shared" si="209"/>
        <v>4087.5458462366087</v>
      </c>
      <c r="AG76" s="90">
        <f t="shared" si="210"/>
        <v>4574.9908185621707</v>
      </c>
      <c r="AH76" s="90">
        <f t="shared" si="211"/>
        <v>4440.5808744824226</v>
      </c>
      <c r="AI76" s="90">
        <f t="shared" si="212"/>
        <v>4292.8441730396262</v>
      </c>
      <c r="AJ76" s="90">
        <f t="shared" si="213"/>
        <v>4401.5010844521867</v>
      </c>
      <c r="AK76" s="90">
        <f t="shared" si="214"/>
        <v>4250.3361942077818</v>
      </c>
      <c r="AL76" s="90">
        <f t="shared" si="215"/>
        <v>4228.3362026793384</v>
      </c>
      <c r="AM76" s="90">
        <f t="shared" si="216"/>
        <v>4389.1677395430006</v>
      </c>
      <c r="AN76" s="91">
        <f t="shared" si="218"/>
        <v>52313.979830920012</v>
      </c>
    </row>
    <row r="77" spans="1:40" x14ac:dyDescent="0.25">
      <c r="A77" s="5" t="s">
        <v>3</v>
      </c>
      <c r="B77" s="11">
        <v>6.0000000000000002E-5</v>
      </c>
      <c r="C77" s="12">
        <v>6.0000000000000002E-5</v>
      </c>
      <c r="D77" s="12">
        <v>6.0000000000000002E-5</v>
      </c>
      <c r="E77" s="12">
        <v>6.0000000000000002E-5</v>
      </c>
      <c r="F77" s="12">
        <v>6.0000000000000002E-5</v>
      </c>
      <c r="G77" s="12">
        <v>6.0000000000000002E-5</v>
      </c>
      <c r="H77" s="12">
        <v>6.0000000000000002E-5</v>
      </c>
      <c r="I77" s="12">
        <v>6.0000000000000002E-5</v>
      </c>
      <c r="J77" s="12">
        <v>6.0000000000000002E-5</v>
      </c>
      <c r="K77" s="12">
        <v>6.0000000000000002E-5</v>
      </c>
      <c r="L77" s="12">
        <v>6.0000000000000002E-5</v>
      </c>
      <c r="M77" s="12">
        <v>6.0000000000000002E-5</v>
      </c>
      <c r="N77" s="8"/>
      <c r="O77" s="89">
        <f>+'2018 Load Forecast Output'!C40</f>
        <v>898898.80686695303</v>
      </c>
      <c r="P77" s="89">
        <f>+'2018 Load Forecast Output'!D40</f>
        <v>850570.14020028699</v>
      </c>
      <c r="Q77" s="89">
        <f>+'2018 Load Forecast Output'!E40</f>
        <v>854555.973533615</v>
      </c>
      <c r="R77" s="89">
        <f>+'2018 Load Forecast Output'!F40</f>
        <v>823820.47353361698</v>
      </c>
      <c r="S77" s="89">
        <f>+'2018 Load Forecast Output'!G40</f>
        <v>822003.89318072598</v>
      </c>
      <c r="T77" s="89">
        <f>+'2018 Load Forecast Output'!H40</f>
        <v>1026201.64020028</v>
      </c>
      <c r="U77" s="89">
        <f>+'2018 Load Forecast Output'!I40</f>
        <v>1099754.9735336101</v>
      </c>
      <c r="V77" s="89">
        <f>+'2018 Load Forecast Output'!J40</f>
        <v>875621.14020027895</v>
      </c>
      <c r="W77" s="89">
        <f>+'2018 Load Forecast Output'!K40</f>
        <v>690978.30686694302</v>
      </c>
      <c r="X77" s="89">
        <f>+'2018 Load Forecast Output'!L40</f>
        <v>763092.30686694698</v>
      </c>
      <c r="Y77" s="89">
        <f>+'2018 Load Forecast Output'!M40</f>
        <v>959144.97353361198</v>
      </c>
      <c r="Z77" s="89">
        <f>+'2018 Load Forecast Output'!N40</f>
        <v>1063028.8068669499</v>
      </c>
      <c r="AA77" s="8"/>
      <c r="AB77" s="90">
        <f t="shared" si="217"/>
        <v>53.933928412017181</v>
      </c>
      <c r="AC77" s="90">
        <f t="shared" si="206"/>
        <v>51.034208412017222</v>
      </c>
      <c r="AD77" s="90">
        <f t="shared" si="207"/>
        <v>51.273358412016904</v>
      </c>
      <c r="AE77" s="90">
        <f t="shared" si="208"/>
        <v>49.429228412017018</v>
      </c>
      <c r="AF77" s="90">
        <f t="shared" si="209"/>
        <v>49.320233590843557</v>
      </c>
      <c r="AG77" s="90">
        <f t="shared" si="210"/>
        <v>61.5720984120168</v>
      </c>
      <c r="AH77" s="90">
        <f t="shared" si="211"/>
        <v>65.985298412016604</v>
      </c>
      <c r="AI77" s="90">
        <f t="shared" si="212"/>
        <v>52.537268412016736</v>
      </c>
      <c r="AJ77" s="90">
        <f t="shared" si="213"/>
        <v>41.458698412016581</v>
      </c>
      <c r="AK77" s="90">
        <f t="shared" si="214"/>
        <v>45.78553841201682</v>
      </c>
      <c r="AL77" s="90">
        <f t="shared" si="215"/>
        <v>57.548698412016719</v>
      </c>
      <c r="AM77" s="90">
        <f t="shared" si="216"/>
        <v>63.781728412016996</v>
      </c>
      <c r="AN77" s="91">
        <f t="shared" si="218"/>
        <v>643.6602861230291</v>
      </c>
    </row>
    <row r="78" spans="1:40" x14ac:dyDescent="0.25">
      <c r="A78" s="5" t="s">
        <v>4</v>
      </c>
      <c r="B78" s="11">
        <v>1.745E-2</v>
      </c>
      <c r="C78" s="12">
        <v>1.745E-2</v>
      </c>
      <c r="D78" s="12">
        <v>1.745E-2</v>
      </c>
      <c r="E78" s="12">
        <v>1.745E-2</v>
      </c>
      <c r="F78" s="12">
        <v>1.745E-2</v>
      </c>
      <c r="G78" s="12">
        <v>1.745E-2</v>
      </c>
      <c r="H78" s="12">
        <v>1.745E-2</v>
      </c>
      <c r="I78" s="12">
        <v>1.745E-2</v>
      </c>
      <c r="J78" s="12">
        <v>1.745E-2</v>
      </c>
      <c r="K78" s="12">
        <v>1.745E-2</v>
      </c>
      <c r="L78" s="12">
        <v>1.745E-2</v>
      </c>
      <c r="M78" s="12">
        <v>1.745E-2</v>
      </c>
      <c r="N78" s="8"/>
      <c r="O78" s="89">
        <f t="shared" si="219"/>
        <v>119.642445599876</v>
      </c>
      <c r="P78" s="89">
        <f t="shared" si="219"/>
        <v>67.439608277693694</v>
      </c>
      <c r="Q78" s="89">
        <f t="shared" si="219"/>
        <v>92.157068112057601</v>
      </c>
      <c r="R78" s="89">
        <f t="shared" si="219"/>
        <v>63.416615726086</v>
      </c>
      <c r="S78" s="89">
        <f t="shared" si="219"/>
        <v>103.244240994176</v>
      </c>
      <c r="T78" s="89">
        <f t="shared" si="219"/>
        <v>89.9243204179283</v>
      </c>
      <c r="U78" s="89">
        <f t="shared" si="219"/>
        <v>130.44055967890401</v>
      </c>
      <c r="V78" s="89">
        <f t="shared" si="219"/>
        <v>77.555171592626706</v>
      </c>
      <c r="W78" s="89">
        <f t="shared" si="219"/>
        <v>76.834838361252295</v>
      </c>
      <c r="X78" s="89">
        <f t="shared" si="219"/>
        <v>76.283745421008007</v>
      </c>
      <c r="Y78" s="89">
        <f t="shared" si="219"/>
        <v>92.828005029349896</v>
      </c>
      <c r="Z78" s="89">
        <f t="shared" si="219"/>
        <v>92.779019098443399</v>
      </c>
      <c r="AA78" s="8"/>
      <c r="AB78" s="90">
        <f t="shared" si="217"/>
        <v>2.0877606757178362</v>
      </c>
      <c r="AC78" s="90">
        <f t="shared" si="206"/>
        <v>1.1768211644457549</v>
      </c>
      <c r="AD78" s="90">
        <f t="shared" si="207"/>
        <v>1.6081408385554052</v>
      </c>
      <c r="AE78" s="90">
        <f t="shared" si="208"/>
        <v>1.1066199444202007</v>
      </c>
      <c r="AF78" s="90">
        <f t="shared" si="209"/>
        <v>1.8016120053483711</v>
      </c>
      <c r="AG78" s="90">
        <f t="shared" si="210"/>
        <v>1.5691793912928489</v>
      </c>
      <c r="AH78" s="90">
        <f t="shared" si="211"/>
        <v>2.276187766396875</v>
      </c>
      <c r="AI78" s="90">
        <f t="shared" si="212"/>
        <v>1.3533377442913361</v>
      </c>
      <c r="AJ78" s="90">
        <f t="shared" si="213"/>
        <v>1.3407679294038526</v>
      </c>
      <c r="AK78" s="90">
        <f t="shared" si="214"/>
        <v>1.3311513575965896</v>
      </c>
      <c r="AL78" s="90">
        <f t="shared" si="215"/>
        <v>1.6198486877621556</v>
      </c>
      <c r="AM78" s="90">
        <f t="shared" si="216"/>
        <v>1.6189938832678374</v>
      </c>
      <c r="AN78" s="91">
        <f t="shared" si="218"/>
        <v>18.89042138849906</v>
      </c>
    </row>
    <row r="79" spans="1:40" x14ac:dyDescent="0.25">
      <c r="A79" s="5" t="s">
        <v>5</v>
      </c>
      <c r="B79" s="11">
        <v>1.702E-2</v>
      </c>
      <c r="C79" s="12">
        <v>1.702E-2</v>
      </c>
      <c r="D79" s="12">
        <v>1.702E-2</v>
      </c>
      <c r="E79" s="12">
        <v>1.702E-2</v>
      </c>
      <c r="F79" s="12">
        <v>1.702E-2</v>
      </c>
      <c r="G79" s="12">
        <v>1.702E-2</v>
      </c>
      <c r="H79" s="12">
        <v>1.702E-2</v>
      </c>
      <c r="I79" s="12">
        <v>1.702E-2</v>
      </c>
      <c r="J79" s="12">
        <v>1.702E-2</v>
      </c>
      <c r="K79" s="12">
        <v>1.702E-2</v>
      </c>
      <c r="L79" s="12">
        <v>1.702E-2</v>
      </c>
      <c r="M79" s="12">
        <v>1.702E-2</v>
      </c>
      <c r="N79" s="8"/>
      <c r="O79" s="89">
        <f t="shared" si="219"/>
        <v>9154.8200132374604</v>
      </c>
      <c r="P79" s="89">
        <f t="shared" si="219"/>
        <v>9154.4139562752607</v>
      </c>
      <c r="Q79" s="89">
        <f t="shared" si="219"/>
        <v>9154.0078993130701</v>
      </c>
      <c r="R79" s="89">
        <f t="shared" si="219"/>
        <v>9153.6018423508795</v>
      </c>
      <c r="S79" s="89">
        <f t="shared" si="219"/>
        <v>9153.1957853886906</v>
      </c>
      <c r="T79" s="89">
        <f t="shared" si="219"/>
        <v>9152.7897284264891</v>
      </c>
      <c r="U79" s="89">
        <f t="shared" si="219"/>
        <v>9152.3836714643003</v>
      </c>
      <c r="V79" s="89">
        <f t="shared" si="219"/>
        <v>9151.9776145021096</v>
      </c>
      <c r="W79" s="89">
        <f t="shared" si="219"/>
        <v>9151.5715575399208</v>
      </c>
      <c r="X79" s="89">
        <f t="shared" si="219"/>
        <v>9151.1655005777193</v>
      </c>
      <c r="Y79" s="89">
        <f t="shared" si="219"/>
        <v>9150.7594436155305</v>
      </c>
      <c r="Z79" s="89">
        <f t="shared" si="219"/>
        <v>9150.3533866533398</v>
      </c>
      <c r="AA79" s="8"/>
      <c r="AB79" s="90">
        <f t="shared" si="217"/>
        <v>155.81503662530159</v>
      </c>
      <c r="AC79" s="90">
        <f t="shared" si="206"/>
        <v>155.80812553580495</v>
      </c>
      <c r="AD79" s="90">
        <f t="shared" si="207"/>
        <v>155.80121444630845</v>
      </c>
      <c r="AE79" s="90">
        <f t="shared" si="208"/>
        <v>155.79430335681198</v>
      </c>
      <c r="AF79" s="90">
        <f t="shared" si="209"/>
        <v>155.78739226731551</v>
      </c>
      <c r="AG79" s="90">
        <f t="shared" si="210"/>
        <v>155.78048117781884</v>
      </c>
      <c r="AH79" s="90">
        <f t="shared" si="211"/>
        <v>155.7735700883224</v>
      </c>
      <c r="AI79" s="90">
        <f t="shared" si="212"/>
        <v>155.7666589988259</v>
      </c>
      <c r="AJ79" s="90">
        <f t="shared" si="213"/>
        <v>155.75974790932946</v>
      </c>
      <c r="AK79" s="90">
        <f t="shared" si="214"/>
        <v>155.75283681983279</v>
      </c>
      <c r="AL79" s="90">
        <f t="shared" si="215"/>
        <v>155.74592573033632</v>
      </c>
      <c r="AM79" s="90">
        <f t="shared" si="216"/>
        <v>155.73901464083986</v>
      </c>
      <c r="AN79" s="91">
        <f t="shared" si="218"/>
        <v>1869.324307596848</v>
      </c>
    </row>
    <row r="80" spans="1:40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8">
        <f>SUM(O72:O79)</f>
        <v>200084608.51558834</v>
      </c>
      <c r="P80" s="88">
        <f t="shared" ref="P80" si="220">SUM(P72:P79)</f>
        <v>178856960.14873773</v>
      </c>
      <c r="Q80" s="88">
        <f t="shared" ref="Q80" si="221">SUM(Q72:Q79)</f>
        <v>183408303.83058393</v>
      </c>
      <c r="R80" s="88">
        <f t="shared" ref="R80" si="222">SUM(R72:R79)</f>
        <v>164844692.98114732</v>
      </c>
      <c r="S80" s="88">
        <f t="shared" ref="S80" si="223">SUM(S72:S79)</f>
        <v>167799857.67480013</v>
      </c>
      <c r="T80" s="88">
        <f t="shared" ref="T80" si="224">SUM(T72:T79)</f>
        <v>192450037.16139325</v>
      </c>
      <c r="U80" s="88">
        <f t="shared" ref="U80" si="225">SUM(U72:U79)</f>
        <v>227399340.26072532</v>
      </c>
      <c r="V80" s="88">
        <f t="shared" ref="V80" si="226">SUM(V72:V79)</f>
        <v>211516492.42626309</v>
      </c>
      <c r="W80" s="88">
        <f t="shared" ref="W80" si="227">SUM(W72:W79)</f>
        <v>179576037.78156567</v>
      </c>
      <c r="X80" s="88">
        <f t="shared" ref="X80" si="228">SUM(X72:X79)</f>
        <v>170420637.57718495</v>
      </c>
      <c r="Y80" s="88">
        <f t="shared" ref="Y80" si="229">SUM(Y72:Y79)</f>
        <v>184049695.81462973</v>
      </c>
      <c r="Z80" s="88">
        <f t="shared" ref="Z80" si="230">SUM(Z72:Z79)</f>
        <v>198076364.23330855</v>
      </c>
      <c r="AA80" s="8"/>
      <c r="AB80" s="91">
        <f>SUM(AB72:AB79)</f>
        <v>26254.40192576524</v>
      </c>
      <c r="AC80" s="91">
        <f t="shared" ref="AC80" si="231">SUM(AC72:AC79)</f>
        <v>25365.605653341194</v>
      </c>
      <c r="AD80" s="91">
        <f t="shared" ref="AD80" si="232">SUM(AD72:AD79)</f>
        <v>25483.070101991005</v>
      </c>
      <c r="AE80" s="91">
        <f t="shared" ref="AE80" si="233">SUM(AE72:AE79)</f>
        <v>24257.431445683364</v>
      </c>
      <c r="AF80" s="91">
        <f t="shared" ref="AF80" si="234">SUM(AF72:AF79)</f>
        <v>24293.587206948592</v>
      </c>
      <c r="AG80" s="91">
        <f t="shared" ref="AG80" si="235">SUM(AG72:AG79)</f>
        <v>27753.904508924225</v>
      </c>
      <c r="AH80" s="91">
        <f t="shared" ref="AH80" si="236">SUM(AH72:AH79)</f>
        <v>29618.077846723187</v>
      </c>
      <c r="AI80" s="91">
        <f t="shared" ref="AI80" si="237">SUM(AI72:AI79)</f>
        <v>27706.446180030292</v>
      </c>
      <c r="AJ80" s="91">
        <f t="shared" ref="AJ80" si="238">SUM(AJ72:AJ79)</f>
        <v>25662.922200523961</v>
      </c>
      <c r="AK80" s="91">
        <f t="shared" ref="AK80" si="239">SUM(AK72:AK79)</f>
        <v>25060.071405081355</v>
      </c>
      <c r="AL80" s="91">
        <f t="shared" ref="AL80" si="240">SUM(AL72:AL79)</f>
        <v>25285.780963595767</v>
      </c>
      <c r="AM80" s="91">
        <f t="shared" ref="AM80" si="241">SUM(AM72:AM79)</f>
        <v>26621.135466061347</v>
      </c>
      <c r="AN80" s="91">
        <f t="shared" ref="AN80" si="242">SUM(AN72:AN79)</f>
        <v>313362.43490466953</v>
      </c>
    </row>
    <row r="81" spans="1:40" x14ac:dyDescent="0.25">
      <c r="A81" s="6"/>
      <c r="B81" s="208" t="s">
        <v>20</v>
      </c>
      <c r="C81" s="208"/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7"/>
      <c r="O81" s="208" t="s">
        <v>24</v>
      </c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7"/>
      <c r="AB81" s="208" t="s">
        <v>31</v>
      </c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6"/>
    </row>
    <row r="82" spans="1:40" x14ac:dyDescent="0.25">
      <c r="A82" s="6" t="s">
        <v>30</v>
      </c>
      <c r="B82" s="6" t="s">
        <v>6</v>
      </c>
      <c r="C82" s="6" t="s">
        <v>7</v>
      </c>
      <c r="D82" s="6" t="s">
        <v>8</v>
      </c>
      <c r="E82" s="6" t="s">
        <v>9</v>
      </c>
      <c r="F82" s="6" t="s">
        <v>10</v>
      </c>
      <c r="G82" s="6" t="s">
        <v>11</v>
      </c>
      <c r="H82" s="6" t="s">
        <v>12</v>
      </c>
      <c r="I82" s="6" t="s">
        <v>13</v>
      </c>
      <c r="J82" s="6" t="s">
        <v>14</v>
      </c>
      <c r="K82" s="6" t="s">
        <v>15</v>
      </c>
      <c r="L82" s="6" t="s">
        <v>16</v>
      </c>
      <c r="M82" s="6" t="s">
        <v>17</v>
      </c>
      <c r="N82" s="7"/>
      <c r="O82" s="6" t="s">
        <v>6</v>
      </c>
      <c r="P82" s="6" t="s">
        <v>7</v>
      </c>
      <c r="Q82" s="6" t="s">
        <v>8</v>
      </c>
      <c r="R82" s="6" t="s">
        <v>9</v>
      </c>
      <c r="S82" s="6" t="s">
        <v>10</v>
      </c>
      <c r="T82" s="6" t="s">
        <v>11</v>
      </c>
      <c r="U82" s="6" t="s">
        <v>12</v>
      </c>
      <c r="V82" s="6" t="s">
        <v>13</v>
      </c>
      <c r="W82" s="6" t="s">
        <v>14</v>
      </c>
      <c r="X82" s="6" t="s">
        <v>15</v>
      </c>
      <c r="Y82" s="6" t="s">
        <v>16</v>
      </c>
      <c r="Z82" s="6" t="s">
        <v>17</v>
      </c>
      <c r="AA82" s="7"/>
      <c r="AB82" s="6" t="s">
        <v>6</v>
      </c>
      <c r="AC82" s="6" t="s">
        <v>7</v>
      </c>
      <c r="AD82" s="6" t="s">
        <v>8</v>
      </c>
      <c r="AE82" s="6" t="s">
        <v>9</v>
      </c>
      <c r="AF82" s="6" t="s">
        <v>10</v>
      </c>
      <c r="AG82" s="6" t="s">
        <v>11</v>
      </c>
      <c r="AH82" s="6" t="s">
        <v>12</v>
      </c>
      <c r="AI82" s="6" t="s">
        <v>13</v>
      </c>
      <c r="AJ82" s="6" t="s">
        <v>14</v>
      </c>
      <c r="AK82" s="6" t="s">
        <v>15</v>
      </c>
      <c r="AL82" s="6" t="s">
        <v>16</v>
      </c>
      <c r="AM82" s="6" t="s">
        <v>17</v>
      </c>
      <c r="AN82" s="6" t="s">
        <v>19</v>
      </c>
    </row>
    <row r="83" spans="1:40" x14ac:dyDescent="0.25">
      <c r="A83" s="5" t="s">
        <v>0</v>
      </c>
      <c r="B83" s="197">
        <v>0.56999999999999995</v>
      </c>
      <c r="C83" s="197">
        <v>0.56999999999999995</v>
      </c>
      <c r="D83" s="197">
        <v>0.56999999999999995</v>
      </c>
      <c r="E83" s="197">
        <v>0.56999999999999995</v>
      </c>
      <c r="F83" s="197">
        <v>0.56999999999999995</v>
      </c>
      <c r="G83" s="197">
        <v>0.56999999999999995</v>
      </c>
      <c r="H83" s="197">
        <v>0.56999999999999995</v>
      </c>
      <c r="I83" s="197">
        <v>0.56999999999999995</v>
      </c>
      <c r="J83" s="197">
        <v>0.56999999999999995</v>
      </c>
      <c r="K83" s="197">
        <v>0.56999999999999995</v>
      </c>
      <c r="L83" s="197">
        <v>0.56999999999999995</v>
      </c>
      <c r="M83" s="197">
        <v>0.56999999999999995</v>
      </c>
      <c r="N83" s="8"/>
      <c r="O83" s="87">
        <f>+'[21]RRR 2.1.2'!$F$54</f>
        <v>223311</v>
      </c>
      <c r="P83" s="87">
        <f>+O83</f>
        <v>223311</v>
      </c>
      <c r="Q83" s="87">
        <f t="shared" ref="Q83:Z83" si="243">+P83</f>
        <v>223311</v>
      </c>
      <c r="R83" s="87">
        <f t="shared" si="243"/>
        <v>223311</v>
      </c>
      <c r="S83" s="87">
        <f t="shared" si="243"/>
        <v>223311</v>
      </c>
      <c r="T83" s="87">
        <f t="shared" si="243"/>
        <v>223311</v>
      </c>
      <c r="U83" s="87">
        <f t="shared" si="243"/>
        <v>223311</v>
      </c>
      <c r="V83" s="87">
        <f t="shared" si="243"/>
        <v>223311</v>
      </c>
      <c r="W83" s="87">
        <f t="shared" si="243"/>
        <v>223311</v>
      </c>
      <c r="X83" s="87">
        <f t="shared" si="243"/>
        <v>223311</v>
      </c>
      <c r="Y83" s="87">
        <f t="shared" si="243"/>
        <v>223311</v>
      </c>
      <c r="Z83" s="87">
        <f t="shared" si="243"/>
        <v>223311</v>
      </c>
      <c r="AA83" s="8"/>
      <c r="AB83" s="90">
        <f>+B83*O83</f>
        <v>127287.26999999999</v>
      </c>
      <c r="AC83" s="90">
        <f t="shared" ref="AC83:AC84" si="244">+C83*P83</f>
        <v>127287.26999999999</v>
      </c>
      <c r="AD83" s="90">
        <f t="shared" ref="AD83:AD84" si="245">+D83*Q83</f>
        <v>127287.26999999999</v>
      </c>
      <c r="AE83" s="90">
        <f t="shared" ref="AE83:AE84" si="246">+E83*R83</f>
        <v>127287.26999999999</v>
      </c>
      <c r="AF83" s="90">
        <f t="shared" ref="AF83:AF84" si="247">+F83*S83</f>
        <v>127287.26999999999</v>
      </c>
      <c r="AG83" s="90">
        <f t="shared" ref="AG83:AG84" si="248">+G83*T83</f>
        <v>127287.26999999999</v>
      </c>
      <c r="AH83" s="90">
        <f t="shared" ref="AH83:AH84" si="249">+H83*U83</f>
        <v>127287.26999999999</v>
      </c>
      <c r="AI83" s="90">
        <f t="shared" ref="AI83:AI84" si="250">+I83*V83</f>
        <v>127287.26999999999</v>
      </c>
      <c r="AJ83" s="90">
        <f t="shared" ref="AJ83:AJ84" si="251">+J83*W83</f>
        <v>127287.26999999999</v>
      </c>
      <c r="AK83" s="90">
        <f t="shared" ref="AK83:AK84" si="252">+K83*X83</f>
        <v>127287.26999999999</v>
      </c>
      <c r="AL83" s="90">
        <f t="shared" ref="AL83:AL84" si="253">+L83*Y83</f>
        <v>127287.26999999999</v>
      </c>
      <c r="AM83" s="90">
        <f t="shared" ref="AM83:AM84" si="254">+M83*Z83</f>
        <v>127287.26999999999</v>
      </c>
      <c r="AN83" s="91">
        <f>SUM(AB83:AM83)</f>
        <v>1527447.24</v>
      </c>
    </row>
    <row r="84" spans="1:40" x14ac:dyDescent="0.25">
      <c r="A84" s="5" t="s">
        <v>1</v>
      </c>
      <c r="B84" s="197">
        <v>0.56999999999999995</v>
      </c>
      <c r="C84" s="197">
        <v>0.56999999999999995</v>
      </c>
      <c r="D84" s="197">
        <v>0.56999999999999995</v>
      </c>
      <c r="E84" s="197">
        <v>0.56999999999999995</v>
      </c>
      <c r="F84" s="197">
        <v>0.56999999999999995</v>
      </c>
      <c r="G84" s="197">
        <v>0.56999999999999995</v>
      </c>
      <c r="H84" s="197">
        <v>0.56999999999999995</v>
      </c>
      <c r="I84" s="197">
        <v>0.56999999999999995</v>
      </c>
      <c r="J84" s="197">
        <v>0.56999999999999995</v>
      </c>
      <c r="K84" s="197">
        <v>0.56999999999999995</v>
      </c>
      <c r="L84" s="197">
        <v>0.56999999999999995</v>
      </c>
      <c r="M84" s="197">
        <v>0.56999999999999995</v>
      </c>
      <c r="N84" s="8"/>
      <c r="O84" s="87">
        <f>+'[21]RRR 2.1.2'!$F$55</f>
        <v>18774</v>
      </c>
      <c r="P84" s="87">
        <f>+O84</f>
        <v>18774</v>
      </c>
      <c r="Q84" s="87">
        <f t="shared" ref="Q84:Z84" si="255">+P84</f>
        <v>18774</v>
      </c>
      <c r="R84" s="87">
        <f t="shared" si="255"/>
        <v>18774</v>
      </c>
      <c r="S84" s="87">
        <f t="shared" si="255"/>
        <v>18774</v>
      </c>
      <c r="T84" s="87">
        <f t="shared" si="255"/>
        <v>18774</v>
      </c>
      <c r="U84" s="87">
        <f t="shared" si="255"/>
        <v>18774</v>
      </c>
      <c r="V84" s="87">
        <f t="shared" si="255"/>
        <v>18774</v>
      </c>
      <c r="W84" s="87">
        <f t="shared" si="255"/>
        <v>18774</v>
      </c>
      <c r="X84" s="87">
        <f t="shared" si="255"/>
        <v>18774</v>
      </c>
      <c r="Y84" s="87">
        <f t="shared" si="255"/>
        <v>18774</v>
      </c>
      <c r="Z84" s="87">
        <f t="shared" si="255"/>
        <v>18774</v>
      </c>
      <c r="AA84" s="8"/>
      <c r="AB84" s="90">
        <f t="shared" ref="AB84" si="256">+B84*O84</f>
        <v>10701.179999999998</v>
      </c>
      <c r="AC84" s="90">
        <f t="shared" si="244"/>
        <v>10701.179999999998</v>
      </c>
      <c r="AD84" s="90">
        <f t="shared" si="245"/>
        <v>10701.179999999998</v>
      </c>
      <c r="AE84" s="90">
        <f t="shared" si="246"/>
        <v>10701.179999999998</v>
      </c>
      <c r="AF84" s="90">
        <f t="shared" si="247"/>
        <v>10701.179999999998</v>
      </c>
      <c r="AG84" s="90">
        <f t="shared" si="248"/>
        <v>10701.179999999998</v>
      </c>
      <c r="AH84" s="90">
        <f t="shared" si="249"/>
        <v>10701.179999999998</v>
      </c>
      <c r="AI84" s="90">
        <f t="shared" si="250"/>
        <v>10701.179999999998</v>
      </c>
      <c r="AJ84" s="90">
        <f t="shared" si="251"/>
        <v>10701.179999999998</v>
      </c>
      <c r="AK84" s="90">
        <f t="shared" si="252"/>
        <v>10701.179999999998</v>
      </c>
      <c r="AL84" s="90">
        <f t="shared" si="253"/>
        <v>10701.179999999998</v>
      </c>
      <c r="AM84" s="90">
        <f t="shared" si="254"/>
        <v>10701.179999999998</v>
      </c>
      <c r="AN84" s="91">
        <f t="shared" ref="AN84" si="257">SUM(AB84:AM84)</f>
        <v>128414.15999999996</v>
      </c>
    </row>
    <row r="85" spans="1:40" x14ac:dyDescent="0.25">
      <c r="A85" s="5" t="s">
        <v>2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8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5"/>
    </row>
    <row r="86" spans="1:40" x14ac:dyDescent="0.25">
      <c r="A86" s="5" t="s">
        <v>22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8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5"/>
    </row>
    <row r="87" spans="1:40" x14ac:dyDescent="0.25">
      <c r="A87" s="5" t="s">
        <v>23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8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5"/>
    </row>
    <row r="88" spans="1:40" x14ac:dyDescent="0.25">
      <c r="A88" s="5" t="s">
        <v>3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8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5"/>
    </row>
    <row r="89" spans="1:40" x14ac:dyDescent="0.25">
      <c r="A89" s="5" t="s">
        <v>4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8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5"/>
    </row>
    <row r="90" spans="1:40" x14ac:dyDescent="0.25">
      <c r="A90" s="5" t="s">
        <v>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8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5"/>
    </row>
    <row r="91" spans="1:40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9">
        <f>SUM(O83:O84)</f>
        <v>242085</v>
      </c>
      <c r="P91" s="89">
        <f t="shared" ref="P91:Z91" si="258">SUM(P83:P84)</f>
        <v>242085</v>
      </c>
      <c r="Q91" s="89">
        <f t="shared" si="258"/>
        <v>242085</v>
      </c>
      <c r="R91" s="89">
        <f t="shared" si="258"/>
        <v>242085</v>
      </c>
      <c r="S91" s="89">
        <f t="shared" si="258"/>
        <v>242085</v>
      </c>
      <c r="T91" s="89">
        <f t="shared" si="258"/>
        <v>242085</v>
      </c>
      <c r="U91" s="89">
        <f t="shared" si="258"/>
        <v>242085</v>
      </c>
      <c r="V91" s="89">
        <f t="shared" si="258"/>
        <v>242085</v>
      </c>
      <c r="W91" s="89">
        <f t="shared" si="258"/>
        <v>242085</v>
      </c>
      <c r="X91" s="89">
        <f t="shared" si="258"/>
        <v>242085</v>
      </c>
      <c r="Y91" s="89">
        <f t="shared" si="258"/>
        <v>242085</v>
      </c>
      <c r="Z91" s="89">
        <f t="shared" si="258"/>
        <v>242085</v>
      </c>
      <c r="AA91" s="8"/>
      <c r="AB91" s="91">
        <f>SUM(AB83:AB90)</f>
        <v>137988.44999999998</v>
      </c>
      <c r="AC91" s="91">
        <f t="shared" ref="AC91" si="259">SUM(AC83:AC90)</f>
        <v>137988.44999999998</v>
      </c>
      <c r="AD91" s="91">
        <f t="shared" ref="AD91" si="260">SUM(AD83:AD90)</f>
        <v>137988.44999999998</v>
      </c>
      <c r="AE91" s="91">
        <f t="shared" ref="AE91" si="261">SUM(AE83:AE90)</f>
        <v>137988.44999999998</v>
      </c>
      <c r="AF91" s="91">
        <f t="shared" ref="AF91" si="262">SUM(AF83:AF90)</f>
        <v>137988.44999999998</v>
      </c>
      <c r="AG91" s="91">
        <f t="shared" ref="AG91" si="263">SUM(AG83:AG90)</f>
        <v>137988.44999999998</v>
      </c>
      <c r="AH91" s="91">
        <f t="shared" ref="AH91" si="264">SUM(AH83:AH90)</f>
        <v>137988.44999999998</v>
      </c>
      <c r="AI91" s="91">
        <f t="shared" ref="AI91" si="265">SUM(AI83:AI90)</f>
        <v>137988.44999999998</v>
      </c>
      <c r="AJ91" s="91">
        <f t="shared" ref="AJ91" si="266">SUM(AJ83:AJ90)</f>
        <v>137988.44999999998</v>
      </c>
      <c r="AK91" s="91">
        <f t="shared" ref="AK91" si="267">SUM(AK83:AK90)</f>
        <v>137988.44999999998</v>
      </c>
      <c r="AL91" s="91">
        <f t="shared" ref="AL91" si="268">SUM(AL83:AL90)</f>
        <v>137988.44999999998</v>
      </c>
      <c r="AM91" s="91">
        <f t="shared" ref="AM91" si="269">SUM(AM83:AM90)</f>
        <v>137988.44999999998</v>
      </c>
      <c r="AN91" s="91">
        <f t="shared" ref="AN91" si="270">SUM(AN83:AN90)</f>
        <v>1655861.4</v>
      </c>
    </row>
  </sheetData>
  <mergeCells count="27">
    <mergeCell ref="AB15:AM15"/>
    <mergeCell ref="O4:AA4"/>
    <mergeCell ref="B81:M81"/>
    <mergeCell ref="O81:Z81"/>
    <mergeCell ref="AB81:AM81"/>
    <mergeCell ref="B48:M48"/>
    <mergeCell ref="O48:Z48"/>
    <mergeCell ref="AB48:AM48"/>
    <mergeCell ref="B59:M59"/>
    <mergeCell ref="O59:Z59"/>
    <mergeCell ref="AB59:AM59"/>
    <mergeCell ref="AB1:AN3"/>
    <mergeCell ref="O1:AA3"/>
    <mergeCell ref="A1:N3"/>
    <mergeCell ref="B70:M70"/>
    <mergeCell ref="O70:Z70"/>
    <mergeCell ref="AB70:AM70"/>
    <mergeCell ref="B26:M26"/>
    <mergeCell ref="O26:Z26"/>
    <mergeCell ref="AB26:AM26"/>
    <mergeCell ref="B37:M37"/>
    <mergeCell ref="O37:Z37"/>
    <mergeCell ref="AB37:AM37"/>
    <mergeCell ref="B4:M4"/>
    <mergeCell ref="AB4:AM4"/>
    <mergeCell ref="B15:M15"/>
    <mergeCell ref="O15:Z15"/>
  </mergeCells>
  <pageMargins left="0.70866141732283472" right="0.70866141732283472" top="0.74803149606299213" bottom="0.74803149606299213" header="0.31496062992125984" footer="0.31496062992125984"/>
  <pageSetup scale="50" fitToWidth="0" orientation="landscape" r:id="rId1"/>
  <colBreaks count="2" manualBreakCount="2">
    <brk id="14" max="1048575" man="1"/>
    <brk id="2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5"/>
  <sheetViews>
    <sheetView zoomScale="90" zoomScaleNormal="90" workbookViewId="0">
      <selection activeCell="M9" sqref="M9"/>
    </sheetView>
  </sheetViews>
  <sheetFormatPr defaultRowHeight="14.4" x14ac:dyDescent="0.3"/>
  <cols>
    <col min="2" max="2" width="58.109375" customWidth="1"/>
    <col min="3" max="3" width="14.33203125" customWidth="1"/>
    <col min="4" max="5" width="12.33203125" customWidth="1"/>
    <col min="8" max="8" width="14.109375" bestFit="1" customWidth="1"/>
    <col min="9" max="9" width="12.5546875" customWidth="1"/>
    <col min="10" max="10" width="12" customWidth="1"/>
    <col min="11" max="11" width="13" customWidth="1"/>
    <col min="12" max="12" width="12" customWidth="1"/>
    <col min="13" max="13" width="11.6640625" customWidth="1"/>
  </cols>
  <sheetData>
    <row r="1" spans="2:13" x14ac:dyDescent="0.3">
      <c r="B1" s="144" t="s">
        <v>84</v>
      </c>
    </row>
    <row r="2" spans="2:13" ht="15" thickBot="1" x14ac:dyDescent="0.35"/>
    <row r="3" spans="2:13" ht="15" thickBot="1" x14ac:dyDescent="0.35">
      <c r="B3" s="145"/>
      <c r="C3" s="146" t="s">
        <v>85</v>
      </c>
      <c r="D3" s="147" t="s">
        <v>86</v>
      </c>
      <c r="E3" s="148" t="s">
        <v>86</v>
      </c>
      <c r="F3" s="1"/>
    </row>
    <row r="4" spans="2:13" ht="40.799999999999997" thickBot="1" x14ac:dyDescent="0.35">
      <c r="B4" s="149" t="s">
        <v>87</v>
      </c>
      <c r="C4" s="150" t="s">
        <v>88</v>
      </c>
      <c r="D4" s="150" t="s">
        <v>88</v>
      </c>
      <c r="E4" s="2" t="s">
        <v>89</v>
      </c>
      <c r="F4" s="1"/>
      <c r="H4" s="151" t="s">
        <v>90</v>
      </c>
      <c r="I4" s="152" t="s">
        <v>89</v>
      </c>
      <c r="J4" s="153" t="s">
        <v>91</v>
      </c>
      <c r="K4" s="152" t="s">
        <v>92</v>
      </c>
      <c r="L4" s="153" t="s">
        <v>93</v>
      </c>
      <c r="M4" s="152" t="s">
        <v>94</v>
      </c>
    </row>
    <row r="5" spans="2:13" ht="15" thickBot="1" x14ac:dyDescent="0.35">
      <c r="B5" s="154" t="s">
        <v>95</v>
      </c>
      <c r="C5" s="155">
        <v>22.81</v>
      </c>
      <c r="D5" s="155">
        <v>22.81</v>
      </c>
      <c r="E5" s="156">
        <f>D5</f>
        <v>22.81</v>
      </c>
      <c r="F5" s="1"/>
      <c r="H5" s="157" t="s">
        <v>96</v>
      </c>
      <c r="I5" s="158">
        <f>F18</f>
        <v>22.81</v>
      </c>
      <c r="J5" s="158">
        <f>F20</f>
        <v>19.21</v>
      </c>
      <c r="K5" s="159">
        <f>+J5*(1+$C$23)</f>
        <v>19.51736</v>
      </c>
      <c r="L5" s="159">
        <f>K5</f>
        <v>19.51736</v>
      </c>
      <c r="M5" s="159">
        <f t="shared" ref="L5:M5" si="0">+L5*(1+$C$23)</f>
        <v>19.829637760000001</v>
      </c>
    </row>
    <row r="6" spans="2:13" x14ac:dyDescent="0.3">
      <c r="B6" s="160" t="s">
        <v>97</v>
      </c>
      <c r="C6" s="161">
        <v>24.83</v>
      </c>
      <c r="D6" s="161">
        <v>24.83</v>
      </c>
      <c r="E6" s="162">
        <f>D6</f>
        <v>24.83</v>
      </c>
      <c r="F6" s="1"/>
      <c r="H6" s="163" t="s">
        <v>98</v>
      </c>
      <c r="I6" s="164">
        <f>E10</f>
        <v>82.16</v>
      </c>
      <c r="J6" s="164">
        <f t="shared" ref="J6:M8" si="1">I6*(1+$C$23)</f>
        <v>83.474559999999997</v>
      </c>
      <c r="K6" s="165">
        <f>J6</f>
        <v>83.474559999999997</v>
      </c>
      <c r="L6" s="165">
        <f t="shared" si="1"/>
        <v>84.810152959999996</v>
      </c>
      <c r="M6" s="165">
        <f>L6</f>
        <v>84.810152959999996</v>
      </c>
    </row>
    <row r="7" spans="2:13" x14ac:dyDescent="0.3">
      <c r="B7" s="166" t="s">
        <v>99</v>
      </c>
      <c r="C7" s="167">
        <v>87.67</v>
      </c>
      <c r="D7" s="167">
        <v>70.39</v>
      </c>
      <c r="E7" s="168">
        <f>E10-SUM(E6,E8:E9)</f>
        <v>54.93</v>
      </c>
      <c r="F7" s="1"/>
      <c r="H7" s="163" t="s">
        <v>100</v>
      </c>
      <c r="I7" s="164">
        <f>E7</f>
        <v>54.93</v>
      </c>
      <c r="J7" s="164">
        <f t="shared" si="1"/>
        <v>55.808880000000002</v>
      </c>
      <c r="K7" s="165">
        <f>J7</f>
        <v>55.808880000000002</v>
      </c>
      <c r="L7" s="165">
        <f t="shared" si="1"/>
        <v>56.701822079999999</v>
      </c>
      <c r="M7" s="165">
        <f>L7</f>
        <v>56.701822079999999</v>
      </c>
    </row>
    <row r="8" spans="2:13" ht="15" thickBot="1" x14ac:dyDescent="0.35">
      <c r="B8" s="169" t="s">
        <v>101</v>
      </c>
      <c r="C8" s="170">
        <v>1</v>
      </c>
      <c r="D8" s="170">
        <v>1</v>
      </c>
      <c r="E8" s="171">
        <f>D8</f>
        <v>1</v>
      </c>
      <c r="F8" s="1"/>
      <c r="H8" s="172" t="s">
        <v>102</v>
      </c>
      <c r="I8" s="173">
        <f>C7</f>
        <v>87.67</v>
      </c>
      <c r="J8" s="174">
        <f t="shared" si="1"/>
        <v>89.072720000000004</v>
      </c>
      <c r="K8" s="175">
        <f>J8</f>
        <v>89.072720000000004</v>
      </c>
      <c r="L8" s="175">
        <f t="shared" si="1"/>
        <v>90.497883520000002</v>
      </c>
      <c r="M8" s="175">
        <f>L8</f>
        <v>90.497883520000002</v>
      </c>
    </row>
    <row r="9" spans="2:13" x14ac:dyDescent="0.3">
      <c r="B9" s="169" t="s">
        <v>103</v>
      </c>
      <c r="C9" s="170">
        <v>1.4</v>
      </c>
      <c r="D9" s="170">
        <v>1.4</v>
      </c>
      <c r="E9" s="171">
        <f>D9</f>
        <v>1.4</v>
      </c>
      <c r="F9" s="1"/>
    </row>
    <row r="10" spans="2:13" ht="15" thickBot="1" x14ac:dyDescent="0.35">
      <c r="B10" s="176" t="s">
        <v>104</v>
      </c>
      <c r="C10" s="177">
        <f>SUM(C6:C9)</f>
        <v>114.9</v>
      </c>
      <c r="D10" s="178">
        <f>SUM(D6:D9)</f>
        <v>97.62</v>
      </c>
      <c r="E10" s="179">
        <v>82.16</v>
      </c>
      <c r="F10" s="1"/>
    </row>
    <row r="11" spans="2:13" x14ac:dyDescent="0.3">
      <c r="B11" s="180" t="s">
        <v>105</v>
      </c>
      <c r="C11" s="181"/>
      <c r="D11" s="181"/>
      <c r="E11" s="181"/>
      <c r="F11" s="181"/>
      <c r="G11" s="182"/>
    </row>
    <row r="12" spans="2:13" x14ac:dyDescent="0.3">
      <c r="B12" s="180" t="s">
        <v>106</v>
      </c>
      <c r="C12" s="181"/>
      <c r="D12" s="181"/>
      <c r="E12" s="181"/>
      <c r="F12" s="181"/>
      <c r="G12" s="182"/>
    </row>
    <row r="13" spans="2:13" ht="15" thickBot="1" x14ac:dyDescent="0.35">
      <c r="B13" s="1"/>
      <c r="C13" s="181"/>
      <c r="D13" s="181"/>
      <c r="E13" s="181"/>
      <c r="F13" s="181"/>
      <c r="G13" s="182"/>
      <c r="J13" s="183"/>
    </row>
    <row r="14" spans="2:13" x14ac:dyDescent="0.3">
      <c r="B14" s="184" t="s">
        <v>107</v>
      </c>
      <c r="C14" s="185" t="s">
        <v>108</v>
      </c>
      <c r="D14" s="185" t="s">
        <v>109</v>
      </c>
      <c r="E14" s="185" t="s">
        <v>110</v>
      </c>
      <c r="F14" s="186" t="s">
        <v>111</v>
      </c>
      <c r="G14" s="187"/>
      <c r="J14" s="183"/>
    </row>
    <row r="15" spans="2:13" x14ac:dyDescent="0.3">
      <c r="B15" s="188" t="s">
        <v>112</v>
      </c>
      <c r="C15" s="189">
        <v>26.49</v>
      </c>
      <c r="D15" s="189">
        <v>11.55</v>
      </c>
      <c r="E15" s="189">
        <v>18.45</v>
      </c>
      <c r="F15" s="162"/>
    </row>
    <row r="16" spans="2:13" x14ac:dyDescent="0.3">
      <c r="B16" s="188" t="s">
        <v>113</v>
      </c>
      <c r="C16" s="189">
        <v>31.3</v>
      </c>
      <c r="D16" s="189">
        <v>16.57</v>
      </c>
      <c r="E16" s="189">
        <v>23.26</v>
      </c>
      <c r="F16" s="162"/>
    </row>
    <row r="17" spans="2:8" x14ac:dyDescent="0.3">
      <c r="B17" s="188" t="s">
        <v>114</v>
      </c>
      <c r="C17" s="189">
        <v>34.57</v>
      </c>
      <c r="D17" s="189">
        <v>20.47</v>
      </c>
      <c r="E17" s="189">
        <v>26.89</v>
      </c>
      <c r="F17" s="162"/>
    </row>
    <row r="18" spans="2:8" ht="15" thickBot="1" x14ac:dyDescent="0.35">
      <c r="B18" s="190" t="s">
        <v>115</v>
      </c>
      <c r="C18" s="191">
        <v>29.32</v>
      </c>
      <c r="D18" s="191">
        <v>16.95</v>
      </c>
      <c r="E18" s="191">
        <v>22.63</v>
      </c>
      <c r="F18" s="192">
        <v>22.81</v>
      </c>
    </row>
    <row r="19" spans="2:8" x14ac:dyDescent="0.3">
      <c r="B19" s="188" t="s">
        <v>116</v>
      </c>
      <c r="C19" s="189">
        <v>26.76</v>
      </c>
      <c r="D19" s="189">
        <v>13.01</v>
      </c>
      <c r="E19" s="189">
        <v>19.36</v>
      </c>
      <c r="F19" s="162"/>
    </row>
    <row r="20" spans="2:8" ht="15" thickBot="1" x14ac:dyDescent="0.35">
      <c r="B20" s="190" t="s">
        <v>117</v>
      </c>
      <c r="C20" s="191">
        <v>26.27</v>
      </c>
      <c r="D20" s="191">
        <v>13.05</v>
      </c>
      <c r="E20" s="191">
        <v>19.059999999999999</v>
      </c>
      <c r="F20" s="192">
        <v>19.21</v>
      </c>
    </row>
    <row r="21" spans="2:8" x14ac:dyDescent="0.3">
      <c r="B21" s="180" t="s">
        <v>118</v>
      </c>
    </row>
    <row r="22" spans="2:8" ht="15" thickBot="1" x14ac:dyDescent="0.35"/>
    <row r="23" spans="2:8" ht="15" thickBot="1" x14ac:dyDescent="0.35">
      <c r="B23" s="193" t="s">
        <v>119</v>
      </c>
      <c r="C23" s="194">
        <v>1.6E-2</v>
      </c>
    </row>
    <row r="25" spans="2:8" x14ac:dyDescent="0.3">
      <c r="B25" s="1"/>
      <c r="C25" s="1"/>
      <c r="D25" s="1"/>
      <c r="E25" s="1"/>
      <c r="F25" s="1"/>
      <c r="G25" s="1"/>
      <c r="H25" s="1"/>
    </row>
  </sheetData>
  <pageMargins left="0.70866141732283472" right="0.70866141732283472" top="0.74803149606299213" bottom="0.74803149606299213" header="0.31496062992125984" footer="0.31496062992125984"/>
  <pageSetup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B1:Q59"/>
  <sheetViews>
    <sheetView workbookViewId="0">
      <selection activeCell="C6" sqref="C6"/>
    </sheetView>
  </sheetViews>
  <sheetFormatPr defaultColWidth="9.109375" defaultRowHeight="13.2" x14ac:dyDescent="0.25"/>
  <cols>
    <col min="1" max="1" width="2.5546875" style="1" customWidth="1"/>
    <col min="2" max="2" width="29.109375" style="1" bestFit="1" customWidth="1"/>
    <col min="3" max="14" width="12.33203125" style="1" bestFit="1" customWidth="1"/>
    <col min="15" max="15" width="14" style="1" bestFit="1" customWidth="1"/>
    <col min="16" max="16" width="16.88671875" style="1" bestFit="1" customWidth="1"/>
    <col min="17" max="17" width="12.109375" style="1" bestFit="1" customWidth="1"/>
    <col min="18" max="16384" width="9.109375" style="1"/>
  </cols>
  <sheetData>
    <row r="1" spans="2:16" ht="13.5" thickBot="1" x14ac:dyDescent="0.25"/>
    <row r="2" spans="2:16" ht="13.5" thickBot="1" x14ac:dyDescent="0.25">
      <c r="B2" s="17" t="s">
        <v>78</v>
      </c>
      <c r="C2" s="18">
        <v>43101</v>
      </c>
      <c r="D2" s="18">
        <v>43132</v>
      </c>
      <c r="E2" s="18">
        <v>43160</v>
      </c>
      <c r="F2" s="18">
        <v>43191</v>
      </c>
      <c r="G2" s="18">
        <v>43221</v>
      </c>
      <c r="H2" s="18">
        <v>43252</v>
      </c>
      <c r="I2" s="18">
        <v>43282</v>
      </c>
      <c r="J2" s="18">
        <v>43313</v>
      </c>
      <c r="K2" s="18">
        <v>43344</v>
      </c>
      <c r="L2" s="18">
        <v>43374</v>
      </c>
      <c r="M2" s="18">
        <v>43405</v>
      </c>
      <c r="N2" s="18">
        <v>43435</v>
      </c>
      <c r="O2" s="19" t="s">
        <v>19</v>
      </c>
    </row>
    <row r="3" spans="2:16" ht="13.5" thickBot="1" x14ac:dyDescent="0.25">
      <c r="B3" s="20" t="s">
        <v>32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>
        <f>SUM(C3:N3)</f>
        <v>0</v>
      </c>
    </row>
    <row r="4" spans="2:16" ht="13.5" thickBot="1" x14ac:dyDescent="0.25"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</row>
    <row r="5" spans="2:16" ht="12.75" x14ac:dyDescent="0.2">
      <c r="B5" s="26" t="s">
        <v>33</v>
      </c>
      <c r="C5" s="27">
        <f>+C37*'2018 COP Forecast'!$D$6</f>
        <v>150602978.92448547</v>
      </c>
      <c r="D5" s="27">
        <f>+D37*'2018 COP Forecast'!$D$6</f>
        <v>134773300.22025317</v>
      </c>
      <c r="E5" s="27">
        <f>+E37*'2018 COP Forecast'!$D$6</f>
        <v>136732759.11439541</v>
      </c>
      <c r="F5" s="27">
        <f>+F37*'2018 COP Forecast'!$D$6</f>
        <v>123386189.63605291</v>
      </c>
      <c r="G5" s="27">
        <f>+G37*'2018 COP Forecast'!$D$6</f>
        <v>124112861.32981735</v>
      </c>
      <c r="H5" s="27">
        <f>+H37*'2018 COP Forecast'!$D$6</f>
        <v>143702099.10545322</v>
      </c>
      <c r="I5" s="27">
        <f>+I37*'2018 COP Forecast'!$D$6</f>
        <v>173243373.46881154</v>
      </c>
      <c r="J5" s="27">
        <f>+J37*'2018 COP Forecast'!$D$6</f>
        <v>163991266.36971223</v>
      </c>
      <c r="K5" s="27">
        <f>+K37*'2018 COP Forecast'!$D$6</f>
        <v>135517348.88363412</v>
      </c>
      <c r="L5" s="27">
        <f>+L37*'2018 COP Forecast'!$D$6</f>
        <v>134467533.18092129</v>
      </c>
      <c r="M5" s="27">
        <f>+M37*'2018 COP Forecast'!$D$6</f>
        <v>138872652.91035512</v>
      </c>
      <c r="N5" s="27">
        <f>+N37*'2018 COP Forecast'!$D$6</f>
        <v>149669223.93554631</v>
      </c>
      <c r="O5" s="28">
        <f t="shared" ref="O5:O28" si="0">SUM(C5:N5)</f>
        <v>1709071587.079438</v>
      </c>
      <c r="P5" s="29"/>
    </row>
    <row r="6" spans="2:16" ht="12.75" x14ac:dyDescent="0.2">
      <c r="B6" s="30" t="s">
        <v>34</v>
      </c>
      <c r="C6" s="31">
        <f>+C5*'2018 COP Forecast'!$E$35</f>
        <v>142349935.67942369</v>
      </c>
      <c r="D6" s="31">
        <f>+D5*'2018 COP Forecast'!$E$35</f>
        <v>127387723.3681833</v>
      </c>
      <c r="E6" s="31">
        <f>+E5*'2018 COP Forecast'!$E$35</f>
        <v>129239803.91492654</v>
      </c>
      <c r="F6" s="31">
        <f>+F5*'2018 COP Forecast'!$E$35</f>
        <v>116624626.44399722</v>
      </c>
      <c r="G6" s="31">
        <f>+G5*'2018 COP Forecast'!$E$35</f>
        <v>117311476.52894337</v>
      </c>
      <c r="H6" s="31">
        <f>+H5*'2018 COP Forecast'!$E$35</f>
        <v>135827224.07447439</v>
      </c>
      <c r="I6" s="31">
        <f>+I5*'2018 COP Forecast'!$E$35</f>
        <v>163749636.60272068</v>
      </c>
      <c r="J6" s="31">
        <f>+J5*'2018 COP Forecast'!$E$35</f>
        <v>155004544.97265202</v>
      </c>
      <c r="K6" s="31">
        <f>+K5*'2018 COP Forecast'!$E$35</f>
        <v>128090998.16481097</v>
      </c>
      <c r="L6" s="31">
        <f>+L5*'2018 COP Forecast'!$E$35</f>
        <v>127098712.36260681</v>
      </c>
      <c r="M6" s="31">
        <f>+M5*'2018 COP Forecast'!$E$35</f>
        <v>131262431.53086767</v>
      </c>
      <c r="N6" s="31">
        <f>+N5*'2018 COP Forecast'!$E$35</f>
        <v>141467350.46387836</v>
      </c>
      <c r="O6" s="32">
        <f t="shared" si="0"/>
        <v>1615414464.1074848</v>
      </c>
      <c r="P6" s="29"/>
    </row>
    <row r="7" spans="2:16" ht="13.5" thickBot="1" x14ac:dyDescent="0.25">
      <c r="B7" s="33" t="s">
        <v>35</v>
      </c>
      <c r="C7" s="34">
        <f t="shared" ref="C7:N7" si="1">+C5-C6</f>
        <v>8253043.245061785</v>
      </c>
      <c r="D7" s="34">
        <f t="shared" si="1"/>
        <v>7385576.8520698696</v>
      </c>
      <c r="E7" s="34">
        <f t="shared" si="1"/>
        <v>7492955.199468866</v>
      </c>
      <c r="F7" s="34">
        <f t="shared" si="1"/>
        <v>6761563.1920556873</v>
      </c>
      <c r="G7" s="34">
        <f t="shared" si="1"/>
        <v>6801384.8008739799</v>
      </c>
      <c r="H7" s="34">
        <f t="shared" si="1"/>
        <v>7874875.0309788287</v>
      </c>
      <c r="I7" s="34">
        <f t="shared" si="1"/>
        <v>9493736.8660908639</v>
      </c>
      <c r="J7" s="34">
        <f t="shared" si="1"/>
        <v>8986721.3970602155</v>
      </c>
      <c r="K7" s="34">
        <f t="shared" si="1"/>
        <v>7426350.7188231498</v>
      </c>
      <c r="L7" s="34">
        <f t="shared" si="1"/>
        <v>7368820.8183144778</v>
      </c>
      <c r="M7" s="34">
        <f t="shared" si="1"/>
        <v>7610221.3794874549</v>
      </c>
      <c r="N7" s="34">
        <f t="shared" si="1"/>
        <v>8201873.4716679454</v>
      </c>
      <c r="O7" s="35">
        <f t="shared" si="0"/>
        <v>93657122.971953124</v>
      </c>
      <c r="P7" s="29"/>
    </row>
    <row r="8" spans="2:16" ht="12.75" x14ac:dyDescent="0.2">
      <c r="B8" s="36" t="s">
        <v>36</v>
      </c>
      <c r="C8" s="31">
        <f>+C38*'2018 COP Forecast'!$D$9</f>
        <v>55481260.841976926</v>
      </c>
      <c r="D8" s="31">
        <f>+D38*'2018 COP Forecast'!$D$9</f>
        <v>49310463.195664629</v>
      </c>
      <c r="E8" s="31">
        <f>+E38*'2018 COP Forecast'!$D$9</f>
        <v>52077380.07820525</v>
      </c>
      <c r="F8" s="31">
        <f>+F38*'2018 COP Forecast'!$D$9</f>
        <v>46193851.262974173</v>
      </c>
      <c r="G8" s="31">
        <f>+G38*'2018 COP Forecast'!$D$9</f>
        <v>48541576.001201063</v>
      </c>
      <c r="H8" s="31">
        <f>+H38*'2018 COP Forecast'!$D$9</f>
        <v>54232580.268272266</v>
      </c>
      <c r="I8" s="31">
        <f>+I38*'2018 COP Forecast'!$D$9</f>
        <v>60899072.507782161</v>
      </c>
      <c r="J8" s="31">
        <f>+J38*'2018 COP Forecast'!$D$9</f>
        <v>53944276.004869707</v>
      </c>
      <c r="K8" s="31">
        <f>+K38*'2018 COP Forecast'!$D$9</f>
        <v>49465647.378983557</v>
      </c>
      <c r="L8" s="31">
        <f>+L38*'2018 COP Forecast'!$D$9</f>
        <v>40939657.871567644</v>
      </c>
      <c r="M8" s="31">
        <f>+M38*'2018 COP Forecast'!$D$9</f>
        <v>50504771.020826399</v>
      </c>
      <c r="N8" s="31">
        <f>+N38*'2018 COP Forecast'!$D$9</f>
        <v>54136238.154719345</v>
      </c>
      <c r="O8" s="32">
        <f t="shared" si="0"/>
        <v>615726774.58704317</v>
      </c>
      <c r="P8" s="29"/>
    </row>
    <row r="9" spans="2:16" ht="12.75" x14ac:dyDescent="0.2">
      <c r="B9" s="30" t="s">
        <v>34</v>
      </c>
      <c r="C9" s="31">
        <f>+C8*'2018 COP Forecast'!$E$36</f>
        <v>45794232.698967755</v>
      </c>
      <c r="D9" s="31">
        <f>+D8*'2018 COP Forecast'!$E$36</f>
        <v>40700856.321701586</v>
      </c>
      <c r="E9" s="31">
        <f>+E8*'2018 COP Forecast'!$E$36</f>
        <v>42984669.516550615</v>
      </c>
      <c r="F9" s="31">
        <f>+F8*'2018 COP Forecast'!$E$36</f>
        <v>38128404.832458884</v>
      </c>
      <c r="G9" s="31">
        <f>+G8*'2018 COP Forecast'!$E$36</f>
        <v>40066216.831391357</v>
      </c>
      <c r="H9" s="31">
        <f>+H8*'2018 COP Forecast'!$E$36</f>
        <v>44763571.753431931</v>
      </c>
      <c r="I9" s="31">
        <f>+I8*'2018 COP Forecast'!$E$36</f>
        <v>50266094.4479234</v>
      </c>
      <c r="J9" s="31">
        <f>+J8*'2018 COP Forecast'!$E$36</f>
        <v>44525605.414419457</v>
      </c>
      <c r="K9" s="31">
        <f>+K8*'2018 COP Forecast'!$E$36</f>
        <v>40828945.346613027</v>
      </c>
      <c r="L9" s="31">
        <f>+L8*'2018 COP Forecast'!$E$36</f>
        <v>33791593.607191935</v>
      </c>
      <c r="M9" s="31">
        <f>+M8*'2018 COP Forecast'!$E$36</f>
        <v>41686638.000590108</v>
      </c>
      <c r="N9" s="31">
        <f>+N8*'2018 COP Forecast'!$E$36</f>
        <v>44684050.972905345</v>
      </c>
      <c r="O9" s="32">
        <f t="shared" si="0"/>
        <v>508220879.74414545</v>
      </c>
      <c r="P9" s="29"/>
    </row>
    <row r="10" spans="2:16" ht="13.5" thickBot="1" x14ac:dyDescent="0.25">
      <c r="B10" s="30" t="s">
        <v>35</v>
      </c>
      <c r="C10" s="34">
        <f t="shared" ref="C10:N10" si="2">+C8-C9</f>
        <v>9687028.1430091709</v>
      </c>
      <c r="D10" s="34">
        <f t="shared" si="2"/>
        <v>8609606.8739630431</v>
      </c>
      <c r="E10" s="34">
        <f t="shared" si="2"/>
        <v>9092710.5616546348</v>
      </c>
      <c r="F10" s="34">
        <f t="shared" si="2"/>
        <v>8065446.4305152893</v>
      </c>
      <c r="G10" s="34">
        <f t="shared" si="2"/>
        <v>8475359.1698097065</v>
      </c>
      <c r="H10" s="34">
        <f t="shared" si="2"/>
        <v>9469008.5148403347</v>
      </c>
      <c r="I10" s="34">
        <f t="shared" si="2"/>
        <v>10632978.059858762</v>
      </c>
      <c r="J10" s="34">
        <f t="shared" si="2"/>
        <v>9418670.5904502496</v>
      </c>
      <c r="K10" s="34">
        <f t="shared" si="2"/>
        <v>8636702.0323705301</v>
      </c>
      <c r="L10" s="34">
        <f t="shared" si="2"/>
        <v>7148064.264375709</v>
      </c>
      <c r="M10" s="34">
        <f t="shared" si="2"/>
        <v>8818133.020236291</v>
      </c>
      <c r="N10" s="34">
        <f t="shared" si="2"/>
        <v>9452187.181814</v>
      </c>
      <c r="O10" s="35">
        <f t="shared" si="0"/>
        <v>107505894.84289773</v>
      </c>
      <c r="P10" s="29"/>
    </row>
    <row r="11" spans="2:16" ht="12.75" x14ac:dyDescent="0.2">
      <c r="B11" s="26" t="s">
        <v>37</v>
      </c>
      <c r="C11" s="37">
        <f>C39*'2018 COP Forecast'!$D$12</f>
        <v>169523012.54903233</v>
      </c>
      <c r="D11" s="37">
        <f>D39*'2018 COP Forecast'!$D$12</f>
        <v>155570446.9256312</v>
      </c>
      <c r="E11" s="37">
        <f>E39*'2018 COP Forecast'!$D$12</f>
        <v>161269427.66381496</v>
      </c>
      <c r="F11" s="37">
        <f>F39*'2018 COP Forecast'!$D$12</f>
        <v>148813436.55540836</v>
      </c>
      <c r="G11" s="37">
        <f>G39*'2018 COP Forecast'!$D$12</f>
        <v>152095256.84899431</v>
      </c>
      <c r="H11" s="37">
        <f>H39*'2018 COP Forecast'!$D$12</f>
        <v>163118406.36179405</v>
      </c>
      <c r="I11" s="37">
        <f>I39*'2018 COP Forecast'!$D$12</f>
        <v>178507556.40521866</v>
      </c>
      <c r="J11" s="37">
        <f>J39*'2018 COP Forecast'!$D$12</f>
        <v>173635439.60190755</v>
      </c>
      <c r="K11" s="37">
        <f>K39*'2018 COP Forecast'!$D$12</f>
        <v>153501387.36112279</v>
      </c>
      <c r="L11" s="37">
        <f>L39*'2018 COP Forecast'!$D$12</f>
        <v>144259160.91599289</v>
      </c>
      <c r="M11" s="37">
        <f>M39*'2018 COP Forecast'!$D$12</f>
        <v>151321210.62279537</v>
      </c>
      <c r="N11" s="37">
        <f>N39*'2018 COP Forecast'!$D$12</f>
        <v>163681154.83926114</v>
      </c>
      <c r="O11" s="28">
        <f t="shared" si="0"/>
        <v>1915295896.6509733</v>
      </c>
      <c r="P11" s="29"/>
    </row>
    <row r="12" spans="2:16" ht="12.75" x14ac:dyDescent="0.2">
      <c r="B12" s="30" t="s">
        <v>34</v>
      </c>
      <c r="C12" s="31">
        <f>+C11*'2018 COP Forecast'!$E$37</f>
        <v>18766197.489177879</v>
      </c>
      <c r="D12" s="31">
        <f>+D11*'2018 COP Forecast'!$E$37</f>
        <v>17221648.474667374</v>
      </c>
      <c r="E12" s="31">
        <f>+E11*'2018 COP Forecast'!$E$37</f>
        <v>17852525.642384317</v>
      </c>
      <c r="F12" s="31">
        <f>+F11*'2018 COP Forecast'!$E$37</f>
        <v>16473647.426683707</v>
      </c>
      <c r="G12" s="31">
        <f>+G11*'2018 COP Forecast'!$E$37</f>
        <v>16836944.93318367</v>
      </c>
      <c r="H12" s="31">
        <f>+H11*'2018 COP Forecast'!$E$37</f>
        <v>18057207.584250603</v>
      </c>
      <c r="I12" s="31">
        <f>+I11*'2018 COP Forecast'!$E$37</f>
        <v>19760786.494057707</v>
      </c>
      <c r="J12" s="31">
        <f>+J11*'2018 COP Forecast'!$E$37</f>
        <v>19221443.163931169</v>
      </c>
      <c r="K12" s="31">
        <f>+K11*'2018 COP Forecast'!$E$37</f>
        <v>16992603.580876295</v>
      </c>
      <c r="L12" s="31">
        <f>+L11*'2018 COP Forecast'!$E$37</f>
        <v>15969489.113400413</v>
      </c>
      <c r="M12" s="31">
        <f>+M11*'2018 COP Forecast'!$E$37</f>
        <v>16751258.015943449</v>
      </c>
      <c r="N12" s="31">
        <f>+N11*'2018 COP Forecast'!$E$37</f>
        <v>18119503.840706211</v>
      </c>
      <c r="O12" s="32">
        <f t="shared" si="0"/>
        <v>212023255.75926274</v>
      </c>
      <c r="P12" s="29"/>
    </row>
    <row r="13" spans="2:16" ht="13.5" thickBot="1" x14ac:dyDescent="0.25">
      <c r="B13" s="33" t="s">
        <v>35</v>
      </c>
      <c r="C13" s="34">
        <f t="shared" ref="C13:N13" si="3">+C11-C12</f>
        <v>150756815.05985445</v>
      </c>
      <c r="D13" s="34">
        <f t="shared" si="3"/>
        <v>138348798.45096382</v>
      </c>
      <c r="E13" s="34">
        <f t="shared" si="3"/>
        <v>143416902.02143064</v>
      </c>
      <c r="F13" s="34">
        <f t="shared" si="3"/>
        <v>132339789.12872465</v>
      </c>
      <c r="G13" s="34">
        <f t="shared" si="3"/>
        <v>135258311.91581064</v>
      </c>
      <c r="H13" s="34">
        <f t="shared" si="3"/>
        <v>145061198.77754346</v>
      </c>
      <c r="I13" s="34">
        <f t="shared" si="3"/>
        <v>158746769.91116095</v>
      </c>
      <c r="J13" s="34">
        <f t="shared" si="3"/>
        <v>154413996.43797639</v>
      </c>
      <c r="K13" s="34">
        <f t="shared" si="3"/>
        <v>136508783.7802465</v>
      </c>
      <c r="L13" s="34">
        <f t="shared" si="3"/>
        <v>128289671.80259247</v>
      </c>
      <c r="M13" s="34">
        <f t="shared" si="3"/>
        <v>134569952.60685194</v>
      </c>
      <c r="N13" s="34">
        <f t="shared" si="3"/>
        <v>145561650.99855494</v>
      </c>
      <c r="O13" s="35">
        <f t="shared" si="0"/>
        <v>1703272640.891711</v>
      </c>
      <c r="P13" s="29"/>
    </row>
    <row r="14" spans="2:16" ht="12.75" x14ac:dyDescent="0.2">
      <c r="B14" s="36" t="s">
        <v>38</v>
      </c>
      <c r="C14" s="38">
        <f>C40*'2018 COP Forecast'!$D$21</f>
        <v>932967.07164721063</v>
      </c>
      <c r="D14" s="38">
        <f>D40*'2018 COP Forecast'!$D$21</f>
        <v>882806.74851387786</v>
      </c>
      <c r="E14" s="38">
        <f>E40*'2018 COP Forecast'!$D$21</f>
        <v>886943.64493053907</v>
      </c>
      <c r="F14" s="38">
        <f>F40*'2018 COP Forecast'!$D$21</f>
        <v>855043.26948054112</v>
      </c>
      <c r="G14" s="38">
        <f>G40*'2018 COP Forecast'!$D$21</f>
        <v>853157.84073227551</v>
      </c>
      <c r="H14" s="38">
        <f>H40*'2018 COP Forecast'!$D$21</f>
        <v>1065094.6823638706</v>
      </c>
      <c r="I14" s="38">
        <f>I40*'2018 COP Forecast'!$D$21</f>
        <v>1141435.687030534</v>
      </c>
      <c r="J14" s="38">
        <f>J40*'2018 COP Forecast'!$D$21</f>
        <v>908807.18141386961</v>
      </c>
      <c r="K14" s="38">
        <f>K40*'2018 COP Forecast'!$D$21</f>
        <v>717166.38469720015</v>
      </c>
      <c r="L14" s="38">
        <f>L40*'2018 COP Forecast'!$D$21</f>
        <v>792013.50529720425</v>
      </c>
      <c r="M14" s="38">
        <f>M40*'2018 COP Forecast'!$D$21</f>
        <v>995496.56803053594</v>
      </c>
      <c r="N14" s="38">
        <f>N40*'2018 COP Forecast'!$D$21</f>
        <v>1103317.5986472073</v>
      </c>
      <c r="O14" s="32">
        <f t="shared" si="0"/>
        <v>11134250.182784865</v>
      </c>
      <c r="P14" s="29"/>
    </row>
    <row r="15" spans="2:16" ht="12.75" x14ac:dyDescent="0.2">
      <c r="B15" s="30" t="s">
        <v>34</v>
      </c>
      <c r="C15" s="31">
        <f>+C14*'2018 COP Forecast'!$E$40</f>
        <v>901619.37803986436</v>
      </c>
      <c r="D15" s="31">
        <f>+D14*'2018 COP Forecast'!$E$40</f>
        <v>853144.44176381163</v>
      </c>
      <c r="E15" s="31">
        <f>+E14*'2018 COP Forecast'!$E$40</f>
        <v>857142.338460873</v>
      </c>
      <c r="F15" s="31">
        <f>+F14*'2018 COP Forecast'!$E$40</f>
        <v>826313.81562599493</v>
      </c>
      <c r="G15" s="31">
        <f>+G14*'2018 COP Forecast'!$E$40</f>
        <v>824491.73728367104</v>
      </c>
      <c r="H15" s="31">
        <f>+H14*'2018 COP Forecast'!$E$40</f>
        <v>1029307.5010364446</v>
      </c>
      <c r="I15" s="31">
        <f>+I14*'2018 COP Forecast'!$E$40</f>
        <v>1103083.4479463082</v>
      </c>
      <c r="J15" s="31">
        <f>+J14*'2018 COP Forecast'!$E$40</f>
        <v>878271.26011836366</v>
      </c>
      <c r="K15" s="31">
        <f>+K14*'2018 COP Forecast'!$E$40</f>
        <v>693069.59417137422</v>
      </c>
      <c r="L15" s="31">
        <f>+L14*'2018 COP Forecast'!$E$40</f>
        <v>765401.85151921818</v>
      </c>
      <c r="M15" s="31">
        <f>+M14*'2018 COP Forecast'!$E$40</f>
        <v>962047.88334470999</v>
      </c>
      <c r="N15" s="31">
        <f>+N14*'2018 COP Forecast'!$E$40</f>
        <v>1066246.1273326611</v>
      </c>
      <c r="O15" s="32">
        <f t="shared" si="0"/>
        <v>10760139.376643294</v>
      </c>
      <c r="P15" s="29"/>
    </row>
    <row r="16" spans="2:16" ht="13.5" thickBot="1" x14ac:dyDescent="0.25">
      <c r="B16" s="30" t="s">
        <v>35</v>
      </c>
      <c r="C16" s="34">
        <f t="shared" ref="C16:N16" si="4">+C14-C15</f>
        <v>31347.693607346271</v>
      </c>
      <c r="D16" s="34">
        <f t="shared" si="4"/>
        <v>29662.306750066229</v>
      </c>
      <c r="E16" s="34">
        <f t="shared" si="4"/>
        <v>29801.306469666073</v>
      </c>
      <c r="F16" s="34">
        <f t="shared" si="4"/>
        <v>28729.453854546184</v>
      </c>
      <c r="G16" s="34">
        <f t="shared" si="4"/>
        <v>28666.103448604466</v>
      </c>
      <c r="H16" s="34">
        <f t="shared" si="4"/>
        <v>35787.181327425991</v>
      </c>
      <c r="I16" s="34">
        <f t="shared" si="4"/>
        <v>38352.239084225846</v>
      </c>
      <c r="J16" s="34">
        <f t="shared" si="4"/>
        <v>30535.921295505948</v>
      </c>
      <c r="K16" s="34">
        <f t="shared" si="4"/>
        <v>24096.790525825927</v>
      </c>
      <c r="L16" s="34">
        <f t="shared" si="4"/>
        <v>26611.653777986066</v>
      </c>
      <c r="M16" s="34">
        <f t="shared" si="4"/>
        <v>33448.684685825952</v>
      </c>
      <c r="N16" s="34">
        <f t="shared" si="4"/>
        <v>37071.471314546186</v>
      </c>
      <c r="O16" s="35">
        <f t="shared" si="0"/>
        <v>374110.80614157114</v>
      </c>
      <c r="P16" s="29"/>
    </row>
    <row r="17" spans="2:17" ht="12.75" x14ac:dyDescent="0.2">
      <c r="B17" s="26" t="s">
        <v>39</v>
      </c>
      <c r="C17" s="37">
        <f>C41*'2018 COP Forecast'!$D$24</f>
        <v>40274.190359905697</v>
      </c>
      <c r="D17" s="37">
        <f>D41*'2018 COP Forecast'!$D$24</f>
        <v>25025.362784888439</v>
      </c>
      <c r="E17" s="37">
        <f>E41*'2018 COP Forecast'!$D$24</f>
        <v>34526.595927745671</v>
      </c>
      <c r="F17" s="37">
        <f>F41*'2018 COP Forecast'!$D$24</f>
        <v>23673.547458698045</v>
      </c>
      <c r="G17" s="37">
        <f>G41*'2018 COP Forecast'!$D$24</f>
        <v>38558.763292031515</v>
      </c>
      <c r="H17" s="37">
        <f>H41*'2018 COP Forecast'!$D$24</f>
        <v>31400.76918492989</v>
      </c>
      <c r="I17" s="37">
        <f>I41*'2018 COP Forecast'!$D$24</f>
        <v>48000.526624929895</v>
      </c>
      <c r="J17" s="37">
        <f>J41*'2018 COP Forecast'!$D$24</f>
        <v>28771.440427745671</v>
      </c>
      <c r="K17" s="37">
        <f>K41*'2018 COP Forecast'!$D$24</f>
        <v>28534.650956317262</v>
      </c>
      <c r="L17" s="37">
        <f>L41*'2018 COP Forecast'!$D$24</f>
        <v>21575.383184888542</v>
      </c>
      <c r="M17" s="37">
        <f>M41*'2018 COP Forecast'!$D$24</f>
        <v>42083.545827745671</v>
      </c>
      <c r="N17" s="37">
        <f>N41*'2018 COP Forecast'!$D$24</f>
        <v>34205.736556317061</v>
      </c>
      <c r="O17" s="28">
        <f t="shared" si="0"/>
        <v>396630.51258614339</v>
      </c>
      <c r="P17" s="29"/>
    </row>
    <row r="18" spans="2:17" ht="12.75" x14ac:dyDescent="0.2">
      <c r="B18" s="30" t="s">
        <v>34</v>
      </c>
      <c r="C18" s="31">
        <f>+C17*'2018 COP Forecast'!$E$41</f>
        <v>39867.421037270651</v>
      </c>
      <c r="D18" s="31">
        <f>+D17*'2018 COP Forecast'!$E$41</f>
        <v>24772.606620761067</v>
      </c>
      <c r="E18" s="31">
        <f>+E17*'2018 COP Forecast'!$E$41</f>
        <v>34177.877308875439</v>
      </c>
      <c r="F18" s="31">
        <f>+F17*'2018 COP Forecast'!$E$41</f>
        <v>23434.444629365196</v>
      </c>
      <c r="G18" s="31">
        <f>+G17*'2018 COP Forecast'!$E$41</f>
        <v>38169.319782781997</v>
      </c>
      <c r="H18" s="31">
        <f>+H17*'2018 COP Forecast'!$E$41</f>
        <v>31083.621416162099</v>
      </c>
      <c r="I18" s="31">
        <f>+I17*'2018 COP Forecast'!$E$41</f>
        <v>47515.721306018102</v>
      </c>
      <c r="J18" s="31">
        <f>+J17*'2018 COP Forecast'!$E$41</f>
        <v>28480.848879425441</v>
      </c>
      <c r="K18" s="31">
        <f>+K17*'2018 COP Forecast'!$E$41</f>
        <v>28246.450981658458</v>
      </c>
      <c r="L18" s="31">
        <f>+L17*'2018 COP Forecast'!$E$41</f>
        <v>21357.471814721168</v>
      </c>
      <c r="M18" s="31">
        <f>+M17*'2018 COP Forecast'!$E$41</f>
        <v>41658.502014885438</v>
      </c>
      <c r="N18" s="31">
        <f>+N17*'2018 COP Forecast'!$E$41</f>
        <v>33860.258617098261</v>
      </c>
      <c r="O18" s="32">
        <f t="shared" si="0"/>
        <v>392624.54440902331</v>
      </c>
      <c r="P18" s="29"/>
    </row>
    <row r="19" spans="2:17" ht="13.5" thickBot="1" x14ac:dyDescent="0.25">
      <c r="B19" s="33" t="s">
        <v>35</v>
      </c>
      <c r="C19" s="34">
        <f t="shared" ref="C19:N19" si="5">+C17-C18</f>
        <v>406.76932263504568</v>
      </c>
      <c r="D19" s="34">
        <f t="shared" si="5"/>
        <v>252.75616412737145</v>
      </c>
      <c r="E19" s="34">
        <f t="shared" si="5"/>
        <v>348.7186188702326</v>
      </c>
      <c r="F19" s="34">
        <f t="shared" si="5"/>
        <v>239.10282933284907</v>
      </c>
      <c r="G19" s="34">
        <f t="shared" si="5"/>
        <v>389.44350924951868</v>
      </c>
      <c r="H19" s="34">
        <f t="shared" si="5"/>
        <v>317.14776876779069</v>
      </c>
      <c r="I19" s="34">
        <f t="shared" si="5"/>
        <v>484.80531891179271</v>
      </c>
      <c r="J19" s="34">
        <f t="shared" si="5"/>
        <v>290.59154832022978</v>
      </c>
      <c r="K19" s="34">
        <f t="shared" si="5"/>
        <v>288.19997465880442</v>
      </c>
      <c r="L19" s="34">
        <f t="shared" si="5"/>
        <v>217.91137016737412</v>
      </c>
      <c r="M19" s="34">
        <f t="shared" si="5"/>
        <v>425.04381286023272</v>
      </c>
      <c r="N19" s="34">
        <f t="shared" si="5"/>
        <v>345.47793921879929</v>
      </c>
      <c r="O19" s="35">
        <f t="shared" si="0"/>
        <v>4005.9681771200412</v>
      </c>
      <c r="P19" s="29"/>
    </row>
    <row r="20" spans="2:17" ht="12.75" x14ac:dyDescent="0.2">
      <c r="B20" s="36" t="s">
        <v>5</v>
      </c>
      <c r="C20" s="38">
        <f>C42*'2018 COP Forecast'!$D$27</f>
        <v>4067656.0541926813</v>
      </c>
      <c r="D20" s="38">
        <f>D42*'2018 COP Forecast'!$D$27</f>
        <v>4045791.2014426235</v>
      </c>
      <c r="E20" s="38">
        <f>E42*'2018 COP Forecast'!$D$27</f>
        <v>3431792.1929125497</v>
      </c>
      <c r="F20" s="38">
        <f>F42*'2018 COP Forecast'!$D$27</f>
        <v>3170358.8950253576</v>
      </c>
      <c r="G20" s="38">
        <f>G42*'2018 COP Forecast'!$D$27</f>
        <v>2744632.6394793326</v>
      </c>
      <c r="H20" s="38">
        <f>H42*'2018 COP Forecast'!$D$27</f>
        <v>2442127.1536896043</v>
      </c>
      <c r="I20" s="38">
        <f>I42*'2018 COP Forecast'!$D$27</f>
        <v>2662033.8182920651</v>
      </c>
      <c r="J20" s="38">
        <f>J42*'2018 COP Forecast'!$D$27</f>
        <v>2939511.6760363164</v>
      </c>
      <c r="K20" s="38">
        <f>K42*'2018 COP Forecast'!$D$27</f>
        <v>3396249.0336072543</v>
      </c>
      <c r="L20" s="38">
        <f>L42*'2018 COP Forecast'!$D$27</f>
        <v>3662354.1401088745</v>
      </c>
      <c r="M20" s="38">
        <f>M42*'2018 COP Forecast'!$D$27</f>
        <v>4067078.7987225237</v>
      </c>
      <c r="N20" s="38">
        <f>N42*'2018 COP Forecast'!$D$27</f>
        <v>4502048.6699598888</v>
      </c>
      <c r="O20" s="32">
        <f t="shared" si="0"/>
        <v>41131634.273469076</v>
      </c>
      <c r="P20" s="29"/>
    </row>
    <row r="21" spans="2:17" ht="12.75" x14ac:dyDescent="0.2">
      <c r="B21" s="30" t="s">
        <v>34</v>
      </c>
      <c r="C21" s="31">
        <f>+C20*'2018 COP Forecast'!$E$42</f>
        <v>29287.123590187304</v>
      </c>
      <c r="D21" s="31">
        <f>+D20*'2018 COP Forecast'!$E$42</f>
        <v>29129.69665038689</v>
      </c>
      <c r="E21" s="31">
        <f>+E20*'2018 COP Forecast'!$E$42</f>
        <v>24708.903788970358</v>
      </c>
      <c r="F21" s="31">
        <f>+F20*'2018 COP Forecast'!$E$42</f>
        <v>22826.584044182575</v>
      </c>
      <c r="G21" s="31">
        <f>+G20*'2018 COP Forecast'!$E$42</f>
        <v>19761.355004251192</v>
      </c>
      <c r="H21" s="31">
        <f>+H20*'2018 COP Forecast'!$E$42</f>
        <v>17583.315506565152</v>
      </c>
      <c r="I21" s="31">
        <f>+I20*'2018 COP Forecast'!$E$42</f>
        <v>19166.643491702867</v>
      </c>
      <c r="J21" s="31">
        <f>+J20*'2018 COP Forecast'!$E$42</f>
        <v>21164.484067461479</v>
      </c>
      <c r="K21" s="31">
        <f>+K20*'2018 COP Forecast'!$E$42</f>
        <v>24452.99304197223</v>
      </c>
      <c r="L21" s="31">
        <f>+L20*'2018 COP Forecast'!$E$42</f>
        <v>26368.949808783895</v>
      </c>
      <c r="M21" s="31">
        <f>+M20*'2018 COP Forecast'!$E$42</f>
        <v>29282.96735080217</v>
      </c>
      <c r="N21" s="31">
        <f>+N20*'2018 COP Forecast'!$E$42</f>
        <v>32414.750423711197</v>
      </c>
      <c r="O21" s="32">
        <f t="shared" si="0"/>
        <v>296147.76676897728</v>
      </c>
      <c r="P21" s="29"/>
    </row>
    <row r="22" spans="2:17" ht="13.5" thickBot="1" x14ac:dyDescent="0.25">
      <c r="B22" s="30" t="s">
        <v>35</v>
      </c>
      <c r="C22" s="34">
        <f t="shared" ref="C22:N22" si="6">+C20-C21</f>
        <v>4038368.9306024942</v>
      </c>
      <c r="D22" s="34">
        <f t="shared" si="6"/>
        <v>4016661.5047922367</v>
      </c>
      <c r="E22" s="34">
        <f t="shared" si="6"/>
        <v>3407083.2891235794</v>
      </c>
      <c r="F22" s="34">
        <f t="shared" si="6"/>
        <v>3147532.3109811749</v>
      </c>
      <c r="G22" s="34">
        <f t="shared" si="6"/>
        <v>2724871.2844750816</v>
      </c>
      <c r="H22" s="34">
        <f t="shared" si="6"/>
        <v>2424543.8381830389</v>
      </c>
      <c r="I22" s="34">
        <f t="shared" si="6"/>
        <v>2642867.174800362</v>
      </c>
      <c r="J22" s="34">
        <f t="shared" si="6"/>
        <v>2918347.191968855</v>
      </c>
      <c r="K22" s="34">
        <f t="shared" si="6"/>
        <v>3371796.0405652821</v>
      </c>
      <c r="L22" s="34">
        <f t="shared" si="6"/>
        <v>3635985.1903000907</v>
      </c>
      <c r="M22" s="34">
        <f t="shared" si="6"/>
        <v>4037795.8313717213</v>
      </c>
      <c r="N22" s="34">
        <f t="shared" si="6"/>
        <v>4469633.919536178</v>
      </c>
      <c r="O22" s="35">
        <f t="shared" si="0"/>
        <v>40835486.506700099</v>
      </c>
      <c r="P22" s="29"/>
    </row>
    <row r="23" spans="2:17" ht="12.75" x14ac:dyDescent="0.2">
      <c r="B23" s="26" t="s">
        <v>40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>
        <f t="shared" si="0"/>
        <v>0</v>
      </c>
      <c r="P23" s="29"/>
    </row>
    <row r="24" spans="2:17" ht="12.75" x14ac:dyDescent="0.2">
      <c r="B24" s="30" t="s">
        <v>34</v>
      </c>
      <c r="C24" s="31">
        <f t="shared" ref="C24:N24" si="7">+C23*0.8419</f>
        <v>0</v>
      </c>
      <c r="D24" s="31">
        <f t="shared" si="7"/>
        <v>0</v>
      </c>
      <c r="E24" s="31">
        <f t="shared" si="7"/>
        <v>0</v>
      </c>
      <c r="F24" s="31">
        <f t="shared" si="7"/>
        <v>0</v>
      </c>
      <c r="G24" s="31">
        <f t="shared" si="7"/>
        <v>0</v>
      </c>
      <c r="H24" s="31">
        <f t="shared" si="7"/>
        <v>0</v>
      </c>
      <c r="I24" s="31">
        <f t="shared" si="7"/>
        <v>0</v>
      </c>
      <c r="J24" s="31">
        <f t="shared" si="7"/>
        <v>0</v>
      </c>
      <c r="K24" s="31">
        <f t="shared" si="7"/>
        <v>0</v>
      </c>
      <c r="L24" s="31">
        <f t="shared" si="7"/>
        <v>0</v>
      </c>
      <c r="M24" s="31">
        <f t="shared" si="7"/>
        <v>0</v>
      </c>
      <c r="N24" s="31">
        <f t="shared" si="7"/>
        <v>0</v>
      </c>
      <c r="O24" s="32">
        <f t="shared" si="0"/>
        <v>0</v>
      </c>
      <c r="P24" s="29"/>
    </row>
    <row r="25" spans="2:17" ht="13.5" thickBot="1" x14ac:dyDescent="0.25">
      <c r="B25" s="33" t="s">
        <v>35</v>
      </c>
      <c r="C25" s="34">
        <f t="shared" ref="C25:N25" si="8">+C23-C24</f>
        <v>0</v>
      </c>
      <c r="D25" s="34">
        <f t="shared" si="8"/>
        <v>0</v>
      </c>
      <c r="E25" s="34">
        <f t="shared" si="8"/>
        <v>0</v>
      </c>
      <c r="F25" s="34">
        <f t="shared" si="8"/>
        <v>0</v>
      </c>
      <c r="G25" s="34">
        <f t="shared" si="8"/>
        <v>0</v>
      </c>
      <c r="H25" s="34">
        <f t="shared" si="8"/>
        <v>0</v>
      </c>
      <c r="I25" s="34">
        <f t="shared" si="8"/>
        <v>0</v>
      </c>
      <c r="J25" s="34">
        <f t="shared" si="8"/>
        <v>0</v>
      </c>
      <c r="K25" s="34">
        <f t="shared" si="8"/>
        <v>0</v>
      </c>
      <c r="L25" s="34">
        <f t="shared" si="8"/>
        <v>0</v>
      </c>
      <c r="M25" s="34">
        <f t="shared" si="8"/>
        <v>0</v>
      </c>
      <c r="N25" s="34">
        <f t="shared" si="8"/>
        <v>0</v>
      </c>
      <c r="O25" s="35">
        <f t="shared" si="0"/>
        <v>0</v>
      </c>
      <c r="P25" s="29"/>
    </row>
    <row r="26" spans="2:17" ht="12.75" x14ac:dyDescent="0.2">
      <c r="B26" s="26" t="s">
        <v>22</v>
      </c>
      <c r="C26" s="37">
        <f>C44*'2018 COP Forecast'!$D$15</f>
        <v>20767918.98742136</v>
      </c>
      <c r="D26" s="37">
        <f>D44*'2018 COP Forecast'!$D$15</f>
        <v>19041638.638037771</v>
      </c>
      <c r="E26" s="37">
        <f>E44*'2018 COP Forecast'!$D$15</f>
        <v>20908736.84684439</v>
      </c>
      <c r="F26" s="37">
        <f>F44*'2018 COP Forecast'!$D$15</f>
        <v>20490526.565142177</v>
      </c>
      <c r="G26" s="37">
        <f>G44*'2018 COP Forecast'!$D$15</f>
        <v>20667103.161592044</v>
      </c>
      <c r="H26" s="37">
        <f>H44*'2018 COP Forecast'!$D$15</f>
        <v>16642214.269949127</v>
      </c>
      <c r="I26" s="37">
        <f>I44*'2018 COP Forecast'!$D$15</f>
        <v>20739995.670308597</v>
      </c>
      <c r="J26" s="37">
        <f>J44*'2018 COP Forecast'!$D$15</f>
        <v>20611140.268182389</v>
      </c>
      <c r="K26" s="37">
        <f>K44*'2018 COP Forecast'!$D$15</f>
        <v>19380180.510645017</v>
      </c>
      <c r="L26" s="37">
        <f>L44*'2018 COP Forecast'!$D$15</f>
        <v>20515802.153415661</v>
      </c>
      <c r="M26" s="37">
        <f>M44*'2018 COP Forecast'!$D$15</f>
        <v>19710555.361241233</v>
      </c>
      <c r="N26" s="37">
        <f>N44*'2018 COP Forecast'!$D$15</f>
        <v>19735205.11484912</v>
      </c>
      <c r="O26" s="28">
        <f t="shared" si="0"/>
        <v>239211017.54762888</v>
      </c>
      <c r="P26" s="29"/>
    </row>
    <row r="27" spans="2:17" ht="12.75" x14ac:dyDescent="0.2">
      <c r="B27" s="30" t="s">
        <v>34</v>
      </c>
      <c r="C27" s="31">
        <f>+C26*0</f>
        <v>0</v>
      </c>
      <c r="D27" s="31">
        <f t="shared" ref="D27:N27" si="9">+D26*0</f>
        <v>0</v>
      </c>
      <c r="E27" s="31">
        <f t="shared" si="9"/>
        <v>0</v>
      </c>
      <c r="F27" s="31">
        <f t="shared" si="9"/>
        <v>0</v>
      </c>
      <c r="G27" s="31">
        <f t="shared" si="9"/>
        <v>0</v>
      </c>
      <c r="H27" s="31">
        <f t="shared" si="9"/>
        <v>0</v>
      </c>
      <c r="I27" s="31">
        <f t="shared" si="9"/>
        <v>0</v>
      </c>
      <c r="J27" s="31">
        <f t="shared" si="9"/>
        <v>0</v>
      </c>
      <c r="K27" s="31">
        <f t="shared" si="9"/>
        <v>0</v>
      </c>
      <c r="L27" s="31">
        <f t="shared" si="9"/>
        <v>0</v>
      </c>
      <c r="M27" s="31">
        <f t="shared" si="9"/>
        <v>0</v>
      </c>
      <c r="N27" s="31">
        <f t="shared" si="9"/>
        <v>0</v>
      </c>
      <c r="O27" s="32">
        <f t="shared" si="0"/>
        <v>0</v>
      </c>
      <c r="P27" s="29"/>
    </row>
    <row r="28" spans="2:17" ht="13.5" thickBot="1" x14ac:dyDescent="0.25">
      <c r="B28" s="33" t="s">
        <v>35</v>
      </c>
      <c r="C28" s="34">
        <f t="shared" ref="C28:N28" si="10">+C26-C27</f>
        <v>20767918.98742136</v>
      </c>
      <c r="D28" s="34">
        <f t="shared" si="10"/>
        <v>19041638.638037771</v>
      </c>
      <c r="E28" s="34">
        <f t="shared" si="10"/>
        <v>20908736.84684439</v>
      </c>
      <c r="F28" s="34">
        <f t="shared" si="10"/>
        <v>20490526.565142177</v>
      </c>
      <c r="G28" s="34">
        <f t="shared" si="10"/>
        <v>20667103.161592044</v>
      </c>
      <c r="H28" s="34">
        <f t="shared" si="10"/>
        <v>16642214.269949127</v>
      </c>
      <c r="I28" s="34">
        <f t="shared" si="10"/>
        <v>20739995.670308597</v>
      </c>
      <c r="J28" s="34">
        <f t="shared" si="10"/>
        <v>20611140.268182389</v>
      </c>
      <c r="K28" s="34">
        <f t="shared" si="10"/>
        <v>19380180.510645017</v>
      </c>
      <c r="L28" s="34">
        <f t="shared" si="10"/>
        <v>20515802.153415661</v>
      </c>
      <c r="M28" s="34">
        <f t="shared" si="10"/>
        <v>19710555.361241233</v>
      </c>
      <c r="N28" s="34">
        <f t="shared" si="10"/>
        <v>19735205.11484912</v>
      </c>
      <c r="O28" s="35">
        <f t="shared" si="0"/>
        <v>239211017.54762888</v>
      </c>
      <c r="P28" s="29"/>
    </row>
    <row r="29" spans="2:17" ht="12.75" x14ac:dyDescent="0.2">
      <c r="B29" s="36" t="s">
        <v>23</v>
      </c>
      <c r="C29" s="38">
        <f>C45*'2018 COP Forecast'!$D$18</f>
        <v>38136397.746338472</v>
      </c>
      <c r="D29" s="38">
        <f>D45*'2018 COP Forecast'!$D$18</f>
        <v>35019020.089427114</v>
      </c>
      <c r="E29" s="38">
        <f>E45*'2018 COP Forecast'!$D$18</f>
        <v>35082711.049358405</v>
      </c>
      <c r="F29" s="38">
        <f>F45*'2018 COP Forecast'!$D$18</f>
        <v>35184252.330756791</v>
      </c>
      <c r="G29" s="38">
        <f>G45*'2018 COP Forecast'!$D$18</f>
        <v>29735593.775503837</v>
      </c>
      <c r="H29" s="38">
        <f>H45*'2018 COP Forecast'!$D$18</f>
        <v>31008298.833492287</v>
      </c>
      <c r="I29" s="38">
        <f>I45*'2018 COP Forecast'!$D$18</f>
        <v>30462778.031584132</v>
      </c>
      <c r="J29" s="38">
        <f>J45*'2018 COP Forecast'!$D$18</f>
        <v>32724176.575536262</v>
      </c>
      <c r="K29" s="38">
        <f>K45*'2018 COP Forecast'!$D$18</f>
        <v>30207664.123564914</v>
      </c>
      <c r="L29" s="38">
        <f>L45*'2018 COP Forecast'!$D$18</f>
        <v>34191807.112043068</v>
      </c>
      <c r="M29" s="38">
        <f>M45*'2018 COP Forecast'!$D$18</f>
        <v>35674120.896974519</v>
      </c>
      <c r="N29" s="38">
        <f>N45*'2018 COP Forecast'!$D$18</f>
        <v>31610302.107268084</v>
      </c>
      <c r="O29" s="32">
        <f>SUM(C29:N29)</f>
        <v>399037122.67184788</v>
      </c>
      <c r="P29" s="29"/>
    </row>
    <row r="30" spans="2:17" ht="12.75" x14ac:dyDescent="0.2">
      <c r="B30" s="30" t="s">
        <v>34</v>
      </c>
      <c r="C30" s="31">
        <f>+C29*0</f>
        <v>0</v>
      </c>
      <c r="D30" s="31">
        <f t="shared" ref="D30:N30" si="11">+D29*0</f>
        <v>0</v>
      </c>
      <c r="E30" s="31">
        <f t="shared" si="11"/>
        <v>0</v>
      </c>
      <c r="F30" s="31">
        <f t="shared" si="11"/>
        <v>0</v>
      </c>
      <c r="G30" s="31">
        <f t="shared" si="11"/>
        <v>0</v>
      </c>
      <c r="H30" s="31">
        <f t="shared" si="11"/>
        <v>0</v>
      </c>
      <c r="I30" s="31">
        <f t="shared" si="11"/>
        <v>0</v>
      </c>
      <c r="J30" s="31">
        <f t="shared" si="11"/>
        <v>0</v>
      </c>
      <c r="K30" s="31">
        <f t="shared" si="11"/>
        <v>0</v>
      </c>
      <c r="L30" s="31">
        <f t="shared" si="11"/>
        <v>0</v>
      </c>
      <c r="M30" s="31">
        <f t="shared" si="11"/>
        <v>0</v>
      </c>
      <c r="N30" s="31">
        <f t="shared" si="11"/>
        <v>0</v>
      </c>
      <c r="O30" s="32">
        <f>SUM(C30:N30)</f>
        <v>0</v>
      </c>
      <c r="P30" s="29"/>
      <c r="Q30" s="108"/>
    </row>
    <row r="31" spans="2:17" ht="13.5" thickBot="1" x14ac:dyDescent="0.25">
      <c r="B31" s="30" t="s">
        <v>35</v>
      </c>
      <c r="C31" s="34">
        <f t="shared" ref="C31:N31" si="12">+C29-C30</f>
        <v>38136397.746338472</v>
      </c>
      <c r="D31" s="34">
        <f t="shared" si="12"/>
        <v>35019020.089427114</v>
      </c>
      <c r="E31" s="34">
        <f t="shared" si="12"/>
        <v>35082711.049358405</v>
      </c>
      <c r="F31" s="34">
        <f t="shared" si="12"/>
        <v>35184252.330756791</v>
      </c>
      <c r="G31" s="34">
        <f t="shared" si="12"/>
        <v>29735593.775503837</v>
      </c>
      <c r="H31" s="34">
        <f t="shared" si="12"/>
        <v>31008298.833492287</v>
      </c>
      <c r="I31" s="34">
        <f t="shared" si="12"/>
        <v>30462778.031584132</v>
      </c>
      <c r="J31" s="34">
        <f t="shared" si="12"/>
        <v>32724176.575536262</v>
      </c>
      <c r="K31" s="34">
        <f t="shared" si="12"/>
        <v>30207664.123564914</v>
      </c>
      <c r="L31" s="34">
        <f t="shared" si="12"/>
        <v>34191807.112043068</v>
      </c>
      <c r="M31" s="34">
        <f t="shared" si="12"/>
        <v>35674120.896974519</v>
      </c>
      <c r="N31" s="34">
        <f t="shared" si="12"/>
        <v>31610302.107268084</v>
      </c>
      <c r="O31" s="35">
        <f>SUM(C31:N31)</f>
        <v>399037122.67184788</v>
      </c>
      <c r="P31" s="29"/>
      <c r="Q31" s="107"/>
    </row>
    <row r="32" spans="2:17" ht="13.5" thickBot="1" x14ac:dyDescent="0.25">
      <c r="B32" s="17" t="s">
        <v>19</v>
      </c>
      <c r="C32" s="39">
        <f>SUM(C29,C26,C20,C17,C14,C11,C8,C5)</f>
        <v>439552466.36545432</v>
      </c>
      <c r="D32" s="39">
        <f t="shared" ref="D32:N32" si="13">SUM(D29,D26,D20,D17,D14,D11,D8,D5)</f>
        <v>398668492.38175529</v>
      </c>
      <c r="E32" s="39">
        <f t="shared" si="13"/>
        <v>410424277.18638921</v>
      </c>
      <c r="F32" s="39">
        <f t="shared" si="13"/>
        <v>378117332.06229901</v>
      </c>
      <c r="G32" s="39">
        <f t="shared" si="13"/>
        <v>378788740.36061227</v>
      </c>
      <c r="H32" s="39">
        <f t="shared" si="13"/>
        <v>412242221.44419932</v>
      </c>
      <c r="I32" s="39">
        <f t="shared" si="13"/>
        <v>467704246.11565256</v>
      </c>
      <c r="J32" s="39">
        <f t="shared" si="13"/>
        <v>448783389.11808604</v>
      </c>
      <c r="K32" s="39">
        <f t="shared" si="13"/>
        <v>392214178.32721114</v>
      </c>
      <c r="L32" s="39">
        <f t="shared" si="13"/>
        <v>378849904.26253152</v>
      </c>
      <c r="M32" s="39">
        <f t="shared" si="13"/>
        <v>401187969.72477341</v>
      </c>
      <c r="N32" s="39">
        <f t="shared" si="13"/>
        <v>424471696.15680742</v>
      </c>
      <c r="O32" s="40">
        <f>SUM(O29,O26,O20,O17,O14,O11,O8,O5)</f>
        <v>4931004913.5057716</v>
      </c>
      <c r="P32" s="29"/>
    </row>
    <row r="33" spans="2:17" ht="13.5" thickBot="1" x14ac:dyDescent="0.25">
      <c r="C33" s="16"/>
    </row>
    <row r="34" spans="2:17" ht="13.5" thickBot="1" x14ac:dyDescent="0.25">
      <c r="B34" s="17" t="s">
        <v>78</v>
      </c>
      <c r="C34" s="18">
        <v>43101</v>
      </c>
      <c r="D34" s="18">
        <v>43132</v>
      </c>
      <c r="E34" s="18">
        <v>43160</v>
      </c>
      <c r="F34" s="18">
        <v>43191</v>
      </c>
      <c r="G34" s="18">
        <v>43221</v>
      </c>
      <c r="H34" s="18">
        <v>43252</v>
      </c>
      <c r="I34" s="18">
        <v>43282</v>
      </c>
      <c r="J34" s="18">
        <v>43313</v>
      </c>
      <c r="K34" s="18">
        <v>43344</v>
      </c>
      <c r="L34" s="18">
        <v>43374</v>
      </c>
      <c r="M34" s="18">
        <v>43405</v>
      </c>
      <c r="N34" s="18">
        <v>43435</v>
      </c>
      <c r="O34" s="19" t="s">
        <v>19</v>
      </c>
    </row>
    <row r="35" spans="2:17" ht="13.5" thickBot="1" x14ac:dyDescent="0.25">
      <c r="B35" s="20" t="s">
        <v>41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2">
        <f>SUM(C35:N35)</f>
        <v>0</v>
      </c>
    </row>
    <row r="36" spans="2:17" ht="12.75" x14ac:dyDescent="0.2">
      <c r="B36" s="23"/>
      <c r="C36" s="4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/>
    </row>
    <row r="37" spans="2:17" x14ac:dyDescent="0.25">
      <c r="B37" s="36" t="s">
        <v>33</v>
      </c>
      <c r="C37" s="31">
        <f>[22]TRANSPOSE!EE4</f>
        <v>145103554.21956399</v>
      </c>
      <c r="D37" s="31">
        <f>[22]TRANSPOSE!EF4</f>
        <v>129851912.72786701</v>
      </c>
      <c r="E37" s="31">
        <f>[22]TRANSPOSE!EG4</f>
        <v>131739819.93871801</v>
      </c>
      <c r="F37" s="31">
        <f>[22]TRANSPOSE!EH4</f>
        <v>118880614.352108</v>
      </c>
      <c r="G37" s="31">
        <f>[22]TRANSPOSE!EI4</f>
        <v>119580750.871777</v>
      </c>
      <c r="H37" s="31">
        <f>[22]TRANSPOSE!EJ4</f>
        <v>138454667.217895</v>
      </c>
      <c r="I37" s="31">
        <f>[22]TRANSPOSE!EK4</f>
        <v>166917211.16563401</v>
      </c>
      <c r="J37" s="31">
        <f>[22]TRANSPOSE!EL4</f>
        <v>158002954.398027</v>
      </c>
      <c r="K37" s="31">
        <f>[22]TRANSPOSE!EM4</f>
        <v>130568791.67900001</v>
      </c>
      <c r="L37" s="31">
        <f>[22]TRANSPOSE!EN4</f>
        <v>129557311.090588</v>
      </c>
      <c r="M37" s="31">
        <f>[22]TRANSPOSE!EO4</f>
        <v>133801573.282932</v>
      </c>
      <c r="N37" s="31">
        <f>[22]TRANSPOSE!EP4</f>
        <v>144203896.26702601</v>
      </c>
      <c r="O37" s="32">
        <f t="shared" ref="O37:O42" si="14">SUM(C37:N37)</f>
        <v>1646663057.2111361</v>
      </c>
    </row>
    <row r="38" spans="2:17" x14ac:dyDescent="0.25">
      <c r="B38" s="36" t="s">
        <v>36</v>
      </c>
      <c r="C38" s="31">
        <f>[22]TRANSPOSE!EE6</f>
        <v>53455304.790420003</v>
      </c>
      <c r="D38" s="31">
        <f>[22]TRANSPOSE!EF6</f>
        <v>47509840.250182703</v>
      </c>
      <c r="E38" s="31">
        <f>[22]TRANSPOSE!EG6</f>
        <v>50175720.279608101</v>
      </c>
      <c r="F38" s="31">
        <f>[22]TRANSPOSE!EH6</f>
        <v>44507034.649748698</v>
      </c>
      <c r="G38" s="31">
        <f>[22]TRANSPOSE!EI6</f>
        <v>46769029.772811502</v>
      </c>
      <c r="H38" s="31">
        <f>[22]TRANSPOSE!EJ6</f>
        <v>52252221.088999197</v>
      </c>
      <c r="I38" s="31">
        <f>[22]TRANSPOSE!EK6</f>
        <v>58675279.417845801</v>
      </c>
      <c r="J38" s="31">
        <f>[22]TRANSPOSE!EL6</f>
        <v>51974444.556190103</v>
      </c>
      <c r="K38" s="31">
        <f>[22]TRANSPOSE!EM6</f>
        <v>47659357.721344598</v>
      </c>
      <c r="L38" s="31">
        <f>[22]TRANSPOSE!EN6</f>
        <v>39444703.6049404</v>
      </c>
      <c r="M38" s="31">
        <f>[22]TRANSPOSE!EO6</f>
        <v>48660536.680630498</v>
      </c>
      <c r="N38" s="31">
        <f>[22]TRANSPOSE!EP6</f>
        <v>52159397.008111902</v>
      </c>
      <c r="O38" s="32">
        <f t="shared" si="14"/>
        <v>593242869.82083344</v>
      </c>
    </row>
    <row r="39" spans="2:17" x14ac:dyDescent="0.25">
      <c r="B39" s="36" t="s">
        <v>37</v>
      </c>
      <c r="C39" s="31">
        <f>[22]TRANSPOSE!EE8</f>
        <v>163332703.101486</v>
      </c>
      <c r="D39" s="31">
        <f>[22]TRANSPOSE!EF8</f>
        <v>149889629.95050699</v>
      </c>
      <c r="E39" s="31">
        <f>[22]TRANSPOSE!EG8</f>
        <v>155380506.46865299</v>
      </c>
      <c r="F39" s="31">
        <f>[22]TRANSPOSE!EH8</f>
        <v>143379358.85481101</v>
      </c>
      <c r="G39" s="31">
        <f>[22]TRANSPOSE!EI8</f>
        <v>146541340.06069401</v>
      </c>
      <c r="H39" s="31">
        <f>[22]TRANSPOSE!EJ8</f>
        <v>157161967.78282499</v>
      </c>
      <c r="I39" s="31">
        <f>[22]TRANSPOSE!EK8</f>
        <v>171989166.976798</v>
      </c>
      <c r="J39" s="31">
        <f>[22]TRANSPOSE!EL8</f>
        <v>167294960.59534401</v>
      </c>
      <c r="K39" s="31">
        <f>[22]TRANSPOSE!EM8</f>
        <v>147896124.251973</v>
      </c>
      <c r="L39" s="31">
        <f>[22]TRANSPOSE!EN8</f>
        <v>138991387.33596</v>
      </c>
      <c r="M39" s="31">
        <f>[22]TRANSPOSE!EO8</f>
        <v>145795558.93900701</v>
      </c>
      <c r="N39" s="31">
        <f>[22]TRANSPOSE!EP8</f>
        <v>157704166.91324899</v>
      </c>
      <c r="O39" s="32">
        <f t="shared" si="14"/>
        <v>1845356871.231307</v>
      </c>
    </row>
    <row r="40" spans="2:17" x14ac:dyDescent="0.25">
      <c r="B40" s="36" t="s">
        <v>38</v>
      </c>
      <c r="C40" s="31">
        <f>[22]TRANSPOSE!EE11</f>
        <v>898898.80686695303</v>
      </c>
      <c r="D40" s="31">
        <f>[22]TRANSPOSE!EF11</f>
        <v>850570.14020028699</v>
      </c>
      <c r="E40" s="31">
        <f>[22]TRANSPOSE!EG11</f>
        <v>854555.973533615</v>
      </c>
      <c r="F40" s="31">
        <f>[22]TRANSPOSE!EH11</f>
        <v>823820.47353361698</v>
      </c>
      <c r="G40" s="31">
        <f>[22]TRANSPOSE!EI11</f>
        <v>822003.89318072598</v>
      </c>
      <c r="H40" s="31">
        <f>[22]TRANSPOSE!EJ11</f>
        <v>1026201.64020028</v>
      </c>
      <c r="I40" s="31">
        <f>[22]TRANSPOSE!EK11</f>
        <v>1099754.9735336101</v>
      </c>
      <c r="J40" s="31">
        <f>[22]TRANSPOSE!EL11</f>
        <v>875621.14020027895</v>
      </c>
      <c r="K40" s="31">
        <f>[22]TRANSPOSE!EM11</f>
        <v>690978.30686694302</v>
      </c>
      <c r="L40" s="31">
        <f>[22]TRANSPOSE!EN11</f>
        <v>763092.30686694698</v>
      </c>
      <c r="M40" s="31">
        <f>[22]TRANSPOSE!EO11</f>
        <v>959144.97353361198</v>
      </c>
      <c r="N40" s="31">
        <f>[22]TRANSPOSE!EP11</f>
        <v>1063028.8068669499</v>
      </c>
      <c r="O40" s="32">
        <f t="shared" si="14"/>
        <v>10727671.435383817</v>
      </c>
    </row>
    <row r="41" spans="2:17" x14ac:dyDescent="0.25">
      <c r="B41" s="36" t="s">
        <v>39</v>
      </c>
      <c r="C41" s="31">
        <f>[22]TRANSPOSE!EE14</f>
        <v>38803.536332889198</v>
      </c>
      <c r="D41" s="31">
        <f>[22]TRANSPOSE!EF14</f>
        <v>24111.5355861725</v>
      </c>
      <c r="E41" s="31">
        <f>[22]TRANSPOSE!EG14</f>
        <v>33265.821300458301</v>
      </c>
      <c r="F41" s="31">
        <f>[22]TRANSPOSE!EH14</f>
        <v>22809.083205220199</v>
      </c>
      <c r="G41" s="31">
        <f>[22]TRANSPOSE!EI14</f>
        <v>37150.749871886997</v>
      </c>
      <c r="H41" s="31">
        <f>[22]TRANSPOSE!EJ14</f>
        <v>30254.137378292598</v>
      </c>
      <c r="I41" s="31">
        <f>[22]TRANSPOSE!EK14</f>
        <v>46247.737378292601</v>
      </c>
      <c r="J41" s="31">
        <f>[22]TRANSPOSE!EL14</f>
        <v>27720.821300458301</v>
      </c>
      <c r="K41" s="31">
        <f>[22]TRANSPOSE!EM14</f>
        <v>27492.678443315599</v>
      </c>
      <c r="L41" s="31">
        <f>[22]TRANSPOSE!EN14</f>
        <v>20787.535586172598</v>
      </c>
      <c r="M41" s="31">
        <f>[22]TRANSPOSE!EO14</f>
        <v>40546.821300458301</v>
      </c>
      <c r="N41" s="31">
        <f>[22]TRANSPOSE!EP14</f>
        <v>32956.678443315403</v>
      </c>
      <c r="O41" s="32">
        <f t="shared" si="14"/>
        <v>382147.13612693257</v>
      </c>
      <c r="P41" s="29"/>
    </row>
    <row r="42" spans="2:17" x14ac:dyDescent="0.25">
      <c r="B42" s="36" t="s">
        <v>5</v>
      </c>
      <c r="C42" s="31">
        <f>[22]TRANSPOSE!EE18</f>
        <v>3919121.3548440901</v>
      </c>
      <c r="D42" s="31">
        <f>[22]TRANSPOSE!EF18</f>
        <v>3898054.9199755499</v>
      </c>
      <c r="E42" s="31">
        <f>[22]TRANSPOSE!EG18</f>
        <v>3306476.7250337698</v>
      </c>
      <c r="F42" s="31">
        <f>[22]TRANSPOSE!EH18</f>
        <v>3054589.9364344901</v>
      </c>
      <c r="G42" s="31">
        <f>[22]TRANSPOSE!EI18</f>
        <v>2644409.5187198501</v>
      </c>
      <c r="H42" s="31">
        <f>[22]TRANSPOSE!EJ18</f>
        <v>2352950.3359568398</v>
      </c>
      <c r="I42" s="31">
        <f>[22]TRANSPOSE!EK18</f>
        <v>2564826.8795568598</v>
      </c>
      <c r="J42" s="31">
        <f>[22]TRANSPOSE!EL18</f>
        <v>2832172.3441914599</v>
      </c>
      <c r="K42" s="31">
        <f>[22]TRANSPOSE!EM18</f>
        <v>3272231.4612267599</v>
      </c>
      <c r="L42" s="31">
        <f>[22]TRANSPOSE!EN18</f>
        <v>3528619.4624808501</v>
      </c>
      <c r="M42" s="31">
        <f>[22]TRANSPOSE!EO18</f>
        <v>3918565.17845893</v>
      </c>
      <c r="N42" s="31">
        <f>[22]TRANSPOSE!EP18</f>
        <v>4337651.6716060201</v>
      </c>
      <c r="O42" s="32">
        <f t="shared" si="14"/>
        <v>39629669.788485467</v>
      </c>
      <c r="P42" s="29"/>
    </row>
    <row r="43" spans="2:17" x14ac:dyDescent="0.25">
      <c r="B43" s="36" t="s">
        <v>40</v>
      </c>
      <c r="C43" s="31">
        <v>0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2">
        <v>0</v>
      </c>
      <c r="P43" s="107"/>
      <c r="Q43" s="29"/>
    </row>
    <row r="44" spans="2:17" x14ac:dyDescent="0.25">
      <c r="B44" s="36" t="s">
        <v>22</v>
      </c>
      <c r="C44" s="31">
        <f>+'[23]LF Settlement Amount'!BJ19+'[23]LF Settlement Amount'!BJ20+'[23]LF Settlement Amount'!BJ21+'[23]LF Settlement Amount'!BJ25+'[23]LF Settlement Amount'!BJ28</f>
        <v>20644054.659464572</v>
      </c>
      <c r="D44" s="31">
        <f>+'[23]LF Settlement Amount'!BK19+'[23]LF Settlement Amount'!BK20+'[23]LF Settlement Amount'!BK21+'[23]LF Settlement Amount'!BK25+'[23]LF Settlement Amount'!BK28</f>
        <v>18928070.216737349</v>
      </c>
      <c r="E44" s="31">
        <f>+'[23]LF Settlement Amount'!BL19+'[23]LF Settlement Amount'!BL20+'[23]LF Settlement Amount'!BL21+'[23]LF Settlement Amount'!BL25+'[23]LF Settlement Amount'!BL28</f>
        <v>20784032.650938757</v>
      </c>
      <c r="F44" s="31">
        <f>+'[23]LF Settlement Amount'!BM19+'[23]LF Settlement Amount'!BM20+'[23]LF Settlement Amount'!BM21+'[23]LF Settlement Amount'!BM25+'[23]LF Settlement Amount'!BM28</f>
        <v>20368316.665151268</v>
      </c>
      <c r="G44" s="31">
        <f>+'[23]LF Settlement Amount'!BN19+'[23]LF Settlement Amount'!BN20+'[23]LF Settlement Amount'!BN21+'[23]LF Settlement Amount'!BN25+'[23]LF Settlement Amount'!BN28</f>
        <v>20543840.120866843</v>
      </c>
      <c r="H44" s="31">
        <f>+'[23]LF Settlement Amount'!BO19+'[23]LF Settlement Amount'!BO20+'[23]LF Settlement Amount'!BO21+'[23]LF Settlement Amount'!BO25+'[23]LF Settlement Amount'!BO28</f>
        <v>16542956.530764539</v>
      </c>
      <c r="I44" s="31">
        <f>+'[23]LF Settlement Amount'!BP19+'[23]LF Settlement Amount'!BP20+'[23]LF Settlement Amount'!BP21+'[23]LF Settlement Amount'!BP25+'[23]LF Settlement Amount'!BP28</f>
        <v>20616297.883010533</v>
      </c>
      <c r="J44" s="31">
        <f>+'[23]LF Settlement Amount'!BQ19+'[23]LF Settlement Amount'!BQ20+'[23]LF Settlement Amount'!BQ21+'[23]LF Settlement Amount'!BQ25+'[23]LF Settlement Amount'!BQ28</f>
        <v>20488211.002169374</v>
      </c>
      <c r="K44" s="31">
        <f>+'[23]LF Settlement Amount'!BR19+'[23]LF Settlement Amount'!BR20+'[23]LF Settlement Amount'!BR21+'[23]LF Settlement Amount'!BR25+'[23]LF Settlement Amount'!BR28</f>
        <v>19264592.952927452</v>
      </c>
      <c r="L44" s="31">
        <f>+'[23]LF Settlement Amount'!BS19+'[23]LF Settlement Amount'!BS20+'[23]LF Settlement Amount'!BS21+'[23]LF Settlement Amount'!BS25+'[23]LF Settlement Amount'!BS28</f>
        <v>20393441.504389327</v>
      </c>
      <c r="M44" s="31">
        <f>+'[23]LF Settlement Amount'!BT19+'[23]LF Settlement Amount'!BT20+'[23]LF Settlement Amount'!BT21+'[23]LF Settlement Amount'!BT25+'[23]LF Settlement Amount'!BT28</f>
        <v>19592997.376979355</v>
      </c>
      <c r="N44" s="31">
        <f>+'[23]LF Settlement Amount'!BU19+'[23]LF Settlement Amount'!BU20+'[23]LF Settlement Amount'!BU21+'[23]LF Settlement Amount'!BU25+'[23]LF Settlement Amount'!BU28</f>
        <v>19617500.114164136</v>
      </c>
      <c r="O44" s="32">
        <f>SUM(C44:N44)</f>
        <v>237784311.67756346</v>
      </c>
    </row>
    <row r="45" spans="2:17" ht="13.8" thickBot="1" x14ac:dyDescent="0.3">
      <c r="B45" s="36" t="s">
        <v>23</v>
      </c>
      <c r="C45" s="31">
        <f>+'[23]LF Settlement Amount'!BJ27+'[23]LF Settlement Amount'!BJ26+'[23]LF Settlement Amount'!BJ18</f>
        <v>37908944.081847385</v>
      </c>
      <c r="D45" s="31">
        <f>+'[23]LF Settlement Amount'!BK27+'[23]LF Settlement Amount'!BK26+'[23]LF Settlement Amount'!BK18</f>
        <v>34810159.1346194</v>
      </c>
      <c r="E45" s="31">
        <f>+'[23]LF Settlement Amount'!BL27+'[23]LF Settlement Amount'!BL26+'[23]LF Settlement Amount'!BL18</f>
        <v>34873470.227990463</v>
      </c>
      <c r="F45" s="31">
        <f>+'[23]LF Settlement Amount'!BM27+'[23]LF Settlement Amount'!BM26+'[23]LF Settlement Amount'!BM18</f>
        <v>34974405.895384483</v>
      </c>
      <c r="G45" s="31">
        <f>+'[23]LF Settlement Amount'!BN27+'[23]LF Settlement Amount'!BN26+'[23]LF Settlement Amount'!BN18</f>
        <v>29558244.309645962</v>
      </c>
      <c r="H45" s="31">
        <f>+'[23]LF Settlement Amount'!BO27+'[23]LF Settlement Amount'!BO26+'[23]LF Settlement Amount'!BO18</f>
        <v>30823358.681403864</v>
      </c>
      <c r="I45" s="31">
        <f>+'[23]LF Settlement Amount'!BP27+'[23]LF Settlement Amount'!BP26+'[23]LF Settlement Amount'!BP18</f>
        <v>30281091.482688006</v>
      </c>
      <c r="J45" s="31">
        <f>+'[23]LF Settlement Amount'!BQ27+'[23]LF Settlement Amount'!BQ26+'[23]LF Settlement Amount'!BQ18</f>
        <v>32529002.56017521</v>
      </c>
      <c r="K45" s="31">
        <f>+'[23]LF Settlement Amount'!BR27+'[23]LF Settlement Amount'!BR26+'[23]LF Settlement Amount'!BR18</f>
        <v>30027499.128792159</v>
      </c>
      <c r="L45" s="31">
        <f>+'[23]LF Settlement Amount'!BS27+'[23]LF Settlement Amount'!BS26+'[23]LF Settlement Amount'!BS18</f>
        <v>33987879.833044797</v>
      </c>
      <c r="M45" s="31">
        <f>+'[23]LF Settlement Amount'!BT27+'[23]LF Settlement Amount'!BT26+'[23]LF Settlement Amount'!BT18</f>
        <v>35461352.780292764</v>
      </c>
      <c r="N45" s="31">
        <f>+'[23]LF Settlement Amount'!BU27+'[23]LF Settlement Amount'!BU26+'[23]LF Settlement Amount'!BU18</f>
        <v>31421771.478397697</v>
      </c>
      <c r="O45" s="32">
        <f>SUM(C45:N45)</f>
        <v>396657179.59428215</v>
      </c>
    </row>
    <row r="46" spans="2:17" ht="13.8" thickBot="1" x14ac:dyDescent="0.3">
      <c r="B46" s="17" t="s">
        <v>19</v>
      </c>
      <c r="C46" s="39">
        <f>SUM(C37:C45)</f>
        <v>425301384.55082589</v>
      </c>
      <c r="D46" s="39">
        <f t="shared" ref="D46:O46" si="15">SUM(D37:D45)</f>
        <v>385762348.87567544</v>
      </c>
      <c r="E46" s="39">
        <f t="shared" si="15"/>
        <v>397147848.08577609</v>
      </c>
      <c r="F46" s="39">
        <f t="shared" si="15"/>
        <v>366010949.91037685</v>
      </c>
      <c r="G46" s="39">
        <f t="shared" si="15"/>
        <v>366496769.29756778</v>
      </c>
      <c r="H46" s="39">
        <f t="shared" si="15"/>
        <v>398644577.41542292</v>
      </c>
      <c r="I46" s="39">
        <f t="shared" si="15"/>
        <v>452189876.5164451</v>
      </c>
      <c r="J46" s="39">
        <f t="shared" si="15"/>
        <v>434025087.41759789</v>
      </c>
      <c r="K46" s="39">
        <f t="shared" si="15"/>
        <v>379407068.1805743</v>
      </c>
      <c r="L46" s="39">
        <f t="shared" si="15"/>
        <v>366687222.6738565</v>
      </c>
      <c r="M46" s="39">
        <f t="shared" si="15"/>
        <v>388230276.03313464</v>
      </c>
      <c r="N46" s="39">
        <f t="shared" si="15"/>
        <v>410540368.93786502</v>
      </c>
      <c r="O46" s="40">
        <f t="shared" si="15"/>
        <v>4770443777.8951187</v>
      </c>
    </row>
    <row r="47" spans="2:17" ht="13.8" thickBot="1" x14ac:dyDescent="0.3">
      <c r="C47" s="16"/>
    </row>
    <row r="48" spans="2:17" ht="13.8" thickBot="1" x14ac:dyDescent="0.3">
      <c r="B48" s="17" t="s">
        <v>79</v>
      </c>
      <c r="C48" s="18">
        <v>43101</v>
      </c>
      <c r="D48" s="18">
        <v>43132</v>
      </c>
      <c r="E48" s="18">
        <v>43160</v>
      </c>
      <c r="F48" s="18">
        <v>43191</v>
      </c>
      <c r="G48" s="18">
        <v>43221</v>
      </c>
      <c r="H48" s="18">
        <v>43252</v>
      </c>
      <c r="I48" s="18">
        <v>43282</v>
      </c>
      <c r="J48" s="18">
        <v>43313</v>
      </c>
      <c r="K48" s="18">
        <v>43344</v>
      </c>
      <c r="L48" s="18">
        <v>43374</v>
      </c>
      <c r="M48" s="18">
        <v>43405</v>
      </c>
      <c r="N48" s="18">
        <v>43435</v>
      </c>
      <c r="O48" s="19" t="s">
        <v>19</v>
      </c>
    </row>
    <row r="49" spans="2:17" ht="13.8" thickBot="1" x14ac:dyDescent="0.3">
      <c r="B49" s="20" t="s">
        <v>42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2">
        <f>SUM(C49:N49)</f>
        <v>0</v>
      </c>
    </row>
    <row r="50" spans="2:17" x14ac:dyDescent="0.25"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5"/>
    </row>
    <row r="51" spans="2:17" x14ac:dyDescent="0.25">
      <c r="B51" s="36" t="s">
        <v>37</v>
      </c>
      <c r="C51" s="31">
        <f>[22]TRANSPOSE!EE9</f>
        <v>390392.04396068002</v>
      </c>
      <c r="D51" s="31">
        <f>[22]TRANSPOSE!EF9</f>
        <v>408255.42620497401</v>
      </c>
      <c r="E51" s="31">
        <f>[22]TRANSPOSE!EG9</f>
        <v>406893.21674387198</v>
      </c>
      <c r="F51" s="31">
        <f>[22]TRANSPOSE!EH9</f>
        <v>403219.63941027399</v>
      </c>
      <c r="G51" s="31">
        <f>[22]TRANSPOSE!EI9</f>
        <v>407189.19050985097</v>
      </c>
      <c r="H51" s="31">
        <f>[22]TRANSPOSE!EJ9</f>
        <v>477841.12726136198</v>
      </c>
      <c r="I51" s="31">
        <f>[22]TRANSPOSE!EK9</f>
        <v>473987.26243184</v>
      </c>
      <c r="J51" s="31">
        <f>[22]TRANSPOSE!EL9</f>
        <v>435165.86438498797</v>
      </c>
      <c r="K51" s="31">
        <f>[22]TRANSPOSE!EM9</f>
        <v>424010.30380349699</v>
      </c>
      <c r="L51" s="31">
        <f>[22]TRANSPOSE!EN9</f>
        <v>429966.88196202501</v>
      </c>
      <c r="M51" s="31">
        <f>[22]TRANSPOSE!EO9</f>
        <v>404723.44192085299</v>
      </c>
      <c r="N51" s="31">
        <f>[22]TRANSPOSE!EP9</f>
        <v>418115.65658017498</v>
      </c>
      <c r="O51" s="32">
        <f t="shared" ref="O51:O56" si="16">SUM(C51:N51)</f>
        <v>5079760.0551743917</v>
      </c>
    </row>
    <row r="52" spans="2:17" x14ac:dyDescent="0.25">
      <c r="B52" s="36" t="s">
        <v>22</v>
      </c>
      <c r="C52" s="31">
        <f>+'[23]LF Settlement Amount'!BJ4+'[23]LF Settlement Amount'!BJ5+'[23]LF Settlement Amount'!BJ6+'[23]LF Settlement Amount'!BJ9+'[23]LF Settlement Amount'!BJ10+'[23]LF Settlement Amount'!BJ13</f>
        <v>47812.002904124463</v>
      </c>
      <c r="D52" s="31">
        <f>+'[23]LF Settlement Amount'!BK4+'[23]LF Settlement Amount'!BK5+'[23]LF Settlement Amount'!BK6+'[23]LF Settlement Amount'!BK9+'[23]LF Settlement Amount'!BK10+'[23]LF Settlement Amount'!BK13</f>
        <v>46765.35290188135</v>
      </c>
      <c r="E52" s="31">
        <f>+'[23]LF Settlement Amount'!BL4+'[23]LF Settlement Amount'!BL5+'[23]LF Settlement Amount'!BL6+'[23]LF Settlement Amount'!BL9+'[23]LF Settlement Amount'!BL10+'[23]LF Settlement Amount'!BL13</f>
        <v>46408.840845735809</v>
      </c>
      <c r="F52" s="31">
        <f>+'[23]LF Settlement Amount'!BM4+'[23]LF Settlement Amount'!BM5+'[23]LF Settlement Amount'!BM6+'[23]LF Settlement Amount'!BM9+'[23]LF Settlement Amount'!BM10+'[23]LF Settlement Amount'!BM13</f>
        <v>47999.492629581073</v>
      </c>
      <c r="G52" s="31">
        <f>+'[23]LF Settlement Amount'!BN4+'[23]LF Settlement Amount'!BN5+'[23]LF Settlement Amount'!BN6+'[23]LF Settlement Amount'!BN9+'[23]LF Settlement Amount'!BN10+'[23]LF Settlement Amount'!BN13</f>
        <v>47600.787143247886</v>
      </c>
      <c r="H52" s="31">
        <f>+'[23]LF Settlement Amount'!BO4+'[23]LF Settlement Amount'!BO5+'[23]LF Settlement Amount'!BO6+'[23]LF Settlement Amount'!BO9+'[23]LF Settlement Amount'!BO10+'[23]LF Settlement Amount'!BO13</f>
        <v>46276.261489269418</v>
      </c>
      <c r="I52" s="31">
        <f>+'[23]LF Settlement Amount'!BP4+'[23]LF Settlement Amount'!BP5+'[23]LF Settlement Amount'!BP6+'[23]LF Settlement Amount'!BP9+'[23]LF Settlement Amount'!BP10+'[23]LF Settlement Amount'!BP13</f>
        <v>45631.163016697115</v>
      </c>
      <c r="J52" s="31">
        <f>+'[23]LF Settlement Amount'!BQ4+'[23]LF Settlement Amount'!BQ5+'[23]LF Settlement Amount'!BQ6+'[23]LF Settlement Amount'!BQ9+'[23]LF Settlement Amount'!BQ10+'[23]LF Settlement Amount'!BQ13</f>
        <v>46811.919705158252</v>
      </c>
      <c r="K52" s="31">
        <f>+'[23]LF Settlement Amount'!BR4+'[23]LF Settlement Amount'!BR5+'[23]LF Settlement Amount'!BR6+'[23]LF Settlement Amount'!BR9+'[23]LF Settlement Amount'!BR10+'[23]LF Settlement Amount'!BR13</f>
        <v>47046.119995290908</v>
      </c>
      <c r="L52" s="31">
        <f>+'[23]LF Settlement Amount'!BS4+'[23]LF Settlement Amount'!BS5+'[23]LF Settlement Amount'!BS6+'[23]LF Settlement Amount'!BS9+'[23]LF Settlement Amount'!BS10+'[23]LF Settlement Amount'!BS13</f>
        <v>45777.006253830419</v>
      </c>
      <c r="M52" s="31">
        <f>+'[23]LF Settlement Amount'!BT4+'[23]LF Settlement Amount'!BT5+'[23]LF Settlement Amount'!BT6+'[23]LF Settlement Amount'!BT9+'[23]LF Settlement Amount'!BT10+'[23]LF Settlement Amount'!BT13</f>
        <v>44797.435536602934</v>
      </c>
      <c r="N52" s="31">
        <f>+'[23]LF Settlement Amount'!BU4+'[23]LF Settlement Amount'!BU5+'[23]LF Settlement Amount'!BU6+'[23]LF Settlement Amount'!BU9+'[23]LF Settlement Amount'!BU10+'[23]LF Settlement Amount'!BU13</f>
        <v>46553.035690886652</v>
      </c>
      <c r="O52" s="32">
        <f t="shared" si="16"/>
        <v>559479.41811230627</v>
      </c>
    </row>
    <row r="53" spans="2:17" x14ac:dyDescent="0.25">
      <c r="B53" s="36" t="s">
        <v>23</v>
      </c>
      <c r="C53" s="31">
        <f>+'[23]LF Settlement Amount'!BJ3+'[23]LF Settlement Amount'!BJ7+'[23]LF Settlement Amount'!BJ8+'[23]LF Settlement Amount'!BJ11+'[23]LF Settlement Amount'!BJ12</f>
        <v>179372.18941377112</v>
      </c>
      <c r="D53" s="31">
        <f>+'[23]LF Settlement Amount'!BK3+'[23]LF Settlement Amount'!BK7+'[23]LF Settlement Amount'!BK8+'[23]LF Settlement Amount'!BK11+'[23]LF Settlement Amount'!BK12</f>
        <v>180394.39781633695</v>
      </c>
      <c r="E53" s="31">
        <f>+'[23]LF Settlement Amount'!BL3+'[23]LF Settlement Amount'!BL7+'[23]LF Settlement Amount'!BL8+'[23]LF Settlement Amount'!BL11+'[23]LF Settlement Amount'!BL12</f>
        <v>175659.41616719641</v>
      </c>
      <c r="F53" s="31">
        <f>+'[23]LF Settlement Amount'!BM3+'[23]LF Settlement Amount'!BM7+'[23]LF Settlement Amount'!BM8+'[23]LF Settlement Amount'!BM11+'[23]LF Settlement Amount'!BM12</f>
        <v>172787.35525907052</v>
      </c>
      <c r="G53" s="31">
        <f>+'[23]LF Settlement Amount'!BN3+'[23]LF Settlement Amount'!BN7+'[23]LF Settlement Amount'!BN8+'[23]LF Settlement Amount'!BN11+'[23]LF Settlement Amount'!BN12</f>
        <v>164026.71935138878</v>
      </c>
      <c r="H53" s="31">
        <f>+'[23]LF Settlement Amount'!BO3+'[23]LF Settlement Amount'!BO7+'[23]LF Settlement Amount'!BO8+'[23]LF Settlement Amount'!BO11+'[23]LF Settlement Amount'!BO12</f>
        <v>183587.11149928454</v>
      </c>
      <c r="I53" s="31">
        <f>+'[23]LF Settlement Amount'!BP3+'[23]LF Settlement Amount'!BP7+'[23]LF Settlement Amount'!BP8+'[23]LF Settlement Amount'!BP11+'[23]LF Settlement Amount'!BP12</f>
        <v>178193.45403219995</v>
      </c>
      <c r="J53" s="31">
        <f>+'[23]LF Settlement Amount'!BQ3+'[23]LF Settlement Amount'!BQ7+'[23]LF Settlement Amount'!BQ8+'[23]LF Settlement Amount'!BQ11+'[23]LF Settlement Amount'!BQ12</f>
        <v>172265.01496948738</v>
      </c>
      <c r="K53" s="31">
        <f>+'[23]LF Settlement Amount'!BR3+'[23]LF Settlement Amount'!BR7+'[23]LF Settlement Amount'!BR8+'[23]LF Settlement Amount'!BR11+'[23]LF Settlement Amount'!BR12</f>
        <v>176625.24415939752</v>
      </c>
      <c r="L53" s="31">
        <f>+'[23]LF Settlement Amount'!BS3+'[23]LF Settlement Amount'!BS7+'[23]LF Settlement Amount'!BS8+'[23]LF Settlement Amount'!BS11+'[23]LF Settlement Amount'!BS12</f>
        <v>170559.23732776009</v>
      </c>
      <c r="M53" s="31">
        <f>+'[23]LF Settlement Amount'!BT3+'[23]LF Settlement Amount'!BT7+'[23]LF Settlement Amount'!BT8+'[23]LF Settlement Amount'!BT11+'[23]LF Settlement Amount'!BT12</f>
        <v>169676.4126275818</v>
      </c>
      <c r="N53" s="31">
        <f>+'[23]LF Settlement Amount'!BU3+'[23]LF Settlement Amount'!BU7+'[23]LF Settlement Amount'!BU8+'[23]LF Settlement Amount'!BU11+'[23]LF Settlement Amount'!BU12</f>
        <v>176130.32662692619</v>
      </c>
      <c r="O53" s="32">
        <f t="shared" si="16"/>
        <v>2099276.8792504012</v>
      </c>
    </row>
    <row r="54" spans="2:17" x14ac:dyDescent="0.25">
      <c r="B54" s="36" t="s">
        <v>39</v>
      </c>
      <c r="C54" s="31">
        <f>[22]TRANSPOSE!EE15</f>
        <v>119.642445599876</v>
      </c>
      <c r="D54" s="31">
        <f>[22]TRANSPOSE!EF15</f>
        <v>67.439608277693694</v>
      </c>
      <c r="E54" s="31">
        <f>[22]TRANSPOSE!EG15</f>
        <v>92.157068112057601</v>
      </c>
      <c r="F54" s="31">
        <f>[22]TRANSPOSE!EH15</f>
        <v>63.416615726086</v>
      </c>
      <c r="G54" s="31">
        <f>[22]TRANSPOSE!EI15</f>
        <v>103.244240994176</v>
      </c>
      <c r="H54" s="31">
        <f>[22]TRANSPOSE!EJ15</f>
        <v>89.9243204179283</v>
      </c>
      <c r="I54" s="31">
        <f>[22]TRANSPOSE!EK15</f>
        <v>130.44055967890401</v>
      </c>
      <c r="J54" s="31">
        <f>[22]TRANSPOSE!EL15</f>
        <v>77.555171592626706</v>
      </c>
      <c r="K54" s="31">
        <f>[22]TRANSPOSE!EM15</f>
        <v>76.834838361252295</v>
      </c>
      <c r="L54" s="31">
        <f>[22]TRANSPOSE!EN15</f>
        <v>76.283745421008007</v>
      </c>
      <c r="M54" s="31">
        <f>[22]TRANSPOSE!EO15</f>
        <v>92.828005029349896</v>
      </c>
      <c r="N54" s="31">
        <f>[22]TRANSPOSE!EP15</f>
        <v>92.779019098443399</v>
      </c>
      <c r="O54" s="32">
        <f t="shared" si="16"/>
        <v>1082.545638309402</v>
      </c>
      <c r="P54" s="29"/>
    </row>
    <row r="55" spans="2:17" x14ac:dyDescent="0.25">
      <c r="B55" s="36" t="s">
        <v>5</v>
      </c>
      <c r="C55" s="31">
        <f>[22]TRANSPOSE!EE19</f>
        <v>9154.8200132374604</v>
      </c>
      <c r="D55" s="31">
        <f>[22]TRANSPOSE!EF19</f>
        <v>9154.4139562752607</v>
      </c>
      <c r="E55" s="31">
        <f>[22]TRANSPOSE!EG19</f>
        <v>9154.0078993130701</v>
      </c>
      <c r="F55" s="31">
        <f>[22]TRANSPOSE!EH19</f>
        <v>9153.6018423508795</v>
      </c>
      <c r="G55" s="31">
        <f>[22]TRANSPOSE!EI19</f>
        <v>9153.1957853886906</v>
      </c>
      <c r="H55" s="31">
        <f>[22]TRANSPOSE!EJ19</f>
        <v>9152.7897284264891</v>
      </c>
      <c r="I55" s="31">
        <f>[22]TRANSPOSE!EK19</f>
        <v>9152.3836714643003</v>
      </c>
      <c r="J55" s="31">
        <f>[22]TRANSPOSE!EL19</f>
        <v>9151.9776145021096</v>
      </c>
      <c r="K55" s="31">
        <f>[22]TRANSPOSE!EM19</f>
        <v>9151.5715575399208</v>
      </c>
      <c r="L55" s="31">
        <f>[22]TRANSPOSE!EN19</f>
        <v>9151.1655005777193</v>
      </c>
      <c r="M55" s="31">
        <f>[22]TRANSPOSE!EO19</f>
        <v>9150.7594436155305</v>
      </c>
      <c r="N55" s="31">
        <f>[22]TRANSPOSE!EP19</f>
        <v>9150.3533866533398</v>
      </c>
      <c r="O55" s="32">
        <f t="shared" si="16"/>
        <v>109831.04039934477</v>
      </c>
      <c r="P55" s="29"/>
    </row>
    <row r="56" spans="2:17" ht="13.8" thickBot="1" x14ac:dyDescent="0.3">
      <c r="B56" s="36" t="s">
        <v>40</v>
      </c>
      <c r="C56" s="31">
        <f>[22]TRANSPOSE!EE21</f>
        <v>26188.4463495048</v>
      </c>
      <c r="D56" s="31">
        <f>[22]TRANSPOSE!EF21</f>
        <v>26252.067694069901</v>
      </c>
      <c r="E56" s="31">
        <f>[22]TRANSPOSE!EG21</f>
        <v>26315.689038634999</v>
      </c>
      <c r="F56" s="31">
        <f>[22]TRANSPOSE!EH21</f>
        <v>26379.3103832001</v>
      </c>
      <c r="G56" s="31">
        <f>[22]TRANSPOSE!EI21</f>
        <v>26442.931727765201</v>
      </c>
      <c r="H56" s="31">
        <f>[22]TRANSPOSE!EJ21</f>
        <v>26506.5530723304</v>
      </c>
      <c r="I56" s="31">
        <f>[22]TRANSPOSE!EK21</f>
        <v>26570.174416895501</v>
      </c>
      <c r="J56" s="31">
        <f>[22]TRANSPOSE!EL21</f>
        <v>26633.795761460598</v>
      </c>
      <c r="K56" s="31">
        <f>[22]TRANSPOSE!EM21</f>
        <v>26697.417106025699</v>
      </c>
      <c r="L56" s="31">
        <f>[22]TRANSPOSE!EN21</f>
        <v>26761.0384505908</v>
      </c>
      <c r="M56" s="31">
        <f>[22]TRANSPOSE!EO21</f>
        <v>26824.659795155902</v>
      </c>
      <c r="N56" s="31">
        <f>[22]TRANSPOSE!EP21</f>
        <v>26888.281139720999</v>
      </c>
      <c r="O56" s="32">
        <f t="shared" si="16"/>
        <v>318460.36493535491</v>
      </c>
      <c r="P56" s="107"/>
      <c r="Q56" s="29"/>
    </row>
    <row r="57" spans="2:17" ht="13.8" thickBot="1" x14ac:dyDescent="0.3">
      <c r="B57" s="17" t="s">
        <v>19</v>
      </c>
      <c r="C57" s="39">
        <f t="shared" ref="C57:O57" si="17">SUM(C51:C56)</f>
        <v>653039.14508691768</v>
      </c>
      <c r="D57" s="39">
        <f t="shared" si="17"/>
        <v>670889.09818181512</v>
      </c>
      <c r="E57" s="39">
        <f t="shared" si="17"/>
        <v>664523.3277628643</v>
      </c>
      <c r="F57" s="39">
        <f t="shared" si="17"/>
        <v>659602.81614020269</v>
      </c>
      <c r="G57" s="39">
        <f t="shared" si="17"/>
        <v>654516.06875863578</v>
      </c>
      <c r="H57" s="39">
        <f t="shared" si="17"/>
        <v>743453.76737109083</v>
      </c>
      <c r="I57" s="39">
        <f t="shared" si="17"/>
        <v>733664.87812877574</v>
      </c>
      <c r="J57" s="39">
        <f t="shared" si="17"/>
        <v>690106.12760718889</v>
      </c>
      <c r="K57" s="39">
        <f t="shared" si="17"/>
        <v>683607.49146011227</v>
      </c>
      <c r="L57" s="39">
        <f t="shared" si="17"/>
        <v>682291.6132402051</v>
      </c>
      <c r="M57" s="39">
        <f t="shared" si="17"/>
        <v>655265.53732883849</v>
      </c>
      <c r="N57" s="39">
        <f t="shared" si="17"/>
        <v>676930.4324434608</v>
      </c>
      <c r="O57" s="40">
        <f t="shared" si="17"/>
        <v>8167890.303510109</v>
      </c>
    </row>
    <row r="58" spans="2:17" x14ac:dyDescent="0.25">
      <c r="C58" s="16"/>
      <c r="O58" s="108"/>
    </row>
    <row r="59" spans="2:17" x14ac:dyDescent="0.25">
      <c r="C59" s="16"/>
    </row>
  </sheetData>
  <pageMargins left="0.7" right="0.7" top="0.75" bottom="0.75" header="0.3" footer="0.3"/>
  <pageSetup scale="63" orientation="landscape" r:id="rId1"/>
  <headerFooter>
    <oddFooter>&amp;L&amp;Z&amp;F&amp;A&amp;R&amp;D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M52"/>
  <sheetViews>
    <sheetView showGridLines="0" topLeftCell="A34" workbookViewId="0">
      <selection activeCell="C6" sqref="C6"/>
    </sheetView>
  </sheetViews>
  <sheetFormatPr defaultColWidth="9.109375" defaultRowHeight="13.2" x14ac:dyDescent="0.25"/>
  <cols>
    <col min="1" max="1" width="2.33203125" style="42" customWidth="1"/>
    <col min="2" max="2" width="28.6640625" style="42" customWidth="1"/>
    <col min="3" max="4" width="16" style="42" bestFit="1" customWidth="1"/>
    <col min="5" max="5" width="13.44140625" style="42" bestFit="1" customWidth="1"/>
    <col min="6" max="6" width="18.88671875" style="42" bestFit="1" customWidth="1"/>
    <col min="7" max="7" width="13.6640625" style="42" bestFit="1" customWidth="1"/>
    <col min="8" max="8" width="1.5546875" style="42" customWidth="1"/>
    <col min="9" max="9" width="10.44140625" style="42" customWidth="1"/>
    <col min="10" max="16384" width="9.109375" style="42"/>
  </cols>
  <sheetData>
    <row r="1" spans="2:13" ht="15.75" x14ac:dyDescent="0.25">
      <c r="B1" s="213"/>
      <c r="C1" s="213"/>
      <c r="D1" s="213"/>
      <c r="E1" s="213"/>
      <c r="F1" s="213"/>
      <c r="G1" s="213"/>
    </row>
    <row r="2" spans="2:13" ht="15.75" x14ac:dyDescent="0.25">
      <c r="B2" s="213" t="s">
        <v>80</v>
      </c>
      <c r="C2" s="213"/>
      <c r="D2" s="213"/>
      <c r="E2" s="213"/>
      <c r="F2" s="213"/>
      <c r="G2" s="213"/>
    </row>
    <row r="4" spans="2:13" s="44" customFormat="1" ht="25.5" customHeight="1" x14ac:dyDescent="0.25">
      <c r="B4" s="43" t="s">
        <v>43</v>
      </c>
      <c r="C4" s="214" t="s">
        <v>81</v>
      </c>
      <c r="D4" s="216" t="s">
        <v>82</v>
      </c>
      <c r="E4" s="218">
        <v>2018</v>
      </c>
      <c r="F4" s="219"/>
      <c r="G4" s="220"/>
    </row>
    <row r="5" spans="2:13" s="44" customFormat="1" ht="26.25" customHeight="1" x14ac:dyDescent="0.25">
      <c r="B5" s="45" t="s">
        <v>44</v>
      </c>
      <c r="C5" s="215"/>
      <c r="D5" s="217"/>
      <c r="E5" s="46" t="s">
        <v>45</v>
      </c>
      <c r="F5" s="46" t="s">
        <v>46</v>
      </c>
      <c r="G5" s="47" t="s">
        <v>47</v>
      </c>
    </row>
    <row r="6" spans="2:13" ht="12.75" x14ac:dyDescent="0.2">
      <c r="B6" s="48" t="s">
        <v>33</v>
      </c>
      <c r="C6" s="49">
        <f>+'2018 Load Forecast Output'!O37</f>
        <v>1646663057.2111361</v>
      </c>
      <c r="D6" s="50">
        <v>1.0379</v>
      </c>
      <c r="E6" s="51"/>
      <c r="F6" s="52"/>
      <c r="G6" s="53"/>
    </row>
    <row r="7" spans="2:13" ht="15" x14ac:dyDescent="0.25">
      <c r="B7" s="54" t="s">
        <v>48</v>
      </c>
      <c r="C7" s="55"/>
      <c r="D7" s="56"/>
      <c r="E7" s="57">
        <f>C6*D6*$E$35</f>
        <v>1615414464.1074851</v>
      </c>
      <c r="F7" s="58">
        <f>+G7/E7</f>
        <v>8.3054983539772656E-2</v>
      </c>
      <c r="G7" s="59">
        <f>+'2018 Cost of Power Expense'!AN6</f>
        <v>134168221.72635785</v>
      </c>
      <c r="H7" s="60"/>
      <c r="I7" s="61"/>
    </row>
    <row r="8" spans="2:13" ht="15" x14ac:dyDescent="0.25">
      <c r="B8" s="62" t="s">
        <v>49</v>
      </c>
      <c r="C8" s="63"/>
      <c r="D8" s="56"/>
      <c r="E8" s="57">
        <f>C6*D6*$G$35</f>
        <v>93657122.971953213</v>
      </c>
      <c r="F8" s="58">
        <f>+G8/E8</f>
        <v>7.593928861113694E-2</v>
      </c>
      <c r="G8" s="59">
        <f>+'2018 Cost of Power Expense'!AN17+'2018 Cost of Power Expense'!AN28</f>
        <v>7112255.2918558987</v>
      </c>
      <c r="I8" s="61"/>
    </row>
    <row r="9" spans="2:13" ht="12.75" x14ac:dyDescent="0.2">
      <c r="B9" s="64" t="s">
        <v>50</v>
      </c>
      <c r="C9" s="55">
        <f>+'2018 Load Forecast Output'!O38</f>
        <v>593242869.82083344</v>
      </c>
      <c r="D9" s="56">
        <v>1.0379</v>
      </c>
      <c r="E9" s="57"/>
      <c r="F9" s="58"/>
      <c r="G9" s="59"/>
    </row>
    <row r="10" spans="2:13" ht="15" x14ac:dyDescent="0.25">
      <c r="B10" s="54" t="s">
        <v>48</v>
      </c>
      <c r="C10" s="55"/>
      <c r="D10" s="56"/>
      <c r="E10" s="57">
        <f>C9*D9*$E$36</f>
        <v>508220879.74414533</v>
      </c>
      <c r="F10" s="58">
        <f>+G10/E10</f>
        <v>8.3041026085867678E-2</v>
      </c>
      <c r="G10" s="59">
        <f>+'2018 Cost of Power Expense'!AN7</f>
        <v>42203183.332216196</v>
      </c>
      <c r="H10" s="60"/>
      <c r="I10" s="65"/>
    </row>
    <row r="11" spans="2:13" ht="12.75" x14ac:dyDescent="0.2">
      <c r="B11" s="54" t="s">
        <v>49</v>
      </c>
      <c r="C11" s="55"/>
      <c r="D11" s="56"/>
      <c r="E11" s="57">
        <f>C9*D9*$G$36</f>
        <v>107505894.84289771</v>
      </c>
      <c r="F11" s="58">
        <f>+G11/E11</f>
        <v>7.5968523825563336E-2</v>
      </c>
      <c r="G11" s="59">
        <f>+'2018 Cost of Power Expense'!AN18+'2018 Cost of Power Expense'!AN29</f>
        <v>8167064.1337611815</v>
      </c>
    </row>
    <row r="12" spans="2:13" ht="12.75" x14ac:dyDescent="0.2">
      <c r="B12" s="64" t="s">
        <v>51</v>
      </c>
      <c r="C12" s="55">
        <f>+'2018 Load Forecast Output'!O39</f>
        <v>1845356871.231307</v>
      </c>
      <c r="D12" s="56">
        <v>1.0379</v>
      </c>
      <c r="E12" s="57"/>
      <c r="F12" s="58"/>
      <c r="G12" s="59"/>
    </row>
    <row r="13" spans="2:13" ht="15" x14ac:dyDescent="0.25">
      <c r="B13" s="54" t="s">
        <v>48</v>
      </c>
      <c r="C13" s="55"/>
      <c r="D13" s="56"/>
      <c r="E13" s="57">
        <f>C12*D12*$E$37</f>
        <v>212023255.7592628</v>
      </c>
      <c r="F13" s="58">
        <f>+G13/E13</f>
        <v>8.303860783744639E-2</v>
      </c>
      <c r="G13" s="59">
        <f>+'2018 Cost of Power Expense'!AN8</f>
        <v>17606115.987412021</v>
      </c>
      <c r="H13" s="60"/>
      <c r="I13" s="65"/>
    </row>
    <row r="14" spans="2:13" ht="15" x14ac:dyDescent="0.25">
      <c r="B14" s="54" t="s">
        <v>49</v>
      </c>
      <c r="C14" s="55"/>
      <c r="D14" s="56"/>
      <c r="E14" s="57">
        <f>C12*D12*$G$37</f>
        <v>1703272640.8917108</v>
      </c>
      <c r="F14" s="58">
        <f>+G14/E14</f>
        <v>0.10906196218507659</v>
      </c>
      <c r="G14" s="59">
        <f>+'2018 Cost of Power Expense'!AN19+'2018 Cost of Power Expense'!AN30</f>
        <v>185762256.3518073</v>
      </c>
      <c r="J14" s="66"/>
      <c r="K14" s="66"/>
      <c r="L14" s="66"/>
      <c r="M14" s="66"/>
    </row>
    <row r="15" spans="2:13" ht="12.75" x14ac:dyDescent="0.2">
      <c r="B15" s="54" t="s">
        <v>22</v>
      </c>
      <c r="C15" s="55">
        <f>+'2018 Load Forecast Output'!O44</f>
        <v>237784311.67756346</v>
      </c>
      <c r="D15" s="56">
        <v>1.006</v>
      </c>
      <c r="E15" s="57"/>
      <c r="F15" s="58"/>
      <c r="G15" s="59"/>
    </row>
    <row r="16" spans="2:13" ht="15" x14ac:dyDescent="0.25">
      <c r="B16" s="54" t="s">
        <v>48</v>
      </c>
      <c r="C16" s="55"/>
      <c r="D16" s="56"/>
      <c r="E16" s="57">
        <v>0</v>
      </c>
      <c r="F16" s="58"/>
      <c r="G16" s="59">
        <f>+'2018 Cost of Power Expense'!AN9</f>
        <v>0</v>
      </c>
      <c r="H16" s="60"/>
      <c r="I16" s="65"/>
    </row>
    <row r="17" spans="2:9" ht="12.75" x14ac:dyDescent="0.2">
      <c r="B17" s="54" t="s">
        <v>49</v>
      </c>
      <c r="C17" s="55"/>
      <c r="D17" s="56"/>
      <c r="E17" s="57">
        <f>C15*D15</f>
        <v>239211017.54762885</v>
      </c>
      <c r="F17" s="58">
        <f>+G17/E17</f>
        <v>0.10907934955821483</v>
      </c>
      <c r="G17" s="59">
        <f>+'2018 Cost of Power Expense'!AN20+'2018 Cost of Power Expense'!AN31</f>
        <v>26092982.20125407</v>
      </c>
    </row>
    <row r="18" spans="2:9" ht="12.75" x14ac:dyDescent="0.2">
      <c r="B18" s="54" t="s">
        <v>23</v>
      </c>
      <c r="C18" s="55">
        <f>+'2018 Load Forecast Output'!O45</f>
        <v>396657179.59428215</v>
      </c>
      <c r="D18" s="56">
        <v>1.006</v>
      </c>
      <c r="E18" s="57"/>
      <c r="F18" s="58"/>
      <c r="G18" s="59"/>
    </row>
    <row r="19" spans="2:9" ht="12.75" x14ac:dyDescent="0.2">
      <c r="B19" s="54" t="s">
        <v>48</v>
      </c>
      <c r="C19" s="55"/>
      <c r="D19" s="56"/>
      <c r="E19" s="57">
        <v>0</v>
      </c>
      <c r="F19" s="58"/>
      <c r="G19" s="59">
        <f>+'2018 Cost of Power Expense'!AN10</f>
        <v>0</v>
      </c>
    </row>
    <row r="20" spans="2:9" ht="12.75" x14ac:dyDescent="0.2">
      <c r="B20" s="54" t="s">
        <v>49</v>
      </c>
      <c r="C20" s="55"/>
      <c r="D20" s="56"/>
      <c r="E20" s="57">
        <f>C18*D18</f>
        <v>399037122.67184782</v>
      </c>
      <c r="F20" s="58">
        <f>+G20/E20</f>
        <v>0.10912429500887151</v>
      </c>
      <c r="G20" s="59">
        <f>+'2018 Cost of Power Expense'!AN21+'2018 Cost of Power Expense'!AN32</f>
        <v>43544644.693933971</v>
      </c>
    </row>
    <row r="21" spans="2:9" ht="12.75" x14ac:dyDescent="0.2">
      <c r="B21" s="64" t="s">
        <v>3</v>
      </c>
      <c r="C21" s="55">
        <f>+'2018 Load Forecast Output'!O40</f>
        <v>10727671.435383817</v>
      </c>
      <c r="D21" s="56">
        <v>1.0379</v>
      </c>
      <c r="E21" s="57"/>
      <c r="F21" s="58"/>
      <c r="G21" s="59"/>
    </row>
    <row r="22" spans="2:9" ht="15" x14ac:dyDescent="0.25">
      <c r="B22" s="54" t="s">
        <v>48</v>
      </c>
      <c r="C22" s="55"/>
      <c r="D22" s="56"/>
      <c r="E22" s="57">
        <f>C21*D21*$E$40</f>
        <v>10760139.376643294</v>
      </c>
      <c r="F22" s="58">
        <f>+G22/E22</f>
        <v>8.305451465572794E-2</v>
      </c>
      <c r="G22" s="59">
        <f>+'2018 Cost of Power Expense'!AN11</f>
        <v>893678.15355509578</v>
      </c>
      <c r="H22" s="60"/>
      <c r="I22" s="65"/>
    </row>
    <row r="23" spans="2:9" ht="12.75" x14ac:dyDescent="0.2">
      <c r="B23" s="54" t="s">
        <v>49</v>
      </c>
      <c r="C23" s="55"/>
      <c r="D23" s="56"/>
      <c r="E23" s="57">
        <f>C21*D21*$G$40</f>
        <v>374110.80614157143</v>
      </c>
      <c r="F23" s="58">
        <f>+G23/E23</f>
        <v>0.10904276112447681</v>
      </c>
      <c r="G23" s="59">
        <f>+'2018 Cost of Power Expense'!AN22+'2018 Cost of Power Expense'!AN33</f>
        <v>40794.075268180823</v>
      </c>
    </row>
    <row r="24" spans="2:9" ht="12.75" x14ac:dyDescent="0.2">
      <c r="B24" s="64" t="s">
        <v>4</v>
      </c>
      <c r="C24" s="55">
        <f>+'2018 Load Forecast Output'!O41</f>
        <v>382147.13612693257</v>
      </c>
      <c r="D24" s="56">
        <v>1.0379</v>
      </c>
      <c r="E24" s="57"/>
      <c r="F24" s="58"/>
      <c r="G24" s="59"/>
    </row>
    <row r="25" spans="2:9" ht="15" x14ac:dyDescent="0.25">
      <c r="B25" s="54" t="s">
        <v>48</v>
      </c>
      <c r="C25" s="55"/>
      <c r="D25" s="56"/>
      <c r="E25" s="57">
        <f>C24*D24*$E$41</f>
        <v>392624.54440902331</v>
      </c>
      <c r="F25" s="58">
        <f>+G25/E25</f>
        <v>8.3065242622944083E-2</v>
      </c>
      <c r="G25" s="59">
        <f>+'2018 Cost of Power Expense'!AN12</f>
        <v>32613.453041058405</v>
      </c>
      <c r="H25" s="60"/>
      <c r="I25" s="65"/>
    </row>
    <row r="26" spans="2:9" ht="12.75" x14ac:dyDescent="0.2">
      <c r="B26" s="54" t="s">
        <v>49</v>
      </c>
      <c r="C26" s="55"/>
      <c r="D26" s="56"/>
      <c r="E26" s="57">
        <f>C24*D24*$G$41</f>
        <v>4005.9681771200476</v>
      </c>
      <c r="F26" s="58">
        <f>+G26/E26</f>
        <v>0.10902601048742469</v>
      </c>
      <c r="G26" s="59">
        <f>+'2018 Cost of Power Expense'!AN23+'2018 Cost of Power Expense'!AN34</f>
        <v>436.75472849097986</v>
      </c>
    </row>
    <row r="27" spans="2:9" ht="12.75" x14ac:dyDescent="0.2">
      <c r="B27" s="64" t="s">
        <v>5</v>
      </c>
      <c r="C27" s="55">
        <f>+'2018 Load Forecast Output'!O42</f>
        <v>39629669.788485467</v>
      </c>
      <c r="D27" s="56">
        <v>1.0379</v>
      </c>
      <c r="E27" s="57"/>
      <c r="F27" s="58"/>
      <c r="G27" s="59"/>
    </row>
    <row r="28" spans="2:9" ht="15" x14ac:dyDescent="0.25">
      <c r="B28" s="54" t="s">
        <v>48</v>
      </c>
      <c r="C28" s="55"/>
      <c r="D28" s="56"/>
      <c r="E28" s="57">
        <f>C27*D27*$E$42</f>
        <v>296147.76676897728</v>
      </c>
      <c r="F28" s="58">
        <f>+G28/E28</f>
        <v>8.3004251992544895E-2</v>
      </c>
      <c r="G28" s="59">
        <f>+'2018 Cost of Power Expense'!AN13</f>
        <v>24581.523859921603</v>
      </c>
      <c r="H28" s="60"/>
      <c r="I28" s="65"/>
    </row>
    <row r="29" spans="2:9" ht="12.75" x14ac:dyDescent="0.2">
      <c r="B29" s="54" t="s">
        <v>49</v>
      </c>
      <c r="C29" s="55"/>
      <c r="D29" s="67"/>
      <c r="E29" s="57">
        <f>C27*D27*$G$42</f>
        <v>40835486.506700091</v>
      </c>
      <c r="F29" s="58">
        <f>+G29/E29</f>
        <v>0.10913287092555407</v>
      </c>
      <c r="G29" s="59">
        <f>+'2018 Cost of Power Expense'!AN24+'2018 Cost of Power Expense'!AN35</f>
        <v>4456493.8781179059</v>
      </c>
    </row>
    <row r="30" spans="2:9" ht="12.75" x14ac:dyDescent="0.2">
      <c r="B30" s="68" t="s">
        <v>52</v>
      </c>
      <c r="C30" s="69">
        <f>SUM(C6:C29)</f>
        <v>4770443777.8951178</v>
      </c>
      <c r="D30" s="70"/>
      <c r="E30" s="69">
        <f>SUM(E6:E29)</f>
        <v>4931004913.5057726</v>
      </c>
      <c r="F30" s="71"/>
      <c r="G30" s="72">
        <f>SUM(G6:G29)</f>
        <v>470105321.5571692</v>
      </c>
    </row>
    <row r="31" spans="2:9" ht="12.75" x14ac:dyDescent="0.2">
      <c r="B31" s="73"/>
      <c r="C31" s="104"/>
      <c r="D31" s="105"/>
      <c r="E31" s="104"/>
      <c r="F31" s="106"/>
      <c r="G31" s="74"/>
    </row>
    <row r="32" spans="2:9" ht="15" x14ac:dyDescent="0.2">
      <c r="B32" s="139" t="s">
        <v>83</v>
      </c>
      <c r="C32" s="103"/>
      <c r="D32" s="103"/>
      <c r="E32" s="103"/>
      <c r="F32" s="103"/>
      <c r="G32" s="103"/>
    </row>
    <row r="33" spans="2:10" ht="13.5" thickBot="1" x14ac:dyDescent="0.25"/>
    <row r="34" spans="2:10" ht="16.5" thickBot="1" x14ac:dyDescent="0.3">
      <c r="B34" s="75" t="s">
        <v>53</v>
      </c>
      <c r="C34" s="76" t="s">
        <v>54</v>
      </c>
      <c r="D34" s="76" t="s">
        <v>55</v>
      </c>
      <c r="E34" s="76" t="s">
        <v>56</v>
      </c>
      <c r="F34" s="76" t="s">
        <v>57</v>
      </c>
      <c r="G34" s="77" t="s">
        <v>58</v>
      </c>
    </row>
    <row r="35" spans="2:10" ht="15" x14ac:dyDescent="0.2">
      <c r="B35" s="78" t="s">
        <v>33</v>
      </c>
      <c r="C35" s="79">
        <f>+'[24]Table - Bill Determinants '!D30</f>
        <v>1647803823.1021173</v>
      </c>
      <c r="D35" s="79">
        <f>+C35-F35</f>
        <v>1557457150.1021173</v>
      </c>
      <c r="E35" s="80">
        <f>ROUND(D35/C35,4)</f>
        <v>0.94520000000000004</v>
      </c>
      <c r="F35" s="79">
        <f>+'[24]Table - Bill Determinants '!E30</f>
        <v>90346673</v>
      </c>
      <c r="G35" s="81">
        <f>+ROUND(F35/C35,4)</f>
        <v>5.4800000000000001E-2</v>
      </c>
      <c r="I35" s="109"/>
      <c r="J35" s="110"/>
    </row>
    <row r="36" spans="2:10" ht="15" x14ac:dyDescent="0.2">
      <c r="B36" s="82" t="s">
        <v>59</v>
      </c>
      <c r="C36" s="79">
        <f>+'[24]Table - Bill Determinants '!D31</f>
        <v>595148676.14955509</v>
      </c>
      <c r="D36" s="79">
        <f t="shared" ref="D36:D42" si="0">+C36-F36</f>
        <v>491250335.14955509</v>
      </c>
      <c r="E36" s="80">
        <f t="shared" ref="E36:E42" si="1">ROUND(D36/C36,4)</f>
        <v>0.82540000000000002</v>
      </c>
      <c r="F36" s="79">
        <f>+'[24]Table - Bill Determinants '!E31</f>
        <v>103898341</v>
      </c>
      <c r="G36" s="81">
        <f t="shared" ref="G36:G42" si="2">+ROUND(F36/C36,4)</f>
        <v>0.17460000000000001</v>
      </c>
      <c r="I36" s="109"/>
      <c r="J36" s="110"/>
    </row>
    <row r="37" spans="2:10" ht="15" x14ac:dyDescent="0.2">
      <c r="B37" s="82" t="s">
        <v>60</v>
      </c>
      <c r="C37" s="79">
        <f>+'[24]Table - Bill Determinants '!D32</f>
        <v>1811883808.7715611</v>
      </c>
      <c r="D37" s="79">
        <f t="shared" si="0"/>
        <v>200602571.77156115</v>
      </c>
      <c r="E37" s="80">
        <f t="shared" si="1"/>
        <v>0.11070000000000001</v>
      </c>
      <c r="F37" s="79">
        <f>+'[24]Table - Bill Determinants '!E32</f>
        <v>1611281237</v>
      </c>
      <c r="G37" s="81">
        <f t="shared" si="2"/>
        <v>0.88929999999999998</v>
      </c>
      <c r="I37" s="109"/>
      <c r="J37" s="110"/>
    </row>
    <row r="38" spans="2:10" ht="15" x14ac:dyDescent="0.2">
      <c r="B38" s="82" t="s">
        <v>61</v>
      </c>
      <c r="C38" s="79">
        <f>+'[24]Table - Bill Determinants '!D33</f>
        <v>248933055.62203574</v>
      </c>
      <c r="D38" s="79">
        <v>0</v>
      </c>
      <c r="E38" s="80">
        <f t="shared" si="1"/>
        <v>0</v>
      </c>
      <c r="F38" s="79">
        <f>+'[24]Table - Bill Determinants '!E33</f>
        <v>248933055.62203574</v>
      </c>
      <c r="G38" s="81">
        <f t="shared" si="2"/>
        <v>1</v>
      </c>
      <c r="I38" s="109"/>
      <c r="J38" s="110"/>
    </row>
    <row r="39" spans="2:10" ht="15" x14ac:dyDescent="0.2">
      <c r="B39" s="82" t="s">
        <v>62</v>
      </c>
      <c r="C39" s="79">
        <f>+'[24]Table - Bill Determinants '!D34</f>
        <v>1065021673.1280894</v>
      </c>
      <c r="D39" s="79">
        <v>0</v>
      </c>
      <c r="E39" s="80">
        <f t="shared" si="1"/>
        <v>0</v>
      </c>
      <c r="F39" s="79">
        <f>+'[24]Table - Bill Determinants '!E34</f>
        <v>1065021673.1280894</v>
      </c>
      <c r="G39" s="81">
        <f t="shared" si="2"/>
        <v>1</v>
      </c>
      <c r="I39" s="109"/>
      <c r="J39" s="110"/>
    </row>
    <row r="40" spans="2:10" ht="15" x14ac:dyDescent="0.2">
      <c r="B40" s="82" t="s">
        <v>63</v>
      </c>
      <c r="C40" s="79">
        <f>+'[24]Table - Bill Determinants '!D35</f>
        <v>11571071.95690605</v>
      </c>
      <c r="D40" s="79">
        <f t="shared" si="0"/>
        <v>11182847.95690605</v>
      </c>
      <c r="E40" s="80">
        <f t="shared" si="1"/>
        <v>0.96640000000000004</v>
      </c>
      <c r="F40" s="79">
        <f>+'[24]Table - Bill Determinants '!E35</f>
        <v>388224</v>
      </c>
      <c r="G40" s="81">
        <f t="shared" si="2"/>
        <v>3.3599999999999998E-2</v>
      </c>
      <c r="I40" s="109"/>
      <c r="J40" s="110"/>
    </row>
    <row r="41" spans="2:10" ht="15" x14ac:dyDescent="0.2">
      <c r="B41" s="82" t="s">
        <v>39</v>
      </c>
      <c r="C41" s="79">
        <f>+'[24]Table - Bill Determinants '!D36</f>
        <v>438984.64842993952</v>
      </c>
      <c r="D41" s="79">
        <f t="shared" si="0"/>
        <v>434556.64842993952</v>
      </c>
      <c r="E41" s="80">
        <f t="shared" si="1"/>
        <v>0.9899</v>
      </c>
      <c r="F41" s="79">
        <f>+'[24]Table - Bill Determinants '!E36</f>
        <v>4428</v>
      </c>
      <c r="G41" s="81">
        <f t="shared" si="2"/>
        <v>1.01E-2</v>
      </c>
      <c r="I41" s="109"/>
      <c r="J41" s="110"/>
    </row>
    <row r="42" spans="2:10" ht="15.75" thickBot="1" x14ac:dyDescent="0.25">
      <c r="B42" s="83" t="s">
        <v>5</v>
      </c>
      <c r="C42" s="79">
        <f>+'[24]Table - Bill Determinants '!D37</f>
        <v>31864627.859138645</v>
      </c>
      <c r="D42" s="79">
        <f t="shared" si="0"/>
        <v>228254.99566432089</v>
      </c>
      <c r="E42" s="80">
        <f t="shared" si="1"/>
        <v>7.1999999999999998E-3</v>
      </c>
      <c r="F42" s="79">
        <f>+'[24]Table - Bill Determinants '!E37</f>
        <v>31636372.863474324</v>
      </c>
      <c r="G42" s="81">
        <f t="shared" si="2"/>
        <v>0.99280000000000002</v>
      </c>
      <c r="I42" s="109"/>
      <c r="J42" s="110"/>
    </row>
    <row r="43" spans="2:10" ht="16.5" thickBot="1" x14ac:dyDescent="0.3">
      <c r="B43" s="84" t="s">
        <v>64</v>
      </c>
      <c r="C43" s="85">
        <f>SUM(C35:C42)</f>
        <v>5412665721.237834</v>
      </c>
      <c r="D43" s="85">
        <f>SUM(D35:D42)</f>
        <v>2261155716.6242332</v>
      </c>
      <c r="E43" s="85"/>
      <c r="F43" s="85">
        <f>SUM(F35:F42)</f>
        <v>3151510004.6135993</v>
      </c>
      <c r="G43" s="86"/>
    </row>
    <row r="45" spans="2:10" ht="12.75" x14ac:dyDescent="0.2">
      <c r="C45" s="109"/>
      <c r="D45" s="109"/>
      <c r="E45" s="110"/>
      <c r="F45" s="109"/>
      <c r="G45" s="110"/>
    </row>
    <row r="46" spans="2:10" ht="12.75" x14ac:dyDescent="0.2">
      <c r="C46" s="109"/>
      <c r="D46" s="109"/>
      <c r="E46" s="110"/>
      <c r="F46" s="109"/>
      <c r="G46" s="110"/>
    </row>
    <row r="47" spans="2:10" ht="12.75" x14ac:dyDescent="0.2">
      <c r="C47" s="109"/>
      <c r="D47" s="109"/>
      <c r="E47" s="110"/>
      <c r="F47" s="109"/>
      <c r="G47" s="110"/>
    </row>
    <row r="48" spans="2:10" ht="12.75" x14ac:dyDescent="0.2">
      <c r="C48" s="109"/>
      <c r="E48" s="110"/>
      <c r="F48" s="109"/>
      <c r="G48" s="110"/>
    </row>
    <row r="49" spans="3:7" ht="12.75" x14ac:dyDescent="0.2">
      <c r="C49" s="109"/>
      <c r="E49" s="110"/>
      <c r="F49" s="109"/>
      <c r="G49" s="110"/>
    </row>
    <row r="50" spans="3:7" ht="12.75" x14ac:dyDescent="0.2">
      <c r="C50" s="109"/>
      <c r="D50" s="109"/>
      <c r="E50" s="110"/>
      <c r="F50" s="109"/>
      <c r="G50" s="110"/>
    </row>
    <row r="51" spans="3:7" ht="12.75" x14ac:dyDescent="0.2">
      <c r="C51" s="109"/>
      <c r="D51" s="109"/>
      <c r="E51" s="110"/>
      <c r="F51" s="109"/>
      <c r="G51" s="110"/>
    </row>
    <row r="52" spans="3:7" ht="12.75" x14ac:dyDescent="0.2">
      <c r="C52" s="109"/>
      <c r="D52" s="109"/>
      <c r="E52" s="110"/>
      <c r="F52" s="109"/>
      <c r="G52" s="110"/>
    </row>
  </sheetData>
  <mergeCells count="5">
    <mergeCell ref="B1:G1"/>
    <mergeCell ref="B2:G2"/>
    <mergeCell ref="C4:C5"/>
    <mergeCell ref="D4:D5"/>
    <mergeCell ref="E4:G4"/>
  </mergeCells>
  <pageMargins left="0.51181102362204722" right="0.51181102362204722" top="0.51181102362204722" bottom="1.3779527559055118" header="0.51181102362204722" footer="0.51181102362204722"/>
  <pageSetup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I11"/>
  <sheetViews>
    <sheetView showGridLines="0" workbookViewId="0">
      <selection activeCell="C6" sqref="C6"/>
    </sheetView>
  </sheetViews>
  <sheetFormatPr defaultColWidth="9.109375" defaultRowHeight="15" x14ac:dyDescent="0.25"/>
  <cols>
    <col min="1" max="1" width="2.33203125" style="42" customWidth="1"/>
    <col min="2" max="2" width="28.6640625" style="42" customWidth="1"/>
    <col min="3" max="4" width="16" style="42" bestFit="1" customWidth="1"/>
    <col min="5" max="5" width="18.88671875" style="42" bestFit="1" customWidth="1"/>
    <col min="6" max="6" width="1.5546875" style="42" customWidth="1"/>
    <col min="7" max="7" width="12.88671875" style="115" customWidth="1"/>
    <col min="8" max="16384" width="9.109375" style="42"/>
  </cols>
  <sheetData>
    <row r="1" spans="2:9" ht="15.6" x14ac:dyDescent="0.3">
      <c r="B1" s="223" t="s">
        <v>53</v>
      </c>
      <c r="C1" s="221" t="s">
        <v>72</v>
      </c>
      <c r="D1" s="221"/>
      <c r="E1" s="222"/>
      <c r="F1" s="130"/>
      <c r="G1" s="126" t="s">
        <v>73</v>
      </c>
      <c r="I1" s="42" t="s">
        <v>74</v>
      </c>
    </row>
    <row r="2" spans="2:9" ht="15.6" x14ac:dyDescent="0.3">
      <c r="B2" s="224"/>
      <c r="C2" s="117" t="s">
        <v>19</v>
      </c>
      <c r="D2" s="117" t="s">
        <v>70</v>
      </c>
      <c r="E2" s="124" t="s">
        <v>71</v>
      </c>
      <c r="F2" s="128"/>
      <c r="G2" s="127" t="s">
        <v>19</v>
      </c>
    </row>
    <row r="3" spans="2:9" x14ac:dyDescent="0.2">
      <c r="B3" s="120" t="s">
        <v>33</v>
      </c>
      <c r="C3" s="116">
        <f>+'2018 COP Forecast'!C6</f>
        <v>1646663057.2111361</v>
      </c>
      <c r="D3" s="116">
        <f>+'2018 COP Forecast'!E7/'2018 COP Forecast'!D6</f>
        <v>1556425921.6759658</v>
      </c>
      <c r="E3" s="118">
        <f>+'2018 COP Forecast'!E8/'2018 COP Forecast'!D6</f>
        <v>90237135.535170257</v>
      </c>
      <c r="F3" s="129"/>
      <c r="G3" s="131"/>
      <c r="H3" s="110"/>
      <c r="I3" s="109">
        <f>+C3-D3-E3</f>
        <v>0</v>
      </c>
    </row>
    <row r="4" spans="2:9" x14ac:dyDescent="0.2">
      <c r="B4" s="121" t="s">
        <v>59</v>
      </c>
      <c r="C4" s="114">
        <f>+'2018 COP Forecast'!C9</f>
        <v>593242869.82083344</v>
      </c>
      <c r="D4" s="114">
        <f>+'2018 COP Forecast'!E10/'2018 COP Forecast'!D9</f>
        <v>489662664.75011593</v>
      </c>
      <c r="E4" s="119">
        <f>+'2018 COP Forecast'!E11/'2018 COP Forecast'!D9</f>
        <v>103580205.07071751</v>
      </c>
      <c r="F4" s="129"/>
      <c r="G4" s="132"/>
      <c r="H4" s="110"/>
      <c r="I4" s="109">
        <f t="shared" ref="I4:I11" si="0">+C4-D4-E4</f>
        <v>0</v>
      </c>
    </row>
    <row r="5" spans="2:9" x14ac:dyDescent="0.2">
      <c r="B5" s="121" t="s">
        <v>60</v>
      </c>
      <c r="C5" s="114">
        <f>+'2018 COP Forecast'!C12</f>
        <v>1845356871.231307</v>
      </c>
      <c r="D5" s="114">
        <f>+'2018 COP Forecast'!E13/'2018 COP Forecast'!D12</f>
        <v>204281005.64530569</v>
      </c>
      <c r="E5" s="119">
        <f>+'2018 COP Forecast'!E14/'2018 COP Forecast'!D12</f>
        <v>1641075865.5860012</v>
      </c>
      <c r="F5" s="129"/>
      <c r="G5" s="132">
        <f>+'2018 Load Forecast Output'!O51</f>
        <v>5079760.0551743917</v>
      </c>
      <c r="H5" s="110"/>
      <c r="I5" s="109">
        <f t="shared" si="0"/>
        <v>0</v>
      </c>
    </row>
    <row r="6" spans="2:9" x14ac:dyDescent="0.2">
      <c r="B6" s="121" t="s">
        <v>61</v>
      </c>
      <c r="C6" s="114">
        <f>+'2018 COP Forecast'!C15</f>
        <v>237784311.67756346</v>
      </c>
      <c r="D6" s="114">
        <v>0</v>
      </c>
      <c r="E6" s="119">
        <f>+C6</f>
        <v>237784311.67756346</v>
      </c>
      <c r="F6" s="129"/>
      <c r="G6" s="132">
        <f>+'2018 Load Forecast Output'!O52</f>
        <v>559479.41811230627</v>
      </c>
      <c r="H6" s="110"/>
      <c r="I6" s="109">
        <f t="shared" si="0"/>
        <v>0</v>
      </c>
    </row>
    <row r="7" spans="2:9" x14ac:dyDescent="0.2">
      <c r="B7" s="121" t="s">
        <v>62</v>
      </c>
      <c r="C7" s="114">
        <f>+'2018 COP Forecast'!C18</f>
        <v>396657179.59428215</v>
      </c>
      <c r="D7" s="114">
        <v>0</v>
      </c>
      <c r="E7" s="119">
        <f>+C7</f>
        <v>396657179.59428215</v>
      </c>
      <c r="F7" s="129"/>
      <c r="G7" s="132">
        <f>+'2018 Load Forecast Output'!O53</f>
        <v>2099276.8792504012</v>
      </c>
      <c r="H7" s="110"/>
      <c r="I7" s="109">
        <f t="shared" si="0"/>
        <v>0</v>
      </c>
    </row>
    <row r="8" spans="2:9" x14ac:dyDescent="0.2">
      <c r="B8" s="121" t="s">
        <v>63</v>
      </c>
      <c r="C8" s="114">
        <f>+'2018 COP Forecast'!C21</f>
        <v>10727671.435383817</v>
      </c>
      <c r="D8" s="114">
        <f>+'2018 COP Forecast'!E22/'2018 COP Forecast'!D21</f>
        <v>10367221.675154923</v>
      </c>
      <c r="E8" s="119">
        <f>+'2018 COP Forecast'!E23/'2018 COP Forecast'!D21</f>
        <v>360449.76022889622</v>
      </c>
      <c r="F8" s="129"/>
      <c r="G8" s="132"/>
      <c r="H8" s="110"/>
      <c r="I8" s="109">
        <f t="shared" si="0"/>
        <v>-1.57160684466362E-9</v>
      </c>
    </row>
    <row r="9" spans="2:9" x14ac:dyDescent="0.2">
      <c r="B9" s="121" t="s">
        <v>39</v>
      </c>
      <c r="C9" s="114">
        <f>+'2018 COP Forecast'!C24</f>
        <v>382147.13612693257</v>
      </c>
      <c r="D9" s="114">
        <f>+'2018 COP Forecast'!E25/'2018 COP Forecast'!D24</f>
        <v>378287.45005205058</v>
      </c>
      <c r="E9" s="119">
        <f>+'2018 COP Forecast'!E26/'2018 COP Forecast'!D24</f>
        <v>3859.6860748820191</v>
      </c>
      <c r="F9" s="129"/>
      <c r="G9" s="133">
        <f>+'2018 Load Forecast Output'!O54</f>
        <v>1082.545638309402</v>
      </c>
      <c r="H9" s="110"/>
      <c r="I9" s="109">
        <f t="shared" si="0"/>
        <v>-3.0013325158506632E-11</v>
      </c>
    </row>
    <row r="10" spans="2:9" x14ac:dyDescent="0.2">
      <c r="B10" s="121" t="s">
        <v>5</v>
      </c>
      <c r="C10" s="114">
        <f>+'2018 COP Forecast'!C27</f>
        <v>39629669.788485467</v>
      </c>
      <c r="D10" s="114">
        <f>+'2018 COP Forecast'!E28/'2018 COP Forecast'!D27</f>
        <v>285333.62247709534</v>
      </c>
      <c r="E10" s="119">
        <f>+'2018 COP Forecast'!E29/'2018 COP Forecast'!D27</f>
        <v>39344336.166008376</v>
      </c>
      <c r="F10" s="129"/>
      <c r="G10" s="133">
        <f>+'2018 Load Forecast Output'!O55</f>
        <v>109831.04039934477</v>
      </c>
      <c r="H10" s="110"/>
      <c r="I10" s="109">
        <f t="shared" si="0"/>
        <v>0</v>
      </c>
    </row>
    <row r="11" spans="2:9" ht="16.5" thickBot="1" x14ac:dyDescent="0.3">
      <c r="B11" s="122" t="s">
        <v>64</v>
      </c>
      <c r="C11" s="123">
        <f>SUM(C3:C10)</f>
        <v>4770443777.8951178</v>
      </c>
      <c r="D11" s="123">
        <f>SUM(D3:D10)</f>
        <v>2261400434.8190713</v>
      </c>
      <c r="E11" s="125">
        <f>SUM(E3:E10)</f>
        <v>2509043343.0760469</v>
      </c>
      <c r="F11" s="134"/>
      <c r="G11" s="135">
        <f>SUM(G3:G10)</f>
        <v>7849429.9385747537</v>
      </c>
      <c r="I11" s="109">
        <f t="shared" si="0"/>
        <v>0</v>
      </c>
    </row>
  </sheetData>
  <mergeCells count="2">
    <mergeCell ref="C1:E1"/>
    <mergeCell ref="B1:B2"/>
  </mergeCells>
  <pageMargins left="0.51181102362204722" right="0.51181102362204722" top="0.51181102362204722" bottom="1.3779527559055118" header="0.51181102362204722" footer="0.51181102362204722"/>
  <pageSetup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Summary</vt:lpstr>
      <vt:lpstr>2018 Cost of Power Expense</vt:lpstr>
      <vt:lpstr>COP Rates</vt:lpstr>
      <vt:lpstr>2018 Load Forecast Output</vt:lpstr>
      <vt:lpstr>2018 COP Forecast</vt:lpstr>
      <vt:lpstr>2018 Billing Determinants</vt:lpstr>
      <vt:lpstr>'2018 Cost of Power Expense'!Print_Area</vt:lpstr>
      <vt:lpstr>'COP Rates'!Print_Area</vt:lpstr>
    </vt:vector>
  </TitlesOfParts>
  <Company>Horizon Utilities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Philbert, Christine</dc:creator>
  <cp:lastModifiedBy>Natalie Yeates</cp:lastModifiedBy>
  <cp:lastPrinted>2018-04-16T16:13:57Z</cp:lastPrinted>
  <dcterms:created xsi:type="dcterms:W3CDTF">2012-06-18T16:01:34Z</dcterms:created>
  <dcterms:modified xsi:type="dcterms:W3CDTF">2018-04-24T16:16:18Z</dcterms:modified>
</cp:coreProperties>
</file>