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0730" windowHeight="9525"/>
  </bookViews>
  <sheets>
    <sheet name="J4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a1" localSheetId="0">#N/A</definedName>
    <definedName name="____a1">#N/A</definedName>
    <definedName name="___a1" localSheetId="0">#N/A</definedName>
    <definedName name="___a1">#N/A</definedName>
    <definedName name="__a1" localSheetId="0">#N/A</definedName>
    <definedName name="__a1">#N/A</definedName>
    <definedName name="__gen1" localSheetId="0">#REF!</definedName>
    <definedName name="__gen1">#REF!</definedName>
    <definedName name="__Gen2" localSheetId="0">#REF!</definedName>
    <definedName name="__Gen2">#REF!</definedName>
    <definedName name="__gen3" localSheetId="0">#REF!</definedName>
    <definedName name="__gen3">#REF!</definedName>
    <definedName name="__Gen4" localSheetId="0">#REF!</definedName>
    <definedName name="__Gen4">#REF!</definedName>
    <definedName name="__Gen5" localSheetId="0">#REF!</definedName>
    <definedName name="__Gen5">#REF!</definedName>
    <definedName name="__IntlFixup" hidden="1">TRUE</definedName>
    <definedName name="_a1" localSheetId="0">#N/A</definedName>
    <definedName name="_a1">#N/A</definedName>
    <definedName name="_gen1" localSheetId="0">#REF!</definedName>
    <definedName name="_gen1">#REF!</definedName>
    <definedName name="_Gen2" localSheetId="0">#REF!</definedName>
    <definedName name="_Gen2">#REF!</definedName>
    <definedName name="_gen3" localSheetId="0">#REF!</definedName>
    <definedName name="_gen3">#REF!</definedName>
    <definedName name="_Gen4" localSheetId="0">#REF!</definedName>
    <definedName name="_Gen4">#REF!</definedName>
    <definedName name="_Gen5" localSheetId="0">#REF!</definedName>
    <definedName name="_Gen5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dds" localSheetId="0">#REF!</definedName>
    <definedName name="adds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scount" hidden="1">1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BasePD">'[1]Base Year'!$J$54</definedName>
    <definedName name="BasePS">'[1]Base Year'!$J$100</definedName>
    <definedName name="BaseRE">'[1]Base Year'!$J$102</definedName>
    <definedName name="BaseRevenue">'[1]Base Year'!$J$21</definedName>
    <definedName name="BaseRevenueGrowth">'[1]Base Year'!$J$22</definedName>
    <definedName name="BaseSalesExpense">'[1]Base Year'!$J$28</definedName>
    <definedName name="BaseSTD">'[1]Base Year'!$J$87</definedName>
    <definedName name="BasetaxRate">'[1]Base Year'!$J$49</definedName>
    <definedName name="BaseTP">'[1]Base Year'!$J$89</definedName>
    <definedName name="BG_Del" hidden="1">15</definedName>
    <definedName name="BG_Ins" hidden="1">4</definedName>
    <definedName name="BG_Mod" hidden="1">6</definedName>
    <definedName name="BreakevenAnalysis">[1]Assumptions!$A$1</definedName>
    <definedName name="BSDate">'[1]Base Year'!$J$60</definedName>
    <definedName name="BUDSALE" localSheetId="0">#REF!</definedName>
    <definedName name="BUDSALE">#REF!</definedName>
    <definedName name="BUDTOTLS" localSheetId="0">#REF!</definedName>
    <definedName name="BUDTOTLS">#REF!</definedName>
    <definedName name="BUDTSRV" localSheetId="0">#REF!</definedName>
    <definedName name="BUDTSRV">#REF!</definedName>
    <definedName name="CAP_TAX_RATE">[2]WFeasoParam!$B$6</definedName>
    <definedName name="cashprint" localSheetId="0">#REF!</definedName>
    <definedName name="cashprint">#REF!</definedName>
    <definedName name="CONSTRUCTION_1">[2]WFeasoParam!$B$9</definedName>
    <definedName name="curr_mth" localSheetId="0">#REF!</definedName>
    <definedName name="curr_mth">#REF!</definedName>
    <definedName name="d" hidden="1">{"edcredit",#N/A,FALSE,"edcredit"}</definedName>
    <definedName name="deducts" localSheetId="0">#REF!</definedName>
    <definedName name="deducts">#REF!</definedName>
    <definedName name="DeprExp1">[3]Definitions!$B$15</definedName>
    <definedName name="DeprRate">[3]Definitions!$B$35</definedName>
    <definedName name="Distribution_Plant" localSheetId="0">'[4]CapExp &amp; Other Input'!#REF!</definedName>
    <definedName name="Distribution_Plant">'[4]CapExp &amp; Other Input'!#REF!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uh" hidden="1">{"edcredit",#N/A,FALSE,"edcredit"}</definedName>
    <definedName name="ej" hidden="1">{"Page 1",#N/A,FALSE,"Sheet1";"Page 2",#N/A,FALSE,"Sheet1"}</definedName>
    <definedName name="essbase12month" hidden="1">{"balsheet",#N/A,FALSE,"A"}</definedName>
    <definedName name="ESTSALE" localSheetId="0">#REF!</definedName>
    <definedName name="ESTSALE">#REF!</definedName>
    <definedName name="ESTTOTLS" localSheetId="0">#REF!</definedName>
    <definedName name="ESTTOTLS">#REF!</definedName>
    <definedName name="ESTTSRV" localSheetId="0">#REF!</definedName>
    <definedName name="ESTTSRV">#REF!</definedName>
    <definedName name="EV__EVCOM_OPTIONS__" hidden="1">8</definedName>
    <definedName name="EV__EXPOPTIONS__" hidden="1">0</definedName>
    <definedName name="EV__LASTREFTIME__" hidden="1">42402.6029050926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t_AcctsPybl" localSheetId="0">#REF!</definedName>
    <definedName name="ext_AcctsPybl">#REF!</definedName>
    <definedName name="ext_TaxesPybl" localSheetId="0">#REF!</definedName>
    <definedName name="ext_TaxesPybl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SCAL_MTH" localSheetId="0">#REF!</definedName>
    <definedName name="FISCAL_MTH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_LAG">[2]WFeasoParam!$B$17</definedName>
    <definedName name="gen1_grp" localSheetId="0">#REF!</definedName>
    <definedName name="gen1_grp">#REF!</definedName>
    <definedName name="Gen2_grp" localSheetId="0">#REF!</definedName>
    <definedName name="Gen2_grp">#REF!</definedName>
    <definedName name="gen3_grp" localSheetId="0">#REF!</definedName>
    <definedName name="gen3_grp">#REF!</definedName>
    <definedName name="Gen5_grp" localSheetId="0">#REF!</definedName>
    <definedName name="Gen5_grp">#REF!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jj" hidden="1">{"Page 1",#N/A,FALSE,"Sheet1";"Page 2",#N/A,FALSE,"Sheet1"}</definedName>
    <definedName name="k" hidden="1">{"Page 1",#N/A,FALSE,"Sheet1";"Page 2",#N/A,FALSE,"Sheet1"}</definedName>
    <definedName name="large.corp.tax">'[5]LCT &amp; Cap Tax'!$A$1:$I$70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l" hidden="1">{#N/A,#N/A,FALSE,"Aging Summary";#N/A,#N/A,FALSE,"Ratio Analysis";#N/A,#N/A,FALSE,"Test 120 Day Accts";#N/A,#N/A,FALSE,"Tickmarks"}</definedName>
    <definedName name="m" hidden="1">{"Page 1",#N/A,FALSE,"Sheet1";"Page 2",#N/A,FALSE,"Sheet1"}</definedName>
    <definedName name="May1Forecast" hidden="1">{"Page 1",#N/A,FALSE,"Sheet1";"Page 2",#N/A,FALSE,"Sheet1"}</definedName>
    <definedName name="MayForecast" hidden="1">{"Page 1",#N/A,FALSE,"Sheet1";"Page 2",#N/A,FALSE,"Sheet1"}</definedName>
    <definedName name="Meter_Installations" localSheetId="0">'[4]CapExp &amp; Other Input'!#REF!</definedName>
    <definedName name="Meter_Installations">'[4]CapExp &amp; Other Input'!#REF!</definedName>
    <definedName name="month" localSheetId="0">#REF!</definedName>
    <definedName name="month">#REF!</definedName>
    <definedName name="month_desc" localSheetId="0">#REF!</definedName>
    <definedName name="month_desc">#REF!</definedName>
    <definedName name="Month_Table" localSheetId="0">[6]Input!#REF!</definedName>
    <definedName name="Month_Table">[6]Input!#REF!</definedName>
    <definedName name="mth" localSheetId="0">#REF!</definedName>
    <definedName name="mth">#REF!</definedName>
    <definedName name="Mth_rate">[7]Vlookup!$A$4:$F$28</definedName>
    <definedName name="MUNI_TAX_RATE">[2]WFeasoParam!$B$5</definedName>
    <definedName name="mypassword" hidden="1">"chuck"</definedName>
    <definedName name="n" hidden="1">{"Page 1",#N/A,FALSE,"Sheet1";"Page 2",#N/A,FALSE,"Sheet1"}</definedName>
    <definedName name="NameArea" localSheetId="0">#N/A</definedName>
    <definedName name="NameArea">#N/A</definedName>
    <definedName name="NPV_IND_CUSTOMERS" localSheetId="0">#REF!</definedName>
    <definedName name="NPV_IND_CUSTOMERS">#REF!</definedName>
    <definedName name="Number_of_month" localSheetId="0">#REF!</definedName>
    <definedName name="Number_of_month">#REF!</definedName>
    <definedName name="O_M_LEAD">[2]WFeasoParam!$B$16</definedName>
    <definedName name="p" hidden="1">{"Page 1",#N/A,FALSE,"Sheet1";"Page 2",#N/A,FALSE,"Sheet1"}</definedName>
    <definedName name="part.6" localSheetId="0">#REF!</definedName>
    <definedName name="part.6">#REF!</definedName>
    <definedName name="Print1" localSheetId="0">#N/A</definedName>
    <definedName name="Print1">#N/A</definedName>
    <definedName name="Print2" localSheetId="0">#N/A</definedName>
    <definedName name="Print2">#N/A</definedName>
    <definedName name="Print3" localSheetId="0">#N/A</definedName>
    <definedName name="Print3">#N/A</definedName>
    <definedName name="Print4" localSheetId="0">#N/A</definedName>
    <definedName name="Print4">#N/A</definedName>
    <definedName name="Print5" localSheetId="0">#N/A</definedName>
    <definedName name="Print5">#N/A</definedName>
    <definedName name="Print6" localSheetId="0">#N/A</definedName>
    <definedName name="Print6">#N/A</definedName>
    <definedName name="PrintAP" localSheetId="0">#N/A</definedName>
    <definedName name="PrintAP">#N/A</definedName>
    <definedName name="PrintAR" localSheetId="0">#N/A</definedName>
    <definedName name="PrintAR">#N/A</definedName>
    <definedName name="Printpref" localSheetId="0">#N/A</definedName>
    <definedName name="Printpref">#N/A</definedName>
    <definedName name="prov.cap.tax">'[5]LCT &amp; Cap Tax'!$J$71:$Q$111</definedName>
    <definedName name="rap" hidden="1">{"Page 1",#N/A,FALSE,"Sheet1";"Page 2",#N/A,FALSE,"Sheet1"}</definedName>
    <definedName name="Rate" hidden="1">{#N/A,#N/A,TRUE,"Explanation";#N/A,#N/A,TRUE,"GS AvgUses_sector"}</definedName>
    <definedName name="report_date" localSheetId="0">#REF!</definedName>
    <definedName name="report_date">#REF!</definedName>
    <definedName name="rngCopyFormulasSource" localSheetId="0" hidden="1">'[8]CIN-14'!#REF!</definedName>
    <definedName name="rngCopyFormulasSource" hidden="1">'[8]CIN-14'!#REF!</definedName>
    <definedName name="RORpretax">[3]Definitions!$B$36</definedName>
    <definedName name="sc" hidden="1">{"Page 1",#N/A,FALSE,"Sheet1";"Page 2",#N/A,FALSE,"Sheet1"}</definedName>
    <definedName name="sch10print" localSheetId="0">#REF!</definedName>
    <definedName name="sch10print">#REF!</definedName>
    <definedName name="sch3data" localSheetId="0">#REF!</definedName>
    <definedName name="sch3data">#REF!</definedName>
    <definedName name="sch3data_grp" localSheetId="0">#REF!</definedName>
    <definedName name="sch3data_grp">#REF!</definedName>
    <definedName name="sch3print" localSheetId="0">#REF!</definedName>
    <definedName name="sch3print">#REF!</definedName>
    <definedName name="sch4_2data" localSheetId="0">#REF!</definedName>
    <definedName name="sch4_2data">#REF!</definedName>
    <definedName name="sch4_2data_grp" localSheetId="0">#REF!</definedName>
    <definedName name="sch4_2data_grp">#REF!</definedName>
    <definedName name="sch4_2data1" localSheetId="0">#REF!</definedName>
    <definedName name="sch4_2data1">#REF!</definedName>
    <definedName name="sch4_2data1_grp" localSheetId="0">#REF!</definedName>
    <definedName name="sch4_2data1_grp">#REF!</definedName>
    <definedName name="sch4_2print" localSheetId="0">#REF!</definedName>
    <definedName name="sch4_2print">#REF!</definedName>
    <definedName name="sch4_3print" localSheetId="0">#REF!</definedName>
    <definedName name="sch4_3print">#REF!</definedName>
    <definedName name="sch4data" localSheetId="0">#REF!</definedName>
    <definedName name="sch4data">#REF!</definedName>
    <definedName name="sch4data_grp" localSheetId="0">#REF!</definedName>
    <definedName name="sch4data_grp">#REF!</definedName>
    <definedName name="sch4print" localSheetId="0">#REF!</definedName>
    <definedName name="sch4print">#REF!</definedName>
    <definedName name="sch5_1data" localSheetId="0">#REF!</definedName>
    <definedName name="sch5_1data">#REF!</definedName>
    <definedName name="sch5_1data_grp" localSheetId="0">#REF!</definedName>
    <definedName name="sch5_1data_grp">#REF!</definedName>
    <definedName name="sch5_1print" localSheetId="0">#REF!</definedName>
    <definedName name="sch5_1print">#REF!</definedName>
    <definedName name="sch5_2data" localSheetId="0">#REF!</definedName>
    <definedName name="sch5_2data">#REF!</definedName>
    <definedName name="sch5_2data_grp" localSheetId="0">#REF!</definedName>
    <definedName name="sch5_2data_grp">#REF!</definedName>
    <definedName name="sch5_2print" localSheetId="0">#REF!</definedName>
    <definedName name="sch5_2print">#REF!</definedName>
    <definedName name="sch5_3data" localSheetId="0">#REF!</definedName>
    <definedName name="sch5_3data">#REF!</definedName>
    <definedName name="sch5_3data_grp" localSheetId="0">#REF!</definedName>
    <definedName name="sch5_3data_grp">#REF!</definedName>
    <definedName name="sch5_3print" localSheetId="0">#REF!</definedName>
    <definedName name="sch5_3print">#REF!</definedName>
    <definedName name="sch5_4print" localSheetId="0">#REF!</definedName>
    <definedName name="sch5_4print">#REF!</definedName>
    <definedName name="sch5_5print" localSheetId="0">#REF!</definedName>
    <definedName name="sch5_5print">#REF!</definedName>
    <definedName name="sch5_6print" localSheetId="0">#REF!</definedName>
    <definedName name="sch5_6print">#REF!</definedName>
    <definedName name="sch5data" localSheetId="0">#REF!</definedName>
    <definedName name="sch5data">#REF!</definedName>
    <definedName name="sch5print" localSheetId="0">#REF!</definedName>
    <definedName name="sch5print">#REF!</definedName>
    <definedName name="sch6data" localSheetId="0">#REF!</definedName>
    <definedName name="sch6data">#REF!</definedName>
    <definedName name="sch6data_grp" localSheetId="0">#REF!</definedName>
    <definedName name="sch6data_grp">#REF!</definedName>
    <definedName name="sch6print" localSheetId="0">#REF!</definedName>
    <definedName name="sch6print">#REF!</definedName>
    <definedName name="sch7_1_1print">'[9]Sched7-1-1 '!$D$1:$L$28</definedName>
    <definedName name="sch7_1_2print">'[9]Sched7-1-2'!$D$1:$K$28</definedName>
    <definedName name="sch7_1_3print">'[9]Sched7-1-3'!$D$1:$M$30</definedName>
    <definedName name="sch7_1_4print">'[9]Sched7-1-4'!$D$1:$L$20</definedName>
    <definedName name="sch7_1_5print" localSheetId="0">#REF!</definedName>
    <definedName name="sch7_1_5print">#REF!</definedName>
    <definedName name="sch7_1_6print" localSheetId="0">#REF!</definedName>
    <definedName name="sch7_1_6print">#REF!</definedName>
    <definedName name="sch7_1_7print" localSheetId="0">#REF!</definedName>
    <definedName name="sch7_1_7print">#REF!</definedName>
    <definedName name="sch7_1print" localSheetId="0">#REF!</definedName>
    <definedName name="sch7_1print">#REF!</definedName>
    <definedName name="sch7_2data" localSheetId="0">#REF!</definedName>
    <definedName name="sch7_2data">#REF!</definedName>
    <definedName name="sch7_2data_grp" localSheetId="0">#REF!</definedName>
    <definedName name="sch7_2data_grp">#REF!</definedName>
    <definedName name="sch7_2print" localSheetId="0">#REF!</definedName>
    <definedName name="sch7_2print">#REF!</definedName>
    <definedName name="sch7_2WPprint" localSheetId="0">#REF!</definedName>
    <definedName name="sch7_2WPprint">#REF!</definedName>
    <definedName name="sch7_3print" localSheetId="0">#REF!</definedName>
    <definedName name="sch7_3print">#REF!</definedName>
    <definedName name="sch7_4print" localSheetId="0">#REF!</definedName>
    <definedName name="sch7_4print">#REF!</definedName>
    <definedName name="sch7_5print" localSheetId="0">#REF!</definedName>
    <definedName name="sch7_5print">#REF!</definedName>
    <definedName name="sch7_6print" localSheetId="0">#REF!</definedName>
    <definedName name="sch7_6print">#REF!</definedName>
    <definedName name="sch7data" localSheetId="0">#REF!</definedName>
    <definedName name="sch7data">#REF!</definedName>
    <definedName name="sch7data_grp" localSheetId="0">#REF!</definedName>
    <definedName name="sch7data_grp">#REF!</definedName>
    <definedName name="sch7data1" localSheetId="0">#REF!</definedName>
    <definedName name="sch7data1">#REF!</definedName>
    <definedName name="sch7data1_grp" localSheetId="0">#REF!</definedName>
    <definedName name="sch7data1_grp">#REF!</definedName>
    <definedName name="sch7data2" localSheetId="0">#REF!</definedName>
    <definedName name="sch7data2">#REF!</definedName>
    <definedName name="sch7data2_grp" localSheetId="0">#REF!</definedName>
    <definedName name="sch7data2_grp">#REF!</definedName>
    <definedName name="sch7data3" localSheetId="0">#REF!</definedName>
    <definedName name="sch7data3">#REF!</definedName>
    <definedName name="sch7data3_grp" localSheetId="0">#REF!</definedName>
    <definedName name="sch7data3_grp">#REF!</definedName>
    <definedName name="sch7data4" localSheetId="0">#REF!</definedName>
    <definedName name="sch7data4">#REF!</definedName>
    <definedName name="sch7data4_grp" localSheetId="0">#REF!</definedName>
    <definedName name="sch7data4_grp">#REF!</definedName>
    <definedName name="sch7MUNprint" localSheetId="0">#REF!</definedName>
    <definedName name="sch7MUNprint">#REF!</definedName>
    <definedName name="sch7print" localSheetId="0">#REF!</definedName>
    <definedName name="sch7print">#REF!</definedName>
    <definedName name="sch8_1data" localSheetId="0">#REF!</definedName>
    <definedName name="sch8_1data">#REF!</definedName>
    <definedName name="sch8_1data_grp" localSheetId="0">#REF!</definedName>
    <definedName name="sch8_1data_grp">#REF!</definedName>
    <definedName name="sch8_2data" localSheetId="0">#REF!</definedName>
    <definedName name="sch8_2data">#REF!</definedName>
    <definedName name="sch8_2data_grp" localSheetId="0">#REF!</definedName>
    <definedName name="sch8_2data_grp">#REF!</definedName>
    <definedName name="sch8data" localSheetId="0">#REF!</definedName>
    <definedName name="sch8data">#REF!</definedName>
    <definedName name="sch8data_grp" localSheetId="0">#REF!</definedName>
    <definedName name="sch8data_grp">#REF!</definedName>
    <definedName name="sch8print" localSheetId="0">#REF!</definedName>
    <definedName name="sch8print">#REF!</definedName>
    <definedName name="sch9print" localSheetId="0">#REF!</definedName>
    <definedName name="sch9print">#REF!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poc" hidden="1">{"Page 1",#N/A,FALSE,"Sheet1";"Page 2",#N/A,FALSE,"Sheet1"}</definedName>
    <definedName name="sub_PSH" localSheetId="0">#REF!</definedName>
    <definedName name="sub_PSH">#REF!</definedName>
    <definedName name="TAX_RATE">[2]WFeasoParam!$B$4</definedName>
    <definedName name="test1" hidden="1">{"Page 1",#N/A,FALSE,"Sheet1";"Page 2",#N/A,FALSE,"Sheet1"}</definedName>
    <definedName name="test2" hidden="1">{"Page 1",#N/A,FALSE,"Sheet1";"Page 2",#N/A,FALSE,"Sheet1"}</definedName>
    <definedName name="testpage" hidden="1">{"Page 1",#N/A,FALSE,"Sheet1";"Page 2",#N/A,FALSE,"Sheet1"}</definedName>
    <definedName name="TextRefCopyRangeCount" hidden="1">6</definedName>
    <definedName name="Threshold">[3]Definitions!$B$11</definedName>
    <definedName name="WACC">[2]WFeasoParam!$B$1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balsheet." hidden="1">{"balsheet",#N/A,FALSE,"A"}</definedName>
    <definedName name="wrn.C3T2S4." hidden="1">{#N/A,#N/A,TRUE,"Explanation";#N/A,#N/A,TRUE,"GS AvgUses_sector"}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dcredit." hidden="1">{"edcredit",#N/A,FALSE,"edcredit"}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First._.Report." hidden="1">{"Test1",#N/A,FALSE,"Test 1"}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Page._.1." hidden="1">{"Page 1",#N/A,FALSE,"Sheet1";"Page 2",#N/A,FALSE,"Sheet1"}</definedName>
    <definedName name="wrn.PCC." hidden="1">{"INPUTS",#N/A,TRUE,"PCC";"RESULTS1",#N/A,TRUE,"PCC";"RESULTS2",#N/A,TRUE,"PCC"}</definedName>
    <definedName name="wrn.Rate._.Base." hidden="1">{"Rate Base",#N/A,FALSE,"Sheet1"}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x" hidden="1">{"Page 1",#N/A,FALSE,"Sheet1";"Page 2",#N/A,FALSE,"Sheet1"}</definedName>
    <definedName name="z" hidden="1">{"Page 1",#N/A,FALSE,"Sheet1";"Page 2",#N/A,FALSE,"Sheet1"}</definedName>
  </definedNames>
  <calcPr calcId="145621" iterateDelta="1.0000000474974513E-3"/>
</workbook>
</file>

<file path=xl/calcChain.xml><?xml version="1.0" encoding="utf-8"?>
<calcChain xmlns="http://schemas.openxmlformats.org/spreadsheetml/2006/main">
  <c r="G32" i="1" l="1"/>
  <c r="E22" i="1"/>
  <c r="H30" i="1"/>
  <c r="G22" i="1"/>
  <c r="I30" i="1"/>
  <c r="M22" i="1"/>
  <c r="H49" i="1"/>
  <c r="M59" i="1"/>
  <c r="J59" i="1"/>
  <c r="I59" i="1"/>
  <c r="F59" i="1"/>
  <c r="E59" i="1"/>
  <c r="L59" i="1"/>
  <c r="K59" i="1"/>
  <c r="H59" i="1"/>
  <c r="G59" i="1"/>
  <c r="D59" i="1"/>
  <c r="M49" i="1"/>
  <c r="K49" i="1"/>
  <c r="J49" i="1"/>
  <c r="I49" i="1"/>
  <c r="G49" i="1"/>
  <c r="F49" i="1"/>
  <c r="E49" i="1"/>
  <c r="E45" i="1"/>
  <c r="F45" i="1" s="1"/>
  <c r="G45" i="1" s="1"/>
  <c r="H45" i="1" s="1"/>
  <c r="I45" i="1" s="1"/>
  <c r="J45" i="1" s="1"/>
  <c r="K45" i="1" s="1"/>
  <c r="L45" i="1" s="1"/>
  <c r="M45" i="1" s="1"/>
  <c r="K40" i="1"/>
  <c r="J40" i="1"/>
  <c r="G40" i="1"/>
  <c r="F40" i="1"/>
  <c r="M40" i="1"/>
  <c r="L40" i="1"/>
  <c r="I40" i="1"/>
  <c r="H40" i="1"/>
  <c r="E40" i="1"/>
  <c r="D40" i="1"/>
  <c r="E26" i="1"/>
  <c r="F26" i="1" s="1"/>
  <c r="G26" i="1" s="1"/>
  <c r="H26" i="1" s="1"/>
  <c r="I26" i="1" s="1"/>
  <c r="J26" i="1" s="1"/>
  <c r="K26" i="1" s="1"/>
  <c r="L26" i="1" s="1"/>
  <c r="M26" i="1" s="1"/>
  <c r="E19" i="1"/>
  <c r="F19" i="1" s="1"/>
  <c r="G19" i="1" s="1"/>
  <c r="H19" i="1" s="1"/>
  <c r="I19" i="1" s="1"/>
  <c r="J19" i="1" s="1"/>
  <c r="K19" i="1" s="1"/>
  <c r="L19" i="1" s="1"/>
  <c r="M19" i="1" s="1"/>
  <c r="I51" i="1" l="1"/>
  <c r="I54" i="1" s="1"/>
  <c r="I56" i="1" s="1"/>
  <c r="I32" i="1"/>
  <c r="I35" i="1" s="1"/>
  <c r="I37" i="1" s="1"/>
  <c r="I22" i="1"/>
  <c r="G30" i="1"/>
  <c r="H32" i="1" s="1"/>
  <c r="H35" i="1" s="1"/>
  <c r="H37" i="1" s="1"/>
  <c r="J51" i="1"/>
  <c r="J54" i="1" s="1"/>
  <c r="J56" i="1" s="1"/>
  <c r="F51" i="1"/>
  <c r="F54" i="1" s="1"/>
  <c r="F56" i="1" s="1"/>
  <c r="D30" i="1"/>
  <c r="D39" i="1" s="1"/>
  <c r="K22" i="1"/>
  <c r="K30" i="1"/>
  <c r="K51" i="1"/>
  <c r="K54" i="1" s="1"/>
  <c r="K56" i="1" s="1"/>
  <c r="H22" i="1"/>
  <c r="L30" i="1"/>
  <c r="E30" i="1"/>
  <c r="M30" i="1"/>
  <c r="G51" i="1"/>
  <c r="G54" i="1" s="1"/>
  <c r="G56" i="1" s="1"/>
  <c r="H51" i="1"/>
  <c r="H54" i="1" s="1"/>
  <c r="H56" i="1" s="1"/>
  <c r="L49" i="1"/>
  <c r="L51" i="1" s="1"/>
  <c r="L54" i="1" s="1"/>
  <c r="L56" i="1" s="1"/>
  <c r="E32" i="1" l="1"/>
  <c r="E35" i="1" s="1"/>
  <c r="E37" i="1" s="1"/>
  <c r="E39" i="1" s="1"/>
  <c r="N28" i="1"/>
  <c r="L32" i="1"/>
  <c r="L35" i="1" s="1"/>
  <c r="L37" i="1" s="1"/>
  <c r="J22" i="1"/>
  <c r="J30" i="1"/>
  <c r="J32" i="1" s="1"/>
  <c r="J35" i="1" s="1"/>
  <c r="J37" i="1" s="1"/>
  <c r="M32" i="1"/>
  <c r="M35" i="1" s="1"/>
  <c r="M37" i="1" s="1"/>
  <c r="D41" i="1"/>
  <c r="M51" i="1"/>
  <c r="M54" i="1" s="1"/>
  <c r="M56" i="1" s="1"/>
  <c r="F30" i="1"/>
  <c r="F22" i="1"/>
  <c r="D49" i="1"/>
  <c r="N47" i="1"/>
  <c r="D22" i="1"/>
  <c r="L22" i="1"/>
  <c r="D7" i="1"/>
  <c r="K32" i="1" l="1"/>
  <c r="K35" i="1" s="1"/>
  <c r="K37" i="1" s="1"/>
  <c r="F32" i="1"/>
  <c r="F35" i="1" s="1"/>
  <c r="F37" i="1" s="1"/>
  <c r="F39" i="1" s="1"/>
  <c r="G35" i="1"/>
  <c r="G37" i="1" s="1"/>
  <c r="E41" i="1"/>
  <c r="D58" i="1"/>
  <c r="E51" i="1"/>
  <c r="E54" i="1" s="1"/>
  <c r="E56" i="1" s="1"/>
  <c r="N22" i="1"/>
  <c r="D43" i="1"/>
  <c r="G39" i="1" l="1"/>
  <c r="F41" i="1"/>
  <c r="D60" i="1"/>
  <c r="E58" i="1"/>
  <c r="E43" i="1"/>
  <c r="F43" i="1" l="1"/>
  <c r="D62" i="1"/>
  <c r="D23" i="1"/>
  <c r="F58" i="1"/>
  <c r="E60" i="1"/>
  <c r="H39" i="1"/>
  <c r="G41" i="1"/>
  <c r="E23" i="1" l="1"/>
  <c r="E24" i="1" s="1"/>
  <c r="G43" i="1"/>
  <c r="H41" i="1"/>
  <c r="I39" i="1"/>
  <c r="D24" i="1"/>
  <c r="E62" i="1"/>
  <c r="G58" i="1"/>
  <c r="F60" i="1"/>
  <c r="F62" i="1" l="1"/>
  <c r="F23" i="1"/>
  <c r="F24" i="1" s="1"/>
  <c r="H43" i="1"/>
  <c r="G60" i="1"/>
  <c r="H58" i="1"/>
  <c r="J39" i="1"/>
  <c r="I41" i="1"/>
  <c r="G62" i="1" l="1"/>
  <c r="G23" i="1"/>
  <c r="I43" i="1"/>
  <c r="K39" i="1"/>
  <c r="J41" i="1"/>
  <c r="H60" i="1"/>
  <c r="I58" i="1"/>
  <c r="J58" i="1" l="1"/>
  <c r="I60" i="1"/>
  <c r="L39" i="1"/>
  <c r="K41" i="1"/>
  <c r="H62" i="1"/>
  <c r="H23" i="1"/>
  <c r="H24" i="1" s="1"/>
  <c r="G24" i="1"/>
  <c r="J43" i="1"/>
  <c r="I62" i="1" l="1"/>
  <c r="I23" i="1"/>
  <c r="I24" i="1" s="1"/>
  <c r="K58" i="1"/>
  <c r="J60" i="1"/>
  <c r="K43" i="1"/>
  <c r="L41" i="1"/>
  <c r="M39" i="1"/>
  <c r="M41" i="1" s="1"/>
  <c r="M43" i="1" l="1"/>
  <c r="N41" i="1"/>
  <c r="K60" i="1"/>
  <c r="L58" i="1"/>
  <c r="L43" i="1"/>
  <c r="J62" i="1"/>
  <c r="J23" i="1"/>
  <c r="K62" i="1" l="1"/>
  <c r="K23" i="1"/>
  <c r="K24" i="1" s="1"/>
  <c r="J24" i="1"/>
  <c r="N43" i="1"/>
  <c r="L60" i="1"/>
  <c r="M58" i="1"/>
  <c r="M60" i="1" s="1"/>
  <c r="L62" i="1" l="1"/>
  <c r="L23" i="1"/>
  <c r="L24" i="1" s="1"/>
  <c r="M62" i="1"/>
  <c r="N60" i="1"/>
  <c r="M23" i="1"/>
  <c r="N62" i="1" l="1"/>
  <c r="M24" i="1"/>
  <c r="N24" i="1" s="1"/>
  <c r="D9" i="1" s="1"/>
  <c r="D10" i="1" s="1"/>
  <c r="N23" i="1"/>
</calcChain>
</file>

<file path=xl/sharedStrings.xml><?xml version="1.0" encoding="utf-8"?>
<sst xmlns="http://schemas.openxmlformats.org/spreadsheetml/2006/main" count="63" uniqueCount="45">
  <si>
    <t>A</t>
  </si>
  <si>
    <t>Table 1: Impact on revenues with 0.3% stretch factor</t>
  </si>
  <si>
    <t>$ Millions</t>
  </si>
  <si>
    <t>2019-2028</t>
  </si>
  <si>
    <t>Notes</t>
  </si>
  <si>
    <t>Ratepayer benefit - Applicants Pre-Filed Evidence</t>
  </si>
  <si>
    <t>Additional ratepayer benefit with stretch factor in Amalco PCI revenues</t>
  </si>
  <si>
    <t>B</t>
  </si>
  <si>
    <t>Total ratepayer benefit</t>
  </si>
  <si>
    <t>Reduction to ratepayer benefit with stretch factor in Standalone Revenues</t>
  </si>
  <si>
    <t>Table 2</t>
  </si>
  <si>
    <t xml:space="preserve">Net ratepayer benefit due to stretch factor </t>
  </si>
  <si>
    <t>Notes:</t>
  </si>
  <si>
    <t>A. Reference: Table 3 in MAAD application EB-2017-0306, Exhibit B, T1, page 20 of 44</t>
  </si>
  <si>
    <t>B. Reference: OGVG compendium K2.3, line 12</t>
  </si>
  <si>
    <t>Table 2: Custom IR Revenues with 0.3% stretch factor  vs Base case</t>
  </si>
  <si>
    <t>EGD &amp; Union</t>
  </si>
  <si>
    <t xml:space="preserve">Custom IR Revenues - As filed </t>
  </si>
  <si>
    <t>A = D+G</t>
  </si>
  <si>
    <t>Custom IR Revenues with 0.3% stretch factor</t>
  </si>
  <si>
    <t>B = E+H</t>
  </si>
  <si>
    <t>Change in Custom IR Revenues with stretch factor</t>
  </si>
  <si>
    <t>C = B-A</t>
  </si>
  <si>
    <t>EGD - $ Millions</t>
  </si>
  <si>
    <r>
      <t xml:space="preserve">Total Revenues </t>
    </r>
    <r>
      <rPr>
        <i/>
        <sz val="11"/>
        <color theme="1"/>
        <rFont val="Calibri"/>
        <family val="2"/>
      </rPr>
      <t>(from Table 2 in FRPO 11a)</t>
    </r>
  </si>
  <si>
    <t>D</t>
  </si>
  <si>
    <r>
      <t xml:space="preserve">Less flow through: DSM </t>
    </r>
    <r>
      <rPr>
        <i/>
        <sz val="11"/>
        <color theme="1"/>
        <rFont val="Calibri"/>
        <family val="2"/>
      </rPr>
      <t>(from Table 1 in FRPO 11a)</t>
    </r>
  </si>
  <si>
    <t>Net Revenues</t>
  </si>
  <si>
    <t>Custom IR index - Revenue growth</t>
  </si>
  <si>
    <t>Custom IR revenues with stretch factor</t>
  </si>
  <si>
    <t>stretch factor</t>
  </si>
  <si>
    <t>Custom IR index with stretch factor - Revenue growth</t>
  </si>
  <si>
    <t>Revenues with stretch factor</t>
  </si>
  <si>
    <r>
      <t xml:space="preserve">DSM </t>
    </r>
    <r>
      <rPr>
        <i/>
        <sz val="11"/>
        <color theme="1"/>
        <rFont val="Calibri"/>
        <family val="2"/>
      </rPr>
      <t>(from Table 1 in FRPO 11a)</t>
    </r>
  </si>
  <si>
    <t>Total Custom IR Revenues with stretch factor</t>
  </si>
  <si>
    <t>E</t>
  </si>
  <si>
    <t>Variance from base case</t>
  </si>
  <si>
    <t>F</t>
  </si>
  <si>
    <t>Union - $ Millions</t>
  </si>
  <si>
    <r>
      <t xml:space="preserve">Total Revenues </t>
    </r>
    <r>
      <rPr>
        <i/>
        <sz val="11"/>
        <color theme="1"/>
        <rFont val="Calibri"/>
        <family val="2"/>
      </rPr>
      <t>(from Table 6 in FRPO 11a)</t>
    </r>
  </si>
  <si>
    <t>G</t>
  </si>
  <si>
    <r>
      <t xml:space="preserve">Less flow through: DSM </t>
    </r>
    <r>
      <rPr>
        <i/>
        <sz val="11"/>
        <color theme="1"/>
        <rFont val="Calibri"/>
        <family val="2"/>
      </rPr>
      <t>(from Table 5 in FRPO 11a)</t>
    </r>
  </si>
  <si>
    <r>
      <t xml:space="preserve">DSM </t>
    </r>
    <r>
      <rPr>
        <i/>
        <sz val="11"/>
        <color theme="1"/>
        <rFont val="Calibri"/>
        <family val="2"/>
      </rPr>
      <t>(from Table 5 in FRPO 11a)</t>
    </r>
  </si>
  <si>
    <t>H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</si>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</sst>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;[Red]\(0.00\)"/>
    <numFmt numFmtId="166" formatCode="0.000000"/>
    <numFmt numFmtId="167" formatCode="&quot;Terminal Value @&quot;\ 0.0\x\ &quot;Yr 2001 BCF&quot;"/>
    <numFmt numFmtId="168" formatCode="0&quot;%&quot;"/>
    <numFmt numFmtId="169" formatCode="#,##0.0_);\(#,##0.0\)"/>
    <numFmt numFmtId="170" formatCode="&quot;$&quot;#,##0.0_);\(&quot;$&quot;#,##0.0\)"/>
    <numFmt numFmtId="171" formatCode="_ * #,##0_ ;_ * \-#,##0_ ;_ * &quot;-&quot;_ ;_ @_ "/>
    <numFmt numFmtId="172" formatCode="[Blue]General"/>
    <numFmt numFmtId="173" formatCode="#,##0.0\ \ \ _);\(#,##0.0\)"/>
    <numFmt numFmtId="174" formatCode="#,##0.0\ _]"/>
    <numFmt numFmtId="175" formatCode="General_)"/>
    <numFmt numFmtId="176" formatCode="0_);\(0\)"/>
    <numFmt numFmtId="177" formatCode="0.000_)"/>
    <numFmt numFmtId="178" formatCode=";;\N\A_o"/>
    <numFmt numFmtId="179" formatCode="#,##0.0_);[Red]\(#,##0.0\)"/>
    <numFmt numFmtId="180" formatCode="_(* #,##0.0_);_(* \(#,##0.0\);_(* &quot;-&quot;?_);_(@_)"/>
    <numFmt numFmtId="181" formatCode="#,##0.000_);[Red]\(#,##0.000\)"/>
    <numFmt numFmtId="182" formatCode="_-* #,##0.00_-;\-* #,##0.00_-;_-* &quot;-&quot;??_-;_-@_-"/>
    <numFmt numFmtId="183" formatCode="_(* #,##0_);_(* \(#,##0\)"/>
    <numFmt numFmtId="184" formatCode="&quot;$&quot;#,##0.0_);[Red]\(&quot;$&quot;#,##0.0\)"/>
    <numFmt numFmtId="185" formatCode="&quot;$&quot;#,##0.000_);[Red]\(&quot;$&quot;#,##0.000\)"/>
    <numFmt numFmtId="186" formatCode="_-&quot;$&quot;* #,##0.00_-;\-&quot;$&quot;* #,##0.00_-;_-&quot;$&quot;* &quot;-&quot;??_-;_-@_-"/>
    <numFmt numFmtId="187" formatCode="#,##0.0"/>
    <numFmt numFmtId="188" formatCode="mm/dd/yy"/>
    <numFmt numFmtId="189" formatCode="mmm\-d\-yy"/>
    <numFmt numFmtId="190" formatCode="mmm\-d\-yyyy"/>
    <numFmt numFmtId="191" formatCode="mmmm\ yyyy"/>
    <numFmt numFmtId="192" formatCode="_-* #,##0_-;\-* #,##0_-;_-* &quot;-&quot;_-;_-@_-"/>
    <numFmt numFmtId="193" formatCode="#,##0.000"/>
    <numFmt numFmtId="194" formatCode="0.0"/>
    <numFmt numFmtId="195" formatCode="0.0%"/>
    <numFmt numFmtId="196" formatCode="&quot;$&quot;#,##0.0"/>
    <numFmt numFmtId="197" formatCode="&quot;$&quot;#,##0.00"/>
    <numFmt numFmtId="198" formatCode="0.00\x"/>
    <numFmt numFmtId="199" formatCode="#,##0.00&quot;£&quot;_);\(#,##0.00&quot;£&quot;\)"/>
    <numFmt numFmtId="200" formatCode="#,##0.00&quot;£&quot;_);[Red]\(#,##0.00&quot;£&quot;\)"/>
    <numFmt numFmtId="201" formatCode="_ * #,##0_)&quot;£&quot;_ ;_ * \(#,##0\)&quot;£&quot;_ ;_ * &quot;-&quot;_)&quot;£&quot;_ ;_ @_ "/>
    <numFmt numFmtId="202" formatCode="_([$€-2]* #,##0.00_);_([$€-2]* \(#,##0.00\);_([$€-2]* &quot;-&quot;??_)"/>
    <numFmt numFmtId="203" formatCode="0000000"/>
    <numFmt numFmtId="204" formatCode="_-* #,##0.0_-;\-* #,##0.0_-;_-* &quot;-&quot;??_-;_-@_-"/>
    <numFmt numFmtId="205" formatCode="###0_);\(###0\)"/>
    <numFmt numFmtId="206" formatCode="#,##0.000_);\(#,##0.000\)"/>
    <numFmt numFmtId="207" formatCode="_ * #,##0_)_£_ ;_ * \(#,##0\)_£_ ;_ * &quot;-&quot;_)_£_ ;_ @_ "/>
    <numFmt numFmtId="208" formatCode="#,##0.00&quot; $&quot;;\-#,##0.00&quot; $&quot;"/>
    <numFmt numFmtId="209" formatCode=";;;"/>
    <numFmt numFmtId="210" formatCode="#,##0.0000_);\(#,##0.0000\)"/>
    <numFmt numFmtId="211" formatCode="0.0%;[Red]\(0.0%\)"/>
    <numFmt numFmtId="212" formatCode="&quot;$&quot;#,##0"/>
    <numFmt numFmtId="213" formatCode="dd\-mmm\-yy_)"/>
    <numFmt numFmtId="214" formatCode="&quot;$&quot;#,##0\ ;\-&quot;$&quot;#,##0"/>
    <numFmt numFmtId="215" formatCode="@*."/>
    <numFmt numFmtId="216" formatCode="#,##0.00;\(#,##0.00\)"/>
    <numFmt numFmtId="217" formatCode="_ * #,##0.00_)&quot;£&quot;_ ;_ * \(#,##0.00\)&quot;£&quot;_ ;_ * &quot;-&quot;??_)&quot;£&quot;_ ;_ @_ "/>
    <numFmt numFmtId="218" formatCode="mm/dd/yy_)"/>
    <numFmt numFmtId="219" formatCode="_-* #,##0\ _P_t_s_-;\-* #,##0\ _P_t_s_-;_-* &quot;-&quot;\ _P_t_s_-;_-@_-"/>
    <numFmt numFmtId="220" formatCode="#,##0.0000_);[Red]\(#,##0.0000\)"/>
    <numFmt numFmtId="221" formatCode="&quot;Bs.&quot;#,##0.00_);[Red]\(&quot;Bs.&quot;#,##0.00\)"/>
    <numFmt numFmtId="222" formatCode="#,##0.0\x_)_);\(#,##0.0\x\)_);#,##0.0\x_)_);@_%_)"/>
    <numFmt numFmtId="223" formatCode="#,##0.00000;\-#,##0.00000"/>
    <numFmt numFmtId="224" formatCode="#,##0.0\x_);\(#,##0.0\x\);#,##0.0\x_);@_)"/>
    <numFmt numFmtId="225" formatCode="#,##0.0_);[Red]\(#,##0.0\);&quot;N/A &quot;"/>
    <numFmt numFmtId="226" formatCode="0.00_)"/>
    <numFmt numFmtId="227" formatCode="0.0000"/>
    <numFmt numFmtId="228" formatCode="#,##0,_);\(#,##0,\)"/>
    <numFmt numFmtId="229" formatCode="#,##0.0_)\ \ ;[Red]\(#,##0.0\)\ \ "/>
    <numFmt numFmtId="230" formatCode="0.0%;\(0.0%\)"/>
    <numFmt numFmtId="231" formatCode="###,###,##0,;\(###,###,##0,\);0"/>
    <numFmt numFmtId="232" formatCode="0.0%&quot;NetPPE/sales&quot;"/>
    <numFmt numFmtId="233" formatCode="#,##0\ "/>
    <numFmt numFmtId="234" formatCode="0.0%&quot;NWI/Sls&quot;"/>
    <numFmt numFmtId="235" formatCode="\C&quot;$&quot;#,##0.00;[Red]\(&quot;$&quot;#,##0.00\)"/>
    <numFmt numFmtId="236" formatCode="#,##0.00;[Red]\(#,##0.00\)"/>
    <numFmt numFmtId="237" formatCode="_-* #,##0\ &quot;F&quot;_-;\-* #,##0\ &quot;F&quot;_-;_-* &quot;-&quot;\ &quot;F&quot;_-;_-@_-"/>
    <numFmt numFmtId="238" formatCode="0%_);\(0%\)"/>
    <numFmt numFmtId="239" formatCode="#,##0.0\%_);\(#,##0.0\%\);#,##0.0\%_);@_%_)"/>
    <numFmt numFmtId="240" formatCode="0.0%&quot;Sales&quot;"/>
    <numFmt numFmtId="241" formatCode="0.000%"/>
    <numFmt numFmtId="242" formatCode="_-* #,##0\ _F_-;\-* #,##0\ _F_-;_-* &quot;-&quot;\ _F_-;_-@_-"/>
    <numFmt numFmtId="243" formatCode="#,##0_ ;[Red]\(#,##0\)\ "/>
    <numFmt numFmtId="244" formatCode="_-* #,##0.00\ &quot;F&quot;_-;\-* #,##0.00\ &quot;F&quot;_-;_-* &quot;-&quot;??\ &quot;F&quot;_-;_-@_-"/>
    <numFmt numFmtId="245" formatCode="_-* #,##0.00\ _F_-;\-* #,##0.00\ _F_-;_-* &quot;-&quot;??\ _F_-;_-@_-"/>
    <numFmt numFmtId="246" formatCode="0.000"/>
    <numFmt numFmtId="247" formatCode="&quot;TFCF: &quot;#,##0_);[Red]&quot;No! &quot;\(#,##0\)"/>
    <numFmt numFmtId="248" formatCode="_-&quot;£&quot;* #,##0_-;\-&quot;£&quot;* #,##0_-;_-&quot;£&quot;* &quot;-&quot;_-;_-@_-"/>
    <numFmt numFmtId="249" formatCode="_-&quot;£&quot;* #,##0.00_-;\-&quot;£&quot;* #,##0.00_-;_-&quot;£&quot;* &quot;-&quot;??_-;_-@_-"/>
    <numFmt numFmtId="250" formatCode="#,##0.0\ \x"/>
  </numFmts>
  <fonts count="1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10"/>
      <name val="GillSans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name val="LJ Helvetica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indexed="16"/>
      <name val="Times New Roman"/>
      <family val="1"/>
    </font>
    <font>
      <sz val="10"/>
      <color indexed="12"/>
      <name val="Times New Roman"/>
      <family val="1"/>
    </font>
    <font>
      <b/>
      <sz val="10"/>
      <name val="Arial"/>
      <family val="2"/>
    </font>
    <font>
      <sz val="10"/>
      <color rgb="FF9C0006"/>
      <name val="Arial"/>
      <family val="2"/>
    </font>
    <font>
      <sz val="10"/>
      <color indexed="50"/>
      <name val="MS Sans Serif"/>
      <family val="2"/>
    </font>
    <font>
      <sz val="12"/>
      <name val="Arial"/>
      <family val="2"/>
    </font>
    <font>
      <strike/>
      <sz val="8"/>
      <name val="Arial"/>
      <family val="2"/>
    </font>
    <font>
      <sz val="8"/>
      <color indexed="8"/>
      <name val="Arial"/>
      <family val="2"/>
    </font>
    <font>
      <sz val="8"/>
      <color indexed="12"/>
      <name val="Helvetica"/>
      <family val="2"/>
    </font>
    <font>
      <sz val="10"/>
      <name val="Tms Rmn"/>
    </font>
    <font>
      <sz val="12"/>
      <name val="Tms Rmn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b/>
      <sz val="10"/>
      <color indexed="9"/>
      <name val="Arial"/>
      <family val="2"/>
    </font>
    <font>
      <sz val="12"/>
      <name val="±¼¸²Ã¼"/>
      <charset val="129"/>
    </font>
    <font>
      <sz val="10"/>
      <color indexed="8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b/>
      <sz val="7"/>
      <name val="GillSans"/>
      <family val="2"/>
    </font>
    <font>
      <sz val="8"/>
      <name val="Arial"/>
      <family val="2"/>
    </font>
    <font>
      <sz val="11"/>
      <name val="Tms Rmn"/>
      <family val="1"/>
    </font>
    <font>
      <b/>
      <sz val="8"/>
      <name val="Times New Roman"/>
      <family val="1"/>
    </font>
    <font>
      <sz val="8"/>
      <name val="MS Sans Serif"/>
      <family val="2"/>
    </font>
    <font>
      <sz val="8"/>
      <color indexed="8"/>
      <name val="Arial MT"/>
    </font>
    <font>
      <sz val="11"/>
      <color indexed="8"/>
      <name val="Calibri"/>
      <family val="2"/>
    </font>
    <font>
      <sz val="11"/>
      <color indexed="8"/>
      <name val="Cambria"/>
      <family val="2"/>
    </font>
    <font>
      <sz val="12"/>
      <color indexed="24"/>
      <name val="Arial"/>
      <family val="2"/>
    </font>
    <font>
      <b/>
      <sz val="11"/>
      <name val="Times New Roman"/>
      <family val="1"/>
    </font>
    <font>
      <sz val="11"/>
      <name val="Book Antiqua"/>
      <family val="1"/>
    </font>
    <font>
      <sz val="8"/>
      <name val="Helv"/>
    </font>
    <font>
      <sz val="8"/>
      <color indexed="18"/>
      <name val="Times New Roman"/>
      <family val="1"/>
    </font>
    <font>
      <sz val="11"/>
      <name val="??"/>
      <family val="3"/>
      <charset val="129"/>
    </font>
    <font>
      <b/>
      <sz val="8"/>
      <name val="Arial"/>
      <family val="2"/>
    </font>
    <font>
      <sz val="8"/>
      <color indexed="12"/>
      <name val="Arial"/>
      <family val="2"/>
    </font>
    <font>
      <b/>
      <sz val="10"/>
      <name val="Times New Roman"/>
      <family val="1"/>
    </font>
    <font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sz val="8"/>
      <color indexed="8"/>
      <name val="Times New Roman"/>
      <family val="1"/>
    </font>
    <font>
      <i/>
      <sz val="9"/>
      <name val="Times New Roman"/>
      <family val="1"/>
    </font>
    <font>
      <i/>
      <sz val="10"/>
      <name val="Times New Roman"/>
      <family val="1"/>
    </font>
    <font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b/>
      <sz val="9"/>
      <name val="Times New Roman"/>
      <family val="1"/>
    </font>
    <font>
      <sz val="22"/>
      <name val="Times New Roman"/>
      <family val="1"/>
    </font>
    <font>
      <sz val="10"/>
      <color indexed="12"/>
      <name val="Arial"/>
      <family val="2"/>
    </font>
    <font>
      <sz val="10"/>
      <name val="MS Serif"/>
      <family val="1"/>
    </font>
    <font>
      <i/>
      <sz val="10"/>
      <color rgb="FF7F7F7F"/>
      <name val="Arial"/>
      <family val="2"/>
    </font>
    <font>
      <sz val="1"/>
      <color indexed="8"/>
      <name val="Courier"/>
      <family val="3"/>
    </font>
    <font>
      <sz val="18"/>
      <name val="Helv"/>
    </font>
    <font>
      <sz val="10"/>
      <name val="Helv"/>
    </font>
    <font>
      <i/>
      <sz val="1"/>
      <color indexed="8"/>
      <name val="Courier"/>
      <family val="3"/>
    </font>
    <font>
      <sz val="12"/>
      <name val="Arial MT"/>
    </font>
    <font>
      <b/>
      <sz val="10"/>
      <name val="Helv"/>
    </font>
    <font>
      <sz val="10"/>
      <color rgb="FF006100"/>
      <name val="Arial"/>
      <family val="2"/>
    </font>
    <font>
      <b/>
      <u/>
      <sz val="11"/>
      <color indexed="37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4"/>
      <name val="Times New Roman"/>
      <family val="1"/>
    </font>
    <font>
      <b/>
      <sz val="15"/>
      <color theme="3"/>
      <name val="Arial"/>
      <family val="2"/>
    </font>
    <font>
      <sz val="18"/>
      <color indexed="24"/>
      <name val="Arial"/>
      <family val="2"/>
    </font>
    <font>
      <b/>
      <sz val="13"/>
      <color theme="3"/>
      <name val="Arial"/>
      <family val="2"/>
    </font>
    <font>
      <sz val="8"/>
      <color indexed="24"/>
      <name val="Arial"/>
      <family val="2"/>
    </font>
    <font>
      <b/>
      <sz val="11"/>
      <color theme="3"/>
      <name val="Arial"/>
      <family val="2"/>
    </font>
    <font>
      <b/>
      <u/>
      <sz val="14"/>
      <name val="Arial Narrow"/>
      <family val="2"/>
    </font>
    <font>
      <sz val="10"/>
      <name val="Courier"/>
      <family val="3"/>
    </font>
    <font>
      <u/>
      <sz val="8"/>
      <color indexed="12"/>
      <name val="Times New Roman"/>
      <family val="1"/>
    </font>
    <font>
      <b/>
      <i/>
      <sz val="8"/>
      <color indexed="63"/>
      <name val="Arial"/>
      <family val="2"/>
    </font>
    <font>
      <sz val="10"/>
      <color rgb="FF3F3F76"/>
      <name val="Arial"/>
      <family val="2"/>
    </font>
    <font>
      <sz val="8"/>
      <color indexed="10"/>
      <name val="Arial"/>
      <family val="2"/>
    </font>
    <font>
      <sz val="8"/>
      <color indexed="39"/>
      <name val="Arial"/>
      <family val="2"/>
    </font>
    <font>
      <sz val="9"/>
      <name val="Arial"/>
      <family val="2"/>
    </font>
    <font>
      <sz val="12"/>
      <color indexed="37"/>
      <name val="swiss"/>
    </font>
    <font>
      <b/>
      <sz val="10"/>
      <color indexed="37"/>
      <name val="Arial MT"/>
    </font>
    <font>
      <i/>
      <sz val="10"/>
      <name val="Arial"/>
      <family val="2"/>
    </font>
    <font>
      <i/>
      <sz val="16"/>
      <name val="Times New Roman"/>
      <family val="1"/>
    </font>
    <font>
      <sz val="10"/>
      <color indexed="14"/>
      <name val="Arial"/>
      <family val="2"/>
    </font>
    <font>
      <sz val="10"/>
      <color rgb="FFFA7D00"/>
      <name val="Arial"/>
      <family val="2"/>
    </font>
    <font>
      <b/>
      <sz val="11"/>
      <color indexed="18"/>
      <name val="Arial"/>
      <family val="2"/>
    </font>
    <font>
      <sz val="12"/>
      <name val="MicroBoston"/>
    </font>
    <font>
      <sz val="14"/>
      <name val="Architecture"/>
      <family val="2"/>
    </font>
    <font>
      <sz val="8"/>
      <name val="Palatino"/>
      <family val="1"/>
    </font>
    <font>
      <sz val="10"/>
      <color rgb="FF9C6500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Book Antiqua"/>
      <family val="1"/>
    </font>
    <font>
      <sz val="9"/>
      <color indexed="8"/>
      <name val="Arial"/>
      <family val="2"/>
    </font>
    <font>
      <sz val="11"/>
      <color theme="1"/>
      <name val="Cambria"/>
      <family val="2"/>
    </font>
    <font>
      <sz val="11"/>
      <name val="Calibri"/>
      <family val="2"/>
      <scheme val="minor"/>
    </font>
    <font>
      <sz val="10"/>
      <name val="Comic Sans MS"/>
      <family val="4"/>
    </font>
    <font>
      <sz val="8"/>
      <name val="Helvetica"/>
      <family val="2"/>
    </font>
    <font>
      <b/>
      <sz val="10"/>
      <color rgb="FF3F3F3F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name val="Palatino"/>
      <family val="1"/>
    </font>
    <font>
      <sz val="10"/>
      <color indexed="55"/>
      <name val="Arial"/>
      <family val="2"/>
    </font>
    <font>
      <sz val="10"/>
      <color indexed="10"/>
      <name val="Arial"/>
      <family val="2"/>
    </font>
    <font>
      <sz val="14"/>
      <name val="Haettenschweiler"/>
      <family val="2"/>
    </font>
    <font>
      <sz val="10"/>
      <color indexed="18"/>
      <name val="Times New Roman"/>
      <family val="1"/>
    </font>
    <font>
      <u/>
      <sz val="10"/>
      <name val="GillSans"/>
      <family val="2"/>
    </font>
    <font>
      <sz val="10"/>
      <name val="GillSans Light"/>
      <family val="2"/>
    </font>
    <font>
      <b/>
      <sz val="16"/>
      <name val="Times New Roman"/>
      <family val="1"/>
    </font>
    <font>
      <sz val="8"/>
      <name val="Arial Narrow"/>
      <family val="2"/>
    </font>
    <font>
      <b/>
      <u/>
      <sz val="12"/>
      <name val="Arial Narrow"/>
      <family val="2"/>
    </font>
    <font>
      <sz val="9"/>
      <name val="Helv"/>
    </font>
    <font>
      <b/>
      <u/>
      <sz val="10"/>
      <name val="Arial Narrow"/>
      <family val="2"/>
    </font>
    <font>
      <i/>
      <sz val="12"/>
      <color indexed="12"/>
      <name val="Times New Roman"/>
      <family val="1"/>
    </font>
    <font>
      <b/>
      <sz val="9"/>
      <name val="Arial"/>
      <family val="2"/>
    </font>
    <font>
      <sz val="7"/>
      <name val="Times New Roman"/>
      <family val="1"/>
    </font>
    <font>
      <b/>
      <sz val="12"/>
      <name val="GillSans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b/>
      <sz val="8"/>
      <name val="Tms Rmn"/>
    </font>
    <font>
      <b/>
      <sz val="11"/>
      <name val="GillSans"/>
      <family val="2"/>
    </font>
    <font>
      <u/>
      <sz val="11"/>
      <name val="GillSans"/>
      <family val="2"/>
    </font>
    <font>
      <b/>
      <sz val="10"/>
      <color theme="1"/>
      <name val="Arial"/>
      <family val="2"/>
    </font>
    <font>
      <b/>
      <sz val="7"/>
      <color indexed="12"/>
      <name val="Arial"/>
      <family val="2"/>
    </font>
    <font>
      <sz val="12"/>
      <name val="Times New Roman"/>
      <family val="1"/>
    </font>
    <font>
      <i/>
      <sz val="12"/>
      <color indexed="8"/>
      <name val="Arial MT"/>
    </font>
    <font>
      <sz val="10"/>
      <color rgb="FFFF0000"/>
      <name val="Arial"/>
      <family val="2"/>
    </font>
    <font>
      <sz val="8"/>
      <color indexed="9"/>
      <name val="Arial"/>
      <family val="2"/>
    </font>
    <font>
      <b/>
      <i/>
      <sz val="12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</font>
    <font>
      <b/>
      <i/>
      <sz val="9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lightGray">
        <fgColor indexed="1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6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17"/>
      </top>
      <bottom/>
      <diagonal/>
    </border>
    <border>
      <left/>
      <right/>
      <top/>
      <bottom style="thick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9"/>
      </top>
      <bottom style="double">
        <color indexed="54"/>
      </bottom>
      <diagonal/>
    </border>
    <border>
      <left style="thin">
        <color indexed="9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/>
      <right/>
      <top style="medium">
        <color indexed="8"/>
      </top>
      <bottom/>
      <diagonal/>
    </border>
    <border>
      <left style="thin">
        <color indexed="9"/>
      </left>
      <right style="double">
        <color indexed="54"/>
      </right>
      <top style="thin">
        <color indexed="9"/>
      </top>
      <bottom style="thin">
        <color indexed="5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5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right"/>
    </xf>
    <xf numFmtId="0" fontId="8" fillId="0" borderId="0"/>
    <xf numFmtId="165" fontId="6" fillId="0" borderId="0">
      <alignment horizontal="right"/>
    </xf>
    <xf numFmtId="38" fontId="9" fillId="0" borderId="0"/>
    <xf numFmtId="0" fontId="9" fillId="0" borderId="0"/>
    <xf numFmtId="0" fontId="6" fillId="0" borderId="0" applyNumberFormat="0" applyFill="0" applyBorder="0" applyAlignment="0" applyProtection="0"/>
    <xf numFmtId="166" fontId="6" fillId="0" borderId="0">
      <alignment horizontal="left" wrapText="1"/>
    </xf>
    <xf numFmtId="166" fontId="6" fillId="0" borderId="0">
      <alignment horizontal="left" wrapText="1"/>
    </xf>
    <xf numFmtId="0" fontId="6" fillId="0" borderId="0" applyNumberFormat="0" applyFill="0" applyBorder="0" applyAlignment="0" applyProtection="0"/>
    <xf numFmtId="166" fontId="6" fillId="0" borderId="0">
      <alignment horizontal="left" wrapText="1"/>
    </xf>
    <xf numFmtId="166" fontId="6" fillId="0" borderId="0">
      <alignment horizontal="left" wrapText="1"/>
    </xf>
    <xf numFmtId="0" fontId="6" fillId="0" borderId="0" applyNumberFormat="0" applyFill="0" applyBorder="0" applyAlignment="0" applyProtection="0"/>
    <xf numFmtId="0" fontId="9" fillId="0" borderId="0"/>
    <xf numFmtId="166" fontId="6" fillId="0" borderId="0">
      <alignment horizontal="left" wrapText="1"/>
    </xf>
    <xf numFmtId="0" fontId="6" fillId="0" borderId="0" applyNumberFormat="0" applyFill="0" applyBorder="0" applyAlignment="0" applyProtection="0"/>
    <xf numFmtId="3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37" fontId="11" fillId="0" borderId="0"/>
    <xf numFmtId="0" fontId="9" fillId="0" borderId="0"/>
    <xf numFmtId="169" fontId="11" fillId="0" borderId="0"/>
    <xf numFmtId="39" fontId="11" fillId="0" borderId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170" fontId="14" fillId="0" borderId="0">
      <alignment horizontal="right"/>
      <protection locked="0"/>
    </xf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171" fontId="6" fillId="33" borderId="14">
      <alignment horizontal="center" vertical="center"/>
    </xf>
    <xf numFmtId="172" fontId="6" fillId="33" borderId="14">
      <alignment horizontal="center" vertical="center"/>
    </xf>
    <xf numFmtId="0" fontId="15" fillId="0" borderId="15"/>
    <xf numFmtId="173" fontId="7" fillId="0" borderId="0"/>
    <xf numFmtId="0" fontId="7" fillId="0" borderId="0" applyFont="0" applyFill="0" applyBorder="0" applyAlignment="0" applyProtection="0">
      <alignment horizontal="right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16" applyBorder="0"/>
    <xf numFmtId="175" fontId="16" fillId="0" borderId="0" applyNumberFormat="0">
      <alignment horizontal="center"/>
    </xf>
    <xf numFmtId="17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7" fontId="9" fillId="0" borderId="0"/>
    <xf numFmtId="0" fontId="17" fillId="3" borderId="0" applyNumberFormat="0" applyBorder="0" applyAlignment="0" applyProtection="0"/>
    <xf numFmtId="0" fontId="18" fillId="34" borderId="0"/>
    <xf numFmtId="43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5" borderId="0" applyNumberFormat="0" applyFill="0" applyBorder="0" applyAlignment="0" applyProtection="0">
      <protection locked="0"/>
    </xf>
    <xf numFmtId="14" fontId="22" fillId="0" borderId="0" applyNumberFormat="0" applyFill="0" applyBorder="0" applyAlignment="0" applyProtection="0">
      <alignment horizontal="center"/>
    </xf>
    <xf numFmtId="175" fontId="23" fillId="0" borderId="0" applyNumberFormat="0">
      <alignment horizontal="center"/>
    </xf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35" borderId="15" applyNumberFormat="0" applyFill="0" applyBorder="0" applyAlignment="0" applyProtection="0">
      <protection locked="0"/>
    </xf>
    <xf numFmtId="5" fontId="27" fillId="0" borderId="17" applyAlignment="0" applyProtection="0"/>
    <xf numFmtId="5" fontId="27" fillId="0" borderId="17" applyAlignment="0" applyProtection="0"/>
    <xf numFmtId="0" fontId="7" fillId="0" borderId="10" applyNumberFormat="0" applyFont="0" applyFill="0" applyAlignment="0" applyProtection="0"/>
    <xf numFmtId="0" fontId="7" fillId="0" borderId="18" applyNumberFormat="0" applyFont="0" applyFill="0" applyAlignment="0" applyProtection="0"/>
    <xf numFmtId="0" fontId="28" fillId="36" borderId="19" applyNumberFormat="0" applyFont="0" applyFill="0" applyAlignment="0" applyProtection="0">
      <alignment horizontal="left"/>
    </xf>
    <xf numFmtId="167" fontId="10" fillId="0" borderId="0" applyFont="0" applyFill="0" applyBorder="0" applyAlignment="0" applyProtection="0"/>
    <xf numFmtId="0" fontId="29" fillId="0" borderId="0"/>
    <xf numFmtId="0" fontId="30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30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31" fillId="6" borderId="4" applyNumberFormat="0" applyAlignment="0" applyProtection="0"/>
    <xf numFmtId="178" fontId="9" fillId="0" borderId="0"/>
    <xf numFmtId="175" fontId="7" fillId="37" borderId="0" applyNumberFormat="0" applyFont="0" applyBorder="0" applyAlignment="0"/>
    <xf numFmtId="0" fontId="32" fillId="7" borderId="7" applyNumberFormat="0" applyAlignment="0" applyProtection="0"/>
    <xf numFmtId="0" fontId="33" fillId="0" borderId="20" applyNumberFormat="0" applyFill="0" applyBorder="0" applyProtection="0">
      <alignment horizontal="left" vertical="center"/>
    </xf>
    <xf numFmtId="0" fontId="33" fillId="0" borderId="20" applyNumberFormat="0" applyFill="0" applyBorder="0" applyProtection="0">
      <alignment horizontal="left" vertical="center"/>
    </xf>
    <xf numFmtId="0" fontId="33" fillId="0" borderId="20" applyNumberFormat="0" applyFill="0" applyBorder="0" applyProtection="0">
      <alignment horizontal="right" vertical="center"/>
    </xf>
    <xf numFmtId="0" fontId="33" fillId="0" borderId="20" applyNumberFormat="0" applyFill="0" applyBorder="0" applyProtection="0">
      <alignment horizontal="right" vertical="center"/>
    </xf>
    <xf numFmtId="0" fontId="34" fillId="0" borderId="0" applyBorder="0"/>
    <xf numFmtId="177" fontId="35" fillId="0" borderId="0"/>
    <xf numFmtId="177" fontId="35" fillId="0" borderId="0"/>
    <xf numFmtId="177" fontId="35" fillId="0" borderId="0"/>
    <xf numFmtId="177" fontId="35" fillId="0" borderId="0"/>
    <xf numFmtId="177" fontId="35" fillId="0" borderId="0"/>
    <xf numFmtId="177" fontId="35" fillId="0" borderId="0"/>
    <xf numFmtId="177" fontId="35" fillId="0" borderId="0"/>
    <xf numFmtId="177" fontId="35" fillId="0" borderId="0"/>
    <xf numFmtId="179" fontId="9" fillId="0" borderId="0"/>
    <xf numFmtId="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40" fontId="6" fillId="0" borderId="0" applyBorder="0" applyProtection="0"/>
    <xf numFmtId="181" fontId="36" fillId="0" borderId="0" applyFont="0" applyFill="0" applyBorder="0" applyAlignment="0" applyProtection="0">
      <alignment horizontal="center"/>
    </xf>
    <xf numFmtId="37" fontId="3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41" fillId="0" borderId="0" applyFont="0" applyFill="0" applyBorder="0" applyAlignment="0" applyProtection="0"/>
    <xf numFmtId="175" fontId="42" fillId="0" borderId="0" applyFill="0" applyBorder="0">
      <alignment horizontal="left"/>
    </xf>
    <xf numFmtId="0" fontId="6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34" fillId="0" borderId="0" applyFont="0" applyFill="0" applyBorder="0" applyAlignment="0"/>
    <xf numFmtId="7" fontId="6" fillId="0" borderId="0" applyFont="0" applyFill="0" applyBorder="0" applyAlignment="0"/>
    <xf numFmtId="185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5" fontId="3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5" fontId="3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187" fontId="9" fillId="0" borderId="0" applyFont="0" applyFill="0" applyBorder="0" applyProtection="0">
      <alignment horizontal="right"/>
    </xf>
    <xf numFmtId="8" fontId="10" fillId="0" borderId="0" applyFont="0" applyFill="0" applyBorder="0" applyAlignment="0" applyProtection="0"/>
    <xf numFmtId="41" fontId="6" fillId="0" borderId="0"/>
    <xf numFmtId="41" fontId="6" fillId="0" borderId="0"/>
    <xf numFmtId="7" fontId="44" fillId="0" borderId="0" applyFill="0" applyBorder="0">
      <alignment horizontal="right"/>
    </xf>
    <xf numFmtId="188" fontId="6" fillId="38" borderId="15">
      <alignment horizontal="right"/>
    </xf>
    <xf numFmtId="169" fontId="9" fillId="0" borderId="0" applyFont="0" applyFill="0" applyBorder="0" applyAlignment="0" applyProtection="0"/>
    <xf numFmtId="8" fontId="45" fillId="0" borderId="0" applyNumberFormat="0" applyFill="0" applyBorder="0" applyAlignment="0"/>
    <xf numFmtId="6" fontId="46" fillId="0" borderId="0">
      <protection locked="0"/>
    </xf>
    <xf numFmtId="15" fontId="47" fillId="0" borderId="0" applyFill="0" applyBorder="0" applyAlignment="0"/>
    <xf numFmtId="189" fontId="47" fillId="39" borderId="0" applyFont="0" applyFill="0" applyBorder="0" applyAlignment="0" applyProtection="0"/>
    <xf numFmtId="190" fontId="48" fillId="39" borderId="21" applyFont="0" applyFill="0" applyBorder="0" applyAlignment="0" applyProtection="0"/>
    <xf numFmtId="189" fontId="34" fillId="39" borderId="0" applyFont="0" applyFill="0" applyBorder="0" applyAlignment="0" applyProtection="0"/>
    <xf numFmtId="17" fontId="47" fillId="0" borderId="0" applyFill="0" applyBorder="0">
      <alignment horizontal="right"/>
    </xf>
    <xf numFmtId="17" fontId="6" fillId="0" borderId="0" applyFont="0" applyFill="0" applyBorder="0" applyAlignment="0" applyProtection="0"/>
    <xf numFmtId="14" fontId="30" fillId="0" borderId="0" applyFill="0" applyBorder="0" applyAlignment="0"/>
    <xf numFmtId="0" fontId="7" fillId="0" borderId="0" applyFont="0" applyFill="0" applyBorder="0" applyProtection="0">
      <alignment horizontal="right"/>
    </xf>
    <xf numFmtId="191" fontId="25" fillId="0" borderId="0">
      <alignment horizontal="left"/>
    </xf>
    <xf numFmtId="19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93" fontId="9" fillId="0" borderId="0"/>
    <xf numFmtId="7" fontId="34" fillId="0" borderId="0"/>
    <xf numFmtId="194" fontId="9" fillId="40" borderId="0">
      <alignment vertical="center"/>
    </xf>
    <xf numFmtId="194" fontId="49" fillId="0" borderId="0">
      <alignment vertical="center"/>
    </xf>
    <xf numFmtId="194" fontId="49" fillId="0" borderId="0">
      <alignment vertical="center"/>
    </xf>
    <xf numFmtId="194" fontId="50" fillId="35" borderId="22" applyNumberFormat="0" applyAlignment="0">
      <alignment horizontal="center" vertical="center"/>
    </xf>
    <xf numFmtId="194" fontId="51" fillId="35" borderId="0">
      <alignment horizontal="center" vertical="center"/>
    </xf>
    <xf numFmtId="14" fontId="9" fillId="35" borderId="0">
      <alignment horizontal="center" vertical="center"/>
    </xf>
    <xf numFmtId="17" fontId="52" fillId="35" borderId="0">
      <alignment horizontal="center" vertical="center"/>
    </xf>
    <xf numFmtId="194" fontId="53" fillId="0" borderId="0">
      <alignment vertical="center"/>
    </xf>
    <xf numFmtId="194" fontId="54" fillId="35" borderId="0">
      <alignment vertical="center"/>
    </xf>
    <xf numFmtId="194" fontId="55" fillId="35" borderId="0">
      <alignment vertical="center"/>
    </xf>
    <xf numFmtId="195" fontId="56" fillId="35" borderId="23">
      <alignment vertical="center"/>
    </xf>
    <xf numFmtId="0" fontId="9" fillId="35" borderId="23">
      <alignment vertical="center"/>
    </xf>
    <xf numFmtId="37" fontId="52" fillId="35" borderId="0">
      <alignment horizontal="left" vertical="center"/>
    </xf>
    <xf numFmtId="194" fontId="52" fillId="35" borderId="0">
      <alignment horizontal="center" vertical="center"/>
    </xf>
    <xf numFmtId="196" fontId="57" fillId="35" borderId="0">
      <alignment horizontal="right" vertical="center"/>
    </xf>
    <xf numFmtId="197" fontId="57" fillId="35" borderId="0">
      <alignment horizontal="right" vertical="center"/>
    </xf>
    <xf numFmtId="195" fontId="58" fillId="35" borderId="0">
      <alignment horizontal="right" vertical="center"/>
    </xf>
    <xf numFmtId="195" fontId="58" fillId="35" borderId="17">
      <alignment horizontal="right" vertical="center"/>
    </xf>
    <xf numFmtId="195" fontId="58" fillId="35" borderId="17">
      <alignment horizontal="right" vertical="center"/>
    </xf>
    <xf numFmtId="197" fontId="59" fillId="35" borderId="23">
      <alignment horizontal="right" vertical="center"/>
    </xf>
    <xf numFmtId="187" fontId="57" fillId="35" borderId="0">
      <alignment horizontal="right" vertical="center"/>
    </xf>
    <xf numFmtId="4" fontId="57" fillId="35" borderId="0">
      <alignment horizontal="right" vertical="center"/>
    </xf>
    <xf numFmtId="187" fontId="52" fillId="35" borderId="20">
      <alignment horizontal="right" vertical="center"/>
    </xf>
    <xf numFmtId="187" fontId="52" fillId="35" borderId="20">
      <alignment horizontal="right" vertical="center"/>
    </xf>
    <xf numFmtId="197" fontId="52" fillId="35" borderId="20">
      <alignment horizontal="right" vertical="center"/>
    </xf>
    <xf numFmtId="197" fontId="52" fillId="35" borderId="20">
      <alignment horizontal="right" vertical="center"/>
    </xf>
    <xf numFmtId="197" fontId="59" fillId="35" borderId="0">
      <alignment horizontal="right" vertical="center"/>
    </xf>
    <xf numFmtId="198" fontId="52" fillId="35" borderId="0">
      <alignment horizontal="right" vertical="center"/>
    </xf>
    <xf numFmtId="194" fontId="9" fillId="0" borderId="0">
      <alignment vertical="center"/>
    </xf>
    <xf numFmtId="194" fontId="53" fillId="35" borderId="20" applyBorder="0">
      <alignment horizontal="left" vertical="center"/>
    </xf>
    <xf numFmtId="194" fontId="53" fillId="35" borderId="20" applyBorder="0">
      <alignment horizontal="left" vertical="center"/>
    </xf>
    <xf numFmtId="194" fontId="60" fillId="35" borderId="0">
      <alignment horizontal="left" vertical="center"/>
    </xf>
    <xf numFmtId="194" fontId="53" fillId="35" borderId="24">
      <alignment horizontal="left"/>
    </xf>
    <xf numFmtId="194" fontId="7" fillId="35" borderId="25">
      <alignment vertical="center"/>
    </xf>
    <xf numFmtId="194" fontId="7" fillId="35" borderId="26">
      <alignment vertical="center"/>
    </xf>
    <xf numFmtId="194" fontId="7" fillId="35" borderId="17">
      <alignment vertical="center"/>
    </xf>
    <xf numFmtId="194" fontId="7" fillId="35" borderId="17">
      <alignment vertical="center"/>
    </xf>
    <xf numFmtId="194" fontId="49" fillId="35" borderId="27">
      <alignment horizontal="center" vertical="center"/>
    </xf>
    <xf numFmtId="194" fontId="49" fillId="0" borderId="0">
      <alignment vertical="center"/>
    </xf>
    <xf numFmtId="194" fontId="49" fillId="0" borderId="0">
      <alignment vertical="center"/>
    </xf>
    <xf numFmtId="194" fontId="49" fillId="0" borderId="0">
      <alignment vertical="center"/>
    </xf>
    <xf numFmtId="0" fontId="61" fillId="0" borderId="0" applyFill="0" applyBorder="0" applyAlignment="0"/>
    <xf numFmtId="0" fontId="6" fillId="0" borderId="0" applyFill="0" applyBorder="0" applyAlignment="0"/>
    <xf numFmtId="0" fontId="61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181" fontId="6" fillId="41" borderId="0"/>
    <xf numFmtId="179" fontId="6" fillId="41" borderId="0"/>
    <xf numFmtId="199" fontId="6" fillId="41" borderId="0"/>
    <xf numFmtId="200" fontId="6" fillId="0" borderId="0"/>
    <xf numFmtId="181" fontId="6" fillId="0" borderId="0"/>
    <xf numFmtId="0" fontId="6" fillId="41" borderId="0"/>
    <xf numFmtId="201" fontId="6" fillId="0" borderId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1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5" fillId="0" borderId="0"/>
    <xf numFmtId="0" fontId="64" fillId="0" borderId="0">
      <protection locked="0"/>
    </xf>
    <xf numFmtId="0" fontId="64" fillId="0" borderId="0">
      <protection locked="0"/>
    </xf>
    <xf numFmtId="0" fontId="44" fillId="0" borderId="0"/>
    <xf numFmtId="0" fontId="7" fillId="0" borderId="0" applyProtection="0"/>
    <xf numFmtId="0" fontId="64" fillId="0" borderId="0">
      <protection locked="0"/>
    </xf>
    <xf numFmtId="0" fontId="64" fillId="0" borderId="0">
      <protection locked="0"/>
    </xf>
    <xf numFmtId="0" fontId="66" fillId="0" borderId="0"/>
    <xf numFmtId="0" fontId="16" fillId="0" borderId="0" applyProtection="0"/>
    <xf numFmtId="0" fontId="67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37" fontId="68" fillId="0" borderId="0"/>
    <xf numFmtId="203" fontId="69" fillId="0" borderId="0" applyFont="0" applyFill="0" applyBorder="0" applyProtection="0">
      <alignment horizontal="center"/>
    </xf>
    <xf numFmtId="204" fontId="6" fillId="0" borderId="0">
      <protection locked="0"/>
    </xf>
    <xf numFmtId="205" fontId="6" fillId="39" borderId="0" applyFont="0" applyFill="0" applyBorder="0" applyAlignment="0"/>
    <xf numFmtId="2" fontId="41" fillId="0" borderId="0" applyFont="0" applyFill="0" applyBorder="0" applyAlignment="0" applyProtection="0"/>
    <xf numFmtId="2" fontId="6" fillId="0" borderId="0" applyFont="0" applyFill="0" applyBorder="0" applyAlignment="0" applyProtection="0"/>
    <xf numFmtId="206" fontId="44" fillId="0" borderId="0" applyFill="0" applyBorder="0">
      <alignment horizontal="right"/>
    </xf>
    <xf numFmtId="179" fontId="34" fillId="35" borderId="19" applyFont="0" applyBorder="0" applyAlignment="0" applyProtection="0">
      <alignment vertical="top"/>
    </xf>
    <xf numFmtId="0" fontId="43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center"/>
    </xf>
    <xf numFmtId="179" fontId="6" fillId="0" borderId="28"/>
    <xf numFmtId="207" fontId="6" fillId="38" borderId="15">
      <alignment horizontal="right"/>
    </xf>
    <xf numFmtId="0" fontId="70" fillId="2" borderId="0" applyNumberFormat="0" applyBorder="0" applyAlignment="0" applyProtection="0"/>
    <xf numFmtId="38" fontId="34" fillId="38" borderId="0" applyNumberFormat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>
      <alignment horizontal="left"/>
    </xf>
    <xf numFmtId="0" fontId="73" fillId="0" borderId="29" applyNumberFormat="0" applyAlignment="0" applyProtection="0">
      <alignment horizontal="left" vertical="center"/>
    </xf>
    <xf numFmtId="0" fontId="73" fillId="0" borderId="30">
      <alignment horizontal="left" vertical="center"/>
    </xf>
    <xf numFmtId="0" fontId="73" fillId="0" borderId="30">
      <alignment horizontal="left" vertical="center"/>
    </xf>
    <xf numFmtId="0" fontId="73" fillId="0" borderId="30">
      <alignment horizontal="left" vertical="center"/>
    </xf>
    <xf numFmtId="0" fontId="74" fillId="0" borderId="0">
      <alignment horizontal="centerContinuous"/>
    </xf>
    <xf numFmtId="0" fontId="75" fillId="0" borderId="1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2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3" applyNumberFormat="0" applyFill="0" applyAlignment="0" applyProtection="0"/>
    <xf numFmtId="0" fontId="79" fillId="0" borderId="0" applyNumberFormat="0" applyFill="0" applyBorder="0" applyAlignment="0" applyProtection="0"/>
    <xf numFmtId="208" fontId="6" fillId="0" borderId="0">
      <protection locked="0"/>
    </xf>
    <xf numFmtId="208" fontId="6" fillId="0" borderId="0">
      <protection locked="0"/>
    </xf>
    <xf numFmtId="0" fontId="80" fillId="0" borderId="0"/>
    <xf numFmtId="209" fontId="81" fillId="0" borderId="0"/>
    <xf numFmtId="0" fontId="61" fillId="0" borderId="31" applyNumberFormat="0" applyFill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3" fillId="38" borderId="32">
      <alignment horizontal="center" wrapText="1"/>
    </xf>
    <xf numFmtId="0" fontId="83" fillId="38" borderId="32">
      <alignment horizontal="center" wrapText="1"/>
    </xf>
    <xf numFmtId="39" fontId="47" fillId="34" borderId="33">
      <alignment horizontal="right" vertical="center"/>
      <protection locked="0"/>
    </xf>
    <xf numFmtId="39" fontId="47" fillId="34" borderId="33">
      <alignment horizontal="right" vertical="center"/>
      <protection locked="0"/>
    </xf>
    <xf numFmtId="210" fontId="47" fillId="34" borderId="33">
      <alignment horizontal="right" vertical="center"/>
      <protection locked="0"/>
    </xf>
    <xf numFmtId="210" fontId="47" fillId="34" borderId="33">
      <alignment horizontal="right" vertical="center"/>
      <protection locked="0"/>
    </xf>
    <xf numFmtId="10" fontId="34" fillId="39" borderId="19" applyNumberFormat="0" applyBorder="0" applyAlignment="0" applyProtection="0"/>
    <xf numFmtId="0" fontId="84" fillId="5" borderId="4" applyNumberFormat="0" applyAlignment="0" applyProtection="0"/>
    <xf numFmtId="0" fontId="85" fillId="38" borderId="17" applyNumberFormat="0" applyBorder="0" applyAlignment="0">
      <protection locked="0"/>
    </xf>
    <xf numFmtId="0" fontId="85" fillId="38" borderId="17" applyNumberFormat="0" applyBorder="0" applyAlignment="0">
      <protection locked="0"/>
    </xf>
    <xf numFmtId="8" fontId="34" fillId="39" borderId="0" applyFont="0" applyBorder="0" applyAlignment="0" applyProtection="0">
      <protection locked="0"/>
    </xf>
    <xf numFmtId="190" fontId="34" fillId="39" borderId="0" applyFont="0" applyBorder="0" applyAlignment="0" applyProtection="0">
      <protection locked="0"/>
    </xf>
    <xf numFmtId="205" fontId="34" fillId="39" borderId="0" applyFont="0" applyBorder="0" applyAlignment="0">
      <protection locked="0"/>
    </xf>
    <xf numFmtId="38" fontId="34" fillId="39" borderId="0">
      <protection locked="0"/>
    </xf>
    <xf numFmtId="211" fontId="34" fillId="39" borderId="0" applyFont="0" applyBorder="0" applyAlignment="0">
      <protection locked="0"/>
    </xf>
    <xf numFmtId="10" fontId="34" fillId="39" borderId="0">
      <protection locked="0"/>
    </xf>
    <xf numFmtId="179" fontId="86" fillId="39" borderId="0" applyNumberFormat="0" applyBorder="0" applyAlignment="0">
      <protection locked="0"/>
    </xf>
    <xf numFmtId="37" fontId="87" fillId="38" borderId="0" applyNumberFormat="0" applyFont="0" applyBorder="0" applyAlignment="0">
      <protection locked="0"/>
    </xf>
    <xf numFmtId="212" fontId="34" fillId="39" borderId="0" applyNumberFormat="0" applyFont="0" applyBorder="0" applyAlignment="0" applyProtection="0">
      <alignment horizontal="center"/>
      <protection locked="0"/>
    </xf>
    <xf numFmtId="195" fontId="34" fillId="39" borderId="11" applyNumberFormat="0" applyFont="0" applyAlignment="0" applyProtection="0">
      <alignment horizontal="center"/>
      <protection locked="0"/>
    </xf>
    <xf numFmtId="195" fontId="34" fillId="39" borderId="11" applyNumberFormat="0" applyFont="0" applyAlignment="0" applyProtection="0">
      <alignment horizontal="center"/>
      <protection locked="0"/>
    </xf>
    <xf numFmtId="213" fontId="88" fillId="42" borderId="34" applyNumberFormat="0" applyBorder="0" applyAlignment="0" applyProtection="0"/>
    <xf numFmtId="0" fontId="89" fillId="43" borderId="0" applyNumberFormat="0"/>
    <xf numFmtId="0" fontId="83" fillId="38" borderId="35">
      <alignment horizontal="center" vertical="center"/>
    </xf>
    <xf numFmtId="0" fontId="83" fillId="38" borderId="35">
      <alignment horizontal="center" vertical="center"/>
    </xf>
    <xf numFmtId="214" fontId="9" fillId="0" borderId="0"/>
    <xf numFmtId="215" fontId="19" fillId="0" borderId="0">
      <alignment horizontal="justify"/>
    </xf>
    <xf numFmtId="37" fontId="73" fillId="0" borderId="11" applyNumberFormat="0">
      <alignment horizontal="centerContinuous" wrapText="1"/>
    </xf>
    <xf numFmtId="37" fontId="73" fillId="0" borderId="11" applyNumberFormat="0">
      <alignment horizontal="centerContinuous" wrapText="1"/>
    </xf>
    <xf numFmtId="216" fontId="90" fillId="0" borderId="0" applyFill="0" applyAlignment="0"/>
    <xf numFmtId="216" fontId="90" fillId="0" borderId="0" applyFill="0" applyAlignment="0">
      <alignment horizontal="left"/>
    </xf>
    <xf numFmtId="0" fontId="91" fillId="0" borderId="0"/>
    <xf numFmtId="0" fontId="92" fillId="0" borderId="0" applyFill="0" applyBorder="0" applyAlignment="0"/>
    <xf numFmtId="0" fontId="6" fillId="0" borderId="0" applyFill="0" applyBorder="0" applyAlignment="0"/>
    <xf numFmtId="0" fontId="92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93" fillId="0" borderId="6" applyNumberFormat="0" applyFill="0" applyAlignment="0" applyProtection="0"/>
    <xf numFmtId="217" fontId="6" fillId="0" borderId="0">
      <alignment horizontal="right"/>
    </xf>
    <xf numFmtId="0" fontId="6" fillId="41" borderId="0">
      <alignment horizontal="right"/>
    </xf>
    <xf numFmtId="218" fontId="94" fillId="38" borderId="36" applyNumberFormat="0"/>
    <xf numFmtId="0" fontId="95" fillId="0" borderId="0">
      <alignment horizontal="center" vertical="center"/>
    </xf>
    <xf numFmtId="193" fontId="9" fillId="0" borderId="0"/>
    <xf numFmtId="219" fontId="6" fillId="0" borderId="0" applyFont="0" applyFill="0" applyBorder="0" applyAlignment="0" applyProtection="0"/>
    <xf numFmtId="4" fontId="10" fillId="0" borderId="0" applyFont="0" applyFill="0" applyBorder="0" applyAlignment="0" applyProtection="0"/>
    <xf numFmtId="220" fontId="6" fillId="41" borderId="15">
      <alignment horizontal="right"/>
    </xf>
    <xf numFmtId="42" fontId="6" fillId="0" borderId="0" applyFont="0" applyFill="0" applyBorder="0" applyAlignment="0" applyProtection="0"/>
    <xf numFmtId="221" fontId="10" fillId="0" borderId="0" applyFont="0" applyFill="0" applyBorder="0" applyAlignment="0" applyProtection="0"/>
    <xf numFmtId="0" fontId="96" fillId="0" borderId="0"/>
    <xf numFmtId="222" fontId="97" fillId="0" borderId="0" applyFont="0" applyFill="0" applyBorder="0" applyProtection="0">
      <alignment horizontal="right"/>
    </xf>
    <xf numFmtId="223" fontId="6" fillId="0" borderId="0" applyFill="0" applyBorder="0" applyProtection="0">
      <alignment horizontal="right"/>
    </xf>
    <xf numFmtId="224" fontId="97" fillId="0" borderId="0" applyFont="0" applyFill="0" applyBorder="0" applyProtection="0">
      <alignment horizontal="right"/>
    </xf>
    <xf numFmtId="225" fontId="34" fillId="38" borderId="0" applyFont="0" applyBorder="0" applyAlignment="0" applyProtection="0">
      <alignment horizontal="right"/>
      <protection hidden="1"/>
    </xf>
    <xf numFmtId="0" fontId="98" fillId="4" borderId="0" applyNumberFormat="0" applyBorder="0" applyAlignment="0" applyProtection="0"/>
    <xf numFmtId="37" fontId="99" fillId="0" borderId="0"/>
    <xf numFmtId="226" fontId="100" fillId="0" borderId="0"/>
    <xf numFmtId="227" fontId="101" fillId="0" borderId="0"/>
    <xf numFmtId="38" fontId="34" fillId="0" borderId="0" applyFont="0" applyFill="0" applyBorder="0" applyAlignment="0"/>
    <xf numFmtId="179" fontId="6" fillId="0" borderId="0" applyFont="0" applyFill="0" applyBorder="0" applyAlignment="0"/>
    <xf numFmtId="40" fontId="34" fillId="0" borderId="0" applyFont="0" applyFill="0" applyBorder="0" applyAlignment="0"/>
    <xf numFmtId="181" fontId="34" fillId="0" borderId="0" applyFont="0" applyFill="0" applyBorder="0" applyAlignment="0"/>
    <xf numFmtId="228" fontId="102" fillId="0" borderId="11" applyFont="0" applyFill="0" applyBorder="0" applyAlignment="0" applyProtection="0"/>
    <xf numFmtId="228" fontId="102" fillId="0" borderId="11" applyFont="0" applyFill="0" applyBorder="0" applyAlignment="0" applyProtection="0"/>
    <xf numFmtId="0" fontId="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03" fillId="0" borderId="0"/>
    <xf numFmtId="0" fontId="104" fillId="0" borderId="0"/>
    <xf numFmtId="0" fontId="37" fillId="0" borderId="0"/>
    <xf numFmtId="175" fontId="3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87" fillId="0" borderId="0"/>
    <xf numFmtId="0" fontId="6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37" fillId="0" borderId="0"/>
    <xf numFmtId="0" fontId="1" fillId="0" borderId="0"/>
    <xf numFmtId="0" fontId="1" fillId="0" borderId="0"/>
    <xf numFmtId="0" fontId="9" fillId="0" borderId="0"/>
    <xf numFmtId="0" fontId="6" fillId="0" borderId="0"/>
    <xf numFmtId="169" fontId="37" fillId="0" borderId="0"/>
    <xf numFmtId="0" fontId="6" fillId="0" borderId="0"/>
    <xf numFmtId="169" fontId="37" fillId="0" borderId="0"/>
    <xf numFmtId="169" fontId="37" fillId="0" borderId="0"/>
    <xf numFmtId="0" fontId="6" fillId="0" borderId="0"/>
    <xf numFmtId="169" fontId="37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04" fillId="0" borderId="0"/>
    <xf numFmtId="175" fontId="37" fillId="0" borderId="0"/>
    <xf numFmtId="175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4" fillId="0" borderId="0"/>
    <xf numFmtId="0" fontId="1" fillId="0" borderId="0"/>
    <xf numFmtId="0" fontId="1" fillId="0" borderId="0"/>
    <xf numFmtId="0" fontId="1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37" fillId="0" borderId="0"/>
    <xf numFmtId="175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6" fillId="0" borderId="0"/>
    <xf numFmtId="179" fontId="47" fillId="0" borderId="0" applyNumberFormat="0" applyFill="0" applyBorder="0" applyAlignment="0" applyProtection="0"/>
    <xf numFmtId="229" fontId="34" fillId="0" borderId="0" applyFont="0" applyFill="0" applyBorder="0" applyAlignment="0" applyProtection="0"/>
    <xf numFmtId="0" fontId="106" fillId="0" borderId="0" applyFill="0" applyBorder="0" applyAlignment="0" applyProtection="0"/>
    <xf numFmtId="230" fontId="9" fillId="35" borderId="0" applyBorder="0">
      <alignment vertical="center"/>
    </xf>
    <xf numFmtId="0" fontId="12" fillId="8" borderId="8" applyNumberFormat="0" applyFont="0" applyAlignment="0" applyProtection="0"/>
    <xf numFmtId="231" fontId="6" fillId="0" borderId="0" applyFont="0" applyFill="0" applyBorder="0" applyAlignment="0" applyProtection="0"/>
    <xf numFmtId="232" fontId="34" fillId="0" borderId="0" applyFont="0" applyFill="0" applyBorder="0" applyAlignment="0" applyProtection="0"/>
    <xf numFmtId="1" fontId="47" fillId="0" borderId="0" applyFont="0" applyFill="0" applyBorder="0" applyAlignment="0" applyProtection="0">
      <protection locked="0"/>
    </xf>
    <xf numFmtId="233" fontId="30" fillId="0" borderId="37" applyFont="0" applyFill="0" applyBorder="0" applyAlignment="0" applyProtection="0">
      <protection locked="0"/>
    </xf>
    <xf numFmtId="234" fontId="34" fillId="0" borderId="0" applyFont="0" applyFill="0" applyBorder="0" applyAlignment="0" applyProtection="0"/>
    <xf numFmtId="0" fontId="107" fillId="6" borderId="5" applyNumberFormat="0" applyAlignment="0" applyProtection="0"/>
    <xf numFmtId="40" fontId="108" fillId="35" borderId="0">
      <alignment horizontal="right"/>
    </xf>
    <xf numFmtId="0" fontId="109" fillId="35" borderId="0">
      <alignment horizontal="right"/>
    </xf>
    <xf numFmtId="0" fontId="110" fillId="35" borderId="15"/>
    <xf numFmtId="0" fontId="110" fillId="0" borderId="0" applyBorder="0">
      <alignment horizontal="centerContinuous"/>
    </xf>
    <xf numFmtId="0" fontId="111" fillId="0" borderId="0" applyBorder="0">
      <alignment horizontal="centerContinuous"/>
    </xf>
    <xf numFmtId="235" fontId="9" fillId="0" borderId="0"/>
    <xf numFmtId="0" fontId="112" fillId="0" borderId="0" applyProtection="0">
      <alignment horizontal="left"/>
    </xf>
    <xf numFmtId="0" fontId="112" fillId="0" borderId="0" applyFill="0" applyBorder="0" applyProtection="0">
      <alignment horizontal="left"/>
    </xf>
    <xf numFmtId="0" fontId="113" fillId="0" borderId="0" applyFill="0" applyBorder="0" applyProtection="0">
      <alignment horizontal="left"/>
    </xf>
    <xf numFmtId="0" fontId="114" fillId="0" borderId="0" applyNumberFormat="0" applyFill="0" applyBorder="0" applyAlignment="0" applyProtection="0"/>
    <xf numFmtId="0" fontId="49" fillId="0" borderId="38" applyNumberFormat="0" applyAlignment="0" applyProtection="0"/>
    <xf numFmtId="0" fontId="9" fillId="44" borderId="0" applyNumberFormat="0" applyFont="0" applyBorder="0" applyAlignment="0" applyProtection="0"/>
    <xf numFmtId="0" fontId="34" fillId="45" borderId="39" applyNumberFormat="0" applyFont="0" applyBorder="0" applyAlignment="0" applyProtection="0">
      <alignment horizontal="center"/>
    </xf>
    <xf numFmtId="0" fontId="34" fillId="33" borderId="39" applyNumberFormat="0" applyFont="0" applyBorder="0" applyAlignment="0" applyProtection="0">
      <alignment horizontal="center"/>
    </xf>
    <xf numFmtId="0" fontId="9" fillId="0" borderId="40" applyNumberFormat="0" applyAlignment="0" applyProtection="0"/>
    <xf numFmtId="0" fontId="9" fillId="0" borderId="41" applyNumberFormat="0" applyAlignment="0" applyProtection="0"/>
    <xf numFmtId="0" fontId="49" fillId="0" borderId="42" applyNumberFormat="0" applyAlignment="0" applyProtection="0"/>
    <xf numFmtId="230" fontId="34" fillId="0" borderId="0"/>
    <xf numFmtId="236" fontId="6" fillId="0" borderId="0" applyFont="0" applyFill="0" applyBorder="0" applyAlignment="0" applyProtection="0"/>
    <xf numFmtId="0" fontId="6" fillId="41" borderId="0"/>
    <xf numFmtId="237" fontId="6" fillId="0" borderId="0"/>
    <xf numFmtId="23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11" fontId="34" fillId="0" borderId="0" applyFont="0" applyFill="0" applyBorder="0" applyAlignment="0"/>
    <xf numFmtId="10" fontId="6" fillId="0" borderId="0" applyFont="0" applyFill="0" applyBorder="0" applyAlignment="0" applyProtection="0"/>
    <xf numFmtId="195" fontId="115" fillId="0" borderId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39" fontId="7" fillId="0" borderId="0" applyFont="0" applyFill="0" applyBorder="0" applyProtection="0">
      <alignment horizontal="right"/>
    </xf>
    <xf numFmtId="10" fontId="10" fillId="0" borderId="0" applyFont="0" applyFill="0" applyBorder="0" applyAlignment="0" applyProtection="0"/>
    <xf numFmtId="240" fontId="34" fillId="0" borderId="0" applyFont="0" applyFill="0" applyBorder="0" applyAlignment="0" applyProtection="0"/>
    <xf numFmtId="241" fontId="44" fillId="0" borderId="0" applyFill="0" applyBorder="0">
      <alignment horizontal="right"/>
    </xf>
    <xf numFmtId="0" fontId="116" fillId="0" borderId="0" applyFill="0" applyBorder="0" applyAlignment="0"/>
    <xf numFmtId="0" fontId="6" fillId="0" borderId="0" applyFill="0" applyBorder="0" applyAlignment="0"/>
    <xf numFmtId="0" fontId="11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242" fontId="6" fillId="41" borderId="0">
      <alignment horizontal="right"/>
    </xf>
    <xf numFmtId="0" fontId="47" fillId="38" borderId="19" applyNumberFormat="0" applyFont="0" applyAlignment="0" applyProtection="0"/>
    <xf numFmtId="212" fontId="34" fillId="38" borderId="0" applyNumberFormat="0" applyFont="0" applyBorder="0" applyAlignment="0" applyProtection="0">
      <alignment horizontal="center"/>
      <protection locked="0"/>
    </xf>
    <xf numFmtId="0" fontId="74" fillId="0" borderId="0"/>
    <xf numFmtId="0" fontId="74" fillId="0" borderId="43">
      <alignment horizontal="right"/>
    </xf>
    <xf numFmtId="0" fontId="117" fillId="0" borderId="0"/>
    <xf numFmtId="0" fontId="10" fillId="0" borderId="0" applyNumberFormat="0" applyFont="0" applyFill="0" applyBorder="0" applyAlignment="0" applyProtection="0">
      <alignment horizontal="left"/>
    </xf>
    <xf numFmtId="15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243" fontId="118" fillId="0" borderId="39"/>
    <xf numFmtId="0" fontId="27" fillId="0" borderId="10">
      <alignment horizontal="center"/>
    </xf>
    <xf numFmtId="3" fontId="10" fillId="0" borderId="0" applyFont="0" applyFill="0" applyBorder="0" applyAlignment="0" applyProtection="0"/>
    <xf numFmtId="0" fontId="10" fillId="46" borderId="0" applyNumberFormat="0" applyFont="0" applyBorder="0" applyAlignment="0" applyProtection="0"/>
    <xf numFmtId="244" fontId="6" fillId="38" borderId="0"/>
    <xf numFmtId="0" fontId="119" fillId="0" borderId="0">
      <alignment horizontal="center"/>
    </xf>
    <xf numFmtId="0" fontId="8" fillId="0" borderId="20">
      <alignment horizontal="centerContinuous"/>
    </xf>
    <xf numFmtId="0" fontId="8" fillId="0" borderId="20">
      <alignment horizontal="centerContinuous"/>
    </xf>
    <xf numFmtId="245" fontId="6" fillId="38" borderId="15">
      <alignment horizontal="right"/>
    </xf>
    <xf numFmtId="170" fontId="9" fillId="0" borderId="0" applyFont="0" applyFill="0" applyBorder="0" applyAlignment="0" applyProtection="0">
      <alignment horizontal="right"/>
    </xf>
    <xf numFmtId="179" fontId="85" fillId="0" borderId="0" applyNumberFormat="0" applyFill="0" applyBorder="0" applyAlignment="0" applyProtection="0">
      <alignment horizontal="left"/>
    </xf>
    <xf numFmtId="0" fontId="120" fillId="0" borderId="0" applyNumberFormat="0" applyFill="0" applyBorder="0" applyProtection="0">
      <alignment horizontal="right" vertical="center"/>
    </xf>
    <xf numFmtId="0" fontId="121" fillId="0" borderId="0">
      <alignment horizontal="right"/>
    </xf>
    <xf numFmtId="38" fontId="6" fillId="47" borderId="0" applyNumberFormat="0" applyFont="0" applyBorder="0" applyAlignment="0" applyProtection="0"/>
    <xf numFmtId="0" fontId="9" fillId="48" borderId="0" applyNumberFormat="0" applyFont="0" applyBorder="0" applyAlignment="0" applyProtection="0"/>
    <xf numFmtId="0" fontId="122" fillId="44" borderId="0" applyNumberFormat="0" applyFont="0" applyBorder="0" applyAlignment="0" applyProtection="0">
      <alignment horizontal="center"/>
    </xf>
    <xf numFmtId="246" fontId="9" fillId="0" borderId="0"/>
    <xf numFmtId="0" fontId="123" fillId="0" borderId="0"/>
    <xf numFmtId="0" fontId="6" fillId="49" borderId="0"/>
    <xf numFmtId="179" fontId="34" fillId="44" borderId="0" applyNumberFormat="0" applyFont="0" applyBorder="0" applyAlignment="0">
      <protection hidden="1"/>
    </xf>
    <xf numFmtId="0" fontId="124" fillId="0" borderId="44"/>
    <xf numFmtId="9" fontId="6" fillId="0" borderId="0" applyFont="0" applyFill="0" applyBorder="0" applyAlignment="0" applyProtection="0"/>
    <xf numFmtId="0" fontId="34" fillId="0" borderId="0" applyNumberFormat="0" applyFill="0" applyBorder="0">
      <alignment vertical="top"/>
      <protection locked="0"/>
    </xf>
    <xf numFmtId="0" fontId="125" fillId="0" borderId="0"/>
    <xf numFmtId="0" fontId="25" fillId="0" borderId="0">
      <alignment horizontal="left"/>
    </xf>
    <xf numFmtId="0" fontId="126" fillId="0" borderId="0"/>
    <xf numFmtId="0" fontId="47" fillId="38" borderId="0" applyNumberFormat="0" applyFont="0" applyBorder="0" applyAlignment="0" applyProtection="0"/>
    <xf numFmtId="0" fontId="127" fillId="0" borderId="0" applyFill="0" applyBorder="0" applyProtection="0">
      <alignment horizontal="center" vertical="center"/>
    </xf>
    <xf numFmtId="0" fontId="127" fillId="0" borderId="0" applyFill="0" applyBorder="0" applyProtection="0"/>
    <xf numFmtId="0" fontId="49" fillId="0" borderId="0" applyFill="0" applyBorder="0" applyProtection="0">
      <alignment horizontal="left"/>
    </xf>
    <xf numFmtId="0" fontId="128" fillId="0" borderId="0" applyFill="0" applyBorder="0" applyProtection="0">
      <alignment horizontal="left" vertical="top"/>
    </xf>
    <xf numFmtId="0" fontId="21" fillId="35" borderId="17" applyNumberFormat="0" applyFont="0" applyFill="0" applyAlignment="0" applyProtection="0">
      <protection locked="0"/>
    </xf>
    <xf numFmtId="0" fontId="21" fillId="35" borderId="17" applyNumberFormat="0" applyFont="0" applyFill="0" applyAlignment="0" applyProtection="0">
      <protection locked="0"/>
    </xf>
    <xf numFmtId="0" fontId="21" fillId="35" borderId="45" applyNumberFormat="0" applyFont="0" applyFill="0" applyAlignment="0" applyProtection="0">
      <protection locked="0"/>
    </xf>
    <xf numFmtId="49" fontId="129" fillId="0" borderId="0"/>
    <xf numFmtId="179" fontId="6" fillId="50" borderId="0" applyNumberFormat="0" applyFont="0" applyBorder="0" applyAlignment="0" applyProtection="0"/>
    <xf numFmtId="0" fontId="47" fillId="0" borderId="0" applyNumberFormat="0" applyFill="0" applyBorder="0" applyAlignment="0" applyProtection="0"/>
    <xf numFmtId="49" fontId="30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247" fontId="130" fillId="0" borderId="0" applyFill="0" applyBorder="0" applyAlignment="0" applyProtection="0">
      <alignment horizontal="right"/>
    </xf>
    <xf numFmtId="0" fontId="131" fillId="0" borderId="0" applyFill="0" applyBorder="0" applyProtection="0">
      <alignment horizontal="left" vertical="top"/>
    </xf>
    <xf numFmtId="18" fontId="21" fillId="35" borderId="0" applyFont="0" applyFill="0" applyBorder="0" applyAlignment="0" applyProtection="0">
      <protection locked="0"/>
    </xf>
    <xf numFmtId="40" fontId="42" fillId="0" borderId="0"/>
    <xf numFmtId="0" fontId="132" fillId="0" borderId="0"/>
    <xf numFmtId="175" fontId="74" fillId="0" borderId="0">
      <alignment horizontal="center"/>
    </xf>
    <xf numFmtId="0" fontId="133" fillId="1" borderId="0" applyNumberFormat="0" applyBorder="0" applyProtection="0">
      <alignment horizontal="left" vertical="center"/>
    </xf>
    <xf numFmtId="0" fontId="134" fillId="0" borderId="0"/>
    <xf numFmtId="0" fontId="135" fillId="0" borderId="9" applyNumberFormat="0" applyFill="0" applyAlignment="0" applyProtection="0"/>
    <xf numFmtId="0" fontId="41" fillId="0" borderId="46" applyNumberFormat="0" applyFont="0" applyFill="0" applyAlignment="0" applyProtection="0"/>
    <xf numFmtId="175" fontId="136" fillId="0" borderId="0">
      <alignment horizontal="left"/>
      <protection locked="0"/>
    </xf>
    <xf numFmtId="0" fontId="137" fillId="0" borderId="0"/>
    <xf numFmtId="0" fontId="7" fillId="0" borderId="0" applyNumberFormat="0" applyFill="0" applyBorder="0" applyAlignment="0" applyProtection="0"/>
    <xf numFmtId="0" fontId="138" fillId="0" borderId="0" applyNumberFormat="0" applyFont="0" applyFill="0"/>
    <xf numFmtId="38" fontId="30" fillId="0" borderId="39" applyFill="0" applyBorder="0" applyAlignment="0" applyProtection="0">
      <protection locked="0"/>
    </xf>
    <xf numFmtId="37" fontId="34" fillId="34" borderId="0" applyNumberFormat="0" applyBorder="0" applyAlignment="0" applyProtection="0"/>
    <xf numFmtId="37" fontId="34" fillId="0" borderId="0"/>
    <xf numFmtId="37" fontId="34" fillId="38" borderId="0" applyNumberFormat="0" applyBorder="0" applyAlignment="0" applyProtection="0"/>
    <xf numFmtId="3" fontId="48" fillId="0" borderId="31" applyProtection="0"/>
    <xf numFmtId="14" fontId="122" fillId="0" borderId="0" applyNumberFormat="0" applyFont="0" applyBorder="0" applyAlignment="0" applyProtection="0">
      <alignment horizontal="center"/>
    </xf>
    <xf numFmtId="248" fontId="6" fillId="0" borderId="0" applyFont="0" applyFill="0" applyBorder="0" applyAlignment="0" applyProtection="0"/>
    <xf numFmtId="249" fontId="6" fillId="0" borderId="0" applyFont="0" applyFill="0" applyBorder="0" applyAlignment="0" applyProtection="0"/>
    <xf numFmtId="0" fontId="139" fillId="0" borderId="0" applyNumberFormat="0" applyFill="0" applyBorder="0" applyAlignment="0" applyProtection="0"/>
    <xf numFmtId="179" fontId="140" fillId="0" borderId="0" applyNumberFormat="0" applyFill="0" applyBorder="0" applyAlignment="0" applyProtection="0"/>
    <xf numFmtId="0" fontId="47" fillId="35" borderId="0" applyNumberFormat="0" applyFont="0" applyAlignment="0" applyProtection="0"/>
    <xf numFmtId="0" fontId="47" fillId="35" borderId="17" applyNumberFormat="0" applyFont="0" applyAlignment="0" applyProtection="0">
      <protection locked="0"/>
    </xf>
    <xf numFmtId="0" fontId="47" fillId="35" borderId="17" applyNumberFormat="0" applyFont="0" applyAlignment="0" applyProtection="0">
      <protection locked="0"/>
    </xf>
    <xf numFmtId="0" fontId="140" fillId="0" borderId="0" applyNumberFormat="0" applyFill="0" applyBorder="0" applyAlignment="0" applyProtection="0"/>
    <xf numFmtId="1" fontId="141" fillId="0" borderId="0">
      <alignment horizontal="right"/>
    </xf>
    <xf numFmtId="0" fontId="142" fillId="0" borderId="0">
      <alignment horizontal="right"/>
    </xf>
    <xf numFmtId="0" fontId="143" fillId="0" borderId="20">
      <alignment horizontal="right"/>
    </xf>
    <xf numFmtId="0" fontId="143" fillId="0" borderId="20">
      <alignment horizontal="right"/>
    </xf>
    <xf numFmtId="250" fontId="9" fillId="0" borderId="0"/>
    <xf numFmtId="0" fontId="9" fillId="0" borderId="0"/>
    <xf numFmtId="176" fontId="144" fillId="0" borderId="0" applyBorder="0" applyProtection="0">
      <alignment horizontal="right" vertical="center"/>
    </xf>
    <xf numFmtId="206" fontId="9" fillId="0" borderId="0" applyFont="0" applyFill="0" applyBorder="0" applyProtection="0">
      <alignment horizontal="right"/>
    </xf>
  </cellStyleXfs>
  <cellXfs count="28">
    <xf numFmtId="0" fontId="0" fillId="0" borderId="0" xfId="0"/>
    <xf numFmtId="0" fontId="2" fillId="0" borderId="0" xfId="0" applyFont="1"/>
    <xf numFmtId="0" fontId="2" fillId="0" borderId="10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0" fillId="0" borderId="0" xfId="0" applyNumberFormat="1"/>
    <xf numFmtId="0" fontId="0" fillId="0" borderId="13" xfId="0" applyBorder="1"/>
    <xf numFmtId="0" fontId="2" fillId="0" borderId="0" xfId="0" applyFont="1" applyBorder="1"/>
    <xf numFmtId="0" fontId="3" fillId="0" borderId="0" xfId="0" applyFont="1" applyFill="1" applyBorder="1"/>
    <xf numFmtId="164" fontId="0" fillId="0" borderId="0" xfId="1" applyNumberFormat="1" applyFont="1" applyFill="1" applyBorder="1"/>
    <xf numFmtId="0" fontId="0" fillId="0" borderId="0" xfId="0" applyFill="1" applyBorder="1"/>
    <xf numFmtId="0" fontId="0" fillId="0" borderId="0" xfId="0" applyFont="1" applyBorder="1"/>
    <xf numFmtId="0" fontId="0" fillId="0" borderId="0" xfId="0" applyFont="1" applyFill="1" applyBorder="1"/>
    <xf numFmtId="164" fontId="0" fillId="0" borderId="0" xfId="0" applyNumberFormat="1" applyFill="1" applyBorder="1"/>
    <xf numFmtId="0" fontId="0" fillId="0" borderId="12" xfId="0" applyFill="1" applyBorder="1"/>
    <xf numFmtId="164" fontId="0" fillId="0" borderId="12" xfId="1" applyNumberFormat="1" applyFont="1" applyFill="1" applyBorder="1"/>
    <xf numFmtId="0" fontId="3" fillId="0" borderId="0" xfId="0" applyFont="1" applyBorder="1"/>
    <xf numFmtId="10" fontId="0" fillId="0" borderId="0" xfId="2" applyNumberFormat="1" applyFont="1"/>
    <xf numFmtId="0" fontId="3" fillId="0" borderId="0" xfId="0" applyFont="1"/>
    <xf numFmtId="0" fontId="5" fillId="0" borderId="0" xfId="0" applyFont="1"/>
    <xf numFmtId="10" fontId="5" fillId="0" borderId="0" xfId="2" applyNumberFormat="1" applyFont="1"/>
    <xf numFmtId="10" fontId="5" fillId="0" borderId="11" xfId="2" applyNumberFormat="1" applyFont="1" applyBorder="1"/>
    <xf numFmtId="164" fontId="0" fillId="0" borderId="0" xfId="2" applyNumberFormat="1" applyFont="1"/>
    <xf numFmtId="164" fontId="0" fillId="0" borderId="11" xfId="2" applyNumberFormat="1" applyFont="1" applyBorder="1"/>
    <xf numFmtId="164" fontId="5" fillId="0" borderId="0" xfId="1" applyNumberFormat="1" applyFont="1"/>
  </cellXfs>
  <cellStyles count="757">
    <cellStyle name=" 1" xfId="3"/>
    <cellStyle name="&quot;X&quot; MEN" xfId="4"/>
    <cellStyle name="$" xfId="5"/>
    <cellStyle name="$m" xfId="6"/>
    <cellStyle name=".0" xfId="7"/>
    <cellStyle name="_2006 MHP provision book to tax" xfId="8"/>
    <cellStyle name="_EPS Sheets based 2005 LRP" xfId="9"/>
    <cellStyle name="_EPS Sheets_no links" xfId="10"/>
    <cellStyle name="_Goreway ECON Model 060127" xfId="11"/>
    <cellStyle name="_Griffin BOD Final Model_EECI_ 11.22.05" xfId="12"/>
    <cellStyle name="_GW ECON 400k NPS30 syn 100% capex 050921" xfId="13"/>
    <cellStyle name="_GW ECON revised capex 051021" xfId="14"/>
    <cellStyle name="_Roundtable_ECON_RFP 05.26.06 &amp; BOD 07.24.06 v5skb" xfId="15"/>
    <cellStyle name="_SCPP 2006 provision book to tax" xfId="16"/>
    <cellStyle name="_Southern Ext.bod summary &amp;EPS" xfId="17"/>
    <cellStyle name="_Weatherford Plant Model 07-17-06skb - Standard EPS Model" xfId="18"/>
    <cellStyle name="_Zybach 2-17-05 150mmcf" xfId="19"/>
    <cellStyle name="£ BP" xfId="20"/>
    <cellStyle name="¥ JY" xfId="21"/>
    <cellStyle name="0 Decimals" xfId="22"/>
    <cellStyle name="1" xfId="23"/>
    <cellStyle name="1 Decimal" xfId="24"/>
    <cellStyle name="2 Decimals" xfId="25"/>
    <cellStyle name="20% - Accent1 2" xfId="26"/>
    <cellStyle name="20% - Accent2 2" xfId="27"/>
    <cellStyle name="20% - Accent3 2" xfId="28"/>
    <cellStyle name="20% - Accent4 2" xfId="29"/>
    <cellStyle name="20% - Accent5 2" xfId="30"/>
    <cellStyle name="20% - Accent6 2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86.584" xfId="44"/>
    <cellStyle name="Accent1 2" xfId="45"/>
    <cellStyle name="Accent2 2" xfId="46"/>
    <cellStyle name="Accent3 2" xfId="47"/>
    <cellStyle name="Accent4 2" xfId="48"/>
    <cellStyle name="Accent5 2" xfId="49"/>
    <cellStyle name="Accent6 2" xfId="50"/>
    <cellStyle name="Actual Date" xfId="51"/>
    <cellStyle name="Actual Date 2" xfId="52"/>
    <cellStyle name="adj_share" xfId="53"/>
    <cellStyle name="adjusted" xfId="54"/>
    <cellStyle name="Adjusted &quot; X&quot;" xfId="55"/>
    <cellStyle name="ÅëÈ­ [0]_±âÅ¸" xfId="56"/>
    <cellStyle name="ÅëÈ­_±âÅ¸" xfId="57"/>
    <cellStyle name="Afjusted" xfId="58"/>
    <cellStyle name="Arial10b" xfId="59"/>
    <cellStyle name="ÄÞ¸¶ [0]_±âÅ¸" xfId="60"/>
    <cellStyle name="ÄÞ¸¶_±âÅ¸" xfId="61"/>
    <cellStyle name="Austral." xfId="62"/>
    <cellStyle name="Bad 2" xfId="63"/>
    <cellStyle name="BE Pickup Link" xfId="64"/>
    <cellStyle name="Bigger Arial 12" xfId="65"/>
    <cellStyle name="BlackStrike" xfId="66"/>
    <cellStyle name="BlackText" xfId="67"/>
    <cellStyle name="blue" xfId="68"/>
    <cellStyle name="BLUEBOOK" xfId="69"/>
    <cellStyle name="Body" xfId="70"/>
    <cellStyle name="Bold/Border" xfId="71"/>
    <cellStyle name="Bold/Border 2" xfId="72"/>
    <cellStyle name="BoldText" xfId="73"/>
    <cellStyle name="Border" xfId="74"/>
    <cellStyle name="Border 2" xfId="75"/>
    <cellStyle name="Border Heavy" xfId="76"/>
    <cellStyle name="Border Thin" xfId="77"/>
    <cellStyle name="Borders" xfId="78"/>
    <cellStyle name="Bullet" xfId="79"/>
    <cellStyle name="Ç¥ÁØ_¿ù°£¿ä¾àº¸°í" xfId="80"/>
    <cellStyle name="Calc Currency (0)" xfId="81"/>
    <cellStyle name="Calc Currency (2)" xfId="82"/>
    <cellStyle name="Calc Percent (0)" xfId="83"/>
    <cellStyle name="Calc Percent (1)" xfId="84"/>
    <cellStyle name="Calc Percent (2)" xfId="85"/>
    <cellStyle name="Calc Units (0)" xfId="86"/>
    <cellStyle name="Calc Units (1)" xfId="87"/>
    <cellStyle name="Calc Units (2)" xfId="88"/>
    <cellStyle name="Calculation 2" xfId="89"/>
    <cellStyle name="Canada" xfId="90"/>
    <cellStyle name="Case" xfId="91"/>
    <cellStyle name="Check Cell 2" xfId="92"/>
    <cellStyle name="colheadleft" xfId="93"/>
    <cellStyle name="colheadleft 2" xfId="94"/>
    <cellStyle name="colheadright" xfId="95"/>
    <cellStyle name="colheadright 2" xfId="96"/>
    <cellStyle name="column1" xfId="97"/>
    <cellStyle name="Comma" xfId="1" builtinId="3"/>
    <cellStyle name="Comma  - Style1" xfId="98"/>
    <cellStyle name="Comma  - Style2" xfId="99"/>
    <cellStyle name="Comma  - Style3" xfId="100"/>
    <cellStyle name="Comma  - Style4" xfId="101"/>
    <cellStyle name="Comma  - Style5" xfId="102"/>
    <cellStyle name="Comma  - Style6" xfId="103"/>
    <cellStyle name="Comma  - Style7" xfId="104"/>
    <cellStyle name="Comma  - Style8" xfId="105"/>
    <cellStyle name="Comma (1)" xfId="106"/>
    <cellStyle name="Comma [00]" xfId="107"/>
    <cellStyle name="Comma [1]" xfId="108"/>
    <cellStyle name="Comma [2]" xfId="109"/>
    <cellStyle name="Comma [3]" xfId="110"/>
    <cellStyle name="Comma 0 [0]" xfId="111"/>
    <cellStyle name="Comma 10" xfId="112"/>
    <cellStyle name="Comma 11" xfId="113"/>
    <cellStyle name="Comma 12" xfId="114"/>
    <cellStyle name="Comma 13" xfId="115"/>
    <cellStyle name="Comma 14" xfId="116"/>
    <cellStyle name="Comma 15" xfId="117"/>
    <cellStyle name="Comma 16" xfId="118"/>
    <cellStyle name="Comma 17" xfId="119"/>
    <cellStyle name="Comma 18" xfId="120"/>
    <cellStyle name="Comma 19" xfId="121"/>
    <cellStyle name="Comma 2" xfId="122"/>
    <cellStyle name="Comma 2 2" xfId="123"/>
    <cellStyle name="Comma 2 2 2" xfId="124"/>
    <cellStyle name="Comma 2 3" xfId="125"/>
    <cellStyle name="Comma 2 4" xfId="126"/>
    <cellStyle name="Comma 2 5" xfId="127"/>
    <cellStyle name="Comma 2 6" xfId="128"/>
    <cellStyle name="Comma 20" xfId="129"/>
    <cellStyle name="Comma 20 2" xfId="130"/>
    <cellStyle name="Comma 20 2 2" xfId="131"/>
    <cellStyle name="Comma 20 3" xfId="132"/>
    <cellStyle name="Comma 20 3 2" xfId="133"/>
    <cellStyle name="Comma 20 4" xfId="134"/>
    <cellStyle name="Comma 21" xfId="135"/>
    <cellStyle name="Comma 22" xfId="136"/>
    <cellStyle name="Comma 23" xfId="137"/>
    <cellStyle name="Comma 24" xfId="138"/>
    <cellStyle name="Comma 25" xfId="139"/>
    <cellStyle name="Comma 26" xfId="140"/>
    <cellStyle name="Comma 27" xfId="141"/>
    <cellStyle name="Comma 28" xfId="142"/>
    <cellStyle name="Comma 29" xfId="143"/>
    <cellStyle name="Comma 3" xfId="144"/>
    <cellStyle name="Comma 3 2" xfId="145"/>
    <cellStyle name="Comma 3 2 2" xfId="146"/>
    <cellStyle name="Comma 3 2 2 2" xfId="147"/>
    <cellStyle name="Comma 3 2 3" xfId="148"/>
    <cellStyle name="Comma 3 3" xfId="149"/>
    <cellStyle name="Comma 3 4" xfId="150"/>
    <cellStyle name="Comma 3 4 2" xfId="151"/>
    <cellStyle name="Comma 3 5" xfId="152"/>
    <cellStyle name="Comma 3 6" xfId="153"/>
    <cellStyle name="Comma 3 7" xfId="154"/>
    <cellStyle name="Comma 4" xfId="155"/>
    <cellStyle name="Comma 4 2" xfId="156"/>
    <cellStyle name="Comma 4 2 2" xfId="157"/>
    <cellStyle name="Comma 4 2 2 2" xfId="158"/>
    <cellStyle name="Comma 4 2 3" xfId="159"/>
    <cellStyle name="Comma 4 3" xfId="160"/>
    <cellStyle name="Comma 4 3 2" xfId="161"/>
    <cellStyle name="Comma 4 3 3" xfId="162"/>
    <cellStyle name="Comma 4 4" xfId="163"/>
    <cellStyle name="Comma 4 5" xfId="164"/>
    <cellStyle name="Comma 5" xfId="165"/>
    <cellStyle name="Comma 5 2" xfId="166"/>
    <cellStyle name="Comma 5 2 2" xfId="167"/>
    <cellStyle name="Comma 5 2 2 2" xfId="168"/>
    <cellStyle name="Comma 5 2 3" xfId="169"/>
    <cellStyle name="Comma 5 3" xfId="170"/>
    <cellStyle name="Comma 5 3 2" xfId="171"/>
    <cellStyle name="Comma 5 3 3" xfId="172"/>
    <cellStyle name="Comma 5 4" xfId="173"/>
    <cellStyle name="Comma 5 5" xfId="174"/>
    <cellStyle name="Comma 6" xfId="175"/>
    <cellStyle name="Comma 6 2" xfId="176"/>
    <cellStyle name="Comma 6 2 2" xfId="177"/>
    <cellStyle name="Comma 6 3" xfId="178"/>
    <cellStyle name="Comma 6 3 2" xfId="179"/>
    <cellStyle name="Comma 6 4" xfId="180"/>
    <cellStyle name="Comma 6 5" xfId="181"/>
    <cellStyle name="Comma 7" xfId="182"/>
    <cellStyle name="Comma 7 2" xfId="183"/>
    <cellStyle name="Comma 7 2 2" xfId="184"/>
    <cellStyle name="Comma 7 3" xfId="185"/>
    <cellStyle name="Comma 7 3 2" xfId="186"/>
    <cellStyle name="Comma 7 4" xfId="187"/>
    <cellStyle name="Comma 7 5" xfId="188"/>
    <cellStyle name="Comma 8" xfId="189"/>
    <cellStyle name="Comma 8 2" xfId="190"/>
    <cellStyle name="Comma 8 2 2" xfId="191"/>
    <cellStyle name="Comma 8 3" xfId="192"/>
    <cellStyle name="Comma 9" xfId="193"/>
    <cellStyle name="Comma[1]" xfId="194"/>
    <cellStyle name="Comma[2]" xfId="195"/>
    <cellStyle name="Comma[3]" xfId="196"/>
    <cellStyle name="Comma0" xfId="197"/>
    <cellStyle name="Comma0 2" xfId="198"/>
    <cellStyle name="CompanyName" xfId="199"/>
    <cellStyle name="Currency [$0]" xfId="200"/>
    <cellStyle name="Currency [£0]" xfId="201"/>
    <cellStyle name="Currency [00]" xfId="202"/>
    <cellStyle name="Currency [1]" xfId="203"/>
    <cellStyle name="Currency [2]" xfId="204"/>
    <cellStyle name="Currency [3]" xfId="205"/>
    <cellStyle name="Currency 10" xfId="206"/>
    <cellStyle name="Currency 11" xfId="207"/>
    <cellStyle name="Currency 12" xfId="208"/>
    <cellStyle name="Currency 13" xfId="209"/>
    <cellStyle name="Currency 14" xfId="210"/>
    <cellStyle name="Currency 15" xfId="211"/>
    <cellStyle name="Currency 16" xfId="212"/>
    <cellStyle name="Currency 2" xfId="213"/>
    <cellStyle name="Currency 2 2" xfId="214"/>
    <cellStyle name="Currency 2 2 2" xfId="215"/>
    <cellStyle name="Currency 2 3" xfId="216"/>
    <cellStyle name="Currency 2 4" xfId="217"/>
    <cellStyle name="Currency 3" xfId="218"/>
    <cellStyle name="Currency 3 2" xfId="219"/>
    <cellStyle name="Currency 3 3" xfId="220"/>
    <cellStyle name="Currency 3 3 2" xfId="221"/>
    <cellStyle name="Currency 3 4" xfId="222"/>
    <cellStyle name="Currency 3 4 2" xfId="223"/>
    <cellStyle name="Currency 3 5" xfId="224"/>
    <cellStyle name="Currency 4" xfId="225"/>
    <cellStyle name="Currency 5" xfId="226"/>
    <cellStyle name="Currency 5 2" xfId="227"/>
    <cellStyle name="Currency 6" xfId="228"/>
    <cellStyle name="Currency 7" xfId="229"/>
    <cellStyle name="Currency 8" xfId="230"/>
    <cellStyle name="Currency 9" xfId="231"/>
    <cellStyle name="Currency Per Share" xfId="232"/>
    <cellStyle name="Currency[2]" xfId="233"/>
    <cellStyle name="Currency0" xfId="234"/>
    <cellStyle name="Currency0 2" xfId="235"/>
    <cellStyle name="Currsmall" xfId="236"/>
    <cellStyle name="d_yield" xfId="237"/>
    <cellStyle name="Dash" xfId="238"/>
    <cellStyle name="Data Link" xfId="239"/>
    <cellStyle name="Date" xfId="240"/>
    <cellStyle name="Date [d-mmm-yy]" xfId="241"/>
    <cellStyle name="Date [mm-d-yy]" xfId="242"/>
    <cellStyle name="Date [mm-d-yyyy]" xfId="243"/>
    <cellStyle name="Date [mmm-d-yyyy]" xfId="244"/>
    <cellStyle name="Date [mmm-yy]" xfId="245"/>
    <cellStyle name="DATE 2" xfId="246"/>
    <cellStyle name="Date Short" xfId="247"/>
    <cellStyle name="Date_~4720553" xfId="248"/>
    <cellStyle name="DateHeading" xfId="249"/>
    <cellStyle name="Dezimal [0]_Compiling Utility Macros" xfId="250"/>
    <cellStyle name="Dezimal_Compiling Utility Macros" xfId="251"/>
    <cellStyle name="Dollar" xfId="252"/>
    <cellStyle name="dollars" xfId="253"/>
    <cellStyle name="dp*Accent" xfId="254"/>
    <cellStyle name="dp*ChartSubTitle" xfId="255"/>
    <cellStyle name="dp*ChartTitle" xfId="256"/>
    <cellStyle name="dp*ColumnHeading1" xfId="257"/>
    <cellStyle name="dp*ColumnHeading2" xfId="258"/>
    <cellStyle name="dp*ColumnHeadingDate" xfId="259"/>
    <cellStyle name="dp*FiscalDate" xfId="260"/>
    <cellStyle name="dp*Footnote" xfId="261"/>
    <cellStyle name="dp*Information" xfId="262"/>
    <cellStyle name="dp*LabelItalics" xfId="263"/>
    <cellStyle name="dp*LabelItalicsLineAbove" xfId="264"/>
    <cellStyle name="dp*LabelLine" xfId="265"/>
    <cellStyle name="dp*Labels" xfId="266"/>
    <cellStyle name="dp*Normal" xfId="267"/>
    <cellStyle name="dp*NormalCurrency1Dec." xfId="268"/>
    <cellStyle name="dp*NormalCurrency2Dec." xfId="269"/>
    <cellStyle name="dp*Number%Italics" xfId="270"/>
    <cellStyle name="dp*Number%ItalicsLineAbove" xfId="271"/>
    <cellStyle name="dp*Number%ItalicsLineAbove 2" xfId="272"/>
    <cellStyle name="dp*NumberCurrencyLine" xfId="273"/>
    <cellStyle name="dp*NumberGeneral" xfId="274"/>
    <cellStyle name="dp*NumberGeneral2Dec." xfId="275"/>
    <cellStyle name="dp*NumberLine" xfId="276"/>
    <cellStyle name="dp*NumberLine 2" xfId="277"/>
    <cellStyle name="dp*NumberLineEPS" xfId="278"/>
    <cellStyle name="dp*NumberLineEPS 2" xfId="279"/>
    <cellStyle name="dp*NumberSpecial" xfId="280"/>
    <cellStyle name="dp*RatioX" xfId="281"/>
    <cellStyle name="dp*SeriesName" xfId="282"/>
    <cellStyle name="dp*SheetSubTitle" xfId="283"/>
    <cellStyle name="dp*SheetSubTitle 2" xfId="284"/>
    <cellStyle name="dp*SheetTitle" xfId="285"/>
    <cellStyle name="dp*SubTitle" xfId="286"/>
    <cellStyle name="dp*ThickLineAbove" xfId="287"/>
    <cellStyle name="dp*ThickLineBelow" xfId="288"/>
    <cellStyle name="dp*ThinLineAbove" xfId="289"/>
    <cellStyle name="dp*ThinLineAbove 2" xfId="290"/>
    <cellStyle name="dp*ThinLineBelow" xfId="291"/>
    <cellStyle name="dp*XAxisTitle" xfId="292"/>
    <cellStyle name="dp*Y2AxisTitle" xfId="293"/>
    <cellStyle name="dp*YAxisTitle" xfId="294"/>
    <cellStyle name="Enter Currency (0)" xfId="295"/>
    <cellStyle name="Enter Currency (2)" xfId="296"/>
    <cellStyle name="Enter Units (0)" xfId="297"/>
    <cellStyle name="Enter Units (1)" xfId="298"/>
    <cellStyle name="Enter Units (2)" xfId="299"/>
    <cellStyle name="eps" xfId="300"/>
    <cellStyle name="eps$" xfId="301"/>
    <cellStyle name="eps$A" xfId="302"/>
    <cellStyle name="eps$E" xfId="303"/>
    <cellStyle name="eps_Disclosure Statement" xfId="304"/>
    <cellStyle name="epsA" xfId="305"/>
    <cellStyle name="epsE" xfId="306"/>
    <cellStyle name="Euro" xfId="307"/>
    <cellStyle name="Euro 2" xfId="308"/>
    <cellStyle name="Exhibits" xfId="309"/>
    <cellStyle name="Explanatory Text 2" xfId="310"/>
    <cellStyle name="F2" xfId="311"/>
    <cellStyle name="F2 - Style1" xfId="312"/>
    <cellStyle name="F2_COVER" xfId="313"/>
    <cellStyle name="F3" xfId="314"/>
    <cellStyle name="F3 - Style2" xfId="315"/>
    <cellStyle name="F3_~4720553" xfId="316"/>
    <cellStyle name="F4" xfId="317"/>
    <cellStyle name="F5" xfId="318"/>
    <cellStyle name="F5 - Style3" xfId="319"/>
    <cellStyle name="F5_~4720553" xfId="320"/>
    <cellStyle name="F6" xfId="321"/>
    <cellStyle name="F7" xfId="322"/>
    <cellStyle name="F8" xfId="323"/>
    <cellStyle name="ffactors" xfId="324"/>
    <cellStyle name="Fin_Acct" xfId="325"/>
    <cellStyle name="Fixed" xfId="326"/>
    <cellStyle name="Fixed [0]" xfId="327"/>
    <cellStyle name="Fixed 2" xfId="328"/>
    <cellStyle name="Fixed_~4720553" xfId="329"/>
    <cellStyle name="Fixlong" xfId="330"/>
    <cellStyle name="Formula" xfId="331"/>
    <cellStyle name="fred" xfId="332"/>
    <cellStyle name="Fred%" xfId="333"/>
    <cellStyle name="fy_eps$" xfId="334"/>
    <cellStyle name="g_rate" xfId="335"/>
    <cellStyle name="Good 2" xfId="336"/>
    <cellStyle name="Grey" xfId="337"/>
    <cellStyle name="HEADER" xfId="338"/>
    <cellStyle name="HEADER 2" xfId="339"/>
    <cellStyle name="HEADER 3" xfId="340"/>
    <cellStyle name="Header1" xfId="341"/>
    <cellStyle name="Header2" xfId="342"/>
    <cellStyle name="Header2 2" xfId="343"/>
    <cellStyle name="Header2 2 2" xfId="344"/>
    <cellStyle name="Heading" xfId="345"/>
    <cellStyle name="Heading 1 2" xfId="346"/>
    <cellStyle name="Heading 1 2 2" xfId="347"/>
    <cellStyle name="Heading 2 2" xfId="348"/>
    <cellStyle name="Heading 2 2 2" xfId="349"/>
    <cellStyle name="Heading 3 2" xfId="350"/>
    <cellStyle name="Heading 4 2" xfId="351"/>
    <cellStyle name="Heading1" xfId="352"/>
    <cellStyle name="Heading2" xfId="353"/>
    <cellStyle name="HEADINGS" xfId="354"/>
    <cellStyle name="hidden" xfId="355"/>
    <cellStyle name="HIGHLIGHT" xfId="356"/>
    <cellStyle name="Hipervínculo_BINV" xfId="357"/>
    <cellStyle name="InColHead" xfId="358"/>
    <cellStyle name="InColHead 2" xfId="359"/>
    <cellStyle name="InNumDec2" xfId="360"/>
    <cellStyle name="InNumDec2 2" xfId="361"/>
    <cellStyle name="InNumDec4" xfId="362"/>
    <cellStyle name="InNumDec4 2" xfId="363"/>
    <cellStyle name="Input [yellow]" xfId="364"/>
    <cellStyle name="Input 2" xfId="365"/>
    <cellStyle name="Input cells" xfId="366"/>
    <cellStyle name="Input cells 2" xfId="367"/>
    <cellStyle name="Input Currency" xfId="368"/>
    <cellStyle name="Input Date" xfId="369"/>
    <cellStyle name="Input Fixed [0]" xfId="370"/>
    <cellStyle name="Input Normal" xfId="371"/>
    <cellStyle name="Input Percent" xfId="372"/>
    <cellStyle name="Input Percent [2]" xfId="373"/>
    <cellStyle name="Input Titles" xfId="374"/>
    <cellStyle name="Input Value" xfId="375"/>
    <cellStyle name="Input1" xfId="376"/>
    <cellStyle name="Input2" xfId="377"/>
    <cellStyle name="Input2 2" xfId="378"/>
    <cellStyle name="INPUTS" xfId="379"/>
    <cellStyle name="Inputs2" xfId="380"/>
    <cellStyle name="InRowYears" xfId="381"/>
    <cellStyle name="InRowYears 2" xfId="382"/>
    <cellStyle name="Integer" xfId="383"/>
    <cellStyle name="Investor Relations Template" xfId="384"/>
    <cellStyle name="IR column headings" xfId="385"/>
    <cellStyle name="IR column headings 2" xfId="386"/>
    <cellStyle name="Jeanine" xfId="387"/>
    <cellStyle name="Jeanine1" xfId="388"/>
    <cellStyle name="LeftSubtitle" xfId="389"/>
    <cellStyle name="Link Currency (0)" xfId="390"/>
    <cellStyle name="Link Currency (2)" xfId="391"/>
    <cellStyle name="Link Units (0)" xfId="392"/>
    <cellStyle name="Link Units (1)" xfId="393"/>
    <cellStyle name="Link Units (2)" xfId="394"/>
    <cellStyle name="Linked Cell 2" xfId="395"/>
    <cellStyle name="m" xfId="396"/>
    <cellStyle name="m$" xfId="397"/>
    <cellStyle name="Manual Input" xfId="398"/>
    <cellStyle name="MICRO BOSTON" xfId="399"/>
    <cellStyle name="mil" xfId="400"/>
    <cellStyle name="Millares [0]_BINV" xfId="401"/>
    <cellStyle name="Millares_AVMOD" xfId="402"/>
    <cellStyle name="mm" xfId="403"/>
    <cellStyle name="Moneda [0]_BINV" xfId="404"/>
    <cellStyle name="Moneda_AVMOD" xfId="405"/>
    <cellStyle name="MSectionHeadings" xfId="406"/>
    <cellStyle name="Multiple" xfId="407"/>
    <cellStyle name="Multiple [1]" xfId="408"/>
    <cellStyle name="Multiple_~4720553" xfId="409"/>
    <cellStyle name="NA is zero" xfId="410"/>
    <cellStyle name="Neutral 2" xfId="411"/>
    <cellStyle name="no dec" xfId="412"/>
    <cellStyle name="Normal" xfId="0" builtinId="0"/>
    <cellStyle name="Normal - Style1" xfId="413"/>
    <cellStyle name="Normal - Style1 2" xfId="414"/>
    <cellStyle name="Normal [0]" xfId="415"/>
    <cellStyle name="Normal [1]" xfId="416"/>
    <cellStyle name="Normal [2]" xfId="417"/>
    <cellStyle name="Normal [3]" xfId="418"/>
    <cellStyle name="Normal 000$" xfId="419"/>
    <cellStyle name="Normal 000$ 2" xfId="420"/>
    <cellStyle name="Normal 10" xfId="421"/>
    <cellStyle name="Normal 10 2" xfId="422"/>
    <cellStyle name="Normal 11" xfId="423"/>
    <cellStyle name="Normal 11 2" xfId="424"/>
    <cellStyle name="Normal 11 3" xfId="425"/>
    <cellStyle name="Normal 12" xfId="426"/>
    <cellStyle name="Normal 12 2" xfId="427"/>
    <cellStyle name="Normal 13" xfId="428"/>
    <cellStyle name="Normal 13 2" xfId="429"/>
    <cellStyle name="Normal 14" xfId="430"/>
    <cellStyle name="Normal 14 2" xfId="431"/>
    <cellStyle name="Normal 15" xfId="432"/>
    <cellStyle name="Normal 15 2" xfId="433"/>
    <cellStyle name="Normal 16" xfId="434"/>
    <cellStyle name="Normal 16 2" xfId="435"/>
    <cellStyle name="Normal 16 2 2" xfId="436"/>
    <cellStyle name="Normal 16 3" xfId="437"/>
    <cellStyle name="Normal 16 4" xfId="438"/>
    <cellStyle name="Normal 17" xfId="439"/>
    <cellStyle name="Normal 17 2" xfId="440"/>
    <cellStyle name="Normal 17 2 2" xfId="441"/>
    <cellStyle name="Normal 17 3" xfId="442"/>
    <cellStyle name="Normal 17 4" xfId="443"/>
    <cellStyle name="Normal 18" xfId="444"/>
    <cellStyle name="Normal 18 2" xfId="445"/>
    <cellStyle name="Normal 18 2 2" xfId="446"/>
    <cellStyle name="Normal 18 3" xfId="447"/>
    <cellStyle name="Normal 18 4" xfId="448"/>
    <cellStyle name="Normal 19" xfId="449"/>
    <cellStyle name="Normal 19 2" xfId="450"/>
    <cellStyle name="Normal 19 2 2" xfId="451"/>
    <cellStyle name="Normal 19 3" xfId="452"/>
    <cellStyle name="Normal 19 4" xfId="453"/>
    <cellStyle name="Normal 2" xfId="454"/>
    <cellStyle name="Normal 2 2" xfId="455"/>
    <cellStyle name="Normal 2 2 2" xfId="456"/>
    <cellStyle name="Normal 2 2 2 2" xfId="457"/>
    <cellStyle name="Normal 2 2 3" xfId="458"/>
    <cellStyle name="Normal 2 2 4" xfId="459"/>
    <cellStyle name="Normal 2 3" xfId="460"/>
    <cellStyle name="Normal 2 3 2" xfId="461"/>
    <cellStyle name="Normal 2 4" xfId="462"/>
    <cellStyle name="Normal 2 5" xfId="463"/>
    <cellStyle name="Normal 2 6" xfId="464"/>
    <cellStyle name="Normal 2 7" xfId="465"/>
    <cellStyle name="Normal 20" xfId="466"/>
    <cellStyle name="Normal 20 2" xfId="467"/>
    <cellStyle name="Normal 20 2 2" xfId="468"/>
    <cellStyle name="Normal 20 3" xfId="469"/>
    <cellStyle name="Normal 20 4" xfId="470"/>
    <cellStyle name="Normal 21" xfId="471"/>
    <cellStyle name="Normal 21 2" xfId="472"/>
    <cellStyle name="Normal 21 2 2" xfId="473"/>
    <cellStyle name="Normal 21 2 2 2" xfId="474"/>
    <cellStyle name="Normal 21 2 3" xfId="475"/>
    <cellStyle name="Normal 21 3" xfId="476"/>
    <cellStyle name="Normal 21 3 2" xfId="477"/>
    <cellStyle name="Normal 21 3 3" xfId="478"/>
    <cellStyle name="Normal 21 4" xfId="479"/>
    <cellStyle name="Normal 21 5" xfId="480"/>
    <cellStyle name="Normal 22" xfId="481"/>
    <cellStyle name="Normal 22 2" xfId="482"/>
    <cellStyle name="Normal 22 2 2" xfId="483"/>
    <cellStyle name="Normal 22 3" xfId="484"/>
    <cellStyle name="Normal 22 4" xfId="485"/>
    <cellStyle name="Normal 23" xfId="486"/>
    <cellStyle name="Normal 23 2" xfId="487"/>
    <cellStyle name="Normal 23 2 2" xfId="488"/>
    <cellStyle name="Normal 23 3" xfId="489"/>
    <cellStyle name="Normal 23 4" xfId="490"/>
    <cellStyle name="Normal 24" xfId="491"/>
    <cellStyle name="Normal 24 2" xfId="492"/>
    <cellStyle name="Normal 24 2 2" xfId="493"/>
    <cellStyle name="Normal 24 3" xfId="494"/>
    <cellStyle name="Normal 24 4" xfId="495"/>
    <cellStyle name="Normal 25" xfId="496"/>
    <cellStyle name="Normal 25 2" xfId="497"/>
    <cellStyle name="Normal 25 2 2" xfId="498"/>
    <cellStyle name="Normal 25 3" xfId="499"/>
    <cellStyle name="Normal 25 4" xfId="500"/>
    <cellStyle name="Normal 26" xfId="501"/>
    <cellStyle name="Normal 26 2" xfId="502"/>
    <cellStyle name="Normal 26 2 2" xfId="503"/>
    <cellStyle name="Normal 26 3" xfId="504"/>
    <cellStyle name="Normal 26 4" xfId="505"/>
    <cellStyle name="Normal 27" xfId="506"/>
    <cellStyle name="Normal 27 2" xfId="507"/>
    <cellStyle name="Normal 28" xfId="508"/>
    <cellStyle name="Normal 28 2" xfId="509"/>
    <cellStyle name="Normal 29" xfId="510"/>
    <cellStyle name="Normal 29 2" xfId="511"/>
    <cellStyle name="Normal 29 3" xfId="512"/>
    <cellStyle name="Normal 3" xfId="513"/>
    <cellStyle name="Normal 3 2" xfId="514"/>
    <cellStyle name="Normal 3 2 2" xfId="515"/>
    <cellStyle name="Normal 3 2 2 2" xfId="516"/>
    <cellStyle name="Normal 3 2 2 3" xfId="517"/>
    <cellStyle name="Normal 3 2 3" xfId="518"/>
    <cellStyle name="Normal 3 2 4" xfId="519"/>
    <cellStyle name="Normal 3 3" xfId="520"/>
    <cellStyle name="Normal 3 3 2" xfId="521"/>
    <cellStyle name="Normal 3 4" xfId="522"/>
    <cellStyle name="Normal 3 5" xfId="523"/>
    <cellStyle name="Normal 3 6" xfId="524"/>
    <cellStyle name="Normal 30" xfId="525"/>
    <cellStyle name="Normal 30 2" xfId="526"/>
    <cellStyle name="Normal 30 3" xfId="527"/>
    <cellStyle name="Normal 31" xfId="528"/>
    <cellStyle name="Normal 31 2" xfId="529"/>
    <cellStyle name="Normal 32" xfId="530"/>
    <cellStyle name="Normal 32 2" xfId="531"/>
    <cellStyle name="Normal 33" xfId="532"/>
    <cellStyle name="Normal 34" xfId="533"/>
    <cellStyle name="Normal 34 2" xfId="534"/>
    <cellStyle name="Normal 35" xfId="535"/>
    <cellStyle name="Normal 36" xfId="536"/>
    <cellStyle name="Normal 37" xfId="537"/>
    <cellStyle name="Normal 38" xfId="538"/>
    <cellStyle name="Normal 39" xfId="539"/>
    <cellStyle name="Normal 4" xfId="540"/>
    <cellStyle name="Normal 4 2" xfId="541"/>
    <cellStyle name="Normal 4 2 2" xfId="542"/>
    <cellStyle name="Normal 4 3" xfId="543"/>
    <cellStyle name="Normal 4 4" xfId="544"/>
    <cellStyle name="Normal 40" xfId="545"/>
    <cellStyle name="Normal 41" xfId="546"/>
    <cellStyle name="Normal 42" xfId="547"/>
    <cellStyle name="Normal 43" xfId="548"/>
    <cellStyle name="Normal 44" xfId="549"/>
    <cellStyle name="Normal 44 2" xfId="550"/>
    <cellStyle name="Normal 45" xfId="551"/>
    <cellStyle name="Normal 45 2" xfId="552"/>
    <cellStyle name="Normal 46" xfId="553"/>
    <cellStyle name="Normal 47" xfId="554"/>
    <cellStyle name="Normal 48" xfId="555"/>
    <cellStyle name="Normal 49" xfId="556"/>
    <cellStyle name="Normal 5" xfId="557"/>
    <cellStyle name="Normal 5 2" xfId="558"/>
    <cellStyle name="Normal 5 2 2" xfId="559"/>
    <cellStyle name="Normal 5 2 2 2" xfId="560"/>
    <cellStyle name="Normal 5 2 2 3" xfId="561"/>
    <cellStyle name="Normal 5 2 3" xfId="562"/>
    <cellStyle name="Normal 5 3" xfId="563"/>
    <cellStyle name="Normal 5 3 2" xfId="564"/>
    <cellStyle name="Normal 5 3 3" xfId="565"/>
    <cellStyle name="Normal 5 4" xfId="566"/>
    <cellStyle name="Normal 5 5" xfId="567"/>
    <cellStyle name="Normal 50" xfId="568"/>
    <cellStyle name="Normal 51" xfId="569"/>
    <cellStyle name="Normal 6" xfId="570"/>
    <cellStyle name="Normal 6 2" xfId="571"/>
    <cellStyle name="Normal 6 2 2" xfId="572"/>
    <cellStyle name="Normal 6 3" xfId="573"/>
    <cellStyle name="Normal 6 3 2" xfId="574"/>
    <cellStyle name="Normal 6 4" xfId="575"/>
    <cellStyle name="Normal 6 5" xfId="576"/>
    <cellStyle name="Normal 7" xfId="577"/>
    <cellStyle name="Normal 7 2" xfId="578"/>
    <cellStyle name="Normal 7 2 2" xfId="579"/>
    <cellStyle name="Normal 7 3" xfId="580"/>
    <cellStyle name="Normal 7 3 2" xfId="581"/>
    <cellStyle name="Normal 7 4" xfId="582"/>
    <cellStyle name="Normal 7 5" xfId="583"/>
    <cellStyle name="Normal 8" xfId="584"/>
    <cellStyle name="Normal 8 2" xfId="585"/>
    <cellStyle name="Normal 8 2 2" xfId="586"/>
    <cellStyle name="Normal 8 2 2 2" xfId="587"/>
    <cellStyle name="Normal 8 2 3" xfId="588"/>
    <cellStyle name="Normal 8 3" xfId="589"/>
    <cellStyle name="Normal 8 3 2" xfId="590"/>
    <cellStyle name="Normal 8 3 3" xfId="591"/>
    <cellStyle name="Normal 8 4" xfId="592"/>
    <cellStyle name="Normal 8 5" xfId="593"/>
    <cellStyle name="Normal 9" xfId="594"/>
    <cellStyle name="Normal 9 2" xfId="595"/>
    <cellStyle name="Normal Bold" xfId="596"/>
    <cellStyle name="Normal Pct" xfId="597"/>
    <cellStyle name="NormalHelv" xfId="598"/>
    <cellStyle name="NormalNumber%" xfId="599"/>
    <cellStyle name="Note 2" xfId="600"/>
    <cellStyle name="nPlosion" xfId="601"/>
    <cellStyle name="NPPESalesPct" xfId="602"/>
    <cellStyle name="number" xfId="603"/>
    <cellStyle name="Numbers" xfId="604"/>
    <cellStyle name="NWI%S" xfId="605"/>
    <cellStyle name="Output 2" xfId="606"/>
    <cellStyle name="Output Amounts" xfId="607"/>
    <cellStyle name="Output Column Headings" xfId="608"/>
    <cellStyle name="Output Line Items" xfId="609"/>
    <cellStyle name="Output Report Heading" xfId="610"/>
    <cellStyle name="Output Report Title" xfId="611"/>
    <cellStyle name="P" xfId="612"/>
    <cellStyle name="Page Heading" xfId="613"/>
    <cellStyle name="Page Heading Large" xfId="614"/>
    <cellStyle name="Page Heading Small" xfId="615"/>
    <cellStyle name="Palatino" xfId="616"/>
    <cellStyle name="PB Table Heading" xfId="617"/>
    <cellStyle name="PB Table Highlight1" xfId="618"/>
    <cellStyle name="PB Table Highlight2" xfId="619"/>
    <cellStyle name="PB Table Highlight3" xfId="620"/>
    <cellStyle name="PB Table Standard Row" xfId="621"/>
    <cellStyle name="PB Table Subtotal Row" xfId="622"/>
    <cellStyle name="PB Table Total Row" xfId="623"/>
    <cellStyle name="pc1" xfId="624"/>
    <cellStyle name="pct_sub" xfId="625"/>
    <cellStyle name="pe" xfId="626"/>
    <cellStyle name="PEG" xfId="627"/>
    <cellStyle name="Percent" xfId="2" builtinId="5"/>
    <cellStyle name="Percent (0)" xfId="628"/>
    <cellStyle name="Percent [0]" xfId="629"/>
    <cellStyle name="Percent [00]" xfId="630"/>
    <cellStyle name="Percent [1]" xfId="631"/>
    <cellStyle name="Percent [2]" xfId="632"/>
    <cellStyle name="Percent 1" xfId="633"/>
    <cellStyle name="Percent 10" xfId="634"/>
    <cellStyle name="Percent 11" xfId="635"/>
    <cellStyle name="Percent 12" xfId="636"/>
    <cellStyle name="Percent 13" xfId="637"/>
    <cellStyle name="Percent 14" xfId="638"/>
    <cellStyle name="Percent 15" xfId="639"/>
    <cellStyle name="Percent 16" xfId="640"/>
    <cellStyle name="Percent 17" xfId="641"/>
    <cellStyle name="Percent 18" xfId="642"/>
    <cellStyle name="Percent 2" xfId="643"/>
    <cellStyle name="Percent 2 2" xfId="644"/>
    <cellStyle name="Percent 2 3" xfId="645"/>
    <cellStyle name="Percent 2 3 2" xfId="646"/>
    <cellStyle name="Percent 2 4" xfId="647"/>
    <cellStyle name="Percent 3" xfId="648"/>
    <cellStyle name="Percent 3 2" xfId="649"/>
    <cellStyle name="Percent 3 3" xfId="650"/>
    <cellStyle name="Percent 4" xfId="651"/>
    <cellStyle name="Percent 5" xfId="652"/>
    <cellStyle name="Percent 5 2" xfId="653"/>
    <cellStyle name="Percent 5 2 2" xfId="654"/>
    <cellStyle name="Percent 5 3" xfId="655"/>
    <cellStyle name="Percent 5 3 2" xfId="656"/>
    <cellStyle name="Percent 5 4" xfId="657"/>
    <cellStyle name="Percent 5 5" xfId="658"/>
    <cellStyle name="Percent 6" xfId="659"/>
    <cellStyle name="Percent 7" xfId="660"/>
    <cellStyle name="Percent 8" xfId="661"/>
    <cellStyle name="Percent 9" xfId="662"/>
    <cellStyle name="Percent Hard" xfId="663"/>
    <cellStyle name="Percent[2]" xfId="664"/>
    <cellStyle name="PercentSales" xfId="665"/>
    <cellStyle name="Perlong" xfId="666"/>
    <cellStyle name="PrePop Currency (0)" xfId="667"/>
    <cellStyle name="PrePop Currency (2)" xfId="668"/>
    <cellStyle name="PrePop Units (0)" xfId="669"/>
    <cellStyle name="PrePop Units (1)" xfId="670"/>
    <cellStyle name="PrePop Units (2)" xfId="671"/>
    <cellStyle name="price" xfId="672"/>
    <cellStyle name="Private" xfId="673"/>
    <cellStyle name="Private1" xfId="674"/>
    <cellStyle name="PROJECT" xfId="675"/>
    <cellStyle name="PROJECT R" xfId="676"/>
    <cellStyle name="Proposal" xfId="677"/>
    <cellStyle name="PSChar" xfId="678"/>
    <cellStyle name="PSDate" xfId="679"/>
    <cellStyle name="PSDec" xfId="680"/>
    <cellStyle name="PSDetail" xfId="681"/>
    <cellStyle name="PSHeading" xfId="682"/>
    <cellStyle name="PSInt" xfId="683"/>
    <cellStyle name="PSSpacer" xfId="684"/>
    <cellStyle name="q" xfId="685"/>
    <cellStyle name="QEPS-h" xfId="686"/>
    <cellStyle name="QEPS-H1" xfId="687"/>
    <cellStyle name="QEPS-H1 2" xfId="688"/>
    <cellStyle name="range" xfId="689"/>
    <cellStyle name="Rate" xfId="690"/>
    <cellStyle name="Red font" xfId="691"/>
    <cellStyle name="Right" xfId="692"/>
    <cellStyle name="RightTitle" xfId="693"/>
    <cellStyle name="Shade" xfId="694"/>
    <cellStyle name="Shaded" xfId="695"/>
    <cellStyle name="Shading" xfId="696"/>
    <cellStyle name="Shares" xfId="697"/>
    <cellStyle name="SMALL HEADINGS" xfId="698"/>
    <cellStyle name="Standard_Anpassen der Amortisation" xfId="699"/>
    <cellStyle name="Strange" xfId="700"/>
    <cellStyle name="STYL1 - Style1" xfId="701"/>
    <cellStyle name="Style 1" xfId="702"/>
    <cellStyle name="Style 346" xfId="703"/>
    <cellStyle name="SUB HEADING" xfId="704"/>
    <cellStyle name="Subheading" xfId="705"/>
    <cellStyle name="Subtitle" xfId="706"/>
    <cellStyle name="Summary" xfId="707"/>
    <cellStyle name="Table Col Head" xfId="708"/>
    <cellStyle name="Table Sub Head" xfId="709"/>
    <cellStyle name="Table Title" xfId="710"/>
    <cellStyle name="Table Units" xfId="711"/>
    <cellStyle name="TableBase" xfId="712"/>
    <cellStyle name="TableBase 2" xfId="713"/>
    <cellStyle name="TableHead" xfId="714"/>
    <cellStyle name="tcn" xfId="715"/>
    <cellStyle name="Test [green]" xfId="716"/>
    <cellStyle name="Text" xfId="717"/>
    <cellStyle name="Text Indent A" xfId="718"/>
    <cellStyle name="Text Indent B" xfId="719"/>
    <cellStyle name="Text Indent C" xfId="720"/>
    <cellStyle name="TFCF" xfId="721"/>
    <cellStyle name="Tickmark" xfId="722"/>
    <cellStyle name="Time" xfId="723"/>
    <cellStyle name="Times New Roman" xfId="724"/>
    <cellStyle name="Title - Style1" xfId="725"/>
    <cellStyle name="Title 2" xfId="726"/>
    <cellStyle name="title2" xfId="727"/>
    <cellStyle name="tn" xfId="728"/>
    <cellStyle name="Total 2" xfId="729"/>
    <cellStyle name="Total 2 2" xfId="730"/>
    <cellStyle name="ubordinated Debt" xfId="731"/>
    <cellStyle name="UnderMultiple" xfId="732"/>
    <cellStyle name="Unhidden" xfId="733"/>
    <cellStyle name="UNITS" xfId="734"/>
    <cellStyle name="UNLocked" xfId="735"/>
    <cellStyle name="Unprot" xfId="736"/>
    <cellStyle name="Unprot$" xfId="737"/>
    <cellStyle name="Unprot_CurrencySKorea" xfId="738"/>
    <cellStyle name="Unprotect" xfId="739"/>
    <cellStyle name="UNSHADED" xfId="740"/>
    <cellStyle name="Währung [0]_Compiling Utility Macros" xfId="741"/>
    <cellStyle name="Währung_Compiling Utility Macros" xfId="742"/>
    <cellStyle name="Warning Text 2" xfId="743"/>
    <cellStyle name="White" xfId="744"/>
    <cellStyle name="WhitePattern" xfId="745"/>
    <cellStyle name="WhitePattern1" xfId="746"/>
    <cellStyle name="WhitePattern1 2" xfId="747"/>
    <cellStyle name="WhiteText" xfId="748"/>
    <cellStyle name="WP" xfId="749"/>
    <cellStyle name="WP&amp;Co." xfId="750"/>
    <cellStyle name="WPname" xfId="751"/>
    <cellStyle name="WPname 2" xfId="752"/>
    <cellStyle name="x Men" xfId="753"/>
    <cellStyle name="X's (1)" xfId="754"/>
    <cellStyle name="Year" xfId="755"/>
    <cellStyle name="YesNo" xfId="7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nchars/My%20Documents/bp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STUD/Financial%20Business%20Performance/Projects/Sithe/Leave%20to%20Construct/Sithe_Brampton_Revision_Tw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rulr/AppData/Local/Microsoft/Windows/Temporary%20Internet%20Files/Content.Outlook/541PZXO0/EGD%20CapEx%20Master%20Model%2001%2014%2013%20MODIFIED%20ICM%20FORMUL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S/LONG%20RANGE%20PLAN/2005%20Strategic%20Plan/Combined%20Utility%20LRP/EGD%20LRP/1st%20Iteration/LRP%20Rateba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S/LONG%20RANGE%20PLAN/2007%20Strategic%20Plan/EGD%20LRP/1st%20Iteration/Unusable%20worksheets%20temp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lling%20forecast\0405_RF%20pfs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lling%20forecast\0405_RF%20prepaid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gy%20Port%20Strat%20&amp;%20Mgmt/Asset%20Valuation/Market/Models/DOCUME~1/santamej/LOCALS~1/Temp/RatingAgencyBU12-05%20Cin%20Curve%20Base%20Cas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970SUBS/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</sheetNames>
    <sheetDataSet>
      <sheetData sheetId="0"/>
      <sheetData sheetId="1" refreshError="1">
        <row r="17">
          <cell r="J17">
            <v>1999</v>
          </cell>
        </row>
        <row r="21">
          <cell r="J21">
            <v>2000</v>
          </cell>
        </row>
        <row r="22">
          <cell r="J22">
            <v>0.2</v>
          </cell>
        </row>
        <row r="28">
          <cell r="J28">
            <v>300</v>
          </cell>
        </row>
        <row r="49">
          <cell r="J49">
            <v>0.2</v>
          </cell>
        </row>
        <row r="54">
          <cell r="J54">
            <v>0</v>
          </cell>
        </row>
        <row r="60">
          <cell r="J60">
            <v>36525</v>
          </cell>
        </row>
        <row r="87">
          <cell r="J87">
            <v>80</v>
          </cell>
        </row>
        <row r="89">
          <cell r="J89">
            <v>5</v>
          </cell>
        </row>
        <row r="100">
          <cell r="J100">
            <v>0</v>
          </cell>
        </row>
        <row r="102">
          <cell r="J10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"/>
      <sheetName val="Calculations"/>
      <sheetName val="NPV"/>
      <sheetName val="Stage1"/>
      <sheetName val="PCC"/>
      <sheetName val="Customer Summary"/>
      <sheetName val="CCA TAX SHIELD"/>
      <sheetName val="LOOKUP PCC"/>
      <sheetName val="Effectiveness Factors "/>
      <sheetName val="Stage2"/>
      <sheetName val="Rate Impact"/>
      <sheetName val="490PARITY"/>
      <sheetName val="res&amp;com parity"/>
      <sheetName val="WFeasoParam"/>
      <sheetName val="PCC_TAX_CALCS"/>
      <sheetName val="UCC_Adj_Fac"/>
      <sheetName val="Module1"/>
      <sheetName val="ButtonsCode"/>
      <sheetName val="Comments"/>
      <sheetName val="Accts Rec &amp; EBP"/>
      <sheetName val="Balsheet"/>
      <sheetName val="Cash Stmt"/>
      <sheetName val="Defer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B1">
            <v>5.91E-2</v>
          </cell>
        </row>
        <row r="4">
          <cell r="B4">
            <v>0.435</v>
          </cell>
        </row>
        <row r="5">
          <cell r="B5">
            <v>6.0000000000000001E-3</v>
          </cell>
        </row>
        <row r="6">
          <cell r="B6">
            <v>6.9823008849557531E-3</v>
          </cell>
        </row>
        <row r="9">
          <cell r="B9">
            <v>3</v>
          </cell>
        </row>
        <row r="16">
          <cell r="B16">
            <v>2.8</v>
          </cell>
        </row>
        <row r="17">
          <cell r="B17">
            <v>5.0999999999999996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ications"/>
      <sheetName val="Definitions"/>
      <sheetName val="Summary - ICM"/>
      <sheetName val="Summary - Y Factor"/>
      <sheetName val="Summary - (I-X)"/>
      <sheetName val="GTA CapEx effect to Rate Base"/>
      <sheetName val="CapEx effect to Rate Base"/>
      <sheetName val="Comparisons ICM - Y - "/>
      <sheetName val="Graph Plant Additions"/>
      <sheetName val="EGD Tot CapEx Plan"/>
      <sheetName val="GTA EGD CapEx Plan"/>
      <sheetName val="EGD CapEx Plan Ex GTA"/>
      <sheetName val="data for CapEx Graphs"/>
      <sheetName val="CapEx Graphs"/>
      <sheetName val="Report Table"/>
      <sheetName val=" (I - X)  Analysis"/>
      <sheetName val="I - X Graphs"/>
      <sheetName val=" Y Factor Analysis"/>
      <sheetName val=" Y Fact Graphs"/>
      <sheetName val="ICM Analysis"/>
      <sheetName val="ICM Graphs"/>
      <sheetName val="Rev Req "/>
      <sheetName val="Rev Req graphs"/>
      <sheetName val="Break even data"/>
      <sheetName val="Break Even Graphs"/>
      <sheetName val="P (- 1.50%)"/>
      <sheetName val="P (- 1.25%)"/>
      <sheetName val="P (- 1.00%)"/>
      <sheetName val="P (- .75%)"/>
      <sheetName val="P (- 0.50%)"/>
      <sheetName val="P (- 0.25%)"/>
      <sheetName val="P (0.00%)"/>
      <sheetName val="P (.25%)"/>
      <sheetName val="P (0.50%)"/>
      <sheetName val="P (0.75%)"/>
      <sheetName val="P (1.00%)"/>
      <sheetName val="P (1.25%)"/>
      <sheetName val="P (1.50%)"/>
      <sheetName val="P (1.75%)"/>
      <sheetName val="P (2.00%)"/>
      <sheetName val="P (2.25%)"/>
      <sheetName val="P (2.50%)"/>
      <sheetName val="P (2.75%)"/>
      <sheetName val="P (3.00%)"/>
      <sheetName val="P (3.25%)"/>
      <sheetName val="P (3.50%)"/>
    </sheetNames>
    <sheetDataSet>
      <sheetData sheetId="0"/>
      <sheetData sheetId="1">
        <row r="11">
          <cell r="B11">
            <v>0.2</v>
          </cell>
        </row>
        <row r="15">
          <cell r="B15">
            <v>279300000</v>
          </cell>
        </row>
        <row r="35">
          <cell r="B35">
            <v>4.1381456129433725E-2</v>
          </cell>
        </row>
        <row r="36">
          <cell r="B36">
            <v>8.047E-2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p &amp; Other Input"/>
      <sheetName val="CapExp Challenge"/>
      <sheetName val="CapExpChallenge Inflated"/>
      <sheetName val="Cap Adds Effect"/>
      <sheetName val="Gross Plant + Depr"/>
      <sheetName val="Accum Depr"/>
      <sheetName val="Rate Base"/>
      <sheetName val="Ba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-COGPE-CDE"/>
      <sheetName val="IDC"/>
      <sheetName val="Cap Exp Inputs"/>
      <sheetName val="Depdetail"/>
      <sheetName val="net plant"/>
      <sheetName val="Rate Base"/>
      <sheetName val="years6-10"/>
      <sheetName val="Adds.to.Pool"/>
      <sheetName val="years1-5"/>
      <sheetName val="2002.UCCbalances.CCAcalc."/>
      <sheetName val="2003.UCCbalances.CCAcalc."/>
      <sheetName val="2004.UCCbalances.CCAcalc."/>
      <sheetName val="2005.UCCbalances.CCAcalc."/>
      <sheetName val="LCT &amp; Cap Tax"/>
      <sheetName val="Deferral"/>
      <sheetName val="Accts Rec &amp; EBP"/>
      <sheetName val="Cash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Calculation of Large Corporation Tax</v>
          </cell>
        </row>
        <row r="4">
          <cell r="A4" t="str">
            <v>on a Stand Alone Basis</v>
          </cell>
        </row>
        <row r="5">
          <cell r="A5" t="str">
            <v>Ontario Utility Rate Base</v>
          </cell>
        </row>
        <row r="6">
          <cell r="A6" t="str">
            <v>At year end September 30</v>
          </cell>
        </row>
        <row r="10">
          <cell r="A10" t="str">
            <v>Item</v>
          </cell>
        </row>
        <row r="11">
          <cell r="A11" t="str">
            <v>No.</v>
          </cell>
          <cell r="C11">
            <v>2001</v>
          </cell>
          <cell r="D11">
            <v>2002</v>
          </cell>
          <cell r="E11">
            <v>2003</v>
          </cell>
          <cell r="F11">
            <v>2004</v>
          </cell>
          <cell r="G11">
            <v>2005</v>
          </cell>
        </row>
        <row r="12">
          <cell r="B12" t="str">
            <v>Property, plant, and equipment</v>
          </cell>
          <cell r="C12" t="str">
            <v>$(Millions)</v>
          </cell>
          <cell r="D12" t="str">
            <v>$(Millions)</v>
          </cell>
          <cell r="E12" t="str">
            <v>$(Millions)</v>
          </cell>
          <cell r="F12" t="str">
            <v>$(Millions)</v>
          </cell>
          <cell r="G12" t="str">
            <v>$(Millions)</v>
          </cell>
        </row>
        <row r="14">
          <cell r="A14" t="str">
            <v>1.1</v>
          </cell>
          <cell r="B14" t="str">
            <v>Cost  or redetermined value</v>
          </cell>
          <cell r="C14">
            <v>4156.3</v>
          </cell>
          <cell r="D14">
            <v>4076.6000000000004</v>
          </cell>
          <cell r="E14">
            <v>2006</v>
          </cell>
          <cell r="F14">
            <v>0</v>
          </cell>
          <cell r="G14">
            <v>0</v>
          </cell>
        </row>
        <row r="15">
          <cell r="A15" t="str">
            <v>1.2</v>
          </cell>
          <cell r="B15" t="str">
            <v>Accumulated Depreciation</v>
          </cell>
          <cell r="C15">
            <v>-1351.5</v>
          </cell>
          <cell r="D15">
            <v>0</v>
          </cell>
          <cell r="E15">
            <v>5</v>
          </cell>
          <cell r="F15">
            <v>-0.1</v>
          </cell>
          <cell r="G15">
            <v>0</v>
          </cell>
        </row>
        <row r="16">
          <cell r="A16" t="str">
            <v xml:space="preserve"> </v>
          </cell>
        </row>
        <row r="17">
          <cell r="A17" t="str">
            <v>1.</v>
          </cell>
          <cell r="C17">
            <v>2804.8</v>
          </cell>
          <cell r="D17">
            <v>4076.6</v>
          </cell>
          <cell r="E17">
            <v>2011</v>
          </cell>
          <cell r="F17">
            <v>-0.1</v>
          </cell>
          <cell r="G17">
            <v>0</v>
          </cell>
        </row>
        <row r="19">
          <cell r="B19" t="str">
            <v>Allowance for Working Capital</v>
          </cell>
        </row>
        <row r="21">
          <cell r="A21" t="str">
            <v>2.1</v>
          </cell>
          <cell r="B21" t="str">
            <v>Accounts receivable merchandise</v>
          </cell>
        </row>
        <row r="22">
          <cell r="B22" t="str">
            <v xml:space="preserve"> finance plan net of unearned</v>
          </cell>
          <cell r="C22" t="str">
            <v xml:space="preserve"> </v>
          </cell>
          <cell r="D22" t="str">
            <v xml:space="preserve"> </v>
          </cell>
          <cell r="E22" t="str">
            <v xml:space="preserve"> </v>
          </cell>
          <cell r="F22" t="str">
            <v xml:space="preserve"> </v>
          </cell>
          <cell r="G22" t="str">
            <v xml:space="preserve"> </v>
          </cell>
        </row>
        <row r="23">
          <cell r="B23" t="str">
            <v xml:space="preserve"> finance charges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</row>
        <row r="24">
          <cell r="A24" t="str">
            <v>2.2</v>
          </cell>
          <cell r="B24" t="str">
            <v>Accounts receivable rebillable</v>
          </cell>
        </row>
        <row r="25">
          <cell r="B25" t="str">
            <v xml:space="preserve"> projects</v>
          </cell>
          <cell r="C25" t="e">
            <v>#REF!</v>
          </cell>
          <cell r="D25" t="e">
            <v>#REF!</v>
          </cell>
          <cell r="E25" t="e">
            <v>#REF!</v>
          </cell>
          <cell r="F25" t="e">
            <v>#REF!</v>
          </cell>
          <cell r="G25" t="e">
            <v>#REF!</v>
          </cell>
        </row>
        <row r="26">
          <cell r="A26" t="str">
            <v>2.3</v>
          </cell>
          <cell r="B26" t="str">
            <v>Materials and supplies</v>
          </cell>
          <cell r="C26" t="e">
            <v>#REF!</v>
          </cell>
          <cell r="D26" t="e">
            <v>#REF!</v>
          </cell>
          <cell r="E26" t="e">
            <v>#REF!</v>
          </cell>
          <cell r="F26" t="e">
            <v>#REF!</v>
          </cell>
          <cell r="G26" t="e">
            <v>#REF!</v>
          </cell>
        </row>
        <row r="27">
          <cell r="A27" t="str">
            <v>2.4</v>
          </cell>
          <cell r="B27" t="str">
            <v>Mortgages receivable</v>
          </cell>
          <cell r="C27" t="e">
            <v>#REF!</v>
          </cell>
          <cell r="D27" t="e">
            <v>#REF!</v>
          </cell>
          <cell r="E27" t="e">
            <v>#REF!</v>
          </cell>
          <cell r="F27" t="e">
            <v>#REF!</v>
          </cell>
          <cell r="G27" t="e">
            <v>#REF!</v>
          </cell>
        </row>
        <row r="28">
          <cell r="A28" t="str">
            <v>2.5</v>
          </cell>
          <cell r="B28" t="str">
            <v>Customer security deposits</v>
          </cell>
          <cell r="C28" t="e">
            <v>#REF!</v>
          </cell>
          <cell r="D28" t="e">
            <v>#REF!</v>
          </cell>
          <cell r="E28" t="e">
            <v>#REF!</v>
          </cell>
          <cell r="F28" t="e">
            <v>#REF!</v>
          </cell>
          <cell r="G28" t="e">
            <v>#REF!</v>
          </cell>
        </row>
        <row r="29">
          <cell r="A29" t="str">
            <v>2.6</v>
          </cell>
          <cell r="B29" t="str">
            <v>Prepaid expenses</v>
          </cell>
          <cell r="C29" t="e">
            <v>#REF!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</row>
        <row r="30">
          <cell r="A30" t="str">
            <v>2.7</v>
          </cell>
          <cell r="B30" t="str">
            <v xml:space="preserve">Gas in storage     </v>
          </cell>
          <cell r="C30" t="e">
            <v>#REF!</v>
          </cell>
          <cell r="D30" t="e">
            <v>#REF!</v>
          </cell>
          <cell r="E30" t="e">
            <v>#REF!</v>
          </cell>
          <cell r="F30" t="e">
            <v>#REF!</v>
          </cell>
          <cell r="G30" t="e">
            <v>#REF!</v>
          </cell>
        </row>
        <row r="31">
          <cell r="A31" t="str">
            <v xml:space="preserve">2.8  </v>
          </cell>
          <cell r="B31" t="str">
            <v xml:space="preserve">Working cash allowance        </v>
          </cell>
          <cell r="C31" t="e">
            <v>#REF!</v>
          </cell>
          <cell r="D31" t="e">
            <v>#REF!</v>
          </cell>
          <cell r="E31" t="e">
            <v>#REF!</v>
          </cell>
          <cell r="F31" t="e">
            <v>#REF!</v>
          </cell>
          <cell r="G31" t="e">
            <v>#REF!</v>
          </cell>
        </row>
        <row r="33">
          <cell r="A33" t="str">
            <v>2.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</row>
        <row r="34">
          <cell r="B34" t="str">
            <v>Adjustment to base to tie into Gino &amp; Strat Plan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6">
          <cell r="A36" t="str">
            <v>3.</v>
          </cell>
          <cell r="B36" t="str">
            <v>M.S.L. net (not subject to return)     [Input]</v>
          </cell>
          <cell r="C36">
            <v>2.1</v>
          </cell>
          <cell r="D36">
            <v>2.1</v>
          </cell>
          <cell r="E36">
            <v>2.1</v>
          </cell>
          <cell r="F36">
            <v>2.1</v>
          </cell>
          <cell r="G36">
            <v>2.1</v>
          </cell>
        </row>
        <row r="38">
          <cell r="A38" t="str">
            <v>4.</v>
          </cell>
          <cell r="B38" t="str">
            <v>Total Rate Base excluding Investments</v>
          </cell>
          <cell r="C38" t="e">
            <v>#REF!</v>
          </cell>
          <cell r="D38" t="e">
            <v>#REF!</v>
          </cell>
          <cell r="E38" t="e">
            <v>#REF!</v>
          </cell>
          <cell r="F38" t="e">
            <v>#REF!</v>
          </cell>
          <cell r="G38" t="e">
            <v>#REF!</v>
          </cell>
        </row>
        <row r="39">
          <cell r="A39" t="str">
            <v>5.</v>
          </cell>
          <cell r="B39" t="str">
            <v>Less exemption                               [Input]</v>
          </cell>
          <cell r="C39">
            <v>-10</v>
          </cell>
          <cell r="D39">
            <v>-10</v>
          </cell>
          <cell r="E39">
            <v>-10</v>
          </cell>
          <cell r="F39">
            <v>-10</v>
          </cell>
          <cell r="G39">
            <v>-10</v>
          </cell>
        </row>
        <row r="41">
          <cell r="A41" t="str">
            <v>6.</v>
          </cell>
          <cell r="B41" t="str">
            <v>Estimated Taxable Capital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</row>
        <row r="42">
          <cell r="A42" t="str">
            <v>7.</v>
          </cell>
          <cell r="B42" t="str">
            <v>Large Corporations Tax Rate          [Input]</v>
          </cell>
          <cell r="C42">
            <v>2.2499999999999998E-3</v>
          </cell>
          <cell r="D42">
            <v>2.2499999999999998E-3</v>
          </cell>
          <cell r="E42">
            <v>2.2499999999999998E-3</v>
          </cell>
          <cell r="F42">
            <v>2.2499999999999998E-3</v>
          </cell>
          <cell r="G42">
            <v>2.2499999999999998E-3</v>
          </cell>
        </row>
        <row r="44">
          <cell r="A44" t="str">
            <v>8.</v>
          </cell>
          <cell r="B44" t="str">
            <v>Large Corporations Tax on Stand alone basis</v>
          </cell>
          <cell r="C44" t="e">
            <v>#REF!</v>
          </cell>
          <cell r="D44" t="e">
            <v>#REF!</v>
          </cell>
          <cell r="E44" t="e">
            <v>#REF!</v>
          </cell>
          <cell r="F44" t="e">
            <v>#REF!</v>
          </cell>
          <cell r="G44" t="e">
            <v>#REF!</v>
          </cell>
        </row>
        <row r="63">
          <cell r="A63" t="str">
            <v>Calculation of Large Corporation Tax</v>
          </cell>
        </row>
        <row r="64">
          <cell r="A64" t="str">
            <v>on a Stand Alone Basis</v>
          </cell>
        </row>
        <row r="65">
          <cell r="A65" t="str">
            <v>Ontario Utility Rate Base</v>
          </cell>
        </row>
        <row r="66">
          <cell r="A66" t="str">
            <v>At year end September 30</v>
          </cell>
        </row>
        <row r="70">
          <cell r="A70" t="str">
            <v>Item</v>
          </cell>
        </row>
        <row r="71">
          <cell r="P71" t="str">
            <v>$(Millions)</v>
          </cell>
          <cell r="Q71" t="str">
            <v>$(Millions)</v>
          </cell>
        </row>
        <row r="72">
          <cell r="K72" t="str">
            <v>Property, plant, and equipment</v>
          </cell>
        </row>
        <row r="74">
          <cell r="J74" t="str">
            <v>1.1</v>
          </cell>
          <cell r="K74" t="str">
            <v xml:space="preserve">U.C.C. balance Sept./30 </v>
          </cell>
          <cell r="P74">
            <v>0</v>
          </cell>
          <cell r="Q74">
            <v>0</v>
          </cell>
        </row>
        <row r="75">
          <cell r="J75" t="str">
            <v>1.2</v>
          </cell>
          <cell r="K75" t="str">
            <v>Adj. for $4 M. &amp; $0.5 M. BP Gas writedown.           [Input]</v>
          </cell>
          <cell r="P75">
            <v>-1.5</v>
          </cell>
          <cell r="Q75">
            <v>-1.5</v>
          </cell>
        </row>
        <row r="76">
          <cell r="J76" t="str">
            <v>1.3</v>
          </cell>
          <cell r="K76" t="str">
            <v>Add : Non depreciable assets - Land,see attached</v>
          </cell>
          <cell r="P76">
            <v>0</v>
          </cell>
          <cell r="Q76">
            <v>0</v>
          </cell>
        </row>
        <row r="77">
          <cell r="J77" t="str">
            <v>1.4</v>
          </cell>
          <cell r="K77" t="str">
            <v>Add : Cumulative Eligible Capital Balance Sept.     [Input]</v>
          </cell>
          <cell r="P77">
            <v>1.9</v>
          </cell>
          <cell r="Q77">
            <v>1.9</v>
          </cell>
        </row>
        <row r="78">
          <cell r="J78" t="str">
            <v>1.5</v>
          </cell>
          <cell r="K78" t="str">
            <v>Add : Canadian development expense &amp; COGPE unclaimed</v>
          </cell>
          <cell r="P78">
            <v>0</v>
          </cell>
          <cell r="Q78">
            <v>0</v>
          </cell>
        </row>
        <row r="80">
          <cell r="J80" t="str">
            <v>1.</v>
          </cell>
          <cell r="P80">
            <v>0.39999999999999991</v>
          </cell>
          <cell r="Q80">
            <v>0.39999999999999991</v>
          </cell>
        </row>
        <row r="83">
          <cell r="J83" t="str">
            <v>2.</v>
          </cell>
          <cell r="K83" t="str">
            <v>Allowance for Working Capital Year end</v>
          </cell>
          <cell r="P83" t="e">
            <v>#REF!</v>
          </cell>
          <cell r="Q83" t="e">
            <v>#REF!</v>
          </cell>
        </row>
        <row r="85">
          <cell r="K85" t="str">
            <v xml:space="preserve"> </v>
          </cell>
          <cell r="P85" t="str">
            <v xml:space="preserve"> </v>
          </cell>
          <cell r="Q85" t="str">
            <v xml:space="preserve"> </v>
          </cell>
        </row>
        <row r="86">
          <cell r="J86" t="str">
            <v>3.</v>
          </cell>
          <cell r="K86" t="str">
            <v>Total Rate Base (Taxable capital)</v>
          </cell>
          <cell r="P86" t="e">
            <v>#REF!</v>
          </cell>
          <cell r="Q86" t="e">
            <v>#REF!</v>
          </cell>
        </row>
        <row r="87">
          <cell r="J87" t="str">
            <v>4.</v>
          </cell>
          <cell r="K87" t="str">
            <v>Paid-Up Capital Tax Rate</v>
          </cell>
          <cell r="N87" t="str">
            <v>[Input]</v>
          </cell>
          <cell r="P87">
            <v>3.0000000000000001E-3</v>
          </cell>
          <cell r="Q87">
            <v>3.0000000000000001E-3</v>
          </cell>
        </row>
        <row r="90">
          <cell r="J90" t="str">
            <v>5.</v>
          </cell>
          <cell r="K90" t="str">
            <v>Paid-Up Capital Tax on Stand alone basis</v>
          </cell>
          <cell r="P90" t="e">
            <v>#REF!</v>
          </cell>
          <cell r="Q90" t="e">
            <v>#REF!</v>
          </cell>
        </row>
        <row r="92">
          <cell r="J92" t="str">
            <v>6.</v>
          </cell>
          <cell r="K92" t="str">
            <v>Paid-Up Capital Tax Budgeted Corporate</v>
          </cell>
          <cell r="P92" t="e">
            <v>#REF!</v>
          </cell>
          <cell r="Q92" t="e">
            <v>#REF!</v>
          </cell>
        </row>
        <row r="94">
          <cell r="J94" t="str">
            <v>7.</v>
          </cell>
          <cell r="K94" t="str">
            <v>Regulatory adjustment required</v>
          </cell>
          <cell r="P94" t="e">
            <v>#REF!</v>
          </cell>
          <cell r="Q94" t="e">
            <v>#REF!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"/>
      <sheetName val="LTD Redem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repaids"/>
      <sheetName val="Vlookup"/>
      <sheetName val="PREPAY#1 monthly"/>
      <sheetName val="PREPAY#2 annual"/>
      <sheetName val="2004Actuals"/>
      <sheetName val="PREPAY#1 monthly (2)"/>
      <sheetName val="PREPAY#1 monthly (old)"/>
      <sheetName val="Input"/>
    </sheetNames>
    <sheetDataSet>
      <sheetData sheetId="0" refreshError="1"/>
      <sheetData sheetId="1" refreshError="1"/>
      <sheetData sheetId="2" refreshError="1">
        <row r="4">
          <cell r="B4" t="str">
            <v>Percentage of end-balance in mth</v>
          </cell>
          <cell r="C4" t="str">
            <v>Year's Ending Balance</v>
          </cell>
          <cell r="D4" t="str">
            <v>Ann. Inflation</v>
          </cell>
          <cell r="E4" t="str">
            <v>Compounded Inflation</v>
          </cell>
          <cell r="F4" t="str">
            <v>Cumulative growth</v>
          </cell>
        </row>
        <row r="5">
          <cell r="A5" t="str">
            <v>Jan 05</v>
          </cell>
          <cell r="B5">
            <v>0.59074552734276009</v>
          </cell>
          <cell r="C5">
            <v>4459</v>
          </cell>
          <cell r="D5">
            <v>2.1999999999999999E-2</v>
          </cell>
          <cell r="E5">
            <v>2.1999999999999999E-2</v>
          </cell>
          <cell r="F5">
            <v>1.0018333333333334</v>
          </cell>
        </row>
        <row r="6">
          <cell r="A6" t="str">
            <v>Feb 05</v>
          </cell>
          <cell r="B6">
            <v>0.90142415488317873</v>
          </cell>
          <cell r="C6">
            <v>4459</v>
          </cell>
          <cell r="D6">
            <v>2.1999999999999999E-2</v>
          </cell>
          <cell r="E6">
            <v>2.1999999999999999E-2</v>
          </cell>
          <cell r="F6">
            <v>1.0036666666666667</v>
          </cell>
        </row>
        <row r="7">
          <cell r="A7" t="str">
            <v>Mar 05</v>
          </cell>
          <cell r="B7">
            <v>1.1865592215295728</v>
          </cell>
          <cell r="C7">
            <v>4459</v>
          </cell>
          <cell r="D7">
            <v>2.1999999999999999E-2</v>
          </cell>
          <cell r="E7">
            <v>2.1999999999999999E-2</v>
          </cell>
          <cell r="F7">
            <v>1.0055000000000001</v>
          </cell>
        </row>
        <row r="8">
          <cell r="A8" t="str">
            <v>Apr 05</v>
          </cell>
          <cell r="B8">
            <v>1.122193502610106</v>
          </cell>
          <cell r="C8">
            <v>4459</v>
          </cell>
          <cell r="D8">
            <v>2.1999999999999999E-2</v>
          </cell>
          <cell r="E8">
            <v>2.1999999999999999E-2</v>
          </cell>
          <cell r="F8">
            <v>1.0073333333333334</v>
          </cell>
        </row>
        <row r="9">
          <cell r="A9" t="str">
            <v>May 05</v>
          </cell>
          <cell r="B9">
            <v>0.9824134610511378</v>
          </cell>
          <cell r="C9">
            <v>4459</v>
          </cell>
          <cell r="D9">
            <v>2.1999999999999999E-2</v>
          </cell>
          <cell r="E9">
            <v>2.1999999999999999E-2</v>
          </cell>
          <cell r="F9">
            <v>1.0091666666666668</v>
          </cell>
        </row>
        <row r="10">
          <cell r="A10" t="str">
            <v>Jun 05</v>
          </cell>
          <cell r="B10">
            <v>1.071613197506462</v>
          </cell>
          <cell r="C10">
            <v>4459</v>
          </cell>
          <cell r="D10">
            <v>2.1999999999999999E-2</v>
          </cell>
          <cell r="E10">
            <v>2.1999999999999999E-2</v>
          </cell>
          <cell r="F10">
            <v>1.0109999999999999</v>
          </cell>
        </row>
        <row r="11">
          <cell r="A11" t="str">
            <v>Jul 05</v>
          </cell>
          <cell r="B11">
            <v>1.3024175155846129</v>
          </cell>
          <cell r="C11">
            <v>4459</v>
          </cell>
          <cell r="D11">
            <v>2.1999999999999999E-2</v>
          </cell>
          <cell r="E11">
            <v>2.1999999999999999E-2</v>
          </cell>
          <cell r="F11">
            <v>1.0128333333333333</v>
          </cell>
        </row>
        <row r="12">
          <cell r="A12" t="str">
            <v>Aug 05</v>
          </cell>
          <cell r="B12">
            <v>1.2201611677056408</v>
          </cell>
          <cell r="C12">
            <v>4459</v>
          </cell>
          <cell r="D12">
            <v>2.1999999999999999E-2</v>
          </cell>
          <cell r="E12">
            <v>2.1999999999999999E-2</v>
          </cell>
          <cell r="F12">
            <v>1.0146666666666666</v>
          </cell>
        </row>
        <row r="13">
          <cell r="A13" t="str">
            <v>Sep 05</v>
          </cell>
          <cell r="B13">
            <v>1.8543915665703714</v>
          </cell>
          <cell r="C13">
            <v>4459</v>
          </cell>
          <cell r="D13">
            <v>2.1999999999999999E-2</v>
          </cell>
          <cell r="E13">
            <v>2.1999999999999999E-2</v>
          </cell>
          <cell r="F13">
            <v>1.0165</v>
          </cell>
        </row>
        <row r="14">
          <cell r="A14" t="str">
            <v>Oct 05</v>
          </cell>
          <cell r="B14">
            <v>2.1423141249809943</v>
          </cell>
          <cell r="C14">
            <v>4459</v>
          </cell>
          <cell r="D14">
            <v>2.1999999999999999E-2</v>
          </cell>
          <cell r="E14">
            <v>2.1999999999999999E-2</v>
          </cell>
          <cell r="F14">
            <v>1.0183333333333333</v>
          </cell>
        </row>
        <row r="15">
          <cell r="A15" t="str">
            <v>Nov 05</v>
          </cell>
          <cell r="B15">
            <v>1.3332826516648928</v>
          </cell>
          <cell r="C15">
            <v>4459</v>
          </cell>
          <cell r="D15">
            <v>2.1999999999999999E-2</v>
          </cell>
          <cell r="E15">
            <v>2.1999999999999999E-2</v>
          </cell>
          <cell r="F15">
            <v>1.0201666666666667</v>
          </cell>
        </row>
        <row r="16">
          <cell r="A16" t="str">
            <v>Dec 05</v>
          </cell>
          <cell r="B16">
            <v>1</v>
          </cell>
          <cell r="C16">
            <v>4459</v>
          </cell>
          <cell r="D16">
            <v>2.1999999999999999E-2</v>
          </cell>
          <cell r="E16">
            <v>2.1999999999999999E-2</v>
          </cell>
          <cell r="F16">
            <v>1.022</v>
          </cell>
        </row>
        <row r="17">
          <cell r="A17" t="str">
            <v>Jan 06</v>
          </cell>
          <cell r="B17">
            <v>0.59074552734276009</v>
          </cell>
          <cell r="C17">
            <v>4512</v>
          </cell>
          <cell r="D17">
            <v>2.1000000000000001E-2</v>
          </cell>
          <cell r="E17">
            <v>2.1462000000000002E-2</v>
          </cell>
          <cell r="F17">
            <v>1.0237885</v>
          </cell>
        </row>
        <row r="18">
          <cell r="A18" t="str">
            <v>Feb 06</v>
          </cell>
          <cell r="B18">
            <v>0.90142415488317873</v>
          </cell>
          <cell r="C18">
            <v>4512</v>
          </cell>
          <cell r="D18">
            <v>2.1000000000000001E-2</v>
          </cell>
          <cell r="E18">
            <v>2.1462000000000002E-2</v>
          </cell>
          <cell r="F18">
            <v>1.025577</v>
          </cell>
        </row>
        <row r="19">
          <cell r="A19" t="str">
            <v>Mar 06</v>
          </cell>
          <cell r="B19">
            <v>1.1865592215295728</v>
          </cell>
          <cell r="C19">
            <v>4512</v>
          </cell>
          <cell r="D19">
            <v>2.1000000000000001E-2</v>
          </cell>
          <cell r="E19">
            <v>2.1462000000000002E-2</v>
          </cell>
          <cell r="F19">
            <v>1.0273654999999999</v>
          </cell>
        </row>
        <row r="20">
          <cell r="A20" t="str">
            <v>Apr 06</v>
          </cell>
          <cell r="B20">
            <v>1.122193502610106</v>
          </cell>
          <cell r="C20">
            <v>4512</v>
          </cell>
          <cell r="D20">
            <v>2.1000000000000001E-2</v>
          </cell>
          <cell r="E20">
            <v>2.1462000000000002E-2</v>
          </cell>
          <cell r="F20">
            <v>1.0291540000000001</v>
          </cell>
        </row>
        <row r="21">
          <cell r="A21" t="str">
            <v>May 06</v>
          </cell>
          <cell r="B21">
            <v>0.9824134610511378</v>
          </cell>
          <cell r="C21">
            <v>4512</v>
          </cell>
          <cell r="D21">
            <v>2.1000000000000001E-2</v>
          </cell>
          <cell r="E21">
            <v>2.1462000000000002E-2</v>
          </cell>
          <cell r="F21">
            <v>1.0309425000000001</v>
          </cell>
        </row>
        <row r="22">
          <cell r="A22" t="str">
            <v>Jun 06</v>
          </cell>
          <cell r="B22">
            <v>1.071613197506462</v>
          </cell>
          <cell r="C22">
            <v>4512</v>
          </cell>
          <cell r="D22">
            <v>2.1000000000000001E-2</v>
          </cell>
          <cell r="E22">
            <v>2.1462000000000002E-2</v>
          </cell>
          <cell r="F22">
            <v>1.0327310000000001</v>
          </cell>
        </row>
        <row r="23">
          <cell r="A23" t="str">
            <v>Jul 06</v>
          </cell>
          <cell r="B23">
            <v>1.3024175155846129</v>
          </cell>
          <cell r="C23">
            <v>4512</v>
          </cell>
          <cell r="D23">
            <v>2.1000000000000001E-2</v>
          </cell>
          <cell r="E23">
            <v>2.1462000000000002E-2</v>
          </cell>
          <cell r="F23">
            <v>1.0345195</v>
          </cell>
        </row>
        <row r="24">
          <cell r="A24" t="str">
            <v>Aug 06</v>
          </cell>
          <cell r="B24">
            <v>1.2201611677056408</v>
          </cell>
          <cell r="C24">
            <v>4512</v>
          </cell>
          <cell r="D24">
            <v>2.1000000000000001E-2</v>
          </cell>
          <cell r="E24">
            <v>2.1462000000000002E-2</v>
          </cell>
          <cell r="F24">
            <v>1.036308</v>
          </cell>
        </row>
        <row r="25">
          <cell r="A25" t="str">
            <v>Sep 06</v>
          </cell>
          <cell r="B25">
            <v>1.8543915665703714</v>
          </cell>
          <cell r="C25">
            <v>4512</v>
          </cell>
          <cell r="D25">
            <v>2.1000000000000001E-2</v>
          </cell>
          <cell r="E25">
            <v>2.1462000000000002E-2</v>
          </cell>
          <cell r="F25">
            <v>1.0380965</v>
          </cell>
        </row>
        <row r="26">
          <cell r="A26" t="str">
            <v>Oct 06</v>
          </cell>
          <cell r="B26">
            <v>2.1423141249809943</v>
          </cell>
          <cell r="C26">
            <v>4512</v>
          </cell>
          <cell r="D26">
            <v>2.1000000000000001E-2</v>
          </cell>
          <cell r="E26">
            <v>2.1462000000000002E-2</v>
          </cell>
          <cell r="F26">
            <v>1.0398849999999999</v>
          </cell>
        </row>
        <row r="27">
          <cell r="A27" t="str">
            <v>Nov 06</v>
          </cell>
          <cell r="B27">
            <v>1.3332826516648928</v>
          </cell>
          <cell r="C27">
            <v>4512</v>
          </cell>
          <cell r="D27">
            <v>2.1000000000000001E-2</v>
          </cell>
          <cell r="E27">
            <v>2.1462000000000002E-2</v>
          </cell>
          <cell r="F27">
            <v>1.0416734999999999</v>
          </cell>
        </row>
        <row r="28">
          <cell r="A28" t="str">
            <v>Dec 06</v>
          </cell>
          <cell r="B28">
            <v>1</v>
          </cell>
          <cell r="C28">
            <v>4512</v>
          </cell>
          <cell r="D28">
            <v>2.1000000000000001E-2</v>
          </cell>
          <cell r="E28">
            <v>2.1462000000000002E-2</v>
          </cell>
          <cell r="F28">
            <v>1.0434620000000001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-11"/>
      <sheetName val="CIN-13"/>
      <sheetName val="CIN-14"/>
      <sheetName val="CIN-16"/>
      <sheetName val="CIN-17"/>
      <sheetName val="CIN-18"/>
      <sheetName val="Energy Merchant - 2"/>
      <sheetName val="Energy Merchant - 3"/>
      <sheetName val="Energy Merchant - 4"/>
      <sheetName val="Energy Merchant - 5"/>
      <sheetName val="Energy Merchant - 6"/>
      <sheetName val="Energy Merchant - 7"/>
      <sheetName val="Regulated Business - 2"/>
      <sheetName val="Regulated Business - 3"/>
      <sheetName val="Regulated Business - 4"/>
      <sheetName val="Regulated Business - 5"/>
      <sheetName val="Regulated Business - 6"/>
      <sheetName val="Regulated Business - 7"/>
      <sheetName val="Power Tech &amp; Infra Serv - 2"/>
      <sheetName val="Power Tech &amp; Infra Serv - 3"/>
      <sheetName val="Power Tech &amp; Infra Serv - 4"/>
      <sheetName val="Power Tech &amp; Infra Serv - 5"/>
      <sheetName val="Power Tech &amp; Infra Serv - 6"/>
      <sheetName val="Power Tech &amp; Infra Serv - 7"/>
      <sheetName val="CGR - 2"/>
      <sheetName val="CGR - 3"/>
      <sheetName val="CGR - 4"/>
      <sheetName val="CGR - 5"/>
      <sheetName val="CGR - 6"/>
      <sheetName val="CGR - 7"/>
      <sheetName val="ULHP-2"/>
      <sheetName val="ULHP-3"/>
      <sheetName val="ULHP-4"/>
      <sheetName val="ULHP-5"/>
      <sheetName val="ULHP-6"/>
      <sheetName val="ULHP-7"/>
      <sheetName val="NREC-2"/>
      <sheetName val="NREC-3"/>
      <sheetName val="NREC-4"/>
      <sheetName val="NREC-5"/>
      <sheetName val="NREC-6"/>
      <sheetName val="NREC-7"/>
      <sheetName val="HLM-2"/>
      <sheetName val="HLM-3"/>
      <sheetName val="HLM-4"/>
      <sheetName val="Ratios Summary"/>
      <sheetName val="Sheet1"/>
      <sheetName val="Cinergy Ratios"/>
      <sheetName val="ULHP Financial Ratios"/>
      <sheetName val="NREC Financial Ratios"/>
      <sheetName val="Energy Merchant - Ratios"/>
      <sheetName val="Regulated Business - Ratios"/>
      <sheetName val="Power Tech - Ratios"/>
      <sheetName val="CGR - Ratios"/>
      <sheetName val="CIN-IS"/>
      <sheetName val="CIN-BS"/>
      <sheetName val="CIN-CF"/>
      <sheetName val="Energy Merchant - IS"/>
      <sheetName val="Energy Merchant - BS"/>
      <sheetName val="Energy Merchant - CF"/>
      <sheetName val="ULHP-IS"/>
      <sheetName val="ULHP-BS"/>
      <sheetName val="ULHP-CS"/>
      <sheetName val="NREC-IS"/>
      <sheetName val="NREC-BS"/>
      <sheetName val="NREC-CS"/>
      <sheetName val="Regulated Business - IS"/>
      <sheetName val="Regulated Business - BS"/>
      <sheetName val="Regulated Business - CF"/>
      <sheetName val="Power Tech &amp; Infra Serv - IS"/>
      <sheetName val="Power Tech &amp; Infra Serv - BS"/>
      <sheetName val="Power Tech &amp; Infra Serv - CF"/>
      <sheetName val="CGR - IS"/>
      <sheetName val="CGR - BS"/>
      <sheetName val="CGR - CF"/>
      <sheetName val="Sheet2"/>
      <sheetName val="ULHP-3 Other"/>
      <sheetName val="NREC-3 Other"/>
      <sheetName val="Selections"/>
      <sheetName val="De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Report-Table of Contents"/>
      <sheetName val="Sched2"/>
      <sheetName val="Sched3"/>
      <sheetName val="Sched4"/>
      <sheetName val="Sched4-1"/>
      <sheetName val="Sched4-2"/>
      <sheetName val="Sched4-3"/>
      <sheetName val="Sched5"/>
      <sheetName val="Sched5-1"/>
      <sheetName val="Sched5-2"/>
      <sheetName val="Sched5-3"/>
      <sheetName val="Sched5-4"/>
      <sheetName val="Sched5-5"/>
      <sheetName val="Sched5-6"/>
      <sheetName val="Sched5-7"/>
      <sheetName val="Sched6"/>
      <sheetName val="Sched7"/>
      <sheetName val="Sched7-1 "/>
      <sheetName val="Sched7-1-1 "/>
      <sheetName val="Sched7-1-2"/>
      <sheetName val="Sched7-1-3 "/>
      <sheetName val="Sched7-1-4"/>
      <sheetName val="Sched7-1-5"/>
      <sheetName val="Sched7-1-6"/>
      <sheetName val="Sched7-1-retail"/>
      <sheetName val="Sched7-1-7"/>
      <sheetName val="Sched7-1-8"/>
      <sheetName val="Sched7-1-9"/>
      <sheetName val="Sched7-1-10"/>
      <sheetName val="Sched7-3"/>
      <sheetName val="Sched7-4"/>
      <sheetName val="Sched7-5"/>
      <sheetName val="Sched7-6"/>
      <sheetName val="Sched7-municipal"/>
      <sheetName val="Sched8"/>
      <sheetName val="Sched9"/>
      <sheetName val="Sched10"/>
      <sheetName val="Cash Flow WP"/>
      <sheetName val="sch3data"/>
      <sheetName val="sch4data"/>
      <sheetName val="sch4_2data"/>
      <sheetName val="sch5data"/>
      <sheetName val="sch6data"/>
      <sheetName val="sch7data"/>
      <sheetName val="sch7_2data"/>
      <sheetName val="sch8data"/>
      <sheetName val="General_data"/>
      <sheetName val="Curr_Date"/>
      <sheetName val="Manual Input"/>
      <sheetName val="MACROS"/>
      <sheetName val="Sched7-1-3"/>
      <sheetName val="Sched9-1"/>
      <sheetName val="Sched9-2"/>
      <sheetName val="Sched7-1-11"/>
      <sheetName val="Sched7-1-4 "/>
      <sheetName val="V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L1" t="str">
            <v>Schedule 7.1.1</v>
          </cell>
        </row>
        <row r="3">
          <cell r="H3" t="str">
            <v>Operation and Maintenance - Finance</v>
          </cell>
        </row>
        <row r="4">
          <cell r="H4" t="str">
            <v>Consumers Gas Utilities Ltd. and Subsidiary Companies</v>
          </cell>
        </row>
        <row r="5">
          <cell r="H5" t="e">
            <v>#N/A</v>
          </cell>
        </row>
        <row r="7">
          <cell r="E7" t="e">
            <v>#N/A</v>
          </cell>
          <cell r="K7" t="str">
            <v>Year to Date</v>
          </cell>
        </row>
        <row r="8">
          <cell r="F8" t="str">
            <v>Favourable</v>
          </cell>
          <cell r="L8" t="str">
            <v>Favourable</v>
          </cell>
        </row>
        <row r="9">
          <cell r="E9" t="str">
            <v>Business</v>
          </cell>
          <cell r="F9" t="str">
            <v>(Unfavourable)</v>
          </cell>
          <cell r="K9" t="str">
            <v>Business</v>
          </cell>
          <cell r="L9" t="str">
            <v>(Unfavourable)</v>
          </cell>
        </row>
        <row r="10">
          <cell r="D10" t="str">
            <v>Actual</v>
          </cell>
          <cell r="E10" t="str">
            <v>Estimate</v>
          </cell>
          <cell r="F10" t="str">
            <v>Variance</v>
          </cell>
          <cell r="H10" t="str">
            <v>(thousands)</v>
          </cell>
          <cell r="J10" t="str">
            <v>Actual</v>
          </cell>
          <cell r="K10" t="str">
            <v>Estimate</v>
          </cell>
          <cell r="L10" t="str">
            <v>Variance</v>
          </cell>
        </row>
        <row r="12">
          <cell r="H12" t="str">
            <v>Financial Management</v>
          </cell>
        </row>
        <row r="13">
          <cell r="D13">
            <v>21</v>
          </cell>
          <cell r="E13">
            <v>21</v>
          </cell>
          <cell r="F13">
            <v>0</v>
          </cell>
          <cell r="I13" t="str">
            <v>Accounting Systems</v>
          </cell>
          <cell r="J13">
            <v>21</v>
          </cell>
          <cell r="K13">
            <v>21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I14" t="str">
            <v>Taxation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3</v>
          </cell>
          <cell r="E15">
            <v>66</v>
          </cell>
          <cell r="F15">
            <v>63</v>
          </cell>
          <cell r="I15" t="str">
            <v>Accounting Policy</v>
          </cell>
          <cell r="J15">
            <v>25</v>
          </cell>
          <cell r="K15">
            <v>88</v>
          </cell>
          <cell r="L15">
            <v>63</v>
          </cell>
        </row>
        <row r="16">
          <cell r="D16">
            <v>3</v>
          </cell>
          <cell r="E16">
            <v>77</v>
          </cell>
          <cell r="F16">
            <v>74</v>
          </cell>
          <cell r="I16" t="str">
            <v>Controller's Group</v>
          </cell>
          <cell r="J16">
            <v>26</v>
          </cell>
          <cell r="K16">
            <v>99</v>
          </cell>
          <cell r="L16">
            <v>73</v>
          </cell>
        </row>
        <row r="17">
          <cell r="D17">
            <v>3</v>
          </cell>
          <cell r="E17">
            <v>88</v>
          </cell>
          <cell r="F17">
            <v>85</v>
          </cell>
          <cell r="I17" t="str">
            <v>Budgets and Forecasts</v>
          </cell>
          <cell r="J17">
            <v>27</v>
          </cell>
          <cell r="K17">
            <v>102</v>
          </cell>
          <cell r="L17">
            <v>75</v>
          </cell>
        </row>
        <row r="18">
          <cell r="D18">
            <v>3</v>
          </cell>
          <cell r="E18">
            <v>99</v>
          </cell>
          <cell r="F18">
            <v>96</v>
          </cell>
          <cell r="I18" t="str">
            <v>Internal Audit Services</v>
          </cell>
          <cell r="J18">
            <v>27</v>
          </cell>
          <cell r="K18">
            <v>103</v>
          </cell>
          <cell r="L18">
            <v>76</v>
          </cell>
        </row>
        <row r="19">
          <cell r="D19">
            <v>0</v>
          </cell>
          <cell r="E19">
            <v>0</v>
          </cell>
          <cell r="F19">
            <v>0</v>
          </cell>
          <cell r="I19" t="str">
            <v>Administration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33</v>
          </cell>
          <cell r="E20">
            <v>351</v>
          </cell>
          <cell r="F20">
            <v>318</v>
          </cell>
          <cell r="J20">
            <v>126</v>
          </cell>
          <cell r="K20">
            <v>413</v>
          </cell>
          <cell r="L20">
            <v>287</v>
          </cell>
        </row>
        <row r="22">
          <cell r="H22" t="str">
            <v>Risk Management</v>
          </cell>
        </row>
        <row r="23">
          <cell r="D23">
            <v>0</v>
          </cell>
          <cell r="E23">
            <v>0</v>
          </cell>
          <cell r="F23">
            <v>0</v>
          </cell>
          <cell r="I23" t="str">
            <v>Operating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I24" t="str">
            <v>Claims, damages, and insurance premiums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I25" t="str">
            <v>Legal fees for claims and damages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33</v>
          </cell>
          <cell r="E27">
            <v>351</v>
          </cell>
          <cell r="F27">
            <v>318</v>
          </cell>
          <cell r="H27" t="str">
            <v>Total</v>
          </cell>
          <cell r="J27">
            <v>126</v>
          </cell>
          <cell r="K27">
            <v>413</v>
          </cell>
          <cell r="L27">
            <v>287</v>
          </cell>
        </row>
      </sheetData>
      <sheetData sheetId="21" refreshError="1">
        <row r="1">
          <cell r="K1" t="str">
            <v>Schedule 7.1.2</v>
          </cell>
        </row>
        <row r="3">
          <cell r="H3" t="str">
            <v>Operation and Maintenance - Regulatory and Legal</v>
          </cell>
        </row>
        <row r="4">
          <cell r="H4" t="str">
            <v>Consumers Gas Utilities Ltd. and Subsidiary Companies</v>
          </cell>
        </row>
        <row r="5">
          <cell r="H5" t="e">
            <v>#N/A</v>
          </cell>
        </row>
        <row r="7">
          <cell r="E7" t="e">
            <v>#N/A</v>
          </cell>
          <cell r="J7" t="str">
            <v>Year to Date</v>
          </cell>
        </row>
        <row r="8">
          <cell r="F8" t="str">
            <v>Favourable</v>
          </cell>
          <cell r="K8" t="str">
            <v>Favourable</v>
          </cell>
        </row>
        <row r="9">
          <cell r="F9" t="str">
            <v>(Unfavourable)</v>
          </cell>
          <cell r="K9" t="str">
            <v>(Unfavourable)</v>
          </cell>
        </row>
        <row r="10">
          <cell r="D10" t="str">
            <v>Actual</v>
          </cell>
          <cell r="E10" t="str">
            <v>Estimate</v>
          </cell>
          <cell r="F10" t="str">
            <v>Variance</v>
          </cell>
          <cell r="H10" t="str">
            <v>(thousands)</v>
          </cell>
          <cell r="I10" t="str">
            <v>Actual</v>
          </cell>
          <cell r="J10" t="str">
            <v>Estimate</v>
          </cell>
          <cell r="K10" t="str">
            <v>Variance</v>
          </cell>
        </row>
        <row r="12">
          <cell r="H12" t="str">
            <v>Regulatory Affairs and Regulatory Policy</v>
          </cell>
        </row>
        <row r="13">
          <cell r="D13">
            <v>3</v>
          </cell>
          <cell r="E13">
            <v>103</v>
          </cell>
          <cell r="F13">
            <v>100</v>
          </cell>
          <cell r="H13" t="str">
            <v xml:space="preserve">     Regulatory Affairs</v>
          </cell>
          <cell r="I13">
            <v>27</v>
          </cell>
          <cell r="J13">
            <v>105</v>
          </cell>
          <cell r="K13">
            <v>78</v>
          </cell>
        </row>
        <row r="14">
          <cell r="D14">
            <v>3</v>
          </cell>
          <cell r="E14">
            <v>104</v>
          </cell>
          <cell r="F14">
            <v>101</v>
          </cell>
          <cell r="H14" t="str">
            <v xml:space="preserve">     Regulatory Policy</v>
          </cell>
          <cell r="I14">
            <v>27</v>
          </cell>
          <cell r="J14">
            <v>55</v>
          </cell>
          <cell r="K14">
            <v>28</v>
          </cell>
        </row>
        <row r="15">
          <cell r="D15">
            <v>3</v>
          </cell>
          <cell r="E15">
            <v>105</v>
          </cell>
          <cell r="F15">
            <v>102</v>
          </cell>
          <cell r="H15" t="str">
            <v xml:space="preserve">     Rate hearing and analysis</v>
          </cell>
          <cell r="I15">
            <v>27</v>
          </cell>
          <cell r="J15">
            <v>66</v>
          </cell>
          <cell r="K15">
            <v>39</v>
          </cell>
        </row>
        <row r="16">
          <cell r="D16">
            <v>0</v>
          </cell>
          <cell r="E16">
            <v>0</v>
          </cell>
          <cell r="F16">
            <v>0</v>
          </cell>
          <cell r="H16" t="str">
            <v xml:space="preserve">     Administration</v>
          </cell>
          <cell r="I16">
            <v>0</v>
          </cell>
          <cell r="J16">
            <v>0</v>
          </cell>
          <cell r="K16">
            <v>0</v>
          </cell>
        </row>
        <row r="17">
          <cell r="D17">
            <v>9</v>
          </cell>
          <cell r="E17">
            <v>312</v>
          </cell>
          <cell r="F17">
            <v>303</v>
          </cell>
          <cell r="H17" t="str">
            <v xml:space="preserve">     Special Labour</v>
          </cell>
          <cell r="I17">
            <v>81</v>
          </cell>
          <cell r="J17">
            <v>226</v>
          </cell>
          <cell r="K17">
            <v>145</v>
          </cell>
        </row>
        <row r="18">
          <cell r="D18">
            <v>9</v>
          </cell>
          <cell r="E18">
            <v>312</v>
          </cell>
          <cell r="F18">
            <v>303</v>
          </cell>
          <cell r="I18">
            <v>81</v>
          </cell>
          <cell r="J18">
            <v>226</v>
          </cell>
          <cell r="K18">
            <v>145</v>
          </cell>
        </row>
        <row r="19">
          <cell r="D19">
            <v>3</v>
          </cell>
          <cell r="E19">
            <v>55</v>
          </cell>
          <cell r="F19">
            <v>52</v>
          </cell>
          <cell r="H19" t="str">
            <v>Financial and Economic Studies</v>
          </cell>
          <cell r="I19">
            <v>27</v>
          </cell>
          <cell r="J19">
            <v>77</v>
          </cell>
          <cell r="K19">
            <v>50</v>
          </cell>
        </row>
        <row r="20">
          <cell r="D20">
            <v>3</v>
          </cell>
          <cell r="E20">
            <v>55</v>
          </cell>
          <cell r="F20">
            <v>52</v>
          </cell>
          <cell r="H20" t="str">
            <v>Financial and Economic Studies</v>
          </cell>
          <cell r="I20">
            <v>27</v>
          </cell>
          <cell r="J20">
            <v>77</v>
          </cell>
          <cell r="K20">
            <v>50</v>
          </cell>
        </row>
        <row r="21">
          <cell r="H21" t="str">
            <v>Legal and Corporate Services</v>
          </cell>
        </row>
        <row r="22">
          <cell r="D22">
            <v>66</v>
          </cell>
          <cell r="E22">
            <v>66</v>
          </cell>
          <cell r="F22">
            <v>0</v>
          </cell>
          <cell r="H22" t="str">
            <v xml:space="preserve">     Operating</v>
          </cell>
          <cell r="I22">
            <v>55</v>
          </cell>
          <cell r="J22">
            <v>2</v>
          </cell>
          <cell r="K22">
            <v>-53</v>
          </cell>
        </row>
        <row r="23">
          <cell r="D23">
            <v>0</v>
          </cell>
          <cell r="E23">
            <v>0</v>
          </cell>
          <cell r="F23">
            <v>0</v>
          </cell>
          <cell r="H23" t="str">
            <v xml:space="preserve">     Legal fees</v>
          </cell>
          <cell r="I23">
            <v>0</v>
          </cell>
          <cell r="J23">
            <v>0</v>
          </cell>
          <cell r="K23">
            <v>0</v>
          </cell>
        </row>
        <row r="24">
          <cell r="D24">
            <v>66</v>
          </cell>
          <cell r="E24">
            <v>66</v>
          </cell>
          <cell r="F24">
            <v>0</v>
          </cell>
          <cell r="H24" t="str">
            <v xml:space="preserve">     Legal fees</v>
          </cell>
          <cell r="I24">
            <v>55</v>
          </cell>
          <cell r="J24">
            <v>2</v>
          </cell>
          <cell r="K24">
            <v>-53</v>
          </cell>
        </row>
        <row r="25">
          <cell r="D25">
            <v>78</v>
          </cell>
          <cell r="E25">
            <v>433</v>
          </cell>
          <cell r="F25">
            <v>355</v>
          </cell>
          <cell r="H25" t="str">
            <v>Total</v>
          </cell>
          <cell r="I25">
            <v>163</v>
          </cell>
          <cell r="J25">
            <v>305</v>
          </cell>
          <cell r="K25">
            <v>142</v>
          </cell>
        </row>
        <row r="26">
          <cell r="D26">
            <v>0</v>
          </cell>
          <cell r="E26">
            <v>0</v>
          </cell>
          <cell r="F26">
            <v>0</v>
          </cell>
          <cell r="H26" t="str">
            <v>Federal and Provincial Government Relations</v>
          </cell>
          <cell r="I26">
            <v>0</v>
          </cell>
          <cell r="J26">
            <v>0</v>
          </cell>
          <cell r="K26">
            <v>0</v>
          </cell>
        </row>
        <row r="27">
          <cell r="D27">
            <v>78</v>
          </cell>
          <cell r="E27">
            <v>433</v>
          </cell>
          <cell r="F27">
            <v>355</v>
          </cell>
          <cell r="H27" t="str">
            <v>Total</v>
          </cell>
          <cell r="I27">
            <v>163</v>
          </cell>
          <cell r="J27">
            <v>305</v>
          </cell>
          <cell r="K27">
            <v>142</v>
          </cell>
        </row>
      </sheetData>
      <sheetData sheetId="22" refreshError="1"/>
      <sheetData sheetId="23" refreshError="1">
        <row r="1">
          <cell r="L1" t="str">
            <v>Schedule 7.1.4</v>
          </cell>
        </row>
        <row r="3">
          <cell r="H3" t="str">
            <v>Operation and Maintenance - Engineering and Logistics</v>
          </cell>
        </row>
        <row r="4">
          <cell r="H4" t="str">
            <v>Consumers Gas Utilities Ltd. and Subsidiary Companies</v>
          </cell>
        </row>
        <row r="5">
          <cell r="H5" t="e">
            <v>#N/A</v>
          </cell>
        </row>
        <row r="7">
          <cell r="E7" t="e">
            <v>#N/A</v>
          </cell>
          <cell r="K7" t="str">
            <v>Year to Date</v>
          </cell>
          <cell r="L7" t="str">
            <v>Year to Date</v>
          </cell>
        </row>
        <row r="8">
          <cell r="F8" t="str">
            <v>Favourable</v>
          </cell>
          <cell r="L8" t="str">
            <v>Favourable</v>
          </cell>
        </row>
        <row r="9">
          <cell r="F9" t="str">
            <v>(Unfavourable)</v>
          </cell>
          <cell r="L9" t="str">
            <v>(Unfavourable)</v>
          </cell>
        </row>
        <row r="10">
          <cell r="D10" t="str">
            <v>Actual</v>
          </cell>
          <cell r="E10" t="str">
            <v>Estimate</v>
          </cell>
          <cell r="F10" t="str">
            <v>Variance</v>
          </cell>
          <cell r="H10" t="str">
            <v>(thousands)</v>
          </cell>
          <cell r="J10" t="str">
            <v>Actual</v>
          </cell>
          <cell r="K10" t="str">
            <v>Estimate</v>
          </cell>
          <cell r="L10" t="str">
            <v>Variance</v>
          </cell>
        </row>
        <row r="12">
          <cell r="D12">
            <v>0</v>
          </cell>
          <cell r="E12">
            <v>0</v>
          </cell>
          <cell r="F12">
            <v>0</v>
          </cell>
          <cell r="H12" t="str">
            <v>Distribution operations</v>
          </cell>
          <cell r="I12" t="str">
            <v>Engineering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H13" t="str">
            <v>Distribution maintenance</v>
          </cell>
          <cell r="I13" t="str">
            <v>Logistical Services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H14" t="str">
            <v>Clearing accounts</v>
          </cell>
          <cell r="I14" t="str">
            <v>Technology and Development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H15" t="str">
            <v>Gazifere</v>
          </cell>
          <cell r="I15" t="str">
            <v>Distribution Planning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H16" t="str">
            <v>St. Lawrence</v>
          </cell>
          <cell r="I16" t="str">
            <v>Safety and Environment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H17" t="str">
            <v>Total</v>
          </cell>
          <cell r="I17" t="str">
            <v>Corporate Security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I18" t="str">
            <v>Consumers Gas Canada Charges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I19" t="str">
            <v>Clearing accounts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H20" t="str">
            <v>Credit and Collection</v>
          </cell>
          <cell r="I20" t="str">
            <v>Total</v>
          </cell>
          <cell r="J20">
            <v>0</v>
          </cell>
          <cell r="K20">
            <v>0</v>
          </cell>
          <cell r="L20">
            <v>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>
        <row r="1">
          <cell r="M1" t="str">
            <v>Schedule 7.1.3</v>
          </cell>
        </row>
        <row r="3">
          <cell r="H3" t="str">
            <v>Operation and Maintenance - Customer Support Services</v>
          </cell>
        </row>
        <row r="4">
          <cell r="H4" t="str">
            <v>Consumers Gas Utilities Ltd. and Subsidiary Companies</v>
          </cell>
        </row>
        <row r="5">
          <cell r="H5" t="e">
            <v>#N/A</v>
          </cell>
        </row>
        <row r="7">
          <cell r="E7" t="e">
            <v>#N/A</v>
          </cell>
          <cell r="L7" t="str">
            <v>Year to Date</v>
          </cell>
        </row>
        <row r="8">
          <cell r="F8" t="str">
            <v>Favourable</v>
          </cell>
          <cell r="M8" t="str">
            <v>Favourable</v>
          </cell>
        </row>
        <row r="9">
          <cell r="F9" t="str">
            <v>(Unfavourable)</v>
          </cell>
          <cell r="M9" t="str">
            <v>(Unfavourable)</v>
          </cell>
        </row>
        <row r="10">
          <cell r="D10" t="str">
            <v>Actual</v>
          </cell>
          <cell r="E10" t="str">
            <v>Estimate</v>
          </cell>
          <cell r="F10" t="str">
            <v>Variance</v>
          </cell>
          <cell r="H10" t="str">
            <v>(thousands)</v>
          </cell>
          <cell r="K10" t="str">
            <v>Actual</v>
          </cell>
          <cell r="L10" t="str">
            <v>Estimate</v>
          </cell>
          <cell r="M10" t="str">
            <v>Variance</v>
          </cell>
        </row>
        <row r="12">
          <cell r="D12">
            <v>77</v>
          </cell>
          <cell r="E12">
            <v>77</v>
          </cell>
          <cell r="F12">
            <v>0</v>
          </cell>
          <cell r="H12" t="str">
            <v>Supervision</v>
          </cell>
          <cell r="K12">
            <v>66</v>
          </cell>
          <cell r="L12">
            <v>2</v>
          </cell>
          <cell r="M12">
            <v>-64</v>
          </cell>
        </row>
        <row r="13">
          <cell r="D13">
            <v>88</v>
          </cell>
          <cell r="E13">
            <v>4</v>
          </cell>
          <cell r="F13">
            <v>-84</v>
          </cell>
          <cell r="H13" t="str">
            <v>Customer Support Centre</v>
          </cell>
          <cell r="K13">
            <v>77</v>
          </cell>
          <cell r="L13">
            <v>2</v>
          </cell>
          <cell r="M13">
            <v>-75</v>
          </cell>
        </row>
        <row r="14">
          <cell r="H14" t="str">
            <v>Billing Services</v>
          </cell>
        </row>
        <row r="15">
          <cell r="D15">
            <v>99</v>
          </cell>
          <cell r="E15">
            <v>4</v>
          </cell>
          <cell r="F15">
            <v>-95</v>
          </cell>
          <cell r="I15" t="str">
            <v>Meter reading</v>
          </cell>
          <cell r="K15">
            <v>88</v>
          </cell>
          <cell r="L15">
            <v>2</v>
          </cell>
          <cell r="M15">
            <v>-86</v>
          </cell>
        </row>
        <row r="16">
          <cell r="D16">
            <v>102</v>
          </cell>
          <cell r="E16">
            <v>88</v>
          </cell>
          <cell r="F16">
            <v>-14</v>
          </cell>
          <cell r="I16" t="str">
            <v>Postage</v>
          </cell>
          <cell r="K16">
            <v>99</v>
          </cell>
          <cell r="L16">
            <v>2</v>
          </cell>
          <cell r="M16">
            <v>-97</v>
          </cell>
        </row>
        <row r="17">
          <cell r="D17">
            <v>103</v>
          </cell>
          <cell r="E17">
            <v>99</v>
          </cell>
          <cell r="F17">
            <v>-4</v>
          </cell>
          <cell r="I17" t="str">
            <v>Payment processing</v>
          </cell>
          <cell r="K17">
            <v>101</v>
          </cell>
          <cell r="L17">
            <v>2</v>
          </cell>
          <cell r="M17">
            <v>-99</v>
          </cell>
        </row>
        <row r="18">
          <cell r="D18">
            <v>104</v>
          </cell>
          <cell r="E18">
            <v>104</v>
          </cell>
          <cell r="F18">
            <v>0</v>
          </cell>
          <cell r="I18" t="str">
            <v>Billing services - labour</v>
          </cell>
          <cell r="K18">
            <v>102</v>
          </cell>
          <cell r="L18">
            <v>2</v>
          </cell>
          <cell r="M18">
            <v>-100</v>
          </cell>
        </row>
        <row r="19">
          <cell r="D19">
            <v>105</v>
          </cell>
          <cell r="E19">
            <v>105</v>
          </cell>
          <cell r="F19">
            <v>0</v>
          </cell>
          <cell r="I19" t="str">
            <v>Billing insertion</v>
          </cell>
          <cell r="K19">
            <v>103</v>
          </cell>
          <cell r="L19">
            <v>2</v>
          </cell>
          <cell r="M19">
            <v>-101</v>
          </cell>
        </row>
        <row r="20">
          <cell r="D20">
            <v>55</v>
          </cell>
          <cell r="E20">
            <v>55</v>
          </cell>
          <cell r="F20">
            <v>0</v>
          </cell>
          <cell r="H20" t="str">
            <v>Credit and Collection</v>
          </cell>
          <cell r="K20">
            <v>104</v>
          </cell>
          <cell r="L20">
            <v>2</v>
          </cell>
          <cell r="M20">
            <v>-102</v>
          </cell>
        </row>
        <row r="21">
          <cell r="H21" t="str">
            <v>Customer Systems</v>
          </cell>
        </row>
        <row r="22">
          <cell r="D22">
            <v>66</v>
          </cell>
          <cell r="E22">
            <v>66</v>
          </cell>
          <cell r="F22">
            <v>0</v>
          </cell>
          <cell r="I22" t="str">
            <v>Market Link</v>
          </cell>
          <cell r="K22">
            <v>105</v>
          </cell>
          <cell r="L22">
            <v>2</v>
          </cell>
          <cell r="M22">
            <v>-103</v>
          </cell>
        </row>
        <row r="23">
          <cell r="D23">
            <v>77</v>
          </cell>
          <cell r="E23">
            <v>27</v>
          </cell>
          <cell r="F23">
            <v>-50</v>
          </cell>
          <cell r="I23" t="str">
            <v>Labour</v>
          </cell>
          <cell r="K23">
            <v>106</v>
          </cell>
          <cell r="L23">
            <v>66</v>
          </cell>
          <cell r="M23">
            <v>-40</v>
          </cell>
        </row>
        <row r="24">
          <cell r="D24">
            <v>3</v>
          </cell>
          <cell r="E24">
            <v>55</v>
          </cell>
          <cell r="F24">
            <v>52</v>
          </cell>
          <cell r="H24" t="str">
            <v>Special projects</v>
          </cell>
          <cell r="K24">
            <v>26</v>
          </cell>
          <cell r="L24">
            <v>77</v>
          </cell>
          <cell r="M24">
            <v>51</v>
          </cell>
        </row>
        <row r="25">
          <cell r="D25">
            <v>88</v>
          </cell>
          <cell r="E25">
            <v>66</v>
          </cell>
          <cell r="F25">
            <v>-22</v>
          </cell>
          <cell r="H25" t="str">
            <v>Global adjustments</v>
          </cell>
          <cell r="K25">
            <v>55</v>
          </cell>
          <cell r="L25">
            <v>88</v>
          </cell>
          <cell r="M25">
            <v>33</v>
          </cell>
        </row>
        <row r="26">
          <cell r="D26">
            <v>104</v>
          </cell>
          <cell r="E26">
            <v>105</v>
          </cell>
          <cell r="F26">
            <v>1</v>
          </cell>
          <cell r="H26" t="str">
            <v>Customer Advocacy Centre</v>
          </cell>
          <cell r="K26">
            <v>77</v>
          </cell>
          <cell r="L26">
            <v>102</v>
          </cell>
          <cell r="M26">
            <v>25</v>
          </cell>
        </row>
        <row r="27">
          <cell r="D27">
            <v>105</v>
          </cell>
          <cell r="E27">
            <v>55</v>
          </cell>
          <cell r="F27">
            <v>-50</v>
          </cell>
          <cell r="H27" t="str">
            <v>Provision for uncollectibles</v>
          </cell>
          <cell r="K27">
            <v>88</v>
          </cell>
          <cell r="L27">
            <v>103</v>
          </cell>
          <cell r="M27">
            <v>15</v>
          </cell>
        </row>
        <row r="28">
          <cell r="D28">
            <v>55</v>
          </cell>
          <cell r="E28">
            <v>66</v>
          </cell>
          <cell r="F28">
            <v>11</v>
          </cell>
          <cell r="H28" t="str">
            <v>Administration</v>
          </cell>
          <cell r="K28">
            <v>99</v>
          </cell>
          <cell r="L28">
            <v>104</v>
          </cell>
          <cell r="M28">
            <v>5</v>
          </cell>
        </row>
        <row r="29">
          <cell r="D29">
            <v>1231</v>
          </cell>
          <cell r="E29">
            <v>976</v>
          </cell>
          <cell r="F29">
            <v>-255</v>
          </cell>
          <cell r="H29" t="str">
            <v>Total</v>
          </cell>
          <cell r="K29">
            <v>1296</v>
          </cell>
          <cell r="L29">
            <v>558</v>
          </cell>
          <cell r="M29">
            <v>-738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showGridLines="0" tabSelected="1" zoomScale="75" zoomScaleNormal="75" workbookViewId="0">
      <selection activeCell="E1" sqref="E1"/>
    </sheetView>
  </sheetViews>
  <sheetFormatPr defaultRowHeight="15"/>
  <cols>
    <col min="1" max="1" width="2.85546875" customWidth="1"/>
    <col min="2" max="2" width="4" customWidth="1"/>
    <col min="3" max="3" width="63.140625" customWidth="1"/>
    <col min="4" max="4" width="9.28515625" customWidth="1"/>
    <col min="5" max="13" width="8.140625" bestFit="1" customWidth="1"/>
    <col min="14" max="14" width="9.85546875" bestFit="1" customWidth="1"/>
    <col min="15" max="15" width="8" customWidth="1"/>
    <col min="16" max="16" width="20.140625" bestFit="1" customWidth="1"/>
    <col min="17" max="17" width="13.140625" bestFit="1" customWidth="1"/>
  </cols>
  <sheetData>
    <row r="1" spans="1:14">
      <c r="A1" t="s">
        <v>0</v>
      </c>
      <c r="B1" s="1" t="s">
        <v>1</v>
      </c>
    </row>
    <row r="3" spans="1:14" s="1" customFormat="1" ht="15.75" thickBot="1">
      <c r="B3" s="2" t="s">
        <v>2</v>
      </c>
      <c r="C3" s="2"/>
      <c r="D3" s="2" t="s">
        <v>3</v>
      </c>
      <c r="F3" s="3" t="s">
        <v>4</v>
      </c>
    </row>
    <row r="4" spans="1:14">
      <c r="F4" s="4"/>
    </row>
    <row r="5" spans="1:14">
      <c r="B5">
        <v>1.1000000000000001</v>
      </c>
      <c r="C5" t="s">
        <v>5</v>
      </c>
      <c r="D5" s="5">
        <v>410</v>
      </c>
      <c r="F5" s="4" t="s">
        <v>0</v>
      </c>
    </row>
    <row r="6" spans="1:14">
      <c r="B6">
        <v>1.2</v>
      </c>
      <c r="C6" t="s">
        <v>6</v>
      </c>
      <c r="D6" s="6">
        <v>410</v>
      </c>
      <c r="F6" s="4" t="s">
        <v>7</v>
      </c>
    </row>
    <row r="7" spans="1:14">
      <c r="B7">
        <v>1.3</v>
      </c>
      <c r="C7" t="s">
        <v>8</v>
      </c>
      <c r="D7" s="5">
        <f>SUM(D5:D6)</f>
        <v>820</v>
      </c>
      <c r="F7" s="4"/>
    </row>
    <row r="8" spans="1:14">
      <c r="D8" s="5"/>
      <c r="F8" s="4"/>
    </row>
    <row r="9" spans="1:14">
      <c r="B9">
        <v>1.4</v>
      </c>
      <c r="C9" t="s">
        <v>9</v>
      </c>
      <c r="D9" s="6">
        <f>N24</f>
        <v>-386.5761258111811</v>
      </c>
      <c r="F9" s="4" t="s">
        <v>10</v>
      </c>
    </row>
    <row r="10" spans="1:14" ht="15.75" thickBot="1">
      <c r="B10">
        <v>1.5</v>
      </c>
      <c r="C10" t="s">
        <v>11</v>
      </c>
      <c r="D10" s="7">
        <f>SUM(D7:D9)</f>
        <v>433.4238741888189</v>
      </c>
    </row>
    <row r="11" spans="1:14" ht="15.75" thickTop="1">
      <c r="D11" s="5"/>
      <c r="L11" s="8"/>
    </row>
    <row r="12" spans="1:14">
      <c r="C12" t="s">
        <v>12</v>
      </c>
      <c r="D12" s="5"/>
    </row>
    <row r="13" spans="1:14">
      <c r="C13" t="s">
        <v>13</v>
      </c>
      <c r="D13" s="5"/>
    </row>
    <row r="14" spans="1:14">
      <c r="C14" t="s">
        <v>14</v>
      </c>
    </row>
    <row r="15" spans="1:14" ht="15.75" thickBo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15.75" thickTop="1"/>
    <row r="17" spans="1:15" s="1" customFormat="1">
      <c r="A17" s="1" t="s">
        <v>7</v>
      </c>
      <c r="B17" s="1" t="s">
        <v>15</v>
      </c>
    </row>
    <row r="18" spans="1:15" s="1" customFormat="1"/>
    <row r="19" spans="1:15" s="1" customFormat="1" ht="15.75" thickBot="1">
      <c r="B19" s="2" t="s">
        <v>2</v>
      </c>
      <c r="C19" s="2"/>
      <c r="D19" s="2">
        <v>2019</v>
      </c>
      <c r="E19" s="2">
        <f t="shared" ref="E19:M19" si="0">D19+1</f>
        <v>2020</v>
      </c>
      <c r="F19" s="2">
        <f t="shared" si="0"/>
        <v>2021</v>
      </c>
      <c r="G19" s="2">
        <f t="shared" si="0"/>
        <v>2022</v>
      </c>
      <c r="H19" s="2">
        <f t="shared" si="0"/>
        <v>2023</v>
      </c>
      <c r="I19" s="2">
        <f t="shared" si="0"/>
        <v>2024</v>
      </c>
      <c r="J19" s="2">
        <f t="shared" si="0"/>
        <v>2025</v>
      </c>
      <c r="K19" s="2">
        <f t="shared" si="0"/>
        <v>2026</v>
      </c>
      <c r="L19" s="2">
        <f t="shared" si="0"/>
        <v>2027</v>
      </c>
      <c r="M19" s="2">
        <f t="shared" si="0"/>
        <v>2028</v>
      </c>
      <c r="N19" s="2" t="s">
        <v>3</v>
      </c>
    </row>
    <row r="20" spans="1:15" s="1" customFormat="1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5">
      <c r="B21">
        <v>1.1000000000000001</v>
      </c>
      <c r="C21" s="11" t="s">
        <v>16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</row>
    <row r="22" spans="1:15">
      <c r="C22" s="14" t="s">
        <v>17</v>
      </c>
      <c r="D22" s="12">
        <f t="shared" ref="D22:M22" si="1">D28+D47</f>
        <v>2530.9173957658104</v>
      </c>
      <c r="E22" s="12">
        <f>E28+E47</f>
        <v>2657.2009681213549</v>
      </c>
      <c r="F22" s="12">
        <f t="shared" si="1"/>
        <v>2767.1669036991234</v>
      </c>
      <c r="G22" s="12">
        <f t="shared" si="1"/>
        <v>2849.518503788061</v>
      </c>
      <c r="H22" s="12">
        <f t="shared" si="1"/>
        <v>2932.4688184597662</v>
      </c>
      <c r="I22" s="12">
        <f t="shared" si="1"/>
        <v>3014.4424549438909</v>
      </c>
      <c r="J22" s="12">
        <f t="shared" si="1"/>
        <v>3103.4815493003534</v>
      </c>
      <c r="K22" s="12">
        <f t="shared" si="1"/>
        <v>3173.7074088744289</v>
      </c>
      <c r="L22" s="12">
        <f t="shared" si="1"/>
        <v>3267.8503421558535</v>
      </c>
      <c r="M22" s="12">
        <f t="shared" si="1"/>
        <v>3351.2699175643957</v>
      </c>
      <c r="N22" s="12">
        <f>SUM(D22:M22)</f>
        <v>29648.02426267304</v>
      </c>
      <c r="O22" t="s">
        <v>18</v>
      </c>
    </row>
    <row r="23" spans="1:15">
      <c r="C23" s="15" t="s">
        <v>19</v>
      </c>
      <c r="D23" s="12">
        <f t="shared" ref="D23:M23" si="2">D41+D60</f>
        <v>2530.9173957658104</v>
      </c>
      <c r="E23" s="12">
        <f>E41+E60</f>
        <v>2649.9964812530579</v>
      </c>
      <c r="F23" s="12">
        <f t="shared" si="2"/>
        <v>2752.0905457344352</v>
      </c>
      <c r="G23" s="12">
        <f t="shared" si="2"/>
        <v>2826.1139725668522</v>
      </c>
      <c r="H23" s="12">
        <f t="shared" si="2"/>
        <v>2900.2776026916654</v>
      </c>
      <c r="I23" s="12">
        <f t="shared" si="2"/>
        <v>2973.0206738219413</v>
      </c>
      <c r="J23" s="12">
        <f t="shared" si="2"/>
        <v>3052.2809017361465</v>
      </c>
      <c r="K23" s="12">
        <f t="shared" si="2"/>
        <v>3112.566785395039</v>
      </c>
      <c r="L23" s="12">
        <f t="shared" si="2"/>
        <v>3195.9125682688882</v>
      </c>
      <c r="M23" s="12">
        <f t="shared" si="2"/>
        <v>3268.2712096280211</v>
      </c>
      <c r="N23" s="16">
        <f>SUM(D23:M23)</f>
        <v>29261.448136861858</v>
      </c>
      <c r="O23" t="s">
        <v>20</v>
      </c>
    </row>
    <row r="24" spans="1:15" ht="15.75" thickBot="1">
      <c r="C24" s="17" t="s">
        <v>21</v>
      </c>
      <c r="D24" s="18">
        <f t="shared" ref="D24:M24" si="3">D23-D22</f>
        <v>0</v>
      </c>
      <c r="E24" s="18">
        <f t="shared" si="3"/>
        <v>-7.2044868682969536</v>
      </c>
      <c r="F24" s="18">
        <f t="shared" si="3"/>
        <v>-15.076357964688214</v>
      </c>
      <c r="G24" s="18">
        <f t="shared" si="3"/>
        <v>-23.404531221208799</v>
      </c>
      <c r="H24" s="18">
        <f t="shared" si="3"/>
        <v>-32.191215768100847</v>
      </c>
      <c r="I24" s="18">
        <f t="shared" si="3"/>
        <v>-41.421781121949607</v>
      </c>
      <c r="J24" s="18">
        <f t="shared" si="3"/>
        <v>-51.200647564206974</v>
      </c>
      <c r="K24" s="18">
        <f t="shared" si="3"/>
        <v>-61.140623479389888</v>
      </c>
      <c r="L24" s="18">
        <f t="shared" si="3"/>
        <v>-71.93777388696526</v>
      </c>
      <c r="M24" s="18">
        <f t="shared" si="3"/>
        <v>-82.998707936374558</v>
      </c>
      <c r="N24" s="18">
        <f>SUM(D24:M24)</f>
        <v>-386.5761258111811</v>
      </c>
      <c r="O24" t="s">
        <v>22</v>
      </c>
    </row>
    <row r="25" spans="1:15" s="1" customFormat="1" ht="15.75" thickTop="1"/>
    <row r="26" spans="1:15" s="1" customFormat="1" ht="15.75" thickBot="1">
      <c r="B26">
        <v>2.1</v>
      </c>
      <c r="C26" s="2" t="s">
        <v>23</v>
      </c>
      <c r="D26" s="2">
        <v>2019</v>
      </c>
      <c r="E26" s="2">
        <f>D26+1</f>
        <v>2020</v>
      </c>
      <c r="F26" s="2">
        <f t="shared" ref="F26:M26" si="4">E26+1</f>
        <v>2021</v>
      </c>
      <c r="G26" s="2">
        <f t="shared" si="4"/>
        <v>2022</v>
      </c>
      <c r="H26" s="2">
        <f t="shared" si="4"/>
        <v>2023</v>
      </c>
      <c r="I26" s="2">
        <f t="shared" si="4"/>
        <v>2024</v>
      </c>
      <c r="J26" s="2">
        <f t="shared" si="4"/>
        <v>2025</v>
      </c>
      <c r="K26" s="2">
        <f t="shared" si="4"/>
        <v>2026</v>
      </c>
      <c r="L26" s="2">
        <f>K26+1</f>
        <v>2027</v>
      </c>
      <c r="M26" s="2">
        <f t="shared" si="4"/>
        <v>2028</v>
      </c>
      <c r="N26" s="2" t="s">
        <v>3</v>
      </c>
    </row>
    <row r="27" spans="1:15" s="1" customFormat="1">
      <c r="C27" s="19" t="s">
        <v>17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5">
      <c r="C28" t="s">
        <v>24</v>
      </c>
      <c r="D28" s="8">
        <v>1300.4026212952961</v>
      </c>
      <c r="E28" s="8">
        <v>1357.1445194266748</v>
      </c>
      <c r="F28" s="8">
        <v>1427.6478403261676</v>
      </c>
      <c r="G28" s="8">
        <v>1472.9625836767027</v>
      </c>
      <c r="H28" s="8">
        <v>1515.99040359884</v>
      </c>
      <c r="I28" s="8">
        <v>1546.2893300119783</v>
      </c>
      <c r="J28" s="8">
        <v>1592.2933857619932</v>
      </c>
      <c r="K28" s="8">
        <v>1629.0959740769326</v>
      </c>
      <c r="L28" s="8">
        <v>1692.5450145107418</v>
      </c>
      <c r="M28" s="8">
        <v>1737.6643631592867</v>
      </c>
      <c r="N28" s="8">
        <f>SUM(D28:M28)</f>
        <v>15272.036035844614</v>
      </c>
      <c r="O28" s="8" t="s">
        <v>25</v>
      </c>
    </row>
    <row r="29" spans="1:15">
      <c r="C29" t="s">
        <v>26</v>
      </c>
      <c r="D29" s="6">
        <v>66.421773000000002</v>
      </c>
      <c r="E29" s="6">
        <v>67.757375999999994</v>
      </c>
      <c r="F29" s="6">
        <v>67.757375999999994</v>
      </c>
      <c r="G29" s="6">
        <v>68.9295786048</v>
      </c>
      <c r="H29" s="6">
        <v>70.122060314663045</v>
      </c>
      <c r="I29" s="6">
        <v>71.335171958106727</v>
      </c>
      <c r="J29" s="6">
        <v>72.56927043298198</v>
      </c>
      <c r="K29" s="6">
        <v>73.824718811472579</v>
      </c>
      <c r="L29" s="6">
        <v>75.101886446911067</v>
      </c>
      <c r="M29" s="6">
        <v>76.401149082442629</v>
      </c>
    </row>
    <row r="30" spans="1:15">
      <c r="C30" t="s">
        <v>27</v>
      </c>
      <c r="D30" s="5">
        <f t="shared" ref="D30:M30" si="5">D28-D29</f>
        <v>1233.980848295296</v>
      </c>
      <c r="E30" s="5">
        <f t="shared" si="5"/>
        <v>1289.3871434266748</v>
      </c>
      <c r="F30" s="5">
        <f t="shared" si="5"/>
        <v>1359.8904643261676</v>
      </c>
      <c r="G30" s="5">
        <f t="shared" si="5"/>
        <v>1404.0330050719026</v>
      </c>
      <c r="H30" s="5">
        <f t="shared" si="5"/>
        <v>1445.8683432841769</v>
      </c>
      <c r="I30" s="5">
        <f t="shared" si="5"/>
        <v>1474.9541580538717</v>
      </c>
      <c r="J30" s="5">
        <f t="shared" si="5"/>
        <v>1519.7241153290113</v>
      </c>
      <c r="K30" s="5">
        <f t="shared" si="5"/>
        <v>1555.27125526546</v>
      </c>
      <c r="L30" s="5">
        <f t="shared" si="5"/>
        <v>1617.4431280638307</v>
      </c>
      <c r="M30" s="5">
        <f t="shared" si="5"/>
        <v>1661.2632140768442</v>
      </c>
    </row>
    <row r="31" spans="1:15"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5">
      <c r="C32" t="s">
        <v>28</v>
      </c>
      <c r="D32" s="20"/>
      <c r="E32" s="20">
        <f>E30/D30-1</f>
        <v>4.4900449798650266E-2</v>
      </c>
      <c r="F32" s="20">
        <f t="shared" ref="F32:M32" si="6">F30/E30-1</f>
        <v>5.4679714513147015E-2</v>
      </c>
      <c r="G32" s="20">
        <f>G30/F30-1</f>
        <v>3.2460364936530262E-2</v>
      </c>
      <c r="H32" s="20">
        <f t="shared" si="6"/>
        <v>2.9796548985066007E-2</v>
      </c>
      <c r="I32" s="20">
        <f t="shared" si="6"/>
        <v>2.011650293388989E-2</v>
      </c>
      <c r="J32" s="20">
        <f t="shared" si="6"/>
        <v>3.0353456770623621E-2</v>
      </c>
      <c r="K32" s="20">
        <f t="shared" si="6"/>
        <v>2.3390521725552116E-2</v>
      </c>
      <c r="L32" s="20">
        <f t="shared" si="6"/>
        <v>3.9974938511776914E-2</v>
      </c>
      <c r="M32" s="20">
        <f t="shared" si="6"/>
        <v>2.7092195856968759E-2</v>
      </c>
    </row>
    <row r="33" spans="2:15"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2:15">
      <c r="C34" s="21" t="s">
        <v>29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2:15">
      <c r="C35" s="22" t="s">
        <v>28</v>
      </c>
      <c r="D35" s="23"/>
      <c r="E35" s="23">
        <f>E32</f>
        <v>4.4900449798650266E-2</v>
      </c>
      <c r="F35" s="23">
        <f t="shared" ref="F35:M35" si="7">F32</f>
        <v>5.4679714513147015E-2</v>
      </c>
      <c r="G35" s="23">
        <f t="shared" si="7"/>
        <v>3.2460364936530262E-2</v>
      </c>
      <c r="H35" s="23">
        <f t="shared" si="7"/>
        <v>2.9796548985066007E-2</v>
      </c>
      <c r="I35" s="23">
        <f t="shared" si="7"/>
        <v>2.011650293388989E-2</v>
      </c>
      <c r="J35" s="23">
        <f t="shared" si="7"/>
        <v>3.0353456770623621E-2</v>
      </c>
      <c r="K35" s="23">
        <f t="shared" si="7"/>
        <v>2.3390521725552116E-2</v>
      </c>
      <c r="L35" s="23">
        <f t="shared" si="7"/>
        <v>3.9974938511776914E-2</v>
      </c>
      <c r="M35" s="23">
        <f t="shared" si="7"/>
        <v>2.7092195856968759E-2</v>
      </c>
    </row>
    <row r="36" spans="2:15">
      <c r="C36" s="22" t="s">
        <v>30</v>
      </c>
      <c r="D36" s="23"/>
      <c r="E36" s="24">
        <v>-3.0000000000000001E-3</v>
      </c>
      <c r="F36" s="24">
        <v>-3.0000000000000001E-3</v>
      </c>
      <c r="G36" s="24">
        <v>-3.0000000000000001E-3</v>
      </c>
      <c r="H36" s="24">
        <v>-3.0000000000000001E-3</v>
      </c>
      <c r="I36" s="24">
        <v>-3.0000000000000001E-3</v>
      </c>
      <c r="J36" s="24">
        <v>-3.0000000000000001E-3</v>
      </c>
      <c r="K36" s="24">
        <v>-3.0000000000000001E-3</v>
      </c>
      <c r="L36" s="24">
        <v>-3.0000000000000001E-3</v>
      </c>
      <c r="M36" s="24">
        <v>-3.0000000000000001E-3</v>
      </c>
    </row>
    <row r="37" spans="2:15">
      <c r="C37" s="22" t="s">
        <v>31</v>
      </c>
      <c r="D37" s="23"/>
      <c r="E37" s="23">
        <f>SUM(E35:E36)</f>
        <v>4.1900449798650263E-2</v>
      </c>
      <c r="F37" s="23">
        <f t="shared" ref="F37:M37" si="8">SUM(F35:F36)</f>
        <v>5.1679714513147013E-2</v>
      </c>
      <c r="G37" s="23">
        <f t="shared" si="8"/>
        <v>2.9460364936530262E-2</v>
      </c>
      <c r="H37" s="23">
        <f t="shared" si="8"/>
        <v>2.6796548985066008E-2</v>
      </c>
      <c r="I37" s="23">
        <f t="shared" si="8"/>
        <v>1.7116502933889891E-2</v>
      </c>
      <c r="J37" s="23">
        <f t="shared" si="8"/>
        <v>2.7353456770623622E-2</v>
      </c>
      <c r="K37" s="23">
        <f t="shared" si="8"/>
        <v>2.0390521725552117E-2</v>
      </c>
      <c r="L37" s="23">
        <f t="shared" si="8"/>
        <v>3.6974938511776911E-2</v>
      </c>
      <c r="M37" s="23">
        <f t="shared" si="8"/>
        <v>2.409219585696876E-2</v>
      </c>
    </row>
    <row r="38" spans="2:15">
      <c r="C38" s="21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2:15">
      <c r="C39" t="s">
        <v>32</v>
      </c>
      <c r="D39" s="25">
        <f>D30</f>
        <v>1233.980848295296</v>
      </c>
      <c r="E39" s="5">
        <f>D39*(1+E37)</f>
        <v>1285.6852008817891</v>
      </c>
      <c r="F39" s="5">
        <f t="shared" ref="F39:K39" si="9">E39*(1+F37)</f>
        <v>1352.129045017138</v>
      </c>
      <c r="G39" s="5">
        <f t="shared" si="9"/>
        <v>1391.9632601246251</v>
      </c>
      <c r="H39" s="5">
        <f t="shared" si="9"/>
        <v>1429.263071809967</v>
      </c>
      <c r="I39" s="5">
        <f t="shared" si="9"/>
        <v>1453.7270573719029</v>
      </c>
      <c r="J39" s="5">
        <f t="shared" si="9"/>
        <v>1493.4915175920112</v>
      </c>
      <c r="K39" s="5">
        <f t="shared" si="9"/>
        <v>1523.944588828399</v>
      </c>
      <c r="L39" s="5">
        <f>K39*(1+L37)</f>
        <v>1580.2923462956844</v>
      </c>
      <c r="M39" s="5">
        <f>L39*(1+M37)</f>
        <v>1618.3650590139089</v>
      </c>
    </row>
    <row r="40" spans="2:15">
      <c r="C40" t="s">
        <v>33</v>
      </c>
      <c r="D40" s="26">
        <f t="shared" ref="D40:M40" si="10">D29</f>
        <v>66.421773000000002</v>
      </c>
      <c r="E40" s="26">
        <f t="shared" si="10"/>
        <v>67.757375999999994</v>
      </c>
      <c r="F40" s="26">
        <f t="shared" si="10"/>
        <v>67.757375999999994</v>
      </c>
      <c r="G40" s="26">
        <f t="shared" si="10"/>
        <v>68.9295786048</v>
      </c>
      <c r="H40" s="26">
        <f t="shared" si="10"/>
        <v>70.122060314663045</v>
      </c>
      <c r="I40" s="26">
        <f t="shared" si="10"/>
        <v>71.335171958106727</v>
      </c>
      <c r="J40" s="26">
        <f t="shared" si="10"/>
        <v>72.56927043298198</v>
      </c>
      <c r="K40" s="26">
        <f t="shared" si="10"/>
        <v>73.824718811472579</v>
      </c>
      <c r="L40" s="26">
        <f t="shared" si="10"/>
        <v>75.101886446911067</v>
      </c>
      <c r="M40" s="26">
        <f t="shared" si="10"/>
        <v>76.401149082442629</v>
      </c>
    </row>
    <row r="41" spans="2:15">
      <c r="C41" t="s">
        <v>34</v>
      </c>
      <c r="D41" s="25">
        <f>SUM(D39:D40)</f>
        <v>1300.4026212952961</v>
      </c>
      <c r="E41" s="25">
        <f t="shared" ref="E41:M41" si="11">SUM(E39:E40)</f>
        <v>1353.4425768817891</v>
      </c>
      <c r="F41" s="25">
        <f t="shared" si="11"/>
        <v>1419.886421017138</v>
      </c>
      <c r="G41" s="25">
        <f t="shared" si="11"/>
        <v>1460.8928387294252</v>
      </c>
      <c r="H41" s="25">
        <f t="shared" si="11"/>
        <v>1499.38513212463</v>
      </c>
      <c r="I41" s="25">
        <f t="shared" si="11"/>
        <v>1525.0622293300096</v>
      </c>
      <c r="J41" s="25">
        <f t="shared" si="11"/>
        <v>1566.0607880249931</v>
      </c>
      <c r="K41" s="25">
        <f t="shared" si="11"/>
        <v>1597.7693076398716</v>
      </c>
      <c r="L41" s="25">
        <f>SUM(L39:L40)</f>
        <v>1655.3942327425955</v>
      </c>
      <c r="M41" s="25">
        <f t="shared" si="11"/>
        <v>1694.7662080963514</v>
      </c>
      <c r="N41" s="8">
        <f>SUM(D41:M41)</f>
        <v>15073.062355882101</v>
      </c>
      <c r="O41" t="s">
        <v>35</v>
      </c>
    </row>
    <row r="42" spans="2:15"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2:15">
      <c r="C43" t="s">
        <v>36</v>
      </c>
      <c r="D43" s="25">
        <f t="shared" ref="D43:M43" si="12">D41-D28</f>
        <v>0</v>
      </c>
      <c r="E43" s="25">
        <f t="shared" si="12"/>
        <v>-3.7019425448856964</v>
      </c>
      <c r="F43" s="25">
        <f t="shared" si="12"/>
        <v>-7.761419309029634</v>
      </c>
      <c r="G43" s="25">
        <f t="shared" si="12"/>
        <v>-12.069744947277513</v>
      </c>
      <c r="H43" s="25">
        <f t="shared" si="12"/>
        <v>-16.605271474209985</v>
      </c>
      <c r="I43" s="25">
        <f t="shared" si="12"/>
        <v>-21.22710068196875</v>
      </c>
      <c r="J43" s="25">
        <f t="shared" si="12"/>
        <v>-26.232597737000106</v>
      </c>
      <c r="K43" s="25">
        <f t="shared" si="12"/>
        <v>-31.326666437061021</v>
      </c>
      <c r="L43" s="25">
        <f t="shared" si="12"/>
        <v>-37.150781768146317</v>
      </c>
      <c r="M43" s="25">
        <f t="shared" si="12"/>
        <v>-42.898155062935302</v>
      </c>
      <c r="N43" s="8">
        <f>SUM(D43:M43)</f>
        <v>-198.97367996251432</v>
      </c>
      <c r="O43" t="s">
        <v>37</v>
      </c>
    </row>
    <row r="44" spans="2:15"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2:15" s="1" customFormat="1" ht="15.75" thickBot="1">
      <c r="B45">
        <v>2.2000000000000002</v>
      </c>
      <c r="C45" s="2" t="s">
        <v>38</v>
      </c>
      <c r="D45" s="2">
        <v>2019</v>
      </c>
      <c r="E45" s="2">
        <f>D45+1</f>
        <v>2020</v>
      </c>
      <c r="F45" s="2">
        <f t="shared" ref="F45:K45" si="13">E45+1</f>
        <v>2021</v>
      </c>
      <c r="G45" s="2">
        <f t="shared" si="13"/>
        <v>2022</v>
      </c>
      <c r="H45" s="2">
        <f t="shared" si="13"/>
        <v>2023</v>
      </c>
      <c r="I45" s="2">
        <f t="shared" si="13"/>
        <v>2024</v>
      </c>
      <c r="J45" s="2">
        <f t="shared" si="13"/>
        <v>2025</v>
      </c>
      <c r="K45" s="2">
        <f t="shared" si="13"/>
        <v>2026</v>
      </c>
      <c r="L45" s="2">
        <f>K45+1</f>
        <v>2027</v>
      </c>
      <c r="M45" s="2">
        <f t="shared" ref="M45" si="14">L45+1</f>
        <v>2028</v>
      </c>
      <c r="N45" s="2" t="s">
        <v>3</v>
      </c>
    </row>
    <row r="46" spans="2:15" s="1" customFormat="1">
      <c r="C46" s="19" t="s">
        <v>17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5">
      <c r="C47" t="s">
        <v>39</v>
      </c>
      <c r="D47" s="5">
        <v>1230.5147744705143</v>
      </c>
      <c r="E47" s="5">
        <v>1300.0564486946803</v>
      </c>
      <c r="F47" s="5">
        <v>1339.5190633729558</v>
      </c>
      <c r="G47" s="5">
        <v>1376.5559201113583</v>
      </c>
      <c r="H47" s="5">
        <v>1416.4784148609265</v>
      </c>
      <c r="I47" s="5">
        <v>1468.1531249319123</v>
      </c>
      <c r="J47" s="5">
        <v>1511.1881635383604</v>
      </c>
      <c r="K47" s="5">
        <v>1544.6114347974963</v>
      </c>
      <c r="L47" s="5">
        <v>1575.3053276451119</v>
      </c>
      <c r="M47" s="5">
        <v>1613.6055544051089</v>
      </c>
      <c r="N47" s="8">
        <f>SUM(D47:M47)</f>
        <v>14375.988226828424</v>
      </c>
      <c r="O47" t="s">
        <v>40</v>
      </c>
    </row>
    <row r="48" spans="2:15">
      <c r="C48" t="s">
        <v>41</v>
      </c>
      <c r="D48" s="6">
        <v>63</v>
      </c>
      <c r="E48" s="6">
        <v>63</v>
      </c>
      <c r="F48" s="6">
        <v>63</v>
      </c>
      <c r="G48" s="6">
        <v>63</v>
      </c>
      <c r="H48" s="6">
        <v>63</v>
      </c>
      <c r="I48" s="6">
        <v>63</v>
      </c>
      <c r="J48" s="6">
        <v>63</v>
      </c>
      <c r="K48" s="6">
        <v>63</v>
      </c>
      <c r="L48" s="6">
        <v>63</v>
      </c>
      <c r="M48" s="6">
        <v>63</v>
      </c>
    </row>
    <row r="49" spans="1:15">
      <c r="C49" t="s">
        <v>27</v>
      </c>
      <c r="D49" s="5">
        <f t="shared" ref="D49:M49" si="15">D47-D48</f>
        <v>1167.5147744705143</v>
      </c>
      <c r="E49" s="5">
        <f t="shared" si="15"/>
        <v>1237.0564486946803</v>
      </c>
      <c r="F49" s="5">
        <f t="shared" si="15"/>
        <v>1276.5190633729558</v>
      </c>
      <c r="G49" s="5">
        <f t="shared" si="15"/>
        <v>1313.5559201113583</v>
      </c>
      <c r="H49" s="5">
        <f t="shared" si="15"/>
        <v>1353.4784148609265</v>
      </c>
      <c r="I49" s="5">
        <f t="shared" si="15"/>
        <v>1405.1531249319123</v>
      </c>
      <c r="J49" s="5">
        <f t="shared" si="15"/>
        <v>1448.1881635383604</v>
      </c>
      <c r="K49" s="5">
        <f t="shared" si="15"/>
        <v>1481.6114347974963</v>
      </c>
      <c r="L49" s="5">
        <f t="shared" si="15"/>
        <v>1512.3053276451119</v>
      </c>
      <c r="M49" s="5">
        <f t="shared" si="15"/>
        <v>1550.6055544051089</v>
      </c>
    </row>
    <row r="50" spans="1:15"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5">
      <c r="C51" t="s">
        <v>28</v>
      </c>
      <c r="D51" s="5"/>
      <c r="E51" s="20">
        <f>E49/D49-1</f>
        <v>5.9563849421695014E-2</v>
      </c>
      <c r="F51" s="20">
        <f>F49/E49-1</f>
        <v>3.1900415474100496E-2</v>
      </c>
      <c r="G51" s="20">
        <f t="shared" ref="G51:M51" si="16">G49/F49-1</f>
        <v>2.9013947226561365E-2</v>
      </c>
      <c r="H51" s="20">
        <f t="shared" si="16"/>
        <v>3.0392687618646441E-2</v>
      </c>
      <c r="I51" s="20">
        <f t="shared" si="16"/>
        <v>3.8179190376150585E-2</v>
      </c>
      <c r="J51" s="20">
        <f t="shared" si="16"/>
        <v>3.0626582856251527E-2</v>
      </c>
      <c r="K51" s="20">
        <f t="shared" si="16"/>
        <v>2.3079370554633494E-2</v>
      </c>
      <c r="L51" s="20">
        <f t="shared" si="16"/>
        <v>2.0716560446775167E-2</v>
      </c>
      <c r="M51" s="20">
        <f t="shared" si="16"/>
        <v>2.5325723621985929E-2</v>
      </c>
    </row>
    <row r="52" spans="1:15"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5">
      <c r="C53" s="21" t="s">
        <v>29</v>
      </c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5">
      <c r="C54" s="22" t="s">
        <v>28</v>
      </c>
      <c r="D54" s="27"/>
      <c r="E54" s="23">
        <f>E51</f>
        <v>5.9563849421695014E-2</v>
      </c>
      <c r="F54" s="23">
        <f t="shared" ref="F54:M54" si="17">F51</f>
        <v>3.1900415474100496E-2</v>
      </c>
      <c r="G54" s="23">
        <f t="shared" si="17"/>
        <v>2.9013947226561365E-2</v>
      </c>
      <c r="H54" s="23">
        <f t="shared" si="17"/>
        <v>3.0392687618646441E-2</v>
      </c>
      <c r="I54" s="23">
        <f t="shared" si="17"/>
        <v>3.8179190376150585E-2</v>
      </c>
      <c r="J54" s="23">
        <f t="shared" si="17"/>
        <v>3.0626582856251527E-2</v>
      </c>
      <c r="K54" s="23">
        <f t="shared" si="17"/>
        <v>2.3079370554633494E-2</v>
      </c>
      <c r="L54" s="23">
        <f t="shared" si="17"/>
        <v>2.0716560446775167E-2</v>
      </c>
      <c r="M54" s="23">
        <f t="shared" si="17"/>
        <v>2.5325723621985929E-2</v>
      </c>
    </row>
    <row r="55" spans="1:15">
      <c r="C55" s="22" t="s">
        <v>30</v>
      </c>
      <c r="D55" s="27"/>
      <c r="E55" s="24">
        <v>-3.0000000000000001E-3</v>
      </c>
      <c r="F55" s="24">
        <v>-3.0000000000000001E-3</v>
      </c>
      <c r="G55" s="24">
        <v>-3.0000000000000001E-3</v>
      </c>
      <c r="H55" s="24">
        <v>-3.0000000000000001E-3</v>
      </c>
      <c r="I55" s="24">
        <v>-3.0000000000000001E-3</v>
      </c>
      <c r="J55" s="24">
        <v>-3.0000000000000001E-3</v>
      </c>
      <c r="K55" s="24">
        <v>-3.0000000000000001E-3</v>
      </c>
      <c r="L55" s="24">
        <v>-3.0000000000000001E-3</v>
      </c>
      <c r="M55" s="24">
        <v>-3.0000000000000001E-3</v>
      </c>
    </row>
    <row r="56" spans="1:15">
      <c r="C56" s="22" t="s">
        <v>31</v>
      </c>
      <c r="D56" s="27"/>
      <c r="E56" s="23">
        <f>SUM(E54:E55)</f>
        <v>5.6563849421695012E-2</v>
      </c>
      <c r="F56" s="23">
        <f t="shared" ref="F56:M56" si="18">SUM(F54:F55)</f>
        <v>2.8900415474100497E-2</v>
      </c>
      <c r="G56" s="23">
        <f t="shared" si="18"/>
        <v>2.6013947226561366E-2</v>
      </c>
      <c r="H56" s="23">
        <f t="shared" si="18"/>
        <v>2.7392687618646442E-2</v>
      </c>
      <c r="I56" s="23">
        <f t="shared" si="18"/>
        <v>3.5179190376150582E-2</v>
      </c>
      <c r="J56" s="23">
        <f t="shared" si="18"/>
        <v>2.7626582856251528E-2</v>
      </c>
      <c r="K56" s="23">
        <f t="shared" si="18"/>
        <v>2.0079370554633495E-2</v>
      </c>
      <c r="L56" s="23">
        <f t="shared" si="18"/>
        <v>1.7716560446775168E-2</v>
      </c>
      <c r="M56" s="23">
        <f t="shared" si="18"/>
        <v>2.232572362198593E-2</v>
      </c>
    </row>
    <row r="57" spans="1:15">
      <c r="C57" s="21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5">
      <c r="C58" t="s">
        <v>32</v>
      </c>
      <c r="D58" s="5">
        <f>D49</f>
        <v>1167.5147744705143</v>
      </c>
      <c r="E58" s="5">
        <f>D58*(1+E56)</f>
        <v>1233.5539043712686</v>
      </c>
      <c r="F58" s="5">
        <f t="shared" ref="F58:M58" si="19">E58*(1+F56)</f>
        <v>1269.2041247172972</v>
      </c>
      <c r="G58" s="5">
        <f t="shared" si="19"/>
        <v>1302.221133837427</v>
      </c>
      <c r="H58" s="5">
        <f t="shared" si="19"/>
        <v>1337.8924705670354</v>
      </c>
      <c r="I58" s="5">
        <f t="shared" si="19"/>
        <v>1384.9584444919317</v>
      </c>
      <c r="J58" s="5">
        <f t="shared" si="19"/>
        <v>1423.2201137111533</v>
      </c>
      <c r="K58" s="5">
        <f t="shared" si="19"/>
        <v>1451.7974777551674</v>
      </c>
      <c r="L58" s="5">
        <f t="shared" si="19"/>
        <v>1477.5183355262927</v>
      </c>
      <c r="M58" s="5">
        <f t="shared" si="19"/>
        <v>1510.5050015316697</v>
      </c>
    </row>
    <row r="59" spans="1:15">
      <c r="C59" t="s">
        <v>42</v>
      </c>
      <c r="D59" s="6">
        <f t="shared" ref="D59:M59" si="20">D48</f>
        <v>63</v>
      </c>
      <c r="E59" s="6">
        <f t="shared" si="20"/>
        <v>63</v>
      </c>
      <c r="F59" s="6">
        <f t="shared" si="20"/>
        <v>63</v>
      </c>
      <c r="G59" s="6">
        <f t="shared" si="20"/>
        <v>63</v>
      </c>
      <c r="H59" s="6">
        <f t="shared" si="20"/>
        <v>63</v>
      </c>
      <c r="I59" s="6">
        <f t="shared" si="20"/>
        <v>63</v>
      </c>
      <c r="J59" s="6">
        <f t="shared" si="20"/>
        <v>63</v>
      </c>
      <c r="K59" s="6">
        <f t="shared" si="20"/>
        <v>63</v>
      </c>
      <c r="L59" s="6">
        <f t="shared" si="20"/>
        <v>63</v>
      </c>
      <c r="M59" s="6">
        <f t="shared" si="20"/>
        <v>63</v>
      </c>
    </row>
    <row r="60" spans="1:15">
      <c r="C60" t="s">
        <v>34</v>
      </c>
      <c r="D60" s="5">
        <f>SUM(D58:D59)</f>
        <v>1230.5147744705143</v>
      </c>
      <c r="E60" s="5">
        <f t="shared" ref="E60:M60" si="21">SUM(E58:E59)</f>
        <v>1296.5539043712686</v>
      </c>
      <c r="F60" s="5">
        <f t="shared" si="21"/>
        <v>1332.2041247172972</v>
      </c>
      <c r="G60" s="5">
        <f t="shared" si="21"/>
        <v>1365.221133837427</v>
      </c>
      <c r="H60" s="5">
        <f t="shared" si="21"/>
        <v>1400.8924705670354</v>
      </c>
      <c r="I60" s="5">
        <f t="shared" si="21"/>
        <v>1447.9584444919317</v>
      </c>
      <c r="J60" s="5">
        <f t="shared" si="21"/>
        <v>1486.2201137111533</v>
      </c>
      <c r="K60" s="5">
        <f t="shared" si="21"/>
        <v>1514.7974777551674</v>
      </c>
      <c r="L60" s="5">
        <f t="shared" si="21"/>
        <v>1540.5183355262927</v>
      </c>
      <c r="M60" s="5">
        <f t="shared" si="21"/>
        <v>1573.5050015316697</v>
      </c>
      <c r="N60" s="8">
        <f>SUM(D60:M60)</f>
        <v>14188.385780979759</v>
      </c>
      <c r="O60" t="s">
        <v>43</v>
      </c>
    </row>
    <row r="61" spans="1:15"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5">
      <c r="C62" t="s">
        <v>36</v>
      </c>
      <c r="D62" s="5">
        <f t="shared" ref="D62:M62" si="22">D60-D47</f>
        <v>0</v>
      </c>
      <c r="E62" s="5">
        <f t="shared" si="22"/>
        <v>-3.502544323411712</v>
      </c>
      <c r="F62" s="5">
        <f t="shared" si="22"/>
        <v>-7.3149386556585796</v>
      </c>
      <c r="G62" s="5">
        <f t="shared" si="22"/>
        <v>-11.334786273931286</v>
      </c>
      <c r="H62" s="5">
        <f t="shared" si="22"/>
        <v>-15.585944293891089</v>
      </c>
      <c r="I62" s="5">
        <f t="shared" si="22"/>
        <v>-20.19468043998063</v>
      </c>
      <c r="J62" s="5">
        <f t="shared" si="22"/>
        <v>-24.968049827207096</v>
      </c>
      <c r="K62" s="5">
        <f t="shared" si="22"/>
        <v>-29.813957042328866</v>
      </c>
      <c r="L62" s="5">
        <f t="shared" si="22"/>
        <v>-34.786992118819171</v>
      </c>
      <c r="M62" s="5">
        <f t="shared" si="22"/>
        <v>-40.100552873439256</v>
      </c>
      <c r="N62" s="8">
        <f>SUM(D62:M62)</f>
        <v>-187.60244584866768</v>
      </c>
      <c r="O62" t="s">
        <v>44</v>
      </c>
    </row>
    <row r="63" spans="1:15" ht="15.75" thickBo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5" ht="15.7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J4.1</vt:lpstr>
    </vt:vector>
  </TitlesOfParts>
  <Company>Enbridge Gas Distribution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Rakesh Torul</dc:creator>
  <cp:lastModifiedBy>Andrew Mandyam</cp:lastModifiedBy>
  <dcterms:created xsi:type="dcterms:W3CDTF">2018-05-24T12:55:54Z</dcterms:created>
  <dcterms:modified xsi:type="dcterms:W3CDTF">2018-05-24T15:35:02Z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-1829676500</vt:i4>
  </property>
  <property fmtid="{D5CDD505-2E9C-101B-9397-08002B2CF9AE}" pid="3" name="_NewReviewCycle">
    <vt:lpwstr/>
  </property>
  <property fmtid="{D5CDD505-2E9C-101B-9397-08002B2CF9AE}" pid="4" name="_EmailSubject">
    <vt:lpwstr>[External] RE: EB-2017-0306 / EB-2017-0307 - MAADs/Rate Setting Mechanism Application - Undertaking Responses</vt:lpwstr>
  </property>
  <property fmtid="{D5CDD505-2E9C-101B-9397-08002B2CF9AE}" pid="5" name="_AuthorEmail">
    <vt:lpwstr>Andrew.Mandyam@enbridge.com</vt:lpwstr>
  </property>
  <property fmtid="{D5CDD505-2E9C-101B-9397-08002B2CF9AE}" pid="6" name="_AuthorEmailDisplayName">
    <vt:lpwstr>Andrew Mandyam</vt:lpwstr>
  </property>
  <property fmtid="{D5CDD505-2E9C-101B-9397-08002B2CF9AE}" pid="8" name="_PreviousAdHocReviewCycleID">
    <vt:i4>1242892861</vt:i4>
  </property>
</Properties>
</file>