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18240" windowHeight="9960"/>
  </bookViews>
  <sheets>
    <sheet name="Sheet1" sheetId="1" r:id="rId1"/>
  </sheets>
  <definedNames>
    <definedName name="_xlnm.Print_Area" localSheetId="0">Sheet1!$A$1:$H$30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F29" i="1"/>
  <c r="G29" i="1"/>
  <c r="D29" i="1"/>
  <c r="E16" i="1"/>
  <c r="F16" i="1"/>
  <c r="G16" i="1"/>
  <c r="D16" i="1"/>
  <c r="E23" i="1"/>
  <c r="E25" i="1" s="1"/>
  <c r="F23" i="1"/>
  <c r="F25" i="1" s="1"/>
  <c r="G23" i="1"/>
  <c r="G25" i="1" s="1"/>
  <c r="D23" i="1"/>
  <c r="D26" i="1" s="1"/>
  <c r="D10" i="1"/>
  <c r="D27" i="1" s="1"/>
  <c r="E6" i="1"/>
  <c r="E10" i="1" s="1"/>
  <c r="E27" i="1" s="1"/>
  <c r="D25" i="1" l="1"/>
  <c r="G26" i="1"/>
  <c r="F6" i="1"/>
  <c r="F26" i="1"/>
  <c r="E26" i="1"/>
  <c r="G6" i="1" l="1"/>
  <c r="G10" i="1" s="1"/>
  <c r="G27" i="1" s="1"/>
  <c r="F10" i="1"/>
  <c r="F27" i="1" s="1"/>
</calcChain>
</file>

<file path=xl/sharedStrings.xml><?xml version="1.0" encoding="utf-8"?>
<sst xmlns="http://schemas.openxmlformats.org/spreadsheetml/2006/main" count="37" uniqueCount="37">
  <si>
    <t>Custom Revenue Cap Index by Component</t>
  </si>
  <si>
    <t>Inflation Factor (I)</t>
  </si>
  <si>
    <t>Productivity Factor (X)</t>
  </si>
  <si>
    <t>Capital Factor (C )</t>
  </si>
  <si>
    <t>Revenue Cap Index (RCI) = I - X + C</t>
  </si>
  <si>
    <t>Exhibit A/3/2/page 7 (updated 2017-06-07)</t>
  </si>
  <si>
    <t>Table 3: Hydro One Distribution Load and Number of Customers</t>
  </si>
  <si>
    <t>Year</t>
  </si>
  <si>
    <t>GWh Delivery Forecast</t>
  </si>
  <si>
    <t>Distribution Customer Count</t>
  </si>
  <si>
    <t>Annual % change in customer count</t>
  </si>
  <si>
    <t>Capital Factor adjusted for customer growth</t>
  </si>
  <si>
    <t>Exhibit E1/2/1/page 5 (updated 2017-06-07)</t>
  </si>
  <si>
    <t>(I)</t>
  </si>
  <si>
    <t>(X)</t>
  </si>
  <si>
    <t>(C )</t>
  </si>
  <si>
    <t>(1+C)/(1+g)-1</t>
  </si>
  <si>
    <t>(RCI)</t>
  </si>
  <si>
    <t>(g)</t>
  </si>
  <si>
    <t>(1+RCI)/(1+g)-1</t>
  </si>
  <si>
    <t>Table 2: Custom Cap Index (RCI) by Component (%) + lines 13 and 14 of Table 1: Summary of Revenue Requirement Components</t>
  </si>
  <si>
    <t>Exhibit A/3/2/page 6 (updated 2017-06-07)</t>
  </si>
  <si>
    <t>Lines 13 and 14</t>
  </si>
  <si>
    <t>Increase in Capital Related Revenue Requirement</t>
  </si>
  <si>
    <t>Less Capital Related Revenue Requirement in I -X</t>
  </si>
  <si>
    <t>(CRRR)</t>
  </si>
  <si>
    <t>Capital Related Revenue Requirement adjusted for customer growth</t>
  </si>
  <si>
    <t>(1+CRRR)/(1+g)-1</t>
  </si>
  <si>
    <t>Table 3: Revenue Requirement by Year</t>
  </si>
  <si>
    <t>(RR)</t>
  </si>
  <si>
    <t>Exhibit A/3/2/page 8 (updated 2017-06-07)</t>
  </si>
  <si>
    <t>Revenue Requirement ($M)</t>
  </si>
  <si>
    <t>Revenue Requirement % change adjusted for customer growth</t>
  </si>
  <si>
    <t>Annual % change in revenue requirement</t>
  </si>
  <si>
    <r>
      <t>(</t>
    </r>
    <r>
      <rPr>
        <sz val="11"/>
        <color theme="1"/>
        <rFont val="Calibri"/>
        <family val="2"/>
      </rPr>
      <t>ΔRR)</t>
    </r>
  </si>
  <si>
    <r>
      <t>(1+</t>
    </r>
    <r>
      <rPr>
        <sz val="11"/>
        <color theme="1"/>
        <rFont val="Calibri"/>
        <family val="2"/>
      </rPr>
      <t>ΔRR)/(1+g)-1</t>
    </r>
  </si>
  <si>
    <t>Revenue Cap Index adjusted for customer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</si>
</sst>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10" fontId="0" fillId="0" borderId="0" xfId="0" applyNumberFormat="1"/>
    <xf numFmtId="0" fontId="2" fillId="0" borderId="0" xfId="0" applyFont="1"/>
    <xf numFmtId="0" fontId="0" fillId="2" borderId="0" xfId="0" applyFill="1"/>
    <xf numFmtId="0" fontId="0" fillId="0" borderId="0" xfId="0" quotePrefix="1"/>
    <xf numFmtId="0" fontId="0" fillId="3" borderId="0" xfId="0" applyFill="1"/>
    <xf numFmtId="0" fontId="0" fillId="3" borderId="0" xfId="0" quotePrefix="1" applyFill="1"/>
    <xf numFmtId="10" fontId="0" fillId="3" borderId="0" xfId="0" applyNumberFormat="1" applyFill="1"/>
    <xf numFmtId="0" fontId="0" fillId="2" borderId="0" xfId="0" quotePrefix="1" applyFill="1"/>
    <xf numFmtId="10" fontId="0" fillId="2" borderId="0" xfId="2" applyNumberFormat="1" applyFont="1" applyFill="1"/>
    <xf numFmtId="0" fontId="2" fillId="2" borderId="0" xfId="0" applyFont="1" applyFill="1"/>
    <xf numFmtId="164" fontId="0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9"/>
  <sheetViews>
    <sheetView tabSelected="1" workbookViewId="0">
      <selection activeCell="C18" sqref="C18"/>
    </sheetView>
  </sheetViews>
  <sheetFormatPr defaultRowHeight="15" x14ac:dyDescent="0.25"/>
  <cols>
    <col min="1" max="1" width="62" customWidth="1"/>
    <col min="2" max="2" width="15.42578125" customWidth="1"/>
    <col min="3" max="3" width="11.42578125" customWidth="1"/>
    <col min="4" max="4" width="10.85546875" customWidth="1"/>
    <col min="5" max="5" width="10.42578125" customWidth="1"/>
    <col min="6" max="6" width="11" customWidth="1"/>
    <col min="7" max="7" width="10.5703125" customWidth="1"/>
    <col min="8" max="8" width="39.42578125" customWidth="1"/>
  </cols>
  <sheetData>
    <row r="2" spans="1:8" x14ac:dyDescent="0.25">
      <c r="A2" s="2" t="s">
        <v>20</v>
      </c>
      <c r="B2" s="2"/>
    </row>
    <row r="4" spans="1:8" x14ac:dyDescent="0.25">
      <c r="A4" s="2" t="s">
        <v>0</v>
      </c>
      <c r="B4" s="2"/>
      <c r="C4" s="2">
        <v>2018</v>
      </c>
      <c r="D4" s="2">
        <v>2019</v>
      </c>
      <c r="E4" s="2">
        <v>2020</v>
      </c>
      <c r="F4" s="2">
        <v>2021</v>
      </c>
      <c r="G4" s="2">
        <v>2022</v>
      </c>
      <c r="H4" t="s">
        <v>5</v>
      </c>
    </row>
    <row r="5" spans="1:8" x14ac:dyDescent="0.25">
      <c r="A5" t="s">
        <v>1</v>
      </c>
      <c r="B5" s="4" t="s">
        <v>13</v>
      </c>
      <c r="D5" s="1">
        <v>1.9E-2</v>
      </c>
      <c r="E5" s="1">
        <v>1.9E-2</v>
      </c>
      <c r="F5" s="1">
        <v>1.9E-2</v>
      </c>
      <c r="G5" s="1">
        <v>1.9E-2</v>
      </c>
    </row>
    <row r="6" spans="1:8" x14ac:dyDescent="0.25">
      <c r="A6" t="s">
        <v>2</v>
      </c>
      <c r="B6" s="4" t="s">
        <v>14</v>
      </c>
      <c r="D6" s="1">
        <v>4.4999999999999997E-3</v>
      </c>
      <c r="E6" s="1">
        <f>D6</f>
        <v>4.4999999999999997E-3</v>
      </c>
      <c r="F6" s="1">
        <f>E6</f>
        <v>4.4999999999999997E-3</v>
      </c>
      <c r="G6" s="1">
        <f>F6</f>
        <v>4.4999999999999997E-3</v>
      </c>
    </row>
    <row r="7" spans="1:8" x14ac:dyDescent="0.25">
      <c r="A7" s="5" t="s">
        <v>23</v>
      </c>
      <c r="B7" s="6" t="s">
        <v>25</v>
      </c>
      <c r="C7" s="5"/>
      <c r="D7" s="7">
        <v>2.8400000000000002E-2</v>
      </c>
      <c r="E7" s="7">
        <v>2.7300000000000001E-2</v>
      </c>
      <c r="F7" s="7">
        <v>3.6900000000000002E-2</v>
      </c>
      <c r="G7" s="7">
        <v>2.3099999999999999E-2</v>
      </c>
      <c r="H7" t="s">
        <v>21</v>
      </c>
    </row>
    <row r="8" spans="1:8" x14ac:dyDescent="0.25">
      <c r="A8" s="5" t="s">
        <v>24</v>
      </c>
      <c r="B8" s="6"/>
      <c r="C8" s="5"/>
      <c r="D8" s="7">
        <v>8.8000000000000005E-3</v>
      </c>
      <c r="E8" s="7">
        <v>8.9999999999999993E-3</v>
      </c>
      <c r="F8" s="7">
        <v>9.1000000000000004E-3</v>
      </c>
      <c r="G8" s="7">
        <v>9.1000000000000004E-3</v>
      </c>
      <c r="H8" t="s">
        <v>22</v>
      </c>
    </row>
    <row r="9" spans="1:8" x14ac:dyDescent="0.25">
      <c r="A9" t="s">
        <v>3</v>
      </c>
      <c r="B9" s="4" t="s">
        <v>15</v>
      </c>
      <c r="D9" s="1">
        <v>1.9599999999999999E-2</v>
      </c>
      <c r="E9" s="1">
        <v>1.83E-2</v>
      </c>
      <c r="F9" s="1">
        <v>2.7799999999999998E-2</v>
      </c>
      <c r="G9" s="1">
        <v>1.3899999999999999E-2</v>
      </c>
    </row>
    <row r="10" spans="1:8" x14ac:dyDescent="0.25">
      <c r="A10" t="s">
        <v>4</v>
      </c>
      <c r="B10" s="4" t="s">
        <v>17</v>
      </c>
      <c r="D10" s="1">
        <f>D5-D6+D9</f>
        <v>3.4099999999999998E-2</v>
      </c>
      <c r="E10" s="1">
        <f t="shared" ref="E10:G10" si="0">E5-E6+E9</f>
        <v>3.2799999999999996E-2</v>
      </c>
      <c r="F10" s="1">
        <f t="shared" si="0"/>
        <v>4.2299999999999997E-2</v>
      </c>
      <c r="G10" s="1">
        <f t="shared" si="0"/>
        <v>2.8399999999999998E-2</v>
      </c>
    </row>
    <row r="11" spans="1:8" x14ac:dyDescent="0.25">
      <c r="B11" s="4"/>
      <c r="D11" s="1"/>
      <c r="E11" s="1"/>
      <c r="F11" s="1"/>
      <c r="G11" s="1"/>
    </row>
    <row r="12" spans="1:8" x14ac:dyDescent="0.25">
      <c r="A12" s="2" t="s">
        <v>28</v>
      </c>
      <c r="B12" s="4"/>
      <c r="D12" s="1"/>
      <c r="E12" s="1"/>
      <c r="F12" s="1"/>
      <c r="G12" s="1"/>
    </row>
    <row r="13" spans="1:8" x14ac:dyDescent="0.25">
      <c r="B13" s="4"/>
      <c r="D13" s="1"/>
      <c r="E13" s="1"/>
      <c r="F13" s="1"/>
      <c r="G13" s="1"/>
    </row>
    <row r="14" spans="1:8" x14ac:dyDescent="0.25">
      <c r="B14" s="4"/>
      <c r="C14" s="2">
        <v>2018</v>
      </c>
      <c r="D14" s="2">
        <v>2019</v>
      </c>
      <c r="E14" s="2">
        <v>2020</v>
      </c>
      <c r="F14" s="2">
        <v>2021</v>
      </c>
      <c r="G14" s="2">
        <v>2022</v>
      </c>
      <c r="H14" t="s">
        <v>30</v>
      </c>
    </row>
    <row r="15" spans="1:8" x14ac:dyDescent="0.25">
      <c r="A15" s="2" t="s">
        <v>31</v>
      </c>
      <c r="B15" s="4" t="s">
        <v>29</v>
      </c>
      <c r="C15">
        <v>1499.9</v>
      </c>
      <c r="D15">
        <v>1551</v>
      </c>
      <c r="E15">
        <v>1601.9</v>
      </c>
      <c r="F15">
        <v>1680.4</v>
      </c>
      <c r="G15">
        <v>1728.2</v>
      </c>
    </row>
    <row r="16" spans="1:8" x14ac:dyDescent="0.25">
      <c r="A16" s="10" t="s">
        <v>33</v>
      </c>
      <c r="B16" s="8" t="s">
        <v>34</v>
      </c>
      <c r="C16" s="3"/>
      <c r="D16" s="9">
        <f>LN(D15/C15)</f>
        <v>3.3501444975224955E-2</v>
      </c>
      <c r="E16" s="9">
        <f t="shared" ref="E16:G16" si="1">LN(E15/D15)</f>
        <v>3.2290540530899033E-2</v>
      </c>
      <c r="F16" s="9">
        <f t="shared" si="1"/>
        <v>4.784143558778927E-2</v>
      </c>
      <c r="G16" s="9">
        <f t="shared" si="1"/>
        <v>2.8048544112071857E-2</v>
      </c>
    </row>
    <row r="18" spans="1:8" x14ac:dyDescent="0.25">
      <c r="A18" s="2" t="s">
        <v>6</v>
      </c>
      <c r="B18" s="2"/>
      <c r="H18" t="s">
        <v>12</v>
      </c>
    </row>
    <row r="20" spans="1:8" x14ac:dyDescent="0.25">
      <c r="A20" s="2" t="s">
        <v>7</v>
      </c>
      <c r="B20" s="2"/>
      <c r="C20" s="2">
        <v>2018</v>
      </c>
      <c r="D20" s="2">
        <v>2019</v>
      </c>
      <c r="E20" s="2">
        <v>2020</v>
      </c>
      <c r="F20" s="2">
        <v>2021</v>
      </c>
      <c r="G20" s="2">
        <v>2022</v>
      </c>
    </row>
    <row r="21" spans="1:8" x14ac:dyDescent="0.25">
      <c r="A21" t="s">
        <v>8</v>
      </c>
      <c r="C21" s="11">
        <v>36019</v>
      </c>
      <c r="D21" s="11">
        <v>35680</v>
      </c>
      <c r="E21" s="11">
        <v>35673</v>
      </c>
      <c r="F21" s="11">
        <v>36363</v>
      </c>
      <c r="G21" s="11">
        <v>36373</v>
      </c>
    </row>
    <row r="22" spans="1:8" x14ac:dyDescent="0.25">
      <c r="A22" t="s">
        <v>9</v>
      </c>
      <c r="C22" s="11">
        <v>1300516</v>
      </c>
      <c r="D22" s="11">
        <v>1309216</v>
      </c>
      <c r="E22" s="11">
        <v>1317967</v>
      </c>
      <c r="F22" s="11">
        <v>1386522</v>
      </c>
      <c r="G22" s="11">
        <v>1395578</v>
      </c>
    </row>
    <row r="23" spans="1:8" x14ac:dyDescent="0.25">
      <c r="A23" s="3" t="s">
        <v>10</v>
      </c>
      <c r="B23" s="8" t="s">
        <v>18</v>
      </c>
      <c r="C23" s="3"/>
      <c r="D23" s="9">
        <f>LN(D22/C22)</f>
        <v>6.6673759827104171E-3</v>
      </c>
      <c r="E23" s="9">
        <f t="shared" ref="E23:G23" si="2">LN(E22/D22)</f>
        <v>6.6619130565954872E-3</v>
      </c>
      <c r="F23" s="9">
        <f t="shared" si="2"/>
        <v>5.0708055408959299E-2</v>
      </c>
      <c r="G23" s="9">
        <f t="shared" si="2"/>
        <v>6.5102131375007859E-3</v>
      </c>
    </row>
    <row r="25" spans="1:8" x14ac:dyDescent="0.25">
      <c r="A25" s="3" t="s">
        <v>26</v>
      </c>
      <c r="B25" s="3" t="s">
        <v>27</v>
      </c>
      <c r="C25" s="3"/>
      <c r="D25" s="9">
        <f>(1+D7)/(1+D23)-1</f>
        <v>2.1588684143135195E-2</v>
      </c>
      <c r="E25" s="9">
        <f>(1+E7)/(1+E23)-1</f>
        <v>2.0501507681700115E-2</v>
      </c>
      <c r="F25" s="9">
        <f>(1+F7)/(1+F23)-1</f>
        <v>-1.3141667029082593E-2</v>
      </c>
      <c r="G25" s="9">
        <f>(1+G7)/(1+G23)-1</f>
        <v>1.6482482389110986E-2</v>
      </c>
    </row>
    <row r="26" spans="1:8" x14ac:dyDescent="0.25">
      <c r="A26" s="3" t="s">
        <v>11</v>
      </c>
      <c r="B26" s="3" t="s">
        <v>16</v>
      </c>
      <c r="C26" s="3"/>
      <c r="D26" s="9">
        <f>(1+D9)/(1+D23)-1</f>
        <v>1.2846968448406049E-2</v>
      </c>
      <c r="E26" s="9">
        <f>(1+E9)/(1+E23)-1</f>
        <v>1.156106811279578E-2</v>
      </c>
      <c r="F26" s="9">
        <f>(1+F9)/(1+F23)-1</f>
        <v>-2.1802493367239828E-2</v>
      </c>
      <c r="G26" s="9">
        <f>(1+G9)/(1+G23)-1</f>
        <v>7.3419889495842661E-3</v>
      </c>
    </row>
    <row r="27" spans="1:8" x14ac:dyDescent="0.25">
      <c r="A27" s="3" t="s">
        <v>36</v>
      </c>
      <c r="B27" s="3" t="s">
        <v>19</v>
      </c>
      <c r="C27" s="3"/>
      <c r="D27" s="9">
        <f>(1+D10)/(1+D23)-1</f>
        <v>2.725093180903948E-2</v>
      </c>
      <c r="E27" s="9">
        <f>(1+E10)/(1+E23)-1</f>
        <v>2.5965109640474715E-2</v>
      </c>
      <c r="F27" s="9">
        <f>(1+F10)/(1+F23)-1</f>
        <v>-8.0022755756705699E-3</v>
      </c>
      <c r="G27" s="9">
        <f>(1+G10)/(1+G23)-1</f>
        <v>2.1748201435794812E-2</v>
      </c>
    </row>
    <row r="28" spans="1:8" x14ac:dyDescent="0.25">
      <c r="D28" s="1"/>
      <c r="E28" s="1"/>
      <c r="F28" s="1"/>
      <c r="G28" s="1"/>
    </row>
    <row r="29" spans="1:8" x14ac:dyDescent="0.25">
      <c r="A29" s="3" t="s">
        <v>32</v>
      </c>
      <c r="B29" s="3" t="s">
        <v>35</v>
      </c>
      <c r="C29" s="3"/>
      <c r="D29" s="9">
        <f>(1+D16)/(1+D23)-1</f>
        <v>2.6656341143785456E-2</v>
      </c>
      <c r="E29" s="9">
        <f t="shared" ref="E29:G29" si="3">(1+E16)/(1+E23)-1</f>
        <v>2.5459021685329875E-2</v>
      </c>
      <c r="F29" s="9">
        <f t="shared" si="3"/>
        <v>-2.7282743350192096E-3</v>
      </c>
      <c r="G29" s="9">
        <f t="shared" si="3"/>
        <v>2.139901880124162E-2</v>
      </c>
    </row>
  </sheetData>
  <pageMargins left="0.7" right="0.7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Martin Davies</cp:lastModifiedBy>
  <cp:lastPrinted>2018-06-01T17:12:15Z</cp:lastPrinted>
  <dcterms:created xsi:type="dcterms:W3CDTF">2018-06-01T16:07:51Z</dcterms:created>
  <dcterms:modified xsi:type="dcterms:W3CDTF">2018-06-08T16:48:40Z</dcterms:modified>
</cp:coreProperties>
</file>