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elhage\Documents\Excel Documents to File\"/>
    </mc:Choice>
  </mc:AlternateContent>
  <bookViews>
    <workbookView xWindow="0" yWindow="0" windowWidth="15360" windowHeight="7308"/>
  </bookViews>
  <sheets>
    <sheet name="3A T1 F-1 HDD CDD" sheetId="1" r:id="rId1"/>
    <sheet name="T1 F-2 Alternate Forecast" sheetId="2" r:id="rId2"/>
  </sheets>
  <externalReferences>
    <externalReference r:id="rId3"/>
    <externalReference r:id="rId4"/>
  </externalReferences>
  <definedNames>
    <definedName name="_xlnm.Print_Area" localSheetId="0">'3A T1 F-1 HDD CDD'!$A$1:$G$18</definedName>
    <definedName name="_xlnm.Print_Area" localSheetId="1">'T1 F-2 Alternate Forecast'!$A$1:$F$15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8" i="2"/>
  <c r="D9" i="2" l="1"/>
  <c r="D10" i="2"/>
  <c r="D11" i="2"/>
  <c r="D12" i="2"/>
  <c r="D13" i="2"/>
  <c r="D14" i="2"/>
  <c r="D8" i="2"/>
  <c r="B14" i="1" l="1"/>
  <c r="B13" i="1"/>
  <c r="B12" i="1"/>
  <c r="B11" i="1"/>
  <c r="B10" i="1"/>
  <c r="B9" i="1"/>
  <c r="B8" i="1"/>
  <c r="E13" i="2"/>
  <c r="E11" i="2" l="1"/>
  <c r="E9" i="2"/>
  <c r="A4" i="2"/>
  <c r="A5" i="2" s="1"/>
  <c r="A6" i="2" s="1"/>
  <c r="A7" i="2" s="1"/>
  <c r="A8" i="2" s="1"/>
  <c r="A9" i="2" s="1"/>
  <c r="A10" i="2" s="1"/>
  <c r="A11" i="2" s="1"/>
  <c r="A12" i="2" s="1"/>
  <c r="A14" i="2" s="1"/>
  <c r="A15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E12" i="2" l="1"/>
  <c r="E14" i="2"/>
  <c r="E8" i="2"/>
  <c r="E10" i="2"/>
</calcChain>
</file>

<file path=xl/sharedStrings.xml><?xml version="1.0" encoding="utf-8"?>
<sst xmlns="http://schemas.openxmlformats.org/spreadsheetml/2006/main" count="28" uniqueCount="20">
  <si>
    <t>Table 1:  Alternative Weather Forecast - 20-Year Trend</t>
  </si>
  <si>
    <t>Col. 1</t>
  </si>
  <si>
    <t>Col. 2</t>
  </si>
  <si>
    <t>Col. 3</t>
  </si>
  <si>
    <t>Col. 4</t>
  </si>
  <si>
    <t>Col. 5</t>
  </si>
  <si>
    <t>Heating Degree Days 10</t>
  </si>
  <si>
    <t>Cooling Degree Days</t>
  </si>
  <si>
    <t>Year</t>
  </si>
  <si>
    <t>10-Year Average</t>
  </si>
  <si>
    <t>20-Year Trend</t>
  </si>
  <si>
    <t>Notes:</t>
  </si>
  <si>
    <t>Assuming 10-Year Average HDD &amp; CDD</t>
  </si>
  <si>
    <t>Assuming 20-Year Trend HDD &amp; CDD</t>
  </si>
  <si>
    <t>Variance</t>
  </si>
  <si>
    <t>GWh</t>
  </si>
  <si>
    <t>%</t>
  </si>
  <si>
    <t>1. 10-Year Average calculated over 2008-2017</t>
  </si>
  <si>
    <t>2. Trend forecast based on linear trend from 1998-2017</t>
  </si>
  <si>
    <t>Table 2:  Alternative Weather Forecast - Load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</si>
</sst>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_-* #,##0_-;\-* #,##0_-;_-* &quot;-&quot;??_-;_-@_-"/>
    <numFmt numFmtId="167" formatCode="_-* #,##0.0_-;\-* #,##0.0_-;_-* &quot;-&quot;?_-;_-@_-"/>
    <numFmt numFmtId="168" formatCode="#,##0.0_ ;\-#,##0.0\ 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Alignment="1">
      <alignment horizontal="center"/>
    </xf>
    <xf numFmtId="0" fontId="5" fillId="0" borderId="0" xfId="0" applyFont="1" applyFill="1"/>
    <xf numFmtId="166" fontId="5" fillId="0" borderId="0" xfId="1" applyNumberFormat="1" applyFont="1"/>
    <xf numFmtId="0" fontId="5" fillId="0" borderId="0" xfId="0" applyFont="1" applyAlignment="1">
      <alignment horizontal="right"/>
    </xf>
    <xf numFmtId="167" fontId="5" fillId="0" borderId="0" xfId="0" applyNumberFormat="1" applyFont="1"/>
    <xf numFmtId="0" fontId="6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7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5" xfId="0" applyFont="1" applyFill="1" applyBorder="1"/>
    <xf numFmtId="0" fontId="6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9" fontId="5" fillId="0" borderId="5" xfId="2" applyNumberFormat="1" applyFont="1" applyFill="1" applyBorder="1" applyAlignment="1">
      <alignment horizontal="center"/>
    </xf>
    <xf numFmtId="0" fontId="9" fillId="0" borderId="0" xfId="0" quotePrefix="1" applyFont="1"/>
    <xf numFmtId="0" fontId="5" fillId="0" borderId="8" xfId="0" applyFont="1" applyBorder="1" applyAlignment="1">
      <alignment horizontal="center"/>
    </xf>
    <xf numFmtId="169" fontId="5" fillId="0" borderId="7" xfId="2" applyNumberFormat="1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168" fontId="5" fillId="0" borderId="0" xfId="0" applyNumberFormat="1" applyFont="1" applyFill="1"/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Border="1"/>
    <xf numFmtId="164" fontId="0" fillId="0" borderId="6" xfId="1" applyNumberFormat="1" applyFont="1" applyBorder="1"/>
    <xf numFmtId="165" fontId="0" fillId="0" borderId="6" xfId="0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6" xfId="1" applyNumberFormat="1" applyFont="1" applyBorder="1"/>
    <xf numFmtId="165" fontId="0" fillId="0" borderId="7" xfId="0" applyNumberFormat="1" applyFont="1" applyFill="1" applyBorder="1" applyAlignment="1">
      <alignment horizontal="center"/>
    </xf>
    <xf numFmtId="168" fontId="1" fillId="0" borderId="0" xfId="1" applyNumberFormat="1" applyFont="1" applyFill="1" applyBorder="1" applyAlignment="1">
      <alignment horizontal="center"/>
    </xf>
    <xf numFmtId="168" fontId="1" fillId="0" borderId="6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elhage/Downloads/#FINAL Purchased Energy and Class Billing Units - Dec2017A - 1.0295 TL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elhage/Downloads/#FINAL 20YR TREND Weather Purchased Energy and Class Billing Units - Dec2017A - 1.0295 TLF - 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sid TEST 1"/>
      <sheetName val="CSMUR Comparison"/>
      <sheetName val="GS&lt;50 TEST"/>
      <sheetName val="GS 50-1000 test"/>
      <sheetName val="LU TEST"/>
      <sheetName val="Evidence Tables"/>
      <sheetName val="Summary_"/>
      <sheetName val="Exhibit"/>
      <sheetName val="Total Energy Summary"/>
      <sheetName val="Billing Units Summary"/>
      <sheetName val="Normalized Load Summary"/>
      <sheetName val="Resid"/>
      <sheetName val="CSMUR"/>
      <sheetName val="GS&lt;50"/>
      <sheetName val="GS 50-1000"/>
      <sheetName val="GS 1-5"/>
      <sheetName val="LU"/>
      <sheetName val="Street Light"/>
      <sheetName val="Scttred Load"/>
      <sheetName val="TO Pop"/>
      <sheetName val="TO Unempl"/>
      <sheetName val="TO Uneml Rate"/>
      <sheetName val="GDP"/>
      <sheetName val="Interval Factor"/>
      <sheetName val="EconIndExtend"/>
      <sheetName val="Fit Customer Adjustment"/>
      <sheetName val="HDD10"/>
      <sheetName val="CDD"/>
      <sheetName val="Mar'11 vs 2011EDR"/>
      <sheetName val="DW stats"/>
      <sheetName val="Dew Po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10">
          <cell r="C310">
            <v>24378163944.021832</v>
          </cell>
        </row>
        <row r="311">
          <cell r="C311">
            <v>24123762642.052731</v>
          </cell>
        </row>
        <row r="312">
          <cell r="C312">
            <v>24036018049.336922</v>
          </cell>
        </row>
        <row r="313">
          <cell r="C313">
            <v>23818034337.083706</v>
          </cell>
        </row>
        <row r="314">
          <cell r="C314">
            <v>23651837544.689182</v>
          </cell>
        </row>
        <row r="315">
          <cell r="C315">
            <v>23475341650.153458</v>
          </cell>
        </row>
        <row r="316">
          <cell r="C316">
            <v>23396699144.108292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sid TEST 1"/>
      <sheetName val="CSMUR Comparison"/>
      <sheetName val="GS&lt;50 TEST"/>
      <sheetName val="GS 50-1000 test"/>
      <sheetName val="LU TEST"/>
      <sheetName val="Evidence Tables"/>
      <sheetName val="Summary_"/>
      <sheetName val="Exhibit"/>
      <sheetName val="Total Energy Summary"/>
      <sheetName val="Billing Units Summary"/>
      <sheetName val="Normalized Load Summary"/>
      <sheetName val="Resid"/>
      <sheetName val="CSMUR"/>
      <sheetName val="GS&lt;50"/>
      <sheetName val="GS 50-1000"/>
      <sheetName val="GS 1-5"/>
      <sheetName val="LU"/>
      <sheetName val="Street Light"/>
      <sheetName val="Scttred Load"/>
      <sheetName val="TO Pop"/>
      <sheetName val="TO Unempl"/>
      <sheetName val="TO Uneml Rate"/>
      <sheetName val="GDP"/>
      <sheetName val="Interval Factor"/>
      <sheetName val="EconIndExtend"/>
      <sheetName val="Fit Customer Adjustment"/>
      <sheetName val="HDD10"/>
      <sheetName val="CDD"/>
      <sheetName val="Mar'11 vs 2011EDR"/>
      <sheetName val="DW stats"/>
      <sheetName val="Dew Po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10">
          <cell r="B310">
            <v>24472741299.304852</v>
          </cell>
        </row>
        <row r="311">
          <cell r="B311">
            <v>24227106222.428535</v>
          </cell>
        </row>
        <row r="312">
          <cell r="B312">
            <v>24149514436.153328</v>
          </cell>
        </row>
        <row r="313">
          <cell r="B313">
            <v>23938910367.645069</v>
          </cell>
        </row>
        <row r="314">
          <cell r="B314">
            <v>23781479800.343342</v>
          </cell>
        </row>
        <row r="315">
          <cell r="B315">
            <v>23613750130.900402</v>
          </cell>
        </row>
        <row r="316">
          <cell r="B316">
            <v>23545859869.90464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4">
          <cell r="B4">
            <v>32509</v>
          </cell>
        </row>
      </sheetData>
      <sheetData sheetId="28">
        <row r="370">
          <cell r="F370">
            <v>247.70000000000002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abSelected="1" view="pageBreakPreview" zoomScaleNormal="100" zoomScaleSheetLayoutView="100" workbookViewId="0">
      <selection activeCell="A2" sqref="A2"/>
    </sheetView>
  </sheetViews>
  <sheetFormatPr defaultColWidth="9.109375" defaultRowHeight="14.4" x14ac:dyDescent="0.3"/>
  <cols>
    <col min="1" max="1" width="2.6640625" style="17" customWidth="1"/>
    <col min="2" max="2" width="9.109375" style="3"/>
    <col min="3" max="4" width="11" style="3" customWidth="1"/>
    <col min="5" max="5" width="3" style="3" customWidth="1"/>
    <col min="6" max="7" width="11" style="3" customWidth="1"/>
    <col min="8" max="16384" width="9.109375" style="3"/>
  </cols>
  <sheetData>
    <row r="1" spans="1:14" ht="15.6" x14ac:dyDescent="0.3">
      <c r="A1" s="1"/>
      <c r="B1" s="58" t="s">
        <v>0</v>
      </c>
      <c r="C1" s="58"/>
      <c r="D1" s="58"/>
      <c r="E1" s="58"/>
      <c r="F1" s="58"/>
      <c r="G1" s="58"/>
      <c r="H1" s="2"/>
      <c r="I1" s="2"/>
      <c r="J1" s="2"/>
      <c r="K1" s="2"/>
      <c r="L1" s="2"/>
      <c r="M1" s="2"/>
      <c r="N1" s="2"/>
    </row>
    <row r="2" spans="1:14" ht="15.6" x14ac:dyDescent="0.3">
      <c r="A2" s="1"/>
      <c r="B2" s="55"/>
      <c r="C2" s="55"/>
      <c r="D2" s="55"/>
      <c r="E2" s="55"/>
      <c r="F2" s="55"/>
      <c r="G2" s="55"/>
      <c r="H2" s="2"/>
      <c r="I2" s="2"/>
      <c r="J2" s="2"/>
      <c r="K2" s="2"/>
      <c r="L2" s="2"/>
      <c r="M2" s="2"/>
      <c r="N2" s="2"/>
    </row>
    <row r="3" spans="1:14" ht="15" thickBot="1" x14ac:dyDescent="0.35">
      <c r="A3" s="1"/>
      <c r="B3" s="1" t="s">
        <v>1</v>
      </c>
      <c r="C3" s="1" t="s">
        <v>2</v>
      </c>
      <c r="D3" s="1" t="s">
        <v>3</v>
      </c>
      <c r="E3" s="1"/>
      <c r="F3" s="1" t="s">
        <v>4</v>
      </c>
      <c r="G3" s="1" t="s">
        <v>5</v>
      </c>
    </row>
    <row r="4" spans="1:14" ht="10.5" customHeight="1" x14ac:dyDescent="0.3">
      <c r="A4" s="1">
        <v>1</v>
      </c>
      <c r="B4" s="24"/>
      <c r="C4" s="56"/>
      <c r="D4" s="56"/>
      <c r="E4" s="56"/>
      <c r="F4" s="56"/>
      <c r="G4" s="57"/>
    </row>
    <row r="5" spans="1:14" x14ac:dyDescent="0.3">
      <c r="A5" s="1">
        <f>A4+1</f>
        <v>2</v>
      </c>
      <c r="B5" s="6"/>
      <c r="C5" s="4"/>
      <c r="D5" s="4"/>
      <c r="E5" s="4"/>
      <c r="F5" s="4"/>
      <c r="G5" s="7"/>
    </row>
    <row r="6" spans="1:14" x14ac:dyDescent="0.3">
      <c r="A6" s="1">
        <f t="shared" ref="A6:A18" si="0">A5+1</f>
        <v>3</v>
      </c>
      <c r="B6" s="6"/>
      <c r="C6" s="59" t="s">
        <v>6</v>
      </c>
      <c r="D6" s="59"/>
      <c r="E6" s="8"/>
      <c r="F6" s="59" t="s">
        <v>7</v>
      </c>
      <c r="G6" s="60"/>
    </row>
    <row r="7" spans="1:14" s="12" customFormat="1" ht="28.8" x14ac:dyDescent="0.3">
      <c r="A7" s="1">
        <f t="shared" si="0"/>
        <v>4</v>
      </c>
      <c r="B7" s="9" t="s">
        <v>8</v>
      </c>
      <c r="C7" s="10" t="s">
        <v>9</v>
      </c>
      <c r="D7" s="10" t="s">
        <v>10</v>
      </c>
      <c r="E7" s="10"/>
      <c r="F7" s="10" t="s">
        <v>9</v>
      </c>
      <c r="G7" s="11" t="s">
        <v>10</v>
      </c>
    </row>
    <row r="8" spans="1:14" x14ac:dyDescent="0.3">
      <c r="A8" s="1">
        <f t="shared" si="0"/>
        <v>5</v>
      </c>
      <c r="B8" s="13">
        <f>'T1 F-2 Alternate Forecast'!B8</f>
        <v>2018</v>
      </c>
      <c r="C8" s="43">
        <v>1849.5210344827585</v>
      </c>
      <c r="D8" s="50">
        <v>1898.4399455535386</v>
      </c>
      <c r="E8" s="46"/>
      <c r="F8" s="44">
        <v>369.96</v>
      </c>
      <c r="G8" s="45">
        <v>387.98684210526318</v>
      </c>
    </row>
    <row r="9" spans="1:14" x14ac:dyDescent="0.3">
      <c r="A9" s="1">
        <f t="shared" si="0"/>
        <v>6</v>
      </c>
      <c r="B9" s="13">
        <f>'T1 F-2 Alternate Forecast'!B9</f>
        <v>2019</v>
      </c>
      <c r="C9" s="43">
        <v>1849.5210344827585</v>
      </c>
      <c r="D9" s="50">
        <v>1905.2227975110186</v>
      </c>
      <c r="E9" s="46"/>
      <c r="F9" s="44">
        <v>369.96</v>
      </c>
      <c r="G9" s="45">
        <v>388.81225563909783</v>
      </c>
    </row>
    <row r="10" spans="1:14" x14ac:dyDescent="0.3">
      <c r="A10" s="1">
        <f t="shared" si="0"/>
        <v>7</v>
      </c>
      <c r="B10" s="13">
        <f>'T1 F-2 Alternate Forecast'!B10</f>
        <v>2020</v>
      </c>
      <c r="C10" s="43">
        <v>1864.1228571428569</v>
      </c>
      <c r="D10" s="50">
        <v>1928.0275751879699</v>
      </c>
      <c r="E10" s="46"/>
      <c r="F10" s="44">
        <v>369.96</v>
      </c>
      <c r="G10" s="45">
        <v>389.63766917293236</v>
      </c>
    </row>
    <row r="11" spans="1:14" x14ac:dyDescent="0.3">
      <c r="A11" s="1">
        <f t="shared" si="0"/>
        <v>8</v>
      </c>
      <c r="B11" s="13">
        <f>'T1 F-2 Alternate Forecast'!B11</f>
        <v>2021</v>
      </c>
      <c r="C11" s="43">
        <v>1849.5210344827585</v>
      </c>
      <c r="D11" s="50">
        <v>1918.7885014259784</v>
      </c>
      <c r="E11" s="46"/>
      <c r="F11" s="44">
        <v>369.96</v>
      </c>
      <c r="G11" s="45">
        <v>390.46308270676695</v>
      </c>
    </row>
    <row r="12" spans="1:14" x14ac:dyDescent="0.3">
      <c r="A12" s="1">
        <f t="shared" si="0"/>
        <v>9</v>
      </c>
      <c r="B12" s="13">
        <f>'T1 F-2 Alternate Forecast'!B12</f>
        <v>2022</v>
      </c>
      <c r="C12" s="43">
        <v>1849.5210344827585</v>
      </c>
      <c r="D12" s="50">
        <v>1925.5713533834582</v>
      </c>
      <c r="E12" s="46"/>
      <c r="F12" s="44">
        <v>369.96</v>
      </c>
      <c r="G12" s="45">
        <v>391.2884962406016</v>
      </c>
    </row>
    <row r="13" spans="1:14" x14ac:dyDescent="0.3">
      <c r="A13" s="1">
        <f t="shared" si="0"/>
        <v>10</v>
      </c>
      <c r="B13" s="13">
        <f>'T1 F-2 Alternate Forecast'!B13</f>
        <v>2023</v>
      </c>
      <c r="C13" s="43">
        <v>1849.5210344827585</v>
      </c>
      <c r="D13" s="50">
        <v>1932.3542053409381</v>
      </c>
      <c r="E13" s="46"/>
      <c r="F13" s="44">
        <v>369.96</v>
      </c>
      <c r="G13" s="45">
        <v>392.11390977443614</v>
      </c>
    </row>
    <row r="14" spans="1:14" x14ac:dyDescent="0.3">
      <c r="A14" s="1">
        <f t="shared" si="0"/>
        <v>11</v>
      </c>
      <c r="B14" s="38">
        <f>'T1 F-2 Alternate Forecast'!B14</f>
        <v>2024</v>
      </c>
      <c r="C14" s="48">
        <v>1864.1228571428569</v>
      </c>
      <c r="D14" s="51">
        <v>1955.7729135338343</v>
      </c>
      <c r="E14" s="47"/>
      <c r="F14" s="49">
        <v>369.96</v>
      </c>
      <c r="G14" s="52">
        <v>392.93932330827079</v>
      </c>
    </row>
    <row r="15" spans="1:14" x14ac:dyDescent="0.3">
      <c r="A15" s="1">
        <f t="shared" si="0"/>
        <v>12</v>
      </c>
      <c r="B15" s="6" t="s">
        <v>11</v>
      </c>
      <c r="C15" s="4"/>
      <c r="D15" s="4"/>
      <c r="E15" s="4"/>
      <c r="F15" s="4"/>
      <c r="G15" s="7"/>
    </row>
    <row r="16" spans="1:14" x14ac:dyDescent="0.3">
      <c r="A16" s="1">
        <f t="shared" si="0"/>
        <v>13</v>
      </c>
      <c r="B16" s="6" t="s">
        <v>17</v>
      </c>
      <c r="C16" s="4"/>
      <c r="D16" s="4"/>
      <c r="E16" s="4"/>
      <c r="F16" s="4"/>
      <c r="G16" s="7"/>
    </row>
    <row r="17" spans="1:7" x14ac:dyDescent="0.3">
      <c r="A17" s="1">
        <f t="shared" si="0"/>
        <v>14</v>
      </c>
      <c r="B17" s="6" t="s">
        <v>18</v>
      </c>
      <c r="C17" s="4"/>
      <c r="D17" s="4"/>
      <c r="E17" s="4"/>
      <c r="F17" s="4"/>
      <c r="G17" s="7"/>
    </row>
    <row r="18" spans="1:7" ht="15" thickBot="1" x14ac:dyDescent="0.35">
      <c r="A18" s="1">
        <f t="shared" si="0"/>
        <v>15</v>
      </c>
      <c r="B18" s="14"/>
      <c r="C18" s="15"/>
      <c r="D18" s="15"/>
      <c r="E18" s="15"/>
      <c r="F18" s="15"/>
      <c r="G18" s="16"/>
    </row>
    <row r="19" spans="1:7" x14ac:dyDescent="0.3">
      <c r="D19" s="18"/>
      <c r="E19" s="18"/>
      <c r="F19" s="18"/>
      <c r="G19" s="18"/>
    </row>
    <row r="21" spans="1:7" x14ac:dyDescent="0.3">
      <c r="C21" s="19"/>
      <c r="D21" s="19"/>
      <c r="E21" s="19"/>
      <c r="F21" s="19"/>
      <c r="G21" s="19"/>
    </row>
    <row r="22" spans="1:7" x14ac:dyDescent="0.3">
      <c r="B22" s="20"/>
      <c r="C22" s="19"/>
      <c r="D22" s="19"/>
      <c r="E22" s="19"/>
      <c r="F22" s="19"/>
      <c r="G22" s="19"/>
    </row>
    <row r="23" spans="1:7" x14ac:dyDescent="0.3">
      <c r="C23" s="21"/>
      <c r="D23" s="21"/>
      <c r="E23" s="21"/>
      <c r="F23" s="21"/>
      <c r="G23" s="21"/>
    </row>
  </sheetData>
  <mergeCells count="3">
    <mergeCell ref="B1:G1"/>
    <mergeCell ref="C6:D6"/>
    <mergeCell ref="F6:G6"/>
  </mergeCells>
  <printOptions horizontalCentered="1"/>
  <pageMargins left="0.74803149606299213" right="0.70866141732283472" top="1.7716535433070868" bottom="0.74803149606299213" header="0.31496062992125984" footer="0.31496062992125984"/>
  <pageSetup fitToHeight="0" orientation="portrait" r:id="rId1"/>
  <headerFooter>
    <oddHeader>&amp;R&amp;10Toronto Hydro-Electric System Limited
EB-2018-0165
Exhibit 3
Tab 1
Schedule 1
Appendix B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view="pageBreakPreview" zoomScaleNormal="100" zoomScaleSheetLayoutView="100" workbookViewId="0">
      <selection activeCell="A2" sqref="A2"/>
    </sheetView>
  </sheetViews>
  <sheetFormatPr defaultColWidth="9.109375" defaultRowHeight="14.4" x14ac:dyDescent="0.3"/>
  <cols>
    <col min="1" max="1" width="2.6640625" style="17" customWidth="1"/>
    <col min="2" max="2" width="9.33203125" style="3" bestFit="1" customWidth="1"/>
    <col min="3" max="4" width="19.33203125" style="18" customWidth="1"/>
    <col min="5" max="5" width="9.33203125" style="18" customWidth="1"/>
    <col min="6" max="6" width="3" style="3" bestFit="1" customWidth="1"/>
    <col min="7" max="8" width="9.109375" style="3"/>
    <col min="9" max="9" width="9.88671875" style="3" bestFit="1" customWidth="1"/>
    <col min="10" max="16384" width="9.109375" style="3"/>
  </cols>
  <sheetData>
    <row r="1" spans="1:10" ht="15.6" x14ac:dyDescent="0.3">
      <c r="B1" s="61" t="s">
        <v>19</v>
      </c>
      <c r="C1" s="61"/>
      <c r="D1" s="61"/>
      <c r="E1" s="61"/>
      <c r="F1" s="2"/>
      <c r="G1" s="17"/>
      <c r="I1" s="22">
        <v>1000000</v>
      </c>
    </row>
    <row r="2" spans="1:10" x14ac:dyDescent="0.3">
      <c r="G2" s="17"/>
    </row>
    <row r="3" spans="1:10" s="5" customFormat="1" ht="15" thickBot="1" x14ac:dyDescent="0.35">
      <c r="A3" s="17"/>
      <c r="B3" s="1" t="s">
        <v>1</v>
      </c>
      <c r="C3" s="23" t="s">
        <v>2</v>
      </c>
      <c r="D3" s="23" t="s">
        <v>3</v>
      </c>
      <c r="E3" s="23" t="s">
        <v>4</v>
      </c>
      <c r="F3" s="1"/>
      <c r="G3" s="17"/>
      <c r="H3" s="3"/>
      <c r="I3" s="3"/>
    </row>
    <row r="4" spans="1:10" ht="11.25" customHeight="1" x14ac:dyDescent="0.3">
      <c r="A4" s="1">
        <f t="shared" ref="A4:A15" si="0">A3+1</f>
        <v>1</v>
      </c>
      <c r="B4" s="24"/>
      <c r="C4" s="25"/>
      <c r="D4" s="25"/>
      <c r="E4" s="26"/>
      <c r="J4" s="27"/>
    </row>
    <row r="5" spans="1:10" x14ac:dyDescent="0.3">
      <c r="A5" s="17">
        <f t="shared" si="0"/>
        <v>2</v>
      </c>
      <c r="B5" s="6"/>
      <c r="C5" s="28"/>
      <c r="D5" s="28"/>
      <c r="E5" s="29"/>
      <c r="J5" s="30"/>
    </row>
    <row r="6" spans="1:10" s="12" customFormat="1" ht="28.8" x14ac:dyDescent="0.3">
      <c r="A6" s="17">
        <f t="shared" si="0"/>
        <v>3</v>
      </c>
      <c r="B6" s="31"/>
      <c r="C6" s="32" t="s">
        <v>12</v>
      </c>
      <c r="D6" s="32" t="s">
        <v>13</v>
      </c>
      <c r="E6" s="33" t="s">
        <v>14</v>
      </c>
    </row>
    <row r="7" spans="1:10" x14ac:dyDescent="0.3">
      <c r="A7" s="17">
        <f t="shared" si="0"/>
        <v>4</v>
      </c>
      <c r="B7" s="13" t="s">
        <v>8</v>
      </c>
      <c r="C7" s="34" t="s">
        <v>15</v>
      </c>
      <c r="D7" s="34" t="s">
        <v>15</v>
      </c>
      <c r="E7" s="35" t="s">
        <v>16</v>
      </c>
    </row>
    <row r="8" spans="1:10" x14ac:dyDescent="0.3">
      <c r="A8" s="17">
        <f t="shared" si="0"/>
        <v>5</v>
      </c>
      <c r="B8" s="13">
        <v>2018</v>
      </c>
      <c r="C8" s="53">
        <f>'[1]Total Energy Summary'!C310/1000000</f>
        <v>24378.163944021831</v>
      </c>
      <c r="D8" s="53">
        <f>'[2]Total Energy Summary'!B310/1000000</f>
        <v>24472.741299304853</v>
      </c>
      <c r="E8" s="36">
        <f>D8/C8-1</f>
        <v>3.8795930448327631E-3</v>
      </c>
      <c r="F8" s="37"/>
    </row>
    <row r="9" spans="1:10" x14ac:dyDescent="0.3">
      <c r="A9" s="17">
        <f t="shared" si="0"/>
        <v>6</v>
      </c>
      <c r="B9" s="13">
        <v>2019</v>
      </c>
      <c r="C9" s="53">
        <f>'[1]Total Energy Summary'!C311/1000000</f>
        <v>24123.76264205273</v>
      </c>
      <c r="D9" s="53">
        <f>'[2]Total Energy Summary'!B311/1000000</f>
        <v>24227.106222428534</v>
      </c>
      <c r="E9" s="36">
        <f>D9/C9-1</f>
        <v>4.2838914438518838E-3</v>
      </c>
      <c r="F9" s="37"/>
    </row>
    <row r="10" spans="1:10" x14ac:dyDescent="0.3">
      <c r="A10" s="1">
        <f t="shared" si="0"/>
        <v>7</v>
      </c>
      <c r="B10" s="13">
        <v>2020</v>
      </c>
      <c r="C10" s="53">
        <f>'[1]Total Energy Summary'!C312/1000000</f>
        <v>24036.018049336923</v>
      </c>
      <c r="D10" s="53">
        <f>'[2]Total Energy Summary'!B312/1000000</f>
        <v>24149.514436153328</v>
      </c>
      <c r="E10" s="36">
        <f>D10/C10-1</f>
        <v>4.7219296716884962E-3</v>
      </c>
      <c r="F10" s="37"/>
    </row>
    <row r="11" spans="1:10" x14ac:dyDescent="0.3">
      <c r="A11" s="17">
        <f t="shared" si="0"/>
        <v>8</v>
      </c>
      <c r="B11" s="13">
        <v>2021</v>
      </c>
      <c r="C11" s="53">
        <f>'[1]Total Energy Summary'!C313/1000000</f>
        <v>23818.034337083707</v>
      </c>
      <c r="D11" s="53">
        <f>'[2]Total Energy Summary'!B313/1000000</f>
        <v>23938.910367645069</v>
      </c>
      <c r="E11" s="36">
        <f>D11/C11-1</f>
        <v>5.074979272036817E-3</v>
      </c>
      <c r="F11" s="37"/>
    </row>
    <row r="12" spans="1:10" x14ac:dyDescent="0.3">
      <c r="A12" s="17">
        <f t="shared" si="0"/>
        <v>9</v>
      </c>
      <c r="B12" s="13">
        <v>2022</v>
      </c>
      <c r="C12" s="53">
        <f>'[1]Total Energy Summary'!C314/1000000</f>
        <v>23651.837544689181</v>
      </c>
      <c r="D12" s="53">
        <f>'[2]Total Energy Summary'!B314/1000000</f>
        <v>23781.479800343343</v>
      </c>
      <c r="E12" s="36">
        <f t="shared" ref="E12:E14" si="1">D12/C12-1</f>
        <v>5.4812762606375465E-3</v>
      </c>
      <c r="F12" s="37"/>
    </row>
    <row r="13" spans="1:10" x14ac:dyDescent="0.3">
      <c r="B13" s="13">
        <v>2023</v>
      </c>
      <c r="C13" s="53">
        <f>'[1]Total Energy Summary'!C315/1000000</f>
        <v>23475.341650153459</v>
      </c>
      <c r="D13" s="53">
        <f>'[2]Total Energy Summary'!B315/1000000</f>
        <v>23613.750130900404</v>
      </c>
      <c r="E13" s="36">
        <f t="shared" ref="E13" si="2">D13/C13-1</f>
        <v>5.8959091121912888E-3</v>
      </c>
      <c r="F13" s="37"/>
    </row>
    <row r="14" spans="1:10" x14ac:dyDescent="0.3">
      <c r="A14" s="17">
        <f>A12+1</f>
        <v>10</v>
      </c>
      <c r="B14" s="38">
        <v>2024</v>
      </c>
      <c r="C14" s="54">
        <f>'[1]Total Energy Summary'!C316/1000000</f>
        <v>23396.69914410829</v>
      </c>
      <c r="D14" s="54">
        <f>'[2]Total Energy Summary'!B316/1000000</f>
        <v>23545.859869904642</v>
      </c>
      <c r="E14" s="39">
        <f t="shared" si="1"/>
        <v>6.3752893037440916E-3</v>
      </c>
      <c r="F14" s="37"/>
    </row>
    <row r="15" spans="1:10" ht="15" thickBot="1" x14ac:dyDescent="0.35">
      <c r="A15" s="17">
        <f t="shared" si="0"/>
        <v>11</v>
      </c>
      <c r="B15" s="14"/>
      <c r="C15" s="40"/>
      <c r="D15" s="40"/>
      <c r="E15" s="41"/>
    </row>
    <row r="17" spans="1:10" x14ac:dyDescent="0.3">
      <c r="C17" s="42"/>
      <c r="D17" s="42"/>
    </row>
    <row r="18" spans="1:10" s="18" customFormat="1" x14ac:dyDescent="0.3">
      <c r="A18" s="17"/>
      <c r="B18" s="3"/>
      <c r="C18" s="42"/>
      <c r="D18" s="42"/>
      <c r="F18" s="3"/>
      <c r="G18" s="3"/>
      <c r="H18" s="3"/>
      <c r="I18" s="3"/>
      <c r="J18" s="3"/>
    </row>
  </sheetData>
  <mergeCells count="1">
    <mergeCell ref="B1:E1"/>
  </mergeCells>
  <printOptions horizontalCentered="1"/>
  <pageMargins left="0.74803149606299213" right="0.70866141732283472" top="1.7716535433070868" bottom="0.74803149606299213" header="0.31496062992125984" footer="0.31496062992125984"/>
  <pageSetup fitToHeight="0" orientation="portrait" r:id="rId1"/>
  <headerFooter>
    <oddHeader>&amp;R&amp;10Toronto Hydro-Electric System Limited
EB-2018-0165
Exhibit 3
Tab 1
Schedule 1
Appendix B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ED74E-2496-4AA8-B118-201B09CFF871}">
  <ds:schemaRefs>
    <ds:schemaRef ds:uri="http://schemas.microsoft.com/sharepoint/v3/field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12f68b52-648b-46a0-8463-d3282342a49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3027EE1-6FEF-4827-91CF-788A99CE6B9A}"/>
</file>

<file path=customXml/itemProps3.xml><?xml version="1.0" encoding="utf-8"?>
<ds:datastoreItem xmlns:ds="http://schemas.openxmlformats.org/officeDocument/2006/customXml" ds:itemID="{84B4F6BC-DF00-4E7A-B364-B1EC7B289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3A T1 F-1 HDD CDD</vt:lpstr>
      <vt:lpstr>T1 F-2 Alternate Forecast</vt:lpstr>
      <vt:lpstr>'3A T1 F-1 HDD CDD'!Print_Area</vt:lpstr>
      <vt:lpstr>'T1 F-2 Alternate Forecast'!Print_Area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HDD CDD Forecast</dc:title>
  <dc:creator>Mark Wells</dc:creator>
  <cp:lastModifiedBy>Elissar El-Hage</cp:lastModifiedBy>
  <cp:lastPrinted>2018-08-11T15:14:17Z</cp:lastPrinted>
  <dcterms:created xsi:type="dcterms:W3CDTF">2018-05-16T20:04:24Z</dcterms:created>
  <dcterms:modified xsi:type="dcterms:W3CDTF">2018-08-15T17:59:19Z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  <property fmtid="{D5CDD505-2E9C-101B-9397-08002B2CF9AE}" pid="3" name="SV_QUERY_LIST_4F35BF76-6C0D-4D9B-82B2-816C12CF3733">
    <vt:lpwstr>empty_477D106A-C0D6-4607-AEBD-E2C9D60EA279</vt:lpwstr>
  </property>
</Properties>
</file>