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EUS\Finance\Accounting\Terry Debbie\1 regulatory affairs\2018 PUC COS Application\Interrogatories\Supplemental Interrogatories\"/>
    </mc:Choice>
  </mc:AlternateContent>
  <bookViews>
    <workbookView xWindow="0" yWindow="0" windowWidth="23040" windowHeight="9120" activeTab="3"/>
  </bookViews>
  <sheets>
    <sheet name="2011" sheetId="1" r:id="rId1"/>
    <sheet name="2012" sheetId="2" r:id="rId2"/>
    <sheet name="2013" sheetId="3" r:id="rId3"/>
    <sheet name="2014" sheetId="4" r:id="rId4"/>
  </sheets>
  <calcPr calcId="152511" iterate="1"/>
</workbook>
</file>

<file path=xl/calcChain.xml><?xml version="1.0" encoding="utf-8"?>
<calcChain xmlns="http://schemas.openxmlformats.org/spreadsheetml/2006/main">
  <c r="AT26" i="3" l="1"/>
  <c r="AS26" i="3"/>
  <c r="AR26" i="2"/>
  <c r="AT33" i="4"/>
  <c r="AY33" i="4"/>
  <c r="AS33" i="4"/>
  <c r="AT31" i="4"/>
  <c r="AU31" i="4"/>
  <c r="AT30" i="4"/>
  <c r="AU30" i="4"/>
  <c r="AV30" i="4"/>
  <c r="AV31" i="4" s="1"/>
  <c r="AT29" i="4"/>
  <c r="AU29" i="4"/>
  <c r="AU33" i="4" s="1"/>
  <c r="AV29" i="4"/>
  <c r="AV33" i="4" s="1"/>
  <c r="AW29" i="4"/>
  <c r="AW33" i="4" s="1"/>
  <c r="AX29" i="4"/>
  <c r="AX33" i="4" s="1"/>
  <c r="AY29" i="4"/>
  <c r="AS29" i="4"/>
  <c r="AT28" i="4"/>
  <c r="AU28" i="4"/>
  <c r="AV28" i="4"/>
  <c r="AU26" i="3" s="1"/>
  <c r="AW28" i="4"/>
  <c r="AV26" i="3" s="1"/>
  <c r="AX28" i="4"/>
  <c r="AW26" i="3" s="1"/>
  <c r="AY28" i="4"/>
  <c r="AX26" i="3" s="1"/>
  <c r="AS28" i="4"/>
  <c r="AT27" i="4"/>
  <c r="AS26" i="2" s="1"/>
  <c r="AU27" i="4"/>
  <c r="AT26" i="2" s="1"/>
  <c r="AV27" i="4"/>
  <c r="AU26" i="2" s="1"/>
  <c r="AW27" i="4"/>
  <c r="AW30" i="4" s="1"/>
  <c r="AW31" i="4" s="1"/>
  <c r="AX27" i="4"/>
  <c r="AW26" i="2" s="1"/>
  <c r="AY27" i="4"/>
  <c r="AY30" i="4" s="1"/>
  <c r="AY31" i="4" s="1"/>
  <c r="AS27" i="4"/>
  <c r="AS30" i="4" s="1"/>
  <c r="AS31" i="4" s="1"/>
  <c r="AX26" i="2" l="1"/>
  <c r="AV26" i="2"/>
  <c r="AX30" i="4"/>
  <c r="AX31" i="4" s="1"/>
  <c r="AX25" i="3"/>
  <c r="AX27" i="3" s="1"/>
  <c r="AW25" i="3"/>
  <c r="AW27" i="3" s="1"/>
  <c r="AU25" i="3"/>
  <c r="AU27" i="3" s="1"/>
  <c r="AT25" i="3"/>
  <c r="AT27" i="3" s="1"/>
  <c r="AT23" i="3"/>
  <c r="AS23" i="3"/>
  <c r="AW22" i="3"/>
  <c r="AW23" i="3" s="1"/>
  <c r="AT22" i="3"/>
  <c r="AS22" i="3"/>
  <c r="AR22" i="3"/>
  <c r="AR23" i="3" s="1"/>
  <c r="AX21" i="3"/>
  <c r="AW21" i="3"/>
  <c r="AV21" i="3"/>
  <c r="AV22" i="3" s="1"/>
  <c r="AV23" i="3" s="1"/>
  <c r="AU21" i="3"/>
  <c r="AT21" i="3"/>
  <c r="AS21" i="3"/>
  <c r="AS25" i="3" s="1"/>
  <c r="AS27" i="3" s="1"/>
  <c r="AR21" i="3"/>
  <c r="AR25" i="3" s="1"/>
  <c r="AR27" i="3" s="1"/>
  <c r="AX20" i="3"/>
  <c r="AX25" i="2" s="1"/>
  <c r="AW20" i="3"/>
  <c r="AW25" i="2" s="1"/>
  <c r="AV20" i="3"/>
  <c r="AV25" i="2" s="1"/>
  <c r="AU20" i="3"/>
  <c r="AU25" i="2" s="1"/>
  <c r="AT20" i="3"/>
  <c r="AT25" i="2" s="1"/>
  <c r="AS20" i="3"/>
  <c r="AS25" i="2" s="1"/>
  <c r="AR20" i="3"/>
  <c r="AR25" i="2" s="1"/>
  <c r="AX21" i="2"/>
  <c r="AW21" i="2"/>
  <c r="AV21" i="2"/>
  <c r="AU21" i="2"/>
  <c r="AT21" i="2"/>
  <c r="AS21" i="2"/>
  <c r="AR21" i="2"/>
  <c r="AQ21" i="2"/>
  <c r="AX20" i="2"/>
  <c r="AX24" i="2" s="1"/>
  <c r="AW20" i="2"/>
  <c r="AW24" i="2" s="1"/>
  <c r="AW27" i="2" s="1"/>
  <c r="AV20" i="2"/>
  <c r="AV24" i="2" s="1"/>
  <c r="AU20" i="2"/>
  <c r="AU24" i="2" s="1"/>
  <c r="AT20" i="2"/>
  <c r="AT24" i="2" s="1"/>
  <c r="AS20" i="2"/>
  <c r="AS24" i="2" s="1"/>
  <c r="AR20" i="2"/>
  <c r="AR24" i="2" s="1"/>
  <c r="AR27" i="2" s="1"/>
  <c r="AQ20" i="2"/>
  <c r="AQ24" i="2" s="1"/>
  <c r="AQ27" i="2" s="1"/>
  <c r="AX19" i="2"/>
  <c r="AY15" i="1" s="1"/>
  <c r="AY16" i="1" s="1"/>
  <c r="AW19" i="2"/>
  <c r="AX15" i="1" s="1"/>
  <c r="AX16" i="1" s="1"/>
  <c r="AV19" i="2"/>
  <c r="AW15" i="1" s="1"/>
  <c r="AU19" i="2"/>
  <c r="AV15" i="1" s="1"/>
  <c r="AT19" i="2"/>
  <c r="AU15" i="1" s="1"/>
  <c r="AS19" i="2"/>
  <c r="AT15" i="1" s="1"/>
  <c r="AR19" i="2"/>
  <c r="AS15" i="1" s="1"/>
  <c r="AQ19" i="2"/>
  <c r="AR15" i="1" s="1"/>
  <c r="AY14" i="1"/>
  <c r="AX14" i="1"/>
  <c r="AW14" i="1"/>
  <c r="AV14" i="1"/>
  <c r="AU14" i="1"/>
  <c r="AT14" i="1"/>
  <c r="AS14" i="1"/>
  <c r="AR14" i="1"/>
  <c r="AR22" i="2" l="1"/>
  <c r="AU22" i="3"/>
  <c r="AU23" i="3" s="1"/>
  <c r="AR16" i="1"/>
  <c r="AQ22" i="2"/>
  <c r="AV25" i="3"/>
  <c r="AV27" i="3" s="1"/>
  <c r="AS16" i="1"/>
  <c r="AS27" i="2"/>
  <c r="AT16" i="1"/>
  <c r="AS22" i="2"/>
  <c r="AT27" i="2"/>
  <c r="AX27" i="2"/>
  <c r="AX22" i="2"/>
  <c r="AV16" i="1"/>
  <c r="AU22" i="2"/>
  <c r="AV27" i="2"/>
  <c r="AX22" i="3"/>
  <c r="AX23" i="3" s="1"/>
  <c r="AW22" i="2"/>
  <c r="AU16" i="1"/>
  <c r="AT22" i="2"/>
  <c r="AU27" i="2"/>
  <c r="AW16" i="1"/>
  <c r="AV22" i="2"/>
</calcChain>
</file>

<file path=xl/sharedStrings.xml><?xml version="1.0" encoding="utf-8"?>
<sst xmlns="http://schemas.openxmlformats.org/spreadsheetml/2006/main" count="786" uniqueCount="93">
  <si>
    <t>Tier 1</t>
  </si>
  <si>
    <t>Consumer</t>
  </si>
  <si>
    <t>Appliance Exchange</t>
  </si>
  <si>
    <t>PUC Distribution Inc.</t>
  </si>
  <si>
    <t>Residential</t>
  </si>
  <si>
    <t>EE</t>
  </si>
  <si>
    <t>Final; Released August 31, 2012</t>
  </si>
  <si>
    <t/>
  </si>
  <si>
    <t>Appliances</t>
  </si>
  <si>
    <t>Appliance Retirement</t>
  </si>
  <si>
    <t>Bi-Annual Retailer Event</t>
  </si>
  <si>
    <t>Products</t>
  </si>
  <si>
    <t>Conservation Instant Coupon Booklet</t>
  </si>
  <si>
    <t>HVAC Incentives</t>
  </si>
  <si>
    <t>Installations</t>
  </si>
  <si>
    <t>Retailer Co-op</t>
  </si>
  <si>
    <t>Custom retailer initiative; Not evaluated</t>
  </si>
  <si>
    <t>Business</t>
  </si>
  <si>
    <t>Direct Install Lighting</t>
  </si>
  <si>
    <t>Commercial &amp; Institutional</t>
  </si>
  <si>
    <t>Projects</t>
  </si>
  <si>
    <t>Retrofit</t>
  </si>
  <si>
    <t>Pre-2011 Programs Completed in 2011</t>
  </si>
  <si>
    <t>Electricity Retrofit Incentive Program</t>
  </si>
  <si>
    <t>Not evaluated; 2010 Evaluation findings used</t>
  </si>
  <si>
    <t>High Performance New Construction</t>
  </si>
  <si>
    <t>All Savings at the End User Level</t>
  </si>
  <si>
    <t>Net Annual Summer Peak Demand Savings (MW)</t>
  </si>
  <si>
    <t>Net Annual Energy Savings (MWh)</t>
  </si>
  <si>
    <t>Portfolio</t>
  </si>
  <si>
    <t>Program</t>
  </si>
  <si>
    <t>Initiative</t>
  </si>
  <si>
    <t>LDC</t>
  </si>
  <si>
    <t>Sector</t>
  </si>
  <si>
    <t xml:space="preserve">Conservation Resource Type </t>
  </si>
  <si>
    <t>(Implementation) Year</t>
  </si>
  <si>
    <t>Status</t>
  </si>
  <si>
    <t>Notes:</t>
  </si>
  <si>
    <t>Activity Unit Name</t>
  </si>
  <si>
    <t>Activity/Participation
(i.e. # of appliances)</t>
  </si>
  <si>
    <t>Gross Summer Peak Demand Savings (MW)</t>
  </si>
  <si>
    <t>Gross Energy Savings (MWh)</t>
  </si>
  <si>
    <t>C&amp;I</t>
  </si>
  <si>
    <t>Final; Released August 31, 2013</t>
  </si>
  <si>
    <t>Home Assistance</t>
  </si>
  <si>
    <t>Home Assistance Program</t>
  </si>
  <si>
    <t>Tier 1 - 2011 Adjustment</t>
  </si>
  <si>
    <t>Buildings</t>
  </si>
  <si>
    <t>Activity/ Participation
(i.e. # of appliances)</t>
  </si>
  <si>
    <t>Dx</t>
  </si>
  <si>
    <t>N/A</t>
  </si>
  <si>
    <t>Small Business Lighting</t>
  </si>
  <si>
    <t>Annual Coupons</t>
  </si>
  <si>
    <t>Custom loadshapes for some clotheslines, outdoor timers and power bars based on survey results.</t>
  </si>
  <si>
    <t>measures</t>
  </si>
  <si>
    <t>Dehumidifier Load Shape</t>
  </si>
  <si>
    <t>Bi-Annual Retailer Events</t>
  </si>
  <si>
    <t>Projects Completed</t>
  </si>
  <si>
    <t>HVAC</t>
  </si>
  <si>
    <t>Blended Load Shape used for furnaces</t>
  </si>
  <si>
    <t>Equipment</t>
  </si>
  <si>
    <t>peaksaverPLUS</t>
  </si>
  <si>
    <t>DR</t>
  </si>
  <si>
    <t>Devices</t>
  </si>
  <si>
    <t>peaksaverPLUS (IHD)</t>
  </si>
  <si>
    <t>Pre-2011</t>
  </si>
  <si>
    <t>HPNC</t>
  </si>
  <si>
    <t>n/a</t>
  </si>
  <si>
    <t>Residential Demand Response</t>
  </si>
  <si>
    <t>Commercial</t>
  </si>
  <si>
    <t>Other</t>
  </si>
  <si>
    <t>Time-of-Use Savings</t>
  </si>
  <si>
    <t>LDC Program Enabled Savings</t>
  </si>
  <si>
    <t>Program Enabled</t>
  </si>
  <si>
    <t>Homes</t>
  </si>
  <si>
    <t>Custom loadshapes for clotheslines, outdoor timers and power bars based on survey results.</t>
  </si>
  <si>
    <t>Notes</t>
  </si>
  <si>
    <t>Tx (Transmission) or Dx (Distribution) connected</t>
  </si>
  <si>
    <t>APPENDIX 2 - LDC Summary</t>
  </si>
  <si>
    <t xml:space="preserve">Total </t>
  </si>
  <si>
    <t>Check</t>
  </si>
  <si>
    <t>2011 from 2012</t>
  </si>
  <si>
    <t xml:space="preserve">total </t>
  </si>
  <si>
    <t>Check total</t>
  </si>
  <si>
    <t>2012 from 2013</t>
  </si>
  <si>
    <t>total</t>
  </si>
  <si>
    <t>check total</t>
  </si>
  <si>
    <t>2012 from 2014</t>
  </si>
  <si>
    <t>Total 2012</t>
  </si>
  <si>
    <t>Total 2011</t>
  </si>
  <si>
    <t>2013 from 2014</t>
  </si>
  <si>
    <t>Total 2013</t>
  </si>
  <si>
    <t>Total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</si>
</sst>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0.000"/>
    <numFmt numFmtId="166" formatCode="#,##0.000"/>
    <numFmt numFmtId="167" formatCode="#,##0.0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Fill="1"/>
    <xf numFmtId="3" fontId="3" fillId="0" borderId="0" xfId="0" applyNumberFormat="1" applyFont="1" applyFill="1"/>
    <xf numFmtId="3" fontId="3" fillId="0" borderId="0" xfId="0" applyNumberFormat="1" applyFont="1"/>
    <xf numFmtId="2" fontId="3" fillId="0" borderId="0" xfId="0" applyNumberFormat="1" applyFont="1" applyFill="1"/>
    <xf numFmtId="2" fontId="3" fillId="0" borderId="0" xfId="0" applyNumberFormat="1" applyFont="1"/>
    <xf numFmtId="4" fontId="3" fillId="0" borderId="0" xfId="0" applyNumberFormat="1" applyFont="1" applyFill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/>
    <xf numFmtId="3" fontId="6" fillId="0" borderId="3" xfId="0" applyNumberFormat="1" applyFont="1" applyFill="1" applyBorder="1"/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1" fontId="5" fillId="0" borderId="0" xfId="0" applyNumberFormat="1" applyFont="1" applyFill="1" applyBorder="1"/>
    <xf numFmtId="165" fontId="5" fillId="0" borderId="0" xfId="0" applyNumberFormat="1" applyFont="1" applyFill="1" applyBorder="1"/>
    <xf numFmtId="166" fontId="5" fillId="0" borderId="0" xfId="0" applyNumberFormat="1" applyFont="1" applyFill="1" applyBorder="1"/>
    <xf numFmtId="2" fontId="5" fillId="0" borderId="0" xfId="0" applyNumberFormat="1" applyFont="1" applyFill="1" applyBorder="1"/>
    <xf numFmtId="167" fontId="5" fillId="0" borderId="0" xfId="0" applyNumberFormat="1" applyFont="1" applyFill="1" applyBorder="1"/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3" borderId="0" xfId="0" applyFont="1" applyFill="1" applyBorder="1"/>
    <xf numFmtId="0" fontId="5" fillId="3" borderId="0" xfId="0" applyFont="1" applyFill="1" applyBorder="1" applyAlignment="1">
      <alignment horizontal="left"/>
    </xf>
    <xf numFmtId="1" fontId="5" fillId="3" borderId="0" xfId="0" applyNumberFormat="1" applyFont="1" applyFill="1" applyBorder="1"/>
    <xf numFmtId="166" fontId="5" fillId="3" borderId="0" xfId="0" applyNumberFormat="1" applyFont="1" applyFill="1" applyBorder="1"/>
    <xf numFmtId="165" fontId="5" fillId="3" borderId="0" xfId="0" applyNumberFormat="1" applyFont="1" applyFill="1" applyBorder="1"/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0" borderId="0" xfId="0" applyFont="1"/>
    <xf numFmtId="1" fontId="2" fillId="2" borderId="6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/>
    <xf numFmtId="3" fontId="6" fillId="0" borderId="3" xfId="0" applyNumberFormat="1" applyFont="1" applyFill="1" applyBorder="1"/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0" borderId="0" xfId="0" applyFont="1"/>
    <xf numFmtId="1" fontId="2" fillId="2" borderId="6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/>
    <xf numFmtId="3" fontId="6" fillId="0" borderId="3" xfId="0" applyNumberFormat="1" applyFont="1" applyFill="1" applyBorder="1"/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6" fillId="0" borderId="0" xfId="0" applyFont="1"/>
    <xf numFmtId="3" fontId="6" fillId="0" borderId="0" xfId="0" applyNumberFormat="1" applyFont="1"/>
    <xf numFmtId="166" fontId="6" fillId="0" borderId="0" xfId="0" applyNumberFormat="1" applyFont="1"/>
    <xf numFmtId="0" fontId="8" fillId="2" borderId="6" xfId="0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9" fillId="0" borderId="3" xfId="0" applyFont="1" applyFill="1" applyBorder="1"/>
    <xf numFmtId="3" fontId="9" fillId="0" borderId="3" xfId="0" applyNumberFormat="1" applyFont="1" applyFill="1" applyBorder="1"/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/>
    <xf numFmtId="3" fontId="9" fillId="0" borderId="0" xfId="0" applyNumberFormat="1" applyFont="1"/>
    <xf numFmtId="0" fontId="10" fillId="0" borderId="0" xfId="0" applyFont="1"/>
    <xf numFmtId="166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/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</cellXfs>
  <cellStyles count="3">
    <cellStyle name="Comma 2" xfId="1"/>
    <cellStyle name="Comma 3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6"/>
  <sheetViews>
    <sheetView workbookViewId="0">
      <pane xSplit="7" ySplit="2" topLeftCell="AQ6" activePane="bottomRight" state="frozen"/>
      <selection pane="topRight" activeCell="H1" sqref="H1"/>
      <selection pane="bottomLeft" activeCell="A3" sqref="A3"/>
      <selection pane="bottomRight" activeCell="G16" sqref="G16"/>
    </sheetView>
  </sheetViews>
  <sheetFormatPr defaultRowHeight="14.4" x14ac:dyDescent="0.3"/>
  <sheetData>
    <row r="1" spans="1:73" s="11" customFormat="1" ht="15.6" x14ac:dyDescent="0.3">
      <c r="A1" s="16" t="s">
        <v>26</v>
      </c>
      <c r="B1" s="15"/>
      <c r="C1" s="16"/>
      <c r="D1" s="16"/>
      <c r="E1" s="16"/>
      <c r="F1" s="17"/>
      <c r="G1" s="17"/>
      <c r="H1" s="16"/>
      <c r="I1" s="16"/>
      <c r="J1" s="18"/>
      <c r="K1" s="19"/>
      <c r="L1" s="19"/>
      <c r="M1" s="18"/>
      <c r="N1" s="20" t="s">
        <v>27</v>
      </c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2"/>
      <c r="AR1" s="20" t="s">
        <v>28</v>
      </c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2"/>
    </row>
    <row r="2" spans="1:73" s="11" customFormat="1" ht="93.6" x14ac:dyDescent="0.3">
      <c r="A2" s="12" t="s">
        <v>29</v>
      </c>
      <c r="B2" s="12" t="s">
        <v>30</v>
      </c>
      <c r="C2" s="12" t="s">
        <v>31</v>
      </c>
      <c r="D2" s="13" t="s">
        <v>32</v>
      </c>
      <c r="E2" s="13" t="s">
        <v>33</v>
      </c>
      <c r="F2" s="13" t="s">
        <v>34</v>
      </c>
      <c r="G2" s="14" t="s">
        <v>35</v>
      </c>
      <c r="H2" s="14" t="s">
        <v>36</v>
      </c>
      <c r="I2" s="14" t="s">
        <v>37</v>
      </c>
      <c r="J2" s="14" t="s">
        <v>38</v>
      </c>
      <c r="K2" s="14" t="s">
        <v>39</v>
      </c>
      <c r="L2" s="14" t="s">
        <v>40</v>
      </c>
      <c r="M2" s="14" t="s">
        <v>41</v>
      </c>
      <c r="N2" s="14">
        <v>2011</v>
      </c>
      <c r="O2" s="14">
        <v>2012</v>
      </c>
      <c r="P2" s="14">
        <v>2013</v>
      </c>
      <c r="Q2" s="14">
        <v>2014</v>
      </c>
      <c r="R2" s="14">
        <v>2015</v>
      </c>
      <c r="S2" s="14">
        <v>2016</v>
      </c>
      <c r="T2" s="14">
        <v>2017</v>
      </c>
      <c r="U2" s="14">
        <v>2018</v>
      </c>
      <c r="V2" s="14">
        <v>2019</v>
      </c>
      <c r="W2" s="14">
        <v>2020</v>
      </c>
      <c r="X2" s="14">
        <v>2021</v>
      </c>
      <c r="Y2" s="14">
        <v>2022</v>
      </c>
      <c r="Z2" s="14">
        <v>2023</v>
      </c>
      <c r="AA2" s="14">
        <v>2024</v>
      </c>
      <c r="AB2" s="14">
        <v>2025</v>
      </c>
      <c r="AC2" s="14">
        <v>2026</v>
      </c>
      <c r="AD2" s="14">
        <v>2027</v>
      </c>
      <c r="AE2" s="14">
        <v>2028</v>
      </c>
      <c r="AF2" s="14">
        <v>2029</v>
      </c>
      <c r="AG2" s="14">
        <v>2030</v>
      </c>
      <c r="AH2" s="14">
        <v>2031</v>
      </c>
      <c r="AI2" s="14">
        <v>2032</v>
      </c>
      <c r="AJ2" s="14">
        <v>2033</v>
      </c>
      <c r="AK2" s="14">
        <v>2034</v>
      </c>
      <c r="AL2" s="14">
        <v>2035</v>
      </c>
      <c r="AM2" s="14">
        <v>2036</v>
      </c>
      <c r="AN2" s="14">
        <v>2037</v>
      </c>
      <c r="AO2" s="14">
        <v>2038</v>
      </c>
      <c r="AP2" s="14">
        <v>2039</v>
      </c>
      <c r="AQ2" s="14">
        <v>2040</v>
      </c>
      <c r="AR2" s="14">
        <v>2011</v>
      </c>
      <c r="AS2" s="14">
        <v>2012</v>
      </c>
      <c r="AT2" s="14">
        <v>2013</v>
      </c>
      <c r="AU2" s="14">
        <v>2014</v>
      </c>
      <c r="AV2" s="14">
        <v>2015</v>
      </c>
      <c r="AW2" s="14">
        <v>2016</v>
      </c>
      <c r="AX2" s="14">
        <v>2017</v>
      </c>
      <c r="AY2" s="14">
        <v>2018</v>
      </c>
      <c r="AZ2" s="14">
        <v>2019</v>
      </c>
      <c r="BA2" s="14">
        <v>2020</v>
      </c>
      <c r="BB2" s="14">
        <v>2021</v>
      </c>
      <c r="BC2" s="14">
        <v>2022</v>
      </c>
      <c r="BD2" s="14">
        <v>2023</v>
      </c>
      <c r="BE2" s="14">
        <v>2024</v>
      </c>
      <c r="BF2" s="14">
        <v>2025</v>
      </c>
      <c r="BG2" s="14">
        <v>2026</v>
      </c>
      <c r="BH2" s="14">
        <v>2027</v>
      </c>
      <c r="BI2" s="14">
        <v>2028</v>
      </c>
      <c r="BJ2" s="14">
        <v>2029</v>
      </c>
      <c r="BK2" s="14">
        <v>2030</v>
      </c>
      <c r="BL2" s="14">
        <v>2031</v>
      </c>
      <c r="BM2" s="14">
        <v>2032</v>
      </c>
      <c r="BN2" s="14">
        <v>2033</v>
      </c>
      <c r="BO2" s="14">
        <v>2034</v>
      </c>
      <c r="BP2" s="14">
        <v>2035</v>
      </c>
      <c r="BQ2" s="14">
        <v>2036</v>
      </c>
      <c r="BR2" s="14">
        <v>2037</v>
      </c>
      <c r="BS2" s="14">
        <v>2038</v>
      </c>
      <c r="BT2" s="14">
        <v>2039</v>
      </c>
      <c r="BU2" s="14">
        <v>2040</v>
      </c>
    </row>
    <row r="3" spans="1:73" ht="15.6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10" t="s">
        <v>5</v>
      </c>
      <c r="G3" s="2">
        <v>2011</v>
      </c>
      <c r="H3" s="2" t="s">
        <v>6</v>
      </c>
      <c r="I3" s="2" t="s">
        <v>7</v>
      </c>
      <c r="J3" s="2" t="s">
        <v>8</v>
      </c>
      <c r="K3" s="3">
        <v>52.711661313504962</v>
      </c>
      <c r="L3" s="5">
        <v>1.2008048004086565E-2</v>
      </c>
      <c r="M3" s="3">
        <v>17.620976747266639</v>
      </c>
      <c r="N3" s="5">
        <v>6.1885291756214487E-3</v>
      </c>
      <c r="O3" s="5">
        <v>6.1885291756214487E-3</v>
      </c>
      <c r="P3" s="5">
        <v>6.1885291756214487E-3</v>
      </c>
      <c r="Q3" s="5">
        <v>3.9908730700703764E-3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  <c r="AO3" s="5">
        <v>0</v>
      </c>
      <c r="AP3" s="5">
        <v>0</v>
      </c>
      <c r="AQ3" s="5">
        <v>0</v>
      </c>
      <c r="AR3" s="7">
        <v>9.081236905973034</v>
      </c>
      <c r="AS3" s="7">
        <v>9.081236905973034</v>
      </c>
      <c r="AT3" s="7">
        <v>9.081236905973034</v>
      </c>
      <c r="AU3" s="7">
        <v>7.1159732192403746</v>
      </c>
      <c r="AV3" s="7">
        <v>0</v>
      </c>
      <c r="AW3" s="7">
        <v>0</v>
      </c>
      <c r="AX3" s="7">
        <v>0</v>
      </c>
      <c r="AY3" s="7">
        <v>0</v>
      </c>
      <c r="AZ3" s="7">
        <v>0</v>
      </c>
      <c r="BA3" s="7">
        <v>0</v>
      </c>
      <c r="BB3" s="7">
        <v>0</v>
      </c>
      <c r="BC3" s="7">
        <v>0</v>
      </c>
      <c r="BD3" s="7">
        <v>0</v>
      </c>
      <c r="BE3" s="7">
        <v>0</v>
      </c>
      <c r="BF3" s="7">
        <v>0</v>
      </c>
      <c r="BG3" s="7">
        <v>0</v>
      </c>
      <c r="BH3" s="7">
        <v>0</v>
      </c>
      <c r="BI3" s="7">
        <v>0</v>
      </c>
      <c r="BJ3" s="7">
        <v>0</v>
      </c>
      <c r="BK3" s="7">
        <v>0</v>
      </c>
      <c r="BL3" s="7">
        <v>0</v>
      </c>
      <c r="BM3" s="7">
        <v>0</v>
      </c>
      <c r="BN3" s="7">
        <v>0</v>
      </c>
      <c r="BO3" s="7">
        <v>0</v>
      </c>
      <c r="BP3" s="7">
        <v>0</v>
      </c>
      <c r="BQ3" s="7">
        <v>0</v>
      </c>
      <c r="BR3" s="7">
        <v>0</v>
      </c>
      <c r="BS3" s="7">
        <v>0</v>
      </c>
      <c r="BT3" s="7">
        <v>0</v>
      </c>
      <c r="BU3" s="7">
        <v>0</v>
      </c>
    </row>
    <row r="4" spans="1:73" ht="15.6" x14ac:dyDescent="0.3">
      <c r="A4" s="2" t="s">
        <v>0</v>
      </c>
      <c r="B4" s="2" t="s">
        <v>1</v>
      </c>
      <c r="C4" s="2" t="s">
        <v>9</v>
      </c>
      <c r="D4" s="1" t="s">
        <v>3</v>
      </c>
      <c r="E4" s="2" t="s">
        <v>4</v>
      </c>
      <c r="F4" s="9" t="s">
        <v>5</v>
      </c>
      <c r="G4" s="1">
        <v>2011</v>
      </c>
      <c r="H4" s="2" t="s">
        <v>6</v>
      </c>
      <c r="I4" s="2" t="s">
        <v>7</v>
      </c>
      <c r="J4" s="2" t="s">
        <v>8</v>
      </c>
      <c r="K4" s="4">
        <v>273.04343190906962</v>
      </c>
      <c r="L4" s="6">
        <v>3.4694162965734715E-2</v>
      </c>
      <c r="M4" s="4">
        <v>224.47099805462477</v>
      </c>
      <c r="N4" s="6">
        <v>1.7120294687905102E-2</v>
      </c>
      <c r="O4" s="6">
        <v>1.7120294687905102E-2</v>
      </c>
      <c r="P4" s="6">
        <v>1.7120294687905102E-2</v>
      </c>
      <c r="Q4" s="6">
        <v>1.6554291891264533E-2</v>
      </c>
      <c r="R4" s="6">
        <v>1.0661380512269079E-2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8">
        <v>115.08276727274369</v>
      </c>
      <c r="AS4" s="8">
        <v>115.08276727274369</v>
      </c>
      <c r="AT4" s="8">
        <v>115.08276727274369</v>
      </c>
      <c r="AU4" s="8">
        <v>114.57661676993429</v>
      </c>
      <c r="AV4" s="8">
        <v>81.087640290048597</v>
      </c>
      <c r="AW4" s="8">
        <v>0</v>
      </c>
      <c r="AX4" s="8">
        <v>0</v>
      </c>
      <c r="AY4" s="8">
        <v>0</v>
      </c>
      <c r="AZ4" s="8">
        <v>0</v>
      </c>
      <c r="BA4" s="8">
        <v>0</v>
      </c>
      <c r="BB4" s="8">
        <v>0</v>
      </c>
      <c r="BC4" s="8">
        <v>0</v>
      </c>
      <c r="BD4" s="8">
        <v>0</v>
      </c>
      <c r="BE4" s="8">
        <v>0</v>
      </c>
      <c r="BF4" s="8">
        <v>0</v>
      </c>
      <c r="BG4" s="8">
        <v>0</v>
      </c>
      <c r="BH4" s="8">
        <v>0</v>
      </c>
      <c r="BI4" s="8">
        <v>0</v>
      </c>
      <c r="BJ4" s="8">
        <v>0</v>
      </c>
      <c r="BK4" s="8">
        <v>0</v>
      </c>
      <c r="BL4" s="8">
        <v>0</v>
      </c>
      <c r="BM4" s="8">
        <v>0</v>
      </c>
      <c r="BN4" s="8">
        <v>0</v>
      </c>
      <c r="BO4" s="8">
        <v>0</v>
      </c>
      <c r="BP4" s="8">
        <v>0</v>
      </c>
      <c r="BQ4" s="8">
        <v>0</v>
      </c>
      <c r="BR4" s="8">
        <v>0</v>
      </c>
      <c r="BS4" s="8">
        <v>0</v>
      </c>
      <c r="BT4" s="8">
        <v>0</v>
      </c>
      <c r="BU4" s="8">
        <v>0</v>
      </c>
    </row>
    <row r="5" spans="1:73" ht="15.6" x14ac:dyDescent="0.3">
      <c r="A5" s="2" t="s">
        <v>0</v>
      </c>
      <c r="B5" s="2" t="s">
        <v>1</v>
      </c>
      <c r="C5" s="1" t="s">
        <v>10</v>
      </c>
      <c r="D5" s="1" t="s">
        <v>3</v>
      </c>
      <c r="E5" s="2" t="s">
        <v>4</v>
      </c>
      <c r="F5" s="9" t="s">
        <v>5</v>
      </c>
      <c r="G5" s="1">
        <v>2011</v>
      </c>
      <c r="H5" s="2" t="s">
        <v>6</v>
      </c>
      <c r="I5" s="2" t="s">
        <v>7</v>
      </c>
      <c r="J5" s="2" t="s">
        <v>11</v>
      </c>
      <c r="K5" s="4">
        <v>7560.9907658600168</v>
      </c>
      <c r="L5" s="6">
        <v>1.306614625600994E-2</v>
      </c>
      <c r="M5" s="4">
        <v>233.6867902294361</v>
      </c>
      <c r="N5" s="6">
        <v>1.4607805257431184E-2</v>
      </c>
      <c r="O5" s="6">
        <v>1.4607805257431184E-2</v>
      </c>
      <c r="P5" s="6">
        <v>1.4607805257431184E-2</v>
      </c>
      <c r="Q5" s="6">
        <v>1.4607805257431184E-2</v>
      </c>
      <c r="R5" s="6">
        <v>1.3590304390054762E-2</v>
      </c>
      <c r="S5" s="6">
        <v>1.2478727552580884E-2</v>
      </c>
      <c r="T5" s="6">
        <v>1.009382732112543E-2</v>
      </c>
      <c r="U5" s="6">
        <v>1.0028107784217973E-2</v>
      </c>
      <c r="V5" s="6">
        <v>1.2157185489068276E-2</v>
      </c>
      <c r="W5" s="6">
        <v>5.7669589143381382E-3</v>
      </c>
      <c r="X5" s="6">
        <v>8.2011654376883342E-4</v>
      </c>
      <c r="Y5" s="6">
        <v>8.1977541496226455E-4</v>
      </c>
      <c r="Z5" s="6">
        <v>8.1977541496226455E-4</v>
      </c>
      <c r="AA5" s="6">
        <v>7.6089683455550223E-4</v>
      </c>
      <c r="AB5" s="6">
        <v>7.6089683455550223E-4</v>
      </c>
      <c r="AC5" s="6">
        <v>6.4222513495471793E-4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6">
        <v>0</v>
      </c>
      <c r="AM5" s="6">
        <v>0</v>
      </c>
      <c r="AN5" s="6">
        <v>0</v>
      </c>
      <c r="AO5" s="6">
        <v>0</v>
      </c>
      <c r="AP5" s="6">
        <v>0</v>
      </c>
      <c r="AQ5" s="6">
        <v>0</v>
      </c>
      <c r="AR5" s="8">
        <v>255.30300833704518</v>
      </c>
      <c r="AS5" s="8">
        <v>255.30300833704518</v>
      </c>
      <c r="AT5" s="8">
        <v>255.30300833704518</v>
      </c>
      <c r="AU5" s="8">
        <v>255.30300833704518</v>
      </c>
      <c r="AV5" s="8">
        <v>233.32814787754211</v>
      </c>
      <c r="AW5" s="8">
        <v>209.32153847141217</v>
      </c>
      <c r="AX5" s="8">
        <v>157.81509609244756</v>
      </c>
      <c r="AY5" s="8">
        <v>157.23939294913825</v>
      </c>
      <c r="AZ5" s="8">
        <v>203.22086281477132</v>
      </c>
      <c r="BA5" s="8">
        <v>65.211803769563218</v>
      </c>
      <c r="BB5" s="8">
        <v>23.480660787273337</v>
      </c>
      <c r="BC5" s="8">
        <v>20.669369181989552</v>
      </c>
      <c r="BD5" s="8">
        <v>20.669369181989552</v>
      </c>
      <c r="BE5" s="8">
        <v>15.265197289271569</v>
      </c>
      <c r="BF5" s="8">
        <v>15.265197289271569</v>
      </c>
      <c r="BG5" s="8">
        <v>13.870069477783019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  <c r="BP5" s="8">
        <v>0</v>
      </c>
      <c r="BQ5" s="8">
        <v>0</v>
      </c>
      <c r="BR5" s="8">
        <v>0</v>
      </c>
      <c r="BS5" s="8">
        <v>0</v>
      </c>
      <c r="BT5" s="8">
        <v>0</v>
      </c>
      <c r="BU5" s="8">
        <v>0</v>
      </c>
    </row>
    <row r="6" spans="1:73" ht="15.6" x14ac:dyDescent="0.3">
      <c r="A6" s="2" t="s">
        <v>0</v>
      </c>
      <c r="B6" s="2" t="s">
        <v>1</v>
      </c>
      <c r="C6" s="1" t="s">
        <v>12</v>
      </c>
      <c r="D6" s="1" t="s">
        <v>3</v>
      </c>
      <c r="E6" s="2" t="s">
        <v>4</v>
      </c>
      <c r="F6" s="9" t="s">
        <v>5</v>
      </c>
      <c r="G6" s="1">
        <v>2011</v>
      </c>
      <c r="H6" s="2" t="s">
        <v>6</v>
      </c>
      <c r="I6" s="2" t="s">
        <v>7</v>
      </c>
      <c r="J6" s="2" t="s">
        <v>11</v>
      </c>
      <c r="K6" s="4">
        <v>4397.8429467363103</v>
      </c>
      <c r="L6" s="6">
        <v>9.0917889049259952E-3</v>
      </c>
      <c r="M6" s="4">
        <v>150.41132526976844</v>
      </c>
      <c r="N6" s="6">
        <v>1.0293553994848135E-2</v>
      </c>
      <c r="O6" s="6">
        <v>1.0293553994848135E-2</v>
      </c>
      <c r="P6" s="6">
        <v>1.0293553994848135E-2</v>
      </c>
      <c r="Q6" s="6">
        <v>1.0293553994848135E-2</v>
      </c>
      <c r="R6" s="6">
        <v>9.6836227803784643E-3</v>
      </c>
      <c r="S6" s="6">
        <v>9.0172986206704178E-3</v>
      </c>
      <c r="T6" s="6">
        <v>7.655004087369432E-3</v>
      </c>
      <c r="U6" s="6">
        <v>7.5651761003738393E-3</v>
      </c>
      <c r="V6" s="6">
        <v>8.8414314745515581E-3</v>
      </c>
      <c r="W6" s="6">
        <v>5.0108709507936666E-3</v>
      </c>
      <c r="X6" s="6">
        <v>5.9897912466685282E-4</v>
      </c>
      <c r="Y6" s="6">
        <v>5.9853054441394329E-4</v>
      </c>
      <c r="Z6" s="6">
        <v>5.9853054441394329E-4</v>
      </c>
      <c r="AA6" s="6">
        <v>5.8619531587437935E-4</v>
      </c>
      <c r="AB6" s="6">
        <v>5.8619531587437935E-4</v>
      </c>
      <c r="AC6" s="6">
        <v>5.5472144060355342E-4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8">
        <v>166.00958775958543</v>
      </c>
      <c r="AS6" s="8">
        <v>166.00958775958543</v>
      </c>
      <c r="AT6" s="8">
        <v>166.00958775958543</v>
      </c>
      <c r="AU6" s="8">
        <v>166.00958775958543</v>
      </c>
      <c r="AV6" s="8">
        <v>152.83696672543761</v>
      </c>
      <c r="AW6" s="8">
        <v>138.44643311524555</v>
      </c>
      <c r="AX6" s="8">
        <v>109.02509969543019</v>
      </c>
      <c r="AY6" s="8">
        <v>108.23820652934879</v>
      </c>
      <c r="AZ6" s="8">
        <v>135.80136117368866</v>
      </c>
      <c r="BA6" s="8">
        <v>53.073143743953587</v>
      </c>
      <c r="BB6" s="8">
        <v>17.179278033884689</v>
      </c>
      <c r="BC6" s="8">
        <v>13.482463590141736</v>
      </c>
      <c r="BD6" s="8">
        <v>13.482463590141736</v>
      </c>
      <c r="BE6" s="8">
        <v>12.350274347411483</v>
      </c>
      <c r="BF6" s="8">
        <v>12.350274347411483</v>
      </c>
      <c r="BG6" s="8">
        <v>11.980261287234828</v>
      </c>
      <c r="BH6" s="8">
        <v>0</v>
      </c>
      <c r="BI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</row>
    <row r="7" spans="1:73" ht="15.6" x14ac:dyDescent="0.3">
      <c r="A7" s="2" t="s">
        <v>0</v>
      </c>
      <c r="B7" s="2" t="s">
        <v>1</v>
      </c>
      <c r="C7" s="1" t="s">
        <v>13</v>
      </c>
      <c r="D7" s="1" t="s">
        <v>3</v>
      </c>
      <c r="E7" s="2" t="s">
        <v>4</v>
      </c>
      <c r="F7" s="9" t="s">
        <v>5</v>
      </c>
      <c r="G7" s="1">
        <v>2011</v>
      </c>
      <c r="H7" s="2" t="s">
        <v>6</v>
      </c>
      <c r="I7" s="2" t="s">
        <v>7</v>
      </c>
      <c r="J7" s="2" t="s">
        <v>14</v>
      </c>
      <c r="K7" s="4">
        <v>407.24934505437307</v>
      </c>
      <c r="L7" s="6">
        <v>0.24908684965798658</v>
      </c>
      <c r="M7" s="4">
        <v>508.93096945563713</v>
      </c>
      <c r="N7" s="6">
        <v>0.14813136423291517</v>
      </c>
      <c r="O7" s="6">
        <v>0.14813136423291517</v>
      </c>
      <c r="P7" s="6">
        <v>0.14813136423291517</v>
      </c>
      <c r="Q7" s="6">
        <v>0.14813136423291517</v>
      </c>
      <c r="R7" s="6">
        <v>0.14813136423291517</v>
      </c>
      <c r="S7" s="6">
        <v>0.14813136423291517</v>
      </c>
      <c r="T7" s="6">
        <v>0.14813136423291517</v>
      </c>
      <c r="U7" s="6">
        <v>0.14813136423291517</v>
      </c>
      <c r="V7" s="6">
        <v>0.14813136423291517</v>
      </c>
      <c r="W7" s="6">
        <v>0.14813136423291517</v>
      </c>
      <c r="X7" s="6">
        <v>0.14813136423291517</v>
      </c>
      <c r="Y7" s="6">
        <v>0.14813136423291517</v>
      </c>
      <c r="Z7" s="6">
        <v>0.14813136423291517</v>
      </c>
      <c r="AA7" s="6">
        <v>0.14813136423291517</v>
      </c>
      <c r="AB7" s="6">
        <v>0.14813136423291517</v>
      </c>
      <c r="AC7" s="6">
        <v>0.14813136423291517</v>
      </c>
      <c r="AD7" s="6">
        <v>0.14813136423291517</v>
      </c>
      <c r="AE7" s="6">
        <v>0.14813136423291517</v>
      </c>
      <c r="AF7" s="6">
        <v>0.14646649557825253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8">
        <v>302.46049723637304</v>
      </c>
      <c r="AS7" s="8">
        <v>302.46049723637304</v>
      </c>
      <c r="AT7" s="8">
        <v>302.46049723637304</v>
      </c>
      <c r="AU7" s="8">
        <v>302.46049723637304</v>
      </c>
      <c r="AV7" s="8">
        <v>302.46049723637304</v>
      </c>
      <c r="AW7" s="8">
        <v>302.46049723637304</v>
      </c>
      <c r="AX7" s="8">
        <v>302.46049723637304</v>
      </c>
      <c r="AY7" s="8">
        <v>302.46049723637304</v>
      </c>
      <c r="AZ7" s="8">
        <v>302.46049723637304</v>
      </c>
      <c r="BA7" s="8">
        <v>302.46049723637304</v>
      </c>
      <c r="BB7" s="8">
        <v>302.46049723637304</v>
      </c>
      <c r="BC7" s="8">
        <v>302.46049723637304</v>
      </c>
      <c r="BD7" s="8">
        <v>302.46049723637304</v>
      </c>
      <c r="BE7" s="8">
        <v>302.46049723637304</v>
      </c>
      <c r="BF7" s="8">
        <v>302.46049723637304</v>
      </c>
      <c r="BG7" s="8">
        <v>302.46049723637304</v>
      </c>
      <c r="BH7" s="8">
        <v>302.46049723637304</v>
      </c>
      <c r="BI7" s="8">
        <v>302.46049723637304</v>
      </c>
      <c r="BJ7" s="8">
        <v>300.97118517702921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</row>
    <row r="8" spans="1:73" ht="15.6" x14ac:dyDescent="0.3">
      <c r="A8" s="2" t="s">
        <v>0</v>
      </c>
      <c r="B8" s="2" t="s">
        <v>1</v>
      </c>
      <c r="C8" s="1" t="s">
        <v>15</v>
      </c>
      <c r="D8" s="1" t="s">
        <v>3</v>
      </c>
      <c r="E8" s="2" t="s">
        <v>4</v>
      </c>
      <c r="F8" s="9" t="s">
        <v>5</v>
      </c>
      <c r="G8" s="1">
        <v>2011</v>
      </c>
      <c r="H8" s="2" t="s">
        <v>6</v>
      </c>
      <c r="I8" s="2" t="s">
        <v>16</v>
      </c>
      <c r="J8" s="2" t="s">
        <v>11</v>
      </c>
      <c r="K8" s="4">
        <v>0</v>
      </c>
      <c r="L8" s="6">
        <v>0</v>
      </c>
      <c r="M8" s="4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</row>
    <row r="9" spans="1:73" ht="15.6" x14ac:dyDescent="0.3">
      <c r="A9" s="2" t="s">
        <v>0</v>
      </c>
      <c r="B9" s="1" t="s">
        <v>17</v>
      </c>
      <c r="C9" s="1" t="s">
        <v>18</v>
      </c>
      <c r="D9" s="1" t="s">
        <v>3</v>
      </c>
      <c r="E9" s="1" t="s">
        <v>19</v>
      </c>
      <c r="F9" s="9" t="s">
        <v>5</v>
      </c>
      <c r="G9" s="1">
        <v>2011</v>
      </c>
      <c r="H9" s="2" t="s">
        <v>6</v>
      </c>
      <c r="I9" s="2" t="s">
        <v>7</v>
      </c>
      <c r="J9" s="2" t="s">
        <v>20</v>
      </c>
      <c r="K9" s="4">
        <v>182</v>
      </c>
      <c r="L9" s="6">
        <v>0.21186047044350304</v>
      </c>
      <c r="M9" s="4">
        <v>621.29651761889068</v>
      </c>
      <c r="N9" s="6">
        <v>0.2268641332026364</v>
      </c>
      <c r="O9" s="6">
        <v>0.22604322202304189</v>
      </c>
      <c r="P9" s="6">
        <v>0.22473149236975298</v>
      </c>
      <c r="Q9" s="6">
        <v>0.18912065343795323</v>
      </c>
      <c r="R9" s="6">
        <v>0.18912065343795323</v>
      </c>
      <c r="S9" s="6">
        <v>0.18893806180818834</v>
      </c>
      <c r="T9" s="6">
        <v>3.7921512975919024E-2</v>
      </c>
      <c r="U9" s="6">
        <v>3.6757835373967498E-2</v>
      </c>
      <c r="V9" s="6">
        <v>3.6757835373967498E-2</v>
      </c>
      <c r="W9" s="6">
        <v>3.6757835373967498E-2</v>
      </c>
      <c r="X9" s="6">
        <v>3.6602294308360123E-2</v>
      </c>
      <c r="Y9" s="6">
        <v>3.6602294308360123E-2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8">
        <v>576.89812235236923</v>
      </c>
      <c r="AS9" s="8">
        <v>574.83584435167836</v>
      </c>
      <c r="AT9" s="8">
        <v>571.17202982164531</v>
      </c>
      <c r="AU9" s="8">
        <v>468.0276524740861</v>
      </c>
      <c r="AV9" s="8">
        <v>468.0276524740861</v>
      </c>
      <c r="AW9" s="8">
        <v>467.59128604297615</v>
      </c>
      <c r="AX9" s="8">
        <v>92.059895035802853</v>
      </c>
      <c r="AY9" s="8">
        <v>91.186396564100505</v>
      </c>
      <c r="AZ9" s="8">
        <v>91.186396564100505</v>
      </c>
      <c r="BA9" s="8">
        <v>91.186396564100505</v>
      </c>
      <c r="BB9" s="8">
        <v>90.163624987233987</v>
      </c>
      <c r="BC9" s="8">
        <v>90.163624987233987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</row>
    <row r="10" spans="1:73" ht="15.6" x14ac:dyDescent="0.3">
      <c r="A10" s="2" t="s">
        <v>0</v>
      </c>
      <c r="B10" s="1" t="s">
        <v>17</v>
      </c>
      <c r="C10" s="1" t="s">
        <v>21</v>
      </c>
      <c r="D10" s="1" t="s">
        <v>3</v>
      </c>
      <c r="E10" s="1" t="s">
        <v>19</v>
      </c>
      <c r="F10" s="9" t="s">
        <v>5</v>
      </c>
      <c r="G10" s="1">
        <v>2011</v>
      </c>
      <c r="H10" s="2" t="s">
        <v>6</v>
      </c>
      <c r="I10" s="2" t="s">
        <v>7</v>
      </c>
      <c r="J10" s="2" t="s">
        <v>20</v>
      </c>
      <c r="K10" s="4">
        <v>11</v>
      </c>
      <c r="L10" s="6">
        <v>0.17079500817245172</v>
      </c>
      <c r="M10" s="4">
        <v>949.08674385612267</v>
      </c>
      <c r="N10" s="6">
        <v>0.12781171956083245</v>
      </c>
      <c r="O10" s="6">
        <v>0.12781171956083245</v>
      </c>
      <c r="P10" s="6">
        <v>0.12781171956083245</v>
      </c>
      <c r="Q10" s="6">
        <v>0.12781171956083245</v>
      </c>
      <c r="R10" s="6">
        <v>0.12781171956083245</v>
      </c>
      <c r="S10" s="6">
        <v>0.12781171956083245</v>
      </c>
      <c r="T10" s="6">
        <v>0.12781171956083245</v>
      </c>
      <c r="U10" s="6">
        <v>0.12781171956083245</v>
      </c>
      <c r="V10" s="6">
        <v>0.10517794091418171</v>
      </c>
      <c r="W10" s="6">
        <v>0.10517794091418171</v>
      </c>
      <c r="X10" s="6">
        <v>0.10517794091418171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8">
        <v>724.44003400997678</v>
      </c>
      <c r="AS10" s="8">
        <v>724.44003400997678</v>
      </c>
      <c r="AT10" s="8">
        <v>724.44003400997678</v>
      </c>
      <c r="AU10" s="8">
        <v>724.44003400997678</v>
      </c>
      <c r="AV10" s="8">
        <v>724.44003400997678</v>
      </c>
      <c r="AW10" s="8">
        <v>724.44003400997678</v>
      </c>
      <c r="AX10" s="8">
        <v>724.44003400997678</v>
      </c>
      <c r="AY10" s="8">
        <v>724.44003400997678</v>
      </c>
      <c r="AZ10" s="8">
        <v>664.59201959551024</v>
      </c>
      <c r="BA10" s="8">
        <v>664.59201959551024</v>
      </c>
      <c r="BB10" s="8">
        <v>664.59201959551024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</row>
    <row r="11" spans="1:73" ht="15.6" x14ac:dyDescent="0.3">
      <c r="A11" s="2" t="s">
        <v>0</v>
      </c>
      <c r="B11" s="1" t="s">
        <v>22</v>
      </c>
      <c r="C11" s="1" t="s">
        <v>23</v>
      </c>
      <c r="D11" s="1" t="s">
        <v>3</v>
      </c>
      <c r="E11" s="1" t="s">
        <v>19</v>
      </c>
      <c r="F11" s="9" t="s">
        <v>5</v>
      </c>
      <c r="G11" s="1">
        <v>2011</v>
      </c>
      <c r="H11" s="2" t="s">
        <v>6</v>
      </c>
      <c r="I11" s="2" t="s">
        <v>24</v>
      </c>
      <c r="J11" s="2" t="s">
        <v>20</v>
      </c>
      <c r="K11" s="4">
        <v>5</v>
      </c>
      <c r="L11" s="6">
        <v>3.0138569999999996E-2</v>
      </c>
      <c r="M11" s="4">
        <v>175.12618869899998</v>
      </c>
      <c r="N11" s="6">
        <v>1.5672056399999999E-2</v>
      </c>
      <c r="O11" s="6">
        <v>1.5672056399999999E-2</v>
      </c>
      <c r="P11" s="6">
        <v>1.5672056399999999E-2</v>
      </c>
      <c r="Q11" s="6">
        <v>1.5672056399999999E-2</v>
      </c>
      <c r="R11" s="6">
        <v>1.5672056399999999E-2</v>
      </c>
      <c r="S11" s="6">
        <v>1.5672056399999999E-2</v>
      </c>
      <c r="T11" s="6">
        <v>1.5672056399999999E-2</v>
      </c>
      <c r="U11" s="6">
        <v>1.5672056399999999E-2</v>
      </c>
      <c r="V11" s="6">
        <v>1.5672056399999999E-2</v>
      </c>
      <c r="W11" s="6">
        <v>1.5672056399999999E-2</v>
      </c>
      <c r="X11" s="6">
        <v>1.5672056399999999E-2</v>
      </c>
      <c r="Y11" s="6">
        <v>1.5672056399999999E-2</v>
      </c>
      <c r="Z11" s="6">
        <v>1.5672056399999999E-2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R11" s="8">
        <v>91.065618123479993</v>
      </c>
      <c r="AS11" s="8">
        <v>91.065618123479993</v>
      </c>
      <c r="AT11" s="8">
        <v>91.065618123479993</v>
      </c>
      <c r="AU11" s="8">
        <v>91.065618123479993</v>
      </c>
      <c r="AV11" s="8">
        <v>91.065618123479993</v>
      </c>
      <c r="AW11" s="8">
        <v>91.065618123479993</v>
      </c>
      <c r="AX11" s="8">
        <v>91.065618123479993</v>
      </c>
      <c r="AY11" s="8">
        <v>91.065618123479993</v>
      </c>
      <c r="AZ11" s="8">
        <v>91.065618123479993</v>
      </c>
      <c r="BA11" s="8">
        <v>91.065618123479993</v>
      </c>
      <c r="BB11" s="8">
        <v>91.065618123479993</v>
      </c>
      <c r="BC11" s="8">
        <v>91.065618123479993</v>
      </c>
      <c r="BD11" s="8">
        <v>91.065618123479993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</row>
    <row r="12" spans="1:73" ht="15.6" x14ac:dyDescent="0.3">
      <c r="A12" s="2" t="s">
        <v>0</v>
      </c>
      <c r="B12" s="1" t="s">
        <v>22</v>
      </c>
      <c r="C12" s="1" t="s">
        <v>25</v>
      </c>
      <c r="D12" s="1" t="s">
        <v>3</v>
      </c>
      <c r="E12" s="1" t="s">
        <v>19</v>
      </c>
      <c r="F12" s="9" t="s">
        <v>5</v>
      </c>
      <c r="G12" s="1">
        <v>2011</v>
      </c>
      <c r="H12" s="2" t="s">
        <v>6</v>
      </c>
      <c r="I12" s="2" t="s">
        <v>24</v>
      </c>
      <c r="J12" s="2" t="s">
        <v>20</v>
      </c>
      <c r="K12" s="4">
        <v>3.0044592749311878</v>
      </c>
      <c r="L12" s="6">
        <v>0.19619263763835482</v>
      </c>
      <c r="M12" s="4">
        <v>1007.6453869105903</v>
      </c>
      <c r="N12" s="6">
        <v>9.8096318819177408E-2</v>
      </c>
      <c r="O12" s="6">
        <v>9.8096318819177408E-2</v>
      </c>
      <c r="P12" s="6">
        <v>9.8096318819177408E-2</v>
      </c>
      <c r="Q12" s="6">
        <v>9.8096318819177408E-2</v>
      </c>
      <c r="R12" s="6">
        <v>9.8096318819177408E-2</v>
      </c>
      <c r="S12" s="6">
        <v>9.8096318819177408E-2</v>
      </c>
      <c r="T12" s="6">
        <v>9.8096318819177408E-2</v>
      </c>
      <c r="U12" s="6">
        <v>9.8096318819177408E-2</v>
      </c>
      <c r="V12" s="6">
        <v>9.8096318819177408E-2</v>
      </c>
      <c r="W12" s="6">
        <v>9.8096318819177408E-2</v>
      </c>
      <c r="X12" s="6">
        <v>9.8096318819177408E-2</v>
      </c>
      <c r="Y12" s="6">
        <v>9.8096318819177408E-2</v>
      </c>
      <c r="Z12" s="6">
        <v>9.8096318819177408E-2</v>
      </c>
      <c r="AA12" s="6">
        <v>9.8096318819177408E-2</v>
      </c>
      <c r="AB12" s="6">
        <v>9.8096318819177408E-2</v>
      </c>
      <c r="AC12" s="6">
        <v>7.6296318819177408E-2</v>
      </c>
      <c r="AD12" s="6">
        <v>7.6296318819177408E-2</v>
      </c>
      <c r="AE12" s="6">
        <v>7.6296318819177408E-2</v>
      </c>
      <c r="AF12" s="6">
        <v>7.6296318819177408E-2</v>
      </c>
      <c r="AG12" s="6">
        <v>7.6296318819177408E-2</v>
      </c>
      <c r="AH12" s="6">
        <v>7.6296318819177408E-2</v>
      </c>
      <c r="AI12" s="6">
        <v>7.6296318819177408E-2</v>
      </c>
      <c r="AJ12" s="6">
        <v>7.6296318819177408E-2</v>
      </c>
      <c r="AK12" s="6">
        <v>7.6296318819177408E-2</v>
      </c>
      <c r="AL12" s="6">
        <v>7.6296318819177408E-2</v>
      </c>
      <c r="AM12" s="6">
        <v>7.6296318819177408E-2</v>
      </c>
      <c r="AN12" s="6">
        <v>0</v>
      </c>
      <c r="AO12" s="6">
        <v>0</v>
      </c>
      <c r="AP12" s="6">
        <v>0</v>
      </c>
      <c r="AQ12" s="6">
        <v>0</v>
      </c>
      <c r="AR12" s="8">
        <v>503.82269345529517</v>
      </c>
      <c r="AS12" s="8">
        <v>503.82269345529517</v>
      </c>
      <c r="AT12" s="8">
        <v>503.82269345529517</v>
      </c>
      <c r="AU12" s="8">
        <v>503.82269345529517</v>
      </c>
      <c r="AV12" s="8">
        <v>503.82269345529517</v>
      </c>
      <c r="AW12" s="8">
        <v>503.82269345529517</v>
      </c>
      <c r="AX12" s="8">
        <v>503.82269345529517</v>
      </c>
      <c r="AY12" s="8">
        <v>503.82269345529517</v>
      </c>
      <c r="AZ12" s="8">
        <v>503.82269345529517</v>
      </c>
      <c r="BA12" s="8">
        <v>503.82269345529517</v>
      </c>
      <c r="BB12" s="8">
        <v>503.82269345529517</v>
      </c>
      <c r="BC12" s="8">
        <v>503.82269345529517</v>
      </c>
      <c r="BD12" s="8">
        <v>503.82269345529517</v>
      </c>
      <c r="BE12" s="8">
        <v>503.82269345529517</v>
      </c>
      <c r="BF12" s="8">
        <v>503.82269345529517</v>
      </c>
      <c r="BG12" s="8">
        <v>391.8578934552952</v>
      </c>
      <c r="BH12" s="8">
        <v>391.8578934552952</v>
      </c>
      <c r="BI12" s="8">
        <v>391.8578934552952</v>
      </c>
      <c r="BJ12" s="8">
        <v>391.8578934552952</v>
      </c>
      <c r="BK12" s="8">
        <v>391.8578934552952</v>
      </c>
      <c r="BL12" s="8">
        <v>391.8578934552952</v>
      </c>
      <c r="BM12" s="8">
        <v>391.8578934552952</v>
      </c>
      <c r="BN12" s="8">
        <v>391.8578934552952</v>
      </c>
      <c r="BO12" s="8">
        <v>391.8578934552952</v>
      </c>
      <c r="BP12" s="8">
        <v>391.8578934552952</v>
      </c>
      <c r="BQ12" s="8">
        <v>391.8578934552952</v>
      </c>
      <c r="BR12" s="8">
        <v>0</v>
      </c>
      <c r="BS12" s="8">
        <v>0</v>
      </c>
      <c r="BT12" s="8">
        <v>0</v>
      </c>
      <c r="BU12" s="8">
        <v>0</v>
      </c>
    </row>
    <row r="14" spans="1:73" ht="15.6" x14ac:dyDescent="0.3">
      <c r="G14" s="1">
        <v>2011</v>
      </c>
      <c r="AR14" s="79">
        <f>SUM(AR2:AR13)</f>
        <v>4755.1635654528409</v>
      </c>
      <c r="AS14" s="79">
        <f t="shared" ref="AS14:AY14" si="0">SUM(AS2:AS13)</f>
        <v>4754.1012874521502</v>
      </c>
      <c r="AT14" s="79">
        <f t="shared" si="0"/>
        <v>4751.4374729221172</v>
      </c>
      <c r="AU14" s="79">
        <f t="shared" si="0"/>
        <v>4646.8216813850167</v>
      </c>
      <c r="AV14" s="79">
        <f t="shared" si="0"/>
        <v>4572.0692501922395</v>
      </c>
      <c r="AW14" s="79">
        <f t="shared" si="0"/>
        <v>4453.1481004547595</v>
      </c>
      <c r="AX14" s="79">
        <f t="shared" si="0"/>
        <v>3997.6889336488057</v>
      </c>
      <c r="AY14" s="79">
        <f t="shared" si="0"/>
        <v>3996.4528388677127</v>
      </c>
    </row>
    <row r="15" spans="1:73" x14ac:dyDescent="0.3">
      <c r="G15" s="78" t="s">
        <v>81</v>
      </c>
      <c r="AR15" s="79">
        <f>'2012'!AQ19</f>
        <v>-249.20709977678953</v>
      </c>
      <c r="AS15" s="79">
        <f>'2012'!AR19</f>
        <v>-249.20709977678953</v>
      </c>
      <c r="AT15" s="79">
        <f>'2012'!AS19</f>
        <v>-249.20709977678953</v>
      </c>
      <c r="AU15" s="79">
        <f>'2012'!AT19</f>
        <v>-249.20709977678953</v>
      </c>
      <c r="AV15" s="79">
        <f>'2012'!AU19</f>
        <v>-249.20709977678936</v>
      </c>
      <c r="AW15" s="79">
        <f>'2012'!AV19</f>
        <v>-251.14535217812357</v>
      </c>
      <c r="AX15" s="79">
        <f>'2012'!AW19</f>
        <v>-264.99417766341827</v>
      </c>
      <c r="AY15" s="79">
        <f>'2012'!AX19</f>
        <v>-264.99790112722241</v>
      </c>
    </row>
    <row r="16" spans="1:73" x14ac:dyDescent="0.3">
      <c r="G16" s="78" t="s">
        <v>89</v>
      </c>
      <c r="AR16" s="79">
        <f>AR14+AR15</f>
        <v>4505.9564656760513</v>
      </c>
      <c r="AS16" s="79">
        <f t="shared" ref="AS16:AY16" si="1">AS14+AS15</f>
        <v>4504.8941876753606</v>
      </c>
      <c r="AT16" s="79">
        <f t="shared" si="1"/>
        <v>4502.2303731453276</v>
      </c>
      <c r="AU16" s="79">
        <f t="shared" si="1"/>
        <v>4397.6145816082271</v>
      </c>
      <c r="AV16" s="79">
        <f t="shared" si="1"/>
        <v>4322.8621504154498</v>
      </c>
      <c r="AW16" s="79">
        <f t="shared" si="1"/>
        <v>4202.0027482766363</v>
      </c>
      <c r="AX16" s="79">
        <f t="shared" si="1"/>
        <v>3732.6947559853875</v>
      </c>
      <c r="AY16" s="79">
        <f t="shared" si="1"/>
        <v>3731.4549377404901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7"/>
  <sheetViews>
    <sheetView workbookViewId="0">
      <pane xSplit="7" ySplit="2" topLeftCell="AP17" activePane="bottomRight" state="frozen"/>
      <selection pane="topRight" activeCell="H1" sqref="H1"/>
      <selection pane="bottomLeft" activeCell="A3" sqref="A3"/>
      <selection pane="bottomRight" activeCell="G26" sqref="G26:G27"/>
    </sheetView>
  </sheetViews>
  <sheetFormatPr defaultRowHeight="14.4" x14ac:dyDescent="0.3"/>
  <sheetData>
    <row r="1" spans="1:72" ht="15.6" x14ac:dyDescent="0.3">
      <c r="A1" s="44" t="s">
        <v>26</v>
      </c>
      <c r="B1" s="42"/>
      <c r="C1" s="44"/>
      <c r="D1" s="44"/>
      <c r="E1" s="44"/>
      <c r="F1" s="45"/>
      <c r="G1" s="45"/>
      <c r="H1" s="44"/>
      <c r="I1" s="44"/>
      <c r="J1" s="46"/>
      <c r="K1" s="47"/>
      <c r="L1" s="46"/>
      <c r="M1" s="48" t="s">
        <v>27</v>
      </c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50"/>
      <c r="AQ1" s="48" t="s">
        <v>28</v>
      </c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50"/>
    </row>
    <row r="2" spans="1:72" ht="93.6" x14ac:dyDescent="0.3">
      <c r="A2" s="39" t="s">
        <v>29</v>
      </c>
      <c r="B2" s="39" t="s">
        <v>30</v>
      </c>
      <c r="C2" s="39" t="s">
        <v>31</v>
      </c>
      <c r="D2" s="41" t="s">
        <v>32</v>
      </c>
      <c r="E2" s="41" t="s">
        <v>33</v>
      </c>
      <c r="F2" s="41" t="s">
        <v>34</v>
      </c>
      <c r="G2" s="40" t="s">
        <v>35</v>
      </c>
      <c r="H2" s="40" t="s">
        <v>36</v>
      </c>
      <c r="I2" s="40" t="s">
        <v>38</v>
      </c>
      <c r="J2" s="43" t="s">
        <v>48</v>
      </c>
      <c r="K2" s="40" t="s">
        <v>40</v>
      </c>
      <c r="L2" s="40" t="s">
        <v>41</v>
      </c>
      <c r="M2" s="40">
        <v>2011</v>
      </c>
      <c r="N2" s="40">
        <v>2012</v>
      </c>
      <c r="O2" s="40">
        <v>2013</v>
      </c>
      <c r="P2" s="40">
        <v>2014</v>
      </c>
      <c r="Q2" s="40">
        <v>2015</v>
      </c>
      <c r="R2" s="40">
        <v>2016</v>
      </c>
      <c r="S2" s="40">
        <v>2017</v>
      </c>
      <c r="T2" s="40">
        <v>2018</v>
      </c>
      <c r="U2" s="40">
        <v>2019</v>
      </c>
      <c r="V2" s="40">
        <v>2020</v>
      </c>
      <c r="W2" s="40">
        <v>2021</v>
      </c>
      <c r="X2" s="40">
        <v>2022</v>
      </c>
      <c r="Y2" s="40">
        <v>2023</v>
      </c>
      <c r="Z2" s="40">
        <v>2024</v>
      </c>
      <c r="AA2" s="40">
        <v>2025</v>
      </c>
      <c r="AB2" s="40">
        <v>2026</v>
      </c>
      <c r="AC2" s="40">
        <v>2027</v>
      </c>
      <c r="AD2" s="40">
        <v>2028</v>
      </c>
      <c r="AE2" s="40">
        <v>2029</v>
      </c>
      <c r="AF2" s="40">
        <v>2030</v>
      </c>
      <c r="AG2" s="40">
        <v>2031</v>
      </c>
      <c r="AH2" s="40">
        <v>2032</v>
      </c>
      <c r="AI2" s="40">
        <v>2033</v>
      </c>
      <c r="AJ2" s="40">
        <v>2034</v>
      </c>
      <c r="AK2" s="40">
        <v>2035</v>
      </c>
      <c r="AL2" s="40">
        <v>2036</v>
      </c>
      <c r="AM2" s="40">
        <v>2037</v>
      </c>
      <c r="AN2" s="40">
        <v>2038</v>
      </c>
      <c r="AO2" s="40">
        <v>2039</v>
      </c>
      <c r="AP2" s="40">
        <v>2040</v>
      </c>
      <c r="AQ2" s="40">
        <v>2011</v>
      </c>
      <c r="AR2" s="40">
        <v>2012</v>
      </c>
      <c r="AS2" s="40">
        <v>2013</v>
      </c>
      <c r="AT2" s="40">
        <v>2014</v>
      </c>
      <c r="AU2" s="40">
        <v>2015</v>
      </c>
      <c r="AV2" s="40">
        <v>2016</v>
      </c>
      <c r="AW2" s="40">
        <v>2017</v>
      </c>
      <c r="AX2" s="40">
        <v>2018</v>
      </c>
      <c r="AY2" s="40">
        <v>2019</v>
      </c>
      <c r="AZ2" s="40">
        <v>2020</v>
      </c>
      <c r="BA2" s="40">
        <v>2021</v>
      </c>
      <c r="BB2" s="40">
        <v>2022</v>
      </c>
      <c r="BC2" s="40">
        <v>2023</v>
      </c>
      <c r="BD2" s="40">
        <v>2024</v>
      </c>
      <c r="BE2" s="40">
        <v>2025</v>
      </c>
      <c r="BF2" s="40">
        <v>2026</v>
      </c>
      <c r="BG2" s="40">
        <v>2027</v>
      </c>
      <c r="BH2" s="40">
        <v>2028</v>
      </c>
      <c r="BI2" s="40">
        <v>2029</v>
      </c>
      <c r="BJ2" s="40">
        <v>2030</v>
      </c>
      <c r="BK2" s="40">
        <v>2031</v>
      </c>
      <c r="BL2" s="40">
        <v>2032</v>
      </c>
      <c r="BM2" s="40">
        <v>2033</v>
      </c>
      <c r="BN2" s="40">
        <v>2034</v>
      </c>
      <c r="BO2" s="40">
        <v>2035</v>
      </c>
      <c r="BP2" s="40">
        <v>2036</v>
      </c>
      <c r="BQ2" s="40">
        <v>2037</v>
      </c>
      <c r="BR2" s="40">
        <v>2038</v>
      </c>
      <c r="BS2" s="40">
        <v>2039</v>
      </c>
      <c r="BT2" s="40">
        <v>2040</v>
      </c>
    </row>
    <row r="3" spans="1:72" ht="15.6" x14ac:dyDescent="0.3">
      <c r="A3" s="23" t="s">
        <v>0</v>
      </c>
      <c r="B3" s="23" t="s">
        <v>17</v>
      </c>
      <c r="C3" s="23" t="s">
        <v>18</v>
      </c>
      <c r="D3" s="24" t="s">
        <v>3</v>
      </c>
      <c r="E3" s="23" t="s">
        <v>42</v>
      </c>
      <c r="F3" s="25" t="s">
        <v>5</v>
      </c>
      <c r="G3" s="26">
        <v>2012</v>
      </c>
      <c r="H3" s="26" t="s">
        <v>43</v>
      </c>
      <c r="I3" s="23" t="s">
        <v>20</v>
      </c>
      <c r="J3" s="27">
        <v>274</v>
      </c>
      <c r="K3" s="28">
        <v>8.5994398827337143E-2</v>
      </c>
      <c r="L3" s="28">
        <v>156.85757011019695</v>
      </c>
      <c r="M3" s="29">
        <v>0</v>
      </c>
      <c r="N3" s="29">
        <v>0.33868606696891446</v>
      </c>
      <c r="O3" s="29">
        <v>0.33745696152765031</v>
      </c>
      <c r="P3" s="29">
        <v>0.33745696152765031</v>
      </c>
      <c r="Q3" s="29">
        <v>0.29735087852301006</v>
      </c>
      <c r="R3" s="29">
        <v>0.29691695141346419</v>
      </c>
      <c r="S3" s="29">
        <v>0.11461183043273038</v>
      </c>
      <c r="T3" s="29">
        <v>0.11461183043273038</v>
      </c>
      <c r="U3" s="29">
        <v>0.11194500705664351</v>
      </c>
      <c r="V3" s="29">
        <v>0.11194500705664351</v>
      </c>
      <c r="W3" s="29">
        <v>0.11194500705664351</v>
      </c>
      <c r="X3" s="29">
        <v>0.11077847425602566</v>
      </c>
      <c r="Y3" s="29">
        <v>0.11077847425602566</v>
      </c>
      <c r="Z3" s="29">
        <v>1.1320085077128478E-2</v>
      </c>
      <c r="AA3" s="29">
        <v>1.1320085077128478E-2</v>
      </c>
      <c r="AB3" s="29">
        <v>1.1320085077128478E-2</v>
      </c>
      <c r="AC3" s="29">
        <v>0</v>
      </c>
      <c r="AD3" s="29">
        <v>0</v>
      </c>
      <c r="AE3" s="29">
        <v>0</v>
      </c>
      <c r="AF3" s="29">
        <v>0</v>
      </c>
      <c r="AG3" s="29">
        <v>0</v>
      </c>
      <c r="AH3" s="29">
        <v>0</v>
      </c>
      <c r="AI3" s="29">
        <v>0</v>
      </c>
      <c r="AJ3" s="29">
        <v>0</v>
      </c>
      <c r="AK3" s="29">
        <v>0</v>
      </c>
      <c r="AL3" s="29">
        <v>0</v>
      </c>
      <c r="AM3" s="29">
        <v>0</v>
      </c>
      <c r="AN3" s="29">
        <v>0</v>
      </c>
      <c r="AO3" s="29">
        <v>0</v>
      </c>
      <c r="AP3" s="29">
        <v>0</v>
      </c>
      <c r="AQ3" s="29">
        <v>0</v>
      </c>
      <c r="AR3" s="29">
        <v>1244.484227342437</v>
      </c>
      <c r="AS3" s="30">
        <v>1240.863673463786</v>
      </c>
      <c r="AT3" s="30">
        <v>1239.3756982678908</v>
      </c>
      <c r="AU3" s="29">
        <v>1067.3101814579359</v>
      </c>
      <c r="AV3" s="29">
        <v>1065.6049008809641</v>
      </c>
      <c r="AW3" s="29">
        <v>404.25073850243774</v>
      </c>
      <c r="AX3" s="29">
        <v>404.25073850243774</v>
      </c>
      <c r="AY3" s="29">
        <v>401.5875947183219</v>
      </c>
      <c r="AZ3" s="29">
        <v>401.5875947183219</v>
      </c>
      <c r="BA3" s="29">
        <v>401.5875947183219</v>
      </c>
      <c r="BB3" s="29">
        <v>390.17332530405992</v>
      </c>
      <c r="BC3" s="29">
        <v>390.17332530405992</v>
      </c>
      <c r="BD3" s="29">
        <v>11.304466009688714</v>
      </c>
      <c r="BE3" s="29">
        <v>11.304466009688714</v>
      </c>
      <c r="BF3" s="29">
        <v>11.304466009688714</v>
      </c>
      <c r="BG3" s="29">
        <v>0</v>
      </c>
      <c r="BH3" s="29">
        <v>0</v>
      </c>
      <c r="BI3" s="29">
        <v>0</v>
      </c>
      <c r="BJ3" s="29">
        <v>0</v>
      </c>
      <c r="BK3" s="29">
        <v>0</v>
      </c>
      <c r="BL3" s="29">
        <v>0</v>
      </c>
      <c r="BM3" s="29">
        <v>0</v>
      </c>
      <c r="BN3" s="29">
        <v>0</v>
      </c>
      <c r="BO3" s="29">
        <v>0</v>
      </c>
      <c r="BP3" s="29">
        <v>0</v>
      </c>
      <c r="BQ3" s="29">
        <v>0</v>
      </c>
      <c r="BR3" s="29">
        <v>0</v>
      </c>
      <c r="BS3" s="29">
        <v>0</v>
      </c>
      <c r="BT3" s="29">
        <v>0</v>
      </c>
    </row>
    <row r="4" spans="1:72" ht="15.6" x14ac:dyDescent="0.3">
      <c r="A4" s="23" t="s">
        <v>0</v>
      </c>
      <c r="B4" s="23" t="s">
        <v>17</v>
      </c>
      <c r="C4" s="23" t="s">
        <v>21</v>
      </c>
      <c r="D4" s="24" t="s">
        <v>3</v>
      </c>
      <c r="E4" s="23" t="s">
        <v>42</v>
      </c>
      <c r="F4" s="25" t="s">
        <v>5</v>
      </c>
      <c r="G4" s="26">
        <v>2012</v>
      </c>
      <c r="H4" s="26" t="s">
        <v>43</v>
      </c>
      <c r="I4" s="23" t="s">
        <v>20</v>
      </c>
      <c r="J4" s="27">
        <v>18</v>
      </c>
      <c r="K4" s="28">
        <v>0.19697978446490483</v>
      </c>
      <c r="L4" s="28">
        <v>872.05429117364997</v>
      </c>
      <c r="M4" s="29">
        <v>0</v>
      </c>
      <c r="N4" s="29">
        <v>0.14810510110143218</v>
      </c>
      <c r="O4" s="29">
        <v>0.14810510110143218</v>
      </c>
      <c r="P4" s="29">
        <v>0.14810510110143218</v>
      </c>
      <c r="Q4" s="29">
        <v>0.14810510110143218</v>
      </c>
      <c r="R4" s="29">
        <v>0.14810510110143218</v>
      </c>
      <c r="S4" s="29">
        <v>0.1272058418874798</v>
      </c>
      <c r="T4" s="29">
        <v>0.12608617825497032</v>
      </c>
      <c r="U4" s="29">
        <v>0.12608617825497032</v>
      </c>
      <c r="V4" s="29">
        <v>0.11583464699611415</v>
      </c>
      <c r="W4" s="29">
        <v>0.1007361198002651</v>
      </c>
      <c r="X4" s="29">
        <v>0.10046292765335312</v>
      </c>
      <c r="Y4" s="29">
        <v>0.10046292765335312</v>
      </c>
      <c r="Z4" s="29">
        <v>3.8449577172341307E-2</v>
      </c>
      <c r="AA4" s="29">
        <v>3.8449577172341307E-2</v>
      </c>
      <c r="AB4" s="29">
        <v>3.8449577172341307E-2</v>
      </c>
      <c r="AC4" s="29">
        <v>2.123392606742493E-2</v>
      </c>
      <c r="AD4" s="29">
        <v>2.123392606742493E-2</v>
      </c>
      <c r="AE4" s="29">
        <v>2.123392606742493E-2</v>
      </c>
      <c r="AF4" s="29">
        <v>2.123392606742493E-2</v>
      </c>
      <c r="AG4" s="29">
        <v>2.123392606742493E-2</v>
      </c>
      <c r="AH4" s="29">
        <v>0</v>
      </c>
      <c r="AI4" s="29">
        <v>0</v>
      </c>
      <c r="AJ4" s="29">
        <v>0</v>
      </c>
      <c r="AK4" s="29">
        <v>0</v>
      </c>
      <c r="AL4" s="29">
        <v>0</v>
      </c>
      <c r="AM4" s="29">
        <v>0</v>
      </c>
      <c r="AN4" s="29">
        <v>0</v>
      </c>
      <c r="AO4" s="29">
        <v>0</v>
      </c>
      <c r="AP4" s="29">
        <v>0</v>
      </c>
      <c r="AQ4" s="29">
        <v>0</v>
      </c>
      <c r="AR4" s="29">
        <v>655.67991817567668</v>
      </c>
      <c r="AS4" s="29">
        <v>655.67991817567668</v>
      </c>
      <c r="AT4" s="29">
        <v>655.67991817567668</v>
      </c>
      <c r="AU4" s="29">
        <v>655.67991817567668</v>
      </c>
      <c r="AV4" s="29">
        <v>655.67991817567668</v>
      </c>
      <c r="AW4" s="29">
        <v>586.84017332458438</v>
      </c>
      <c r="AX4" s="29">
        <v>579.96203738564043</v>
      </c>
      <c r="AY4" s="29">
        <v>579.96203738564043</v>
      </c>
      <c r="AZ4" s="29">
        <v>541.59465443494048</v>
      </c>
      <c r="BA4" s="29">
        <v>448.84383220975411</v>
      </c>
      <c r="BB4" s="29">
        <v>426.43449173022844</v>
      </c>
      <c r="BC4" s="29">
        <v>426.43449173022844</v>
      </c>
      <c r="BD4" s="29">
        <v>55.840821106293461</v>
      </c>
      <c r="BE4" s="29">
        <v>55.840821106293461</v>
      </c>
      <c r="BF4" s="29">
        <v>55.840821106293461</v>
      </c>
      <c r="BG4" s="29">
        <v>25.160448039308779</v>
      </c>
      <c r="BH4" s="29">
        <v>25.160448039308779</v>
      </c>
      <c r="BI4" s="29">
        <v>25.160448039308779</v>
      </c>
      <c r="BJ4" s="29">
        <v>25.160448039308779</v>
      </c>
      <c r="BK4" s="29">
        <v>25.160448039308779</v>
      </c>
      <c r="BL4" s="29">
        <v>0</v>
      </c>
      <c r="BM4" s="29">
        <v>0</v>
      </c>
      <c r="BN4" s="29">
        <v>0</v>
      </c>
      <c r="BO4" s="29">
        <v>0</v>
      </c>
      <c r="BP4" s="29">
        <v>0</v>
      </c>
      <c r="BQ4" s="29">
        <v>0</v>
      </c>
      <c r="BR4" s="29">
        <v>0</v>
      </c>
      <c r="BS4" s="29">
        <v>0</v>
      </c>
      <c r="BT4" s="29">
        <v>0</v>
      </c>
    </row>
    <row r="5" spans="1:72" ht="15.6" x14ac:dyDescent="0.3">
      <c r="A5" s="23" t="s">
        <v>0</v>
      </c>
      <c r="B5" s="23" t="s">
        <v>1</v>
      </c>
      <c r="C5" s="23" t="s">
        <v>2</v>
      </c>
      <c r="D5" s="24" t="s">
        <v>3</v>
      </c>
      <c r="E5" s="23" t="s">
        <v>4</v>
      </c>
      <c r="F5" s="25" t="s">
        <v>5</v>
      </c>
      <c r="G5" s="26">
        <v>2012</v>
      </c>
      <c r="H5" s="26" t="s">
        <v>43</v>
      </c>
      <c r="I5" s="23" t="s">
        <v>8</v>
      </c>
      <c r="J5" s="27">
        <v>81.335991844595213</v>
      </c>
      <c r="K5" s="28">
        <v>1.6049962857979213E-2</v>
      </c>
      <c r="L5" s="28">
        <v>41.719809142617251</v>
      </c>
      <c r="M5" s="29">
        <v>0</v>
      </c>
      <c r="N5" s="29">
        <v>1.206764124660091E-2</v>
      </c>
      <c r="O5" s="29">
        <v>1.206764124660091E-2</v>
      </c>
      <c r="P5" s="29">
        <v>1.206764124660091E-2</v>
      </c>
      <c r="Q5" s="29">
        <v>1.2049172550715479E-2</v>
      </c>
      <c r="R5" s="29">
        <v>0</v>
      </c>
      <c r="S5" s="29">
        <v>0</v>
      </c>
      <c r="T5" s="29">
        <v>0</v>
      </c>
      <c r="U5" s="29">
        <v>0</v>
      </c>
      <c r="V5" s="29">
        <v>0</v>
      </c>
      <c r="W5" s="29">
        <v>0</v>
      </c>
      <c r="X5" s="29">
        <v>0</v>
      </c>
      <c r="Y5" s="29">
        <v>0</v>
      </c>
      <c r="Z5" s="29">
        <v>0</v>
      </c>
      <c r="AA5" s="29">
        <v>0</v>
      </c>
      <c r="AB5" s="29">
        <v>0</v>
      </c>
      <c r="AC5" s="29">
        <v>0</v>
      </c>
      <c r="AD5" s="29">
        <v>0</v>
      </c>
      <c r="AE5" s="29">
        <v>0</v>
      </c>
      <c r="AF5" s="29">
        <v>0</v>
      </c>
      <c r="AG5" s="29">
        <v>0</v>
      </c>
      <c r="AH5" s="29">
        <v>0</v>
      </c>
      <c r="AI5" s="29">
        <v>0</v>
      </c>
      <c r="AJ5" s="29">
        <v>0</v>
      </c>
      <c r="AK5" s="29">
        <v>0</v>
      </c>
      <c r="AL5" s="29">
        <v>0</v>
      </c>
      <c r="AM5" s="29">
        <v>0</v>
      </c>
      <c r="AN5" s="29">
        <v>0</v>
      </c>
      <c r="AO5" s="29">
        <v>0</v>
      </c>
      <c r="AP5" s="29">
        <v>0</v>
      </c>
      <c r="AQ5" s="29">
        <v>0</v>
      </c>
      <c r="AR5" s="29">
        <v>21.500934705839196</v>
      </c>
      <c r="AS5" s="29">
        <v>21.500934705839196</v>
      </c>
      <c r="AT5" s="29">
        <v>21.500934705839196</v>
      </c>
      <c r="AU5" s="29">
        <v>21.4844189929061</v>
      </c>
      <c r="AV5" s="29">
        <v>0</v>
      </c>
      <c r="AW5" s="29">
        <v>0</v>
      </c>
      <c r="AX5" s="29">
        <v>0</v>
      </c>
      <c r="AY5" s="29">
        <v>0</v>
      </c>
      <c r="AZ5" s="29">
        <v>0</v>
      </c>
      <c r="BA5" s="29">
        <v>0</v>
      </c>
      <c r="BB5" s="29">
        <v>0</v>
      </c>
      <c r="BC5" s="29">
        <v>0</v>
      </c>
      <c r="BD5" s="29">
        <v>0</v>
      </c>
      <c r="BE5" s="29">
        <v>0</v>
      </c>
      <c r="BF5" s="29">
        <v>0</v>
      </c>
      <c r="BG5" s="29">
        <v>0</v>
      </c>
      <c r="BH5" s="29">
        <v>0</v>
      </c>
      <c r="BI5" s="29">
        <v>0</v>
      </c>
      <c r="BJ5" s="29">
        <v>0</v>
      </c>
      <c r="BK5" s="29">
        <v>0</v>
      </c>
      <c r="BL5" s="29">
        <v>0</v>
      </c>
      <c r="BM5" s="29">
        <v>0</v>
      </c>
      <c r="BN5" s="29">
        <v>0</v>
      </c>
      <c r="BO5" s="29">
        <v>0</v>
      </c>
      <c r="BP5" s="29">
        <v>0</v>
      </c>
      <c r="BQ5" s="29">
        <v>0</v>
      </c>
      <c r="BR5" s="29">
        <v>0</v>
      </c>
      <c r="BS5" s="29">
        <v>0</v>
      </c>
      <c r="BT5" s="29">
        <v>0</v>
      </c>
    </row>
    <row r="6" spans="1:72" ht="15.6" x14ac:dyDescent="0.3">
      <c r="A6" s="23" t="s">
        <v>0</v>
      </c>
      <c r="B6" s="23" t="s">
        <v>1</v>
      </c>
      <c r="C6" s="23" t="s">
        <v>9</v>
      </c>
      <c r="D6" s="24" t="s">
        <v>3</v>
      </c>
      <c r="E6" s="23" t="s">
        <v>4</v>
      </c>
      <c r="F6" s="25" t="s">
        <v>5</v>
      </c>
      <c r="G6" s="26">
        <v>2012</v>
      </c>
      <c r="H6" s="26" t="s">
        <v>43</v>
      </c>
      <c r="I6" s="23" t="s">
        <v>8</v>
      </c>
      <c r="J6" s="27">
        <v>208.875555470211</v>
      </c>
      <c r="K6" s="28">
        <v>1.6442587242544521E-2</v>
      </c>
      <c r="L6" s="28">
        <v>177.10751588871287</v>
      </c>
      <c r="M6" s="29">
        <v>0</v>
      </c>
      <c r="N6" s="29">
        <v>1.2362847550785355E-2</v>
      </c>
      <c r="O6" s="29">
        <v>1.2362847550785355E-2</v>
      </c>
      <c r="P6" s="29">
        <v>1.2362847550785355E-2</v>
      </c>
      <c r="Q6" s="29">
        <v>1.201903581442299E-2</v>
      </c>
      <c r="R6" s="29">
        <v>6.603916708186849E-3</v>
      </c>
      <c r="S6" s="29">
        <v>0</v>
      </c>
      <c r="T6" s="29">
        <v>0</v>
      </c>
      <c r="U6" s="29">
        <v>0</v>
      </c>
      <c r="V6" s="29">
        <v>0</v>
      </c>
      <c r="W6" s="29">
        <v>0</v>
      </c>
      <c r="X6" s="29">
        <v>0</v>
      </c>
      <c r="Y6" s="29">
        <v>0</v>
      </c>
      <c r="Z6" s="29">
        <v>0</v>
      </c>
      <c r="AA6" s="29">
        <v>0</v>
      </c>
      <c r="AB6" s="29">
        <v>0</v>
      </c>
      <c r="AC6" s="29">
        <v>0</v>
      </c>
      <c r="AD6" s="29">
        <v>0</v>
      </c>
      <c r="AE6" s="29">
        <v>0</v>
      </c>
      <c r="AF6" s="29">
        <v>0</v>
      </c>
      <c r="AG6" s="29">
        <v>0</v>
      </c>
      <c r="AH6" s="29">
        <v>0</v>
      </c>
      <c r="AI6" s="29">
        <v>0</v>
      </c>
      <c r="AJ6" s="29">
        <v>0</v>
      </c>
      <c r="AK6" s="29">
        <v>0</v>
      </c>
      <c r="AL6" s="29">
        <v>0</v>
      </c>
      <c r="AM6" s="29">
        <v>0</v>
      </c>
      <c r="AN6" s="29">
        <v>0</v>
      </c>
      <c r="AO6" s="29">
        <v>0</v>
      </c>
      <c r="AP6" s="29">
        <v>0</v>
      </c>
      <c r="AQ6" s="29">
        <v>0</v>
      </c>
      <c r="AR6" s="29">
        <v>83.035719447310129</v>
      </c>
      <c r="AS6" s="29">
        <v>83.035719447310129</v>
      </c>
      <c r="AT6" s="29">
        <v>83.035719447310129</v>
      </c>
      <c r="AU6" s="29">
        <v>82.728264282310121</v>
      </c>
      <c r="AV6" s="29">
        <v>50.227643776774279</v>
      </c>
      <c r="AW6" s="29">
        <v>0</v>
      </c>
      <c r="AX6" s="29">
        <v>0</v>
      </c>
      <c r="AY6" s="29">
        <v>0</v>
      </c>
      <c r="AZ6" s="29">
        <v>0</v>
      </c>
      <c r="BA6" s="29">
        <v>0</v>
      </c>
      <c r="BB6" s="29">
        <v>0</v>
      </c>
      <c r="BC6" s="29">
        <v>0</v>
      </c>
      <c r="BD6" s="29">
        <v>0</v>
      </c>
      <c r="BE6" s="29">
        <v>0</v>
      </c>
      <c r="BF6" s="29">
        <v>0</v>
      </c>
      <c r="BG6" s="29">
        <v>0</v>
      </c>
      <c r="BH6" s="29">
        <v>0</v>
      </c>
      <c r="BI6" s="29">
        <v>0</v>
      </c>
      <c r="BJ6" s="29">
        <v>0</v>
      </c>
      <c r="BK6" s="29">
        <v>0</v>
      </c>
      <c r="BL6" s="29">
        <v>0</v>
      </c>
      <c r="BM6" s="29">
        <v>0</v>
      </c>
      <c r="BN6" s="29">
        <v>0</v>
      </c>
      <c r="BO6" s="29">
        <v>0</v>
      </c>
      <c r="BP6" s="29">
        <v>0</v>
      </c>
      <c r="BQ6" s="29">
        <v>0</v>
      </c>
      <c r="BR6" s="29">
        <v>0</v>
      </c>
      <c r="BS6" s="29">
        <v>0</v>
      </c>
      <c r="BT6" s="29">
        <v>0</v>
      </c>
    </row>
    <row r="7" spans="1:72" ht="15.6" x14ac:dyDescent="0.3">
      <c r="A7" s="23" t="s">
        <v>0</v>
      </c>
      <c r="B7" s="23" t="s">
        <v>1</v>
      </c>
      <c r="C7" s="23" t="s">
        <v>10</v>
      </c>
      <c r="D7" s="24" t="s">
        <v>3</v>
      </c>
      <c r="E7" s="23" t="s">
        <v>4</v>
      </c>
      <c r="F7" s="25" t="s">
        <v>5</v>
      </c>
      <c r="G7" s="26">
        <v>2012</v>
      </c>
      <c r="H7" s="26" t="s">
        <v>43</v>
      </c>
      <c r="I7" s="23" t="s">
        <v>11</v>
      </c>
      <c r="J7" s="27">
        <v>9216.5527993013293</v>
      </c>
      <c r="K7" s="28">
        <v>1.7100241112284684E-2</v>
      </c>
      <c r="L7" s="28">
        <v>253.86613372569104</v>
      </c>
      <c r="M7" s="29">
        <v>0</v>
      </c>
      <c r="N7" s="29">
        <v>1.2857324144574949E-2</v>
      </c>
      <c r="O7" s="29">
        <v>1.2857324144574949E-2</v>
      </c>
      <c r="P7" s="29">
        <v>1.2857324144574949E-2</v>
      </c>
      <c r="Q7" s="29">
        <v>1.2857324144574949E-2</v>
      </c>
      <c r="R7" s="29">
        <v>1.1768557084499701E-2</v>
      </c>
      <c r="S7" s="29">
        <v>9.9589726235811901E-3</v>
      </c>
      <c r="T7" s="29">
        <v>7.4556145991958606E-3</v>
      </c>
      <c r="U7" s="29">
        <v>7.4280874492416403E-3</v>
      </c>
      <c r="V7" s="29">
        <v>7.4280874492416403E-3</v>
      </c>
      <c r="W7" s="29">
        <v>4.7904555251473213E-3</v>
      </c>
      <c r="X7" s="29">
        <v>1.8742140260230638E-3</v>
      </c>
      <c r="Y7" s="29">
        <v>1.8740494666065028E-3</v>
      </c>
      <c r="Z7" s="29">
        <v>1.8740494666065028E-3</v>
      </c>
      <c r="AA7" s="29">
        <v>1.8418893935138278E-3</v>
      </c>
      <c r="AB7" s="29">
        <v>1.8418893935138278E-3</v>
      </c>
      <c r="AC7" s="29">
        <v>1.7961264637048036E-3</v>
      </c>
      <c r="AD7" s="29">
        <v>5.0395844073378908E-4</v>
      </c>
      <c r="AE7" s="29">
        <v>5.0395844073378908E-4</v>
      </c>
      <c r="AF7" s="29">
        <v>5.0395844073378908E-4</v>
      </c>
      <c r="AG7" s="29">
        <v>5.0395844073378908E-4</v>
      </c>
      <c r="AH7" s="29">
        <v>0</v>
      </c>
      <c r="AI7" s="29">
        <v>0</v>
      </c>
      <c r="AJ7" s="29">
        <v>0</v>
      </c>
      <c r="AK7" s="29">
        <v>0</v>
      </c>
      <c r="AL7" s="29">
        <v>0</v>
      </c>
      <c r="AM7" s="29">
        <v>0</v>
      </c>
      <c r="AN7" s="29">
        <v>0</v>
      </c>
      <c r="AO7" s="29">
        <v>0</v>
      </c>
      <c r="AP7" s="29">
        <v>0</v>
      </c>
      <c r="AQ7" s="29">
        <v>0</v>
      </c>
      <c r="AR7" s="29">
        <v>232.66522661031701</v>
      </c>
      <c r="AS7" s="29">
        <v>232.66522661031701</v>
      </c>
      <c r="AT7" s="29">
        <v>232.66522661031701</v>
      </c>
      <c r="AU7" s="29">
        <v>232.66522661031701</v>
      </c>
      <c r="AV7" s="29">
        <v>209.151237595499</v>
      </c>
      <c r="AW7" s="29">
        <v>170.06983010647892</v>
      </c>
      <c r="AX7" s="29">
        <v>116.00506708776238</v>
      </c>
      <c r="AY7" s="29">
        <v>115.7639292541634</v>
      </c>
      <c r="AZ7" s="29">
        <v>115.7639292541634</v>
      </c>
      <c r="BA7" s="29">
        <v>58.79926678173274</v>
      </c>
      <c r="BB7" s="29">
        <v>43.636725425008137</v>
      </c>
      <c r="BC7" s="29">
        <v>42.280567582459021</v>
      </c>
      <c r="BD7" s="29">
        <v>42.280567582459021</v>
      </c>
      <c r="BE7" s="29">
        <v>39.328754514370331</v>
      </c>
      <c r="BF7" s="29">
        <v>39.328754514370331</v>
      </c>
      <c r="BG7" s="29">
        <v>38.790756522207538</v>
      </c>
      <c r="BH7" s="29">
        <v>10.883938056061444</v>
      </c>
      <c r="BI7" s="29">
        <v>10.883938056061444</v>
      </c>
      <c r="BJ7" s="29">
        <v>10.883938056061444</v>
      </c>
      <c r="BK7" s="29">
        <v>10.883938056061444</v>
      </c>
      <c r="BL7" s="29">
        <v>0</v>
      </c>
      <c r="BM7" s="29">
        <v>0</v>
      </c>
      <c r="BN7" s="29">
        <v>0</v>
      </c>
      <c r="BO7" s="29">
        <v>0</v>
      </c>
      <c r="BP7" s="29">
        <v>0</v>
      </c>
      <c r="BQ7" s="29">
        <v>0</v>
      </c>
      <c r="BR7" s="29">
        <v>0</v>
      </c>
      <c r="BS7" s="29">
        <v>0</v>
      </c>
      <c r="BT7" s="29">
        <v>0</v>
      </c>
    </row>
    <row r="8" spans="1:72" ht="15.6" x14ac:dyDescent="0.3">
      <c r="A8" s="23" t="s">
        <v>0</v>
      </c>
      <c r="B8" s="23" t="s">
        <v>1</v>
      </c>
      <c r="C8" s="23" t="s">
        <v>12</v>
      </c>
      <c r="D8" s="24" t="s">
        <v>3</v>
      </c>
      <c r="E8" s="23" t="s">
        <v>4</v>
      </c>
      <c r="F8" s="25" t="s">
        <v>5</v>
      </c>
      <c r="G8" s="26">
        <v>2012</v>
      </c>
      <c r="H8" s="26" t="s">
        <v>43</v>
      </c>
      <c r="I8" s="23" t="s">
        <v>11</v>
      </c>
      <c r="J8" s="27">
        <v>268.36372810470846</v>
      </c>
      <c r="K8" s="29">
        <v>2.6623013456778858E-3</v>
      </c>
      <c r="L8" s="29">
        <v>12.146848918818662</v>
      </c>
      <c r="M8" s="29">
        <v>0</v>
      </c>
      <c r="N8" s="29">
        <v>2.0017303350961546E-3</v>
      </c>
      <c r="O8" s="29">
        <v>2.0017303350961546E-3</v>
      </c>
      <c r="P8" s="29">
        <v>2.0017303350961546E-3</v>
      </c>
      <c r="Q8" s="29">
        <v>2.0017303350961546E-3</v>
      </c>
      <c r="R8" s="29">
        <v>1.9932805997288023E-3</v>
      </c>
      <c r="S8" s="29">
        <v>1.9932805997288023E-3</v>
      </c>
      <c r="T8" s="29">
        <v>1.7001651450494536E-3</v>
      </c>
      <c r="U8" s="29">
        <v>1.6966155915027253E-3</v>
      </c>
      <c r="V8" s="29">
        <v>1.6966155915027253E-3</v>
      </c>
      <c r="W8" s="29">
        <v>1.6966155915027253E-3</v>
      </c>
      <c r="X8" s="29">
        <v>3.1208715152450568E-5</v>
      </c>
      <c r="Y8" s="29">
        <v>3.1187222167726461E-5</v>
      </c>
      <c r="Z8" s="29">
        <v>3.1187222167726461E-5</v>
      </c>
      <c r="AA8" s="29">
        <v>3.0064198196328756E-5</v>
      </c>
      <c r="AB8" s="29">
        <v>3.0064198196328756E-5</v>
      </c>
      <c r="AC8" s="29">
        <v>2.8082339031371021E-5</v>
      </c>
      <c r="AD8" s="29">
        <v>0</v>
      </c>
      <c r="AE8" s="29">
        <v>0</v>
      </c>
      <c r="AF8" s="29">
        <v>0</v>
      </c>
      <c r="AG8" s="29">
        <v>0</v>
      </c>
      <c r="AH8" s="29">
        <v>0</v>
      </c>
      <c r="AI8" s="29">
        <v>0</v>
      </c>
      <c r="AJ8" s="29">
        <v>0</v>
      </c>
      <c r="AK8" s="29">
        <v>0</v>
      </c>
      <c r="AL8" s="29">
        <v>0</v>
      </c>
      <c r="AM8" s="29">
        <v>0</v>
      </c>
      <c r="AN8" s="29">
        <v>0</v>
      </c>
      <c r="AO8" s="29">
        <v>0</v>
      </c>
      <c r="AP8" s="29">
        <v>0</v>
      </c>
      <c r="AQ8" s="29">
        <v>0</v>
      </c>
      <c r="AR8" s="29">
        <v>12.146848918818662</v>
      </c>
      <c r="AS8" s="29">
        <v>12.146848918818662</v>
      </c>
      <c r="AT8" s="29">
        <v>12.146848918818662</v>
      </c>
      <c r="AU8" s="29">
        <v>12.146848918818662</v>
      </c>
      <c r="AV8" s="29">
        <v>11.964360862473253</v>
      </c>
      <c r="AW8" s="29">
        <v>11.964360862473253</v>
      </c>
      <c r="AX8" s="29">
        <v>5.633976858270147</v>
      </c>
      <c r="AY8" s="29">
        <v>5.6028827692008063</v>
      </c>
      <c r="AZ8" s="29">
        <v>5.6028827692008063</v>
      </c>
      <c r="BA8" s="29">
        <v>5.6028827692008063</v>
      </c>
      <c r="BB8" s="29">
        <v>0.90999404549668583</v>
      </c>
      <c r="BC8" s="29">
        <v>0.73286726416411174</v>
      </c>
      <c r="BD8" s="29">
        <v>0.73286726416411174</v>
      </c>
      <c r="BE8" s="29">
        <v>0.62979048243554003</v>
      </c>
      <c r="BF8" s="29">
        <v>0.62979048243554003</v>
      </c>
      <c r="BG8" s="29">
        <v>0.60649135679069477</v>
      </c>
      <c r="BH8" s="29">
        <v>0</v>
      </c>
      <c r="BI8" s="29">
        <v>0</v>
      </c>
      <c r="BJ8" s="29">
        <v>0</v>
      </c>
      <c r="BK8" s="29">
        <v>0</v>
      </c>
      <c r="BL8" s="29">
        <v>0</v>
      </c>
      <c r="BM8" s="29">
        <v>0</v>
      </c>
      <c r="BN8" s="29">
        <v>0</v>
      </c>
      <c r="BO8" s="29">
        <v>0</v>
      </c>
      <c r="BP8" s="29">
        <v>0</v>
      </c>
      <c r="BQ8" s="29">
        <v>0</v>
      </c>
      <c r="BR8" s="29">
        <v>0</v>
      </c>
      <c r="BS8" s="29">
        <v>0</v>
      </c>
      <c r="BT8" s="29">
        <v>0</v>
      </c>
    </row>
    <row r="9" spans="1:72" ht="15.6" x14ac:dyDescent="0.3">
      <c r="A9" s="23" t="s">
        <v>0</v>
      </c>
      <c r="B9" s="23" t="s">
        <v>1</v>
      </c>
      <c r="C9" s="23" t="s">
        <v>13</v>
      </c>
      <c r="D9" s="24" t="s">
        <v>3</v>
      </c>
      <c r="E9" s="23" t="s">
        <v>4</v>
      </c>
      <c r="F9" s="25" t="s">
        <v>5</v>
      </c>
      <c r="G9" s="26">
        <v>2012</v>
      </c>
      <c r="H9" s="26" t="s">
        <v>43</v>
      </c>
      <c r="I9" s="23" t="s">
        <v>14</v>
      </c>
      <c r="J9" s="27">
        <v>404.89691819462774</v>
      </c>
      <c r="K9" s="28">
        <v>0.14964920147956262</v>
      </c>
      <c r="L9" s="28">
        <v>515.02540404293586</v>
      </c>
      <c r="M9" s="29">
        <v>0</v>
      </c>
      <c r="N9" s="29">
        <v>0.1125181966011749</v>
      </c>
      <c r="O9" s="29">
        <v>0.1125181966011749</v>
      </c>
      <c r="P9" s="29">
        <v>0.1125181966011749</v>
      </c>
      <c r="Q9" s="29">
        <v>0.1125181966011749</v>
      </c>
      <c r="R9" s="29">
        <v>0.1125181966011749</v>
      </c>
      <c r="S9" s="29">
        <v>0.1125181966011749</v>
      </c>
      <c r="T9" s="29">
        <v>0.1125181966011749</v>
      </c>
      <c r="U9" s="29">
        <v>0.1125181966011749</v>
      </c>
      <c r="V9" s="29">
        <v>0.1125181966011749</v>
      </c>
      <c r="W9" s="29">
        <v>0.1125181966011749</v>
      </c>
      <c r="X9" s="29">
        <v>0.1125181966011749</v>
      </c>
      <c r="Y9" s="29">
        <v>0.1125181966011749</v>
      </c>
      <c r="Z9" s="29">
        <v>0.1125181966011749</v>
      </c>
      <c r="AA9" s="29">
        <v>0.1125181966011749</v>
      </c>
      <c r="AB9" s="29">
        <v>0.1125181966011749</v>
      </c>
      <c r="AC9" s="29">
        <v>0.1125181966011749</v>
      </c>
      <c r="AD9" s="29">
        <v>0.1125181966011749</v>
      </c>
      <c r="AE9" s="29">
        <v>0.1125181966011749</v>
      </c>
      <c r="AF9" s="29">
        <v>0.10993429635740853</v>
      </c>
      <c r="AG9" s="29">
        <v>0</v>
      </c>
      <c r="AH9" s="29">
        <v>0</v>
      </c>
      <c r="AI9" s="29">
        <v>0</v>
      </c>
      <c r="AJ9" s="29">
        <v>0</v>
      </c>
      <c r="AK9" s="29">
        <v>0</v>
      </c>
      <c r="AL9" s="29">
        <v>0</v>
      </c>
      <c r="AM9" s="29">
        <v>0</v>
      </c>
      <c r="AN9" s="29">
        <v>0</v>
      </c>
      <c r="AO9" s="29">
        <v>0</v>
      </c>
      <c r="AP9" s="29">
        <v>0</v>
      </c>
      <c r="AQ9" s="29">
        <v>0</v>
      </c>
      <c r="AR9" s="29">
        <v>214.53230180657482</v>
      </c>
      <c r="AS9" s="29">
        <v>214.53230180657482</v>
      </c>
      <c r="AT9" s="29">
        <v>214.53230180657482</v>
      </c>
      <c r="AU9" s="29">
        <v>214.53230180657482</v>
      </c>
      <c r="AV9" s="29">
        <v>214.53230180657482</v>
      </c>
      <c r="AW9" s="29">
        <v>214.53230180657482</v>
      </c>
      <c r="AX9" s="29">
        <v>214.53230180657482</v>
      </c>
      <c r="AY9" s="29">
        <v>214.53230180657482</v>
      </c>
      <c r="AZ9" s="29">
        <v>214.53230180657482</v>
      </c>
      <c r="BA9" s="29">
        <v>214.53230180657482</v>
      </c>
      <c r="BB9" s="29">
        <v>214.53230180657482</v>
      </c>
      <c r="BC9" s="29">
        <v>214.53230180657482</v>
      </c>
      <c r="BD9" s="29">
        <v>214.53230180657482</v>
      </c>
      <c r="BE9" s="29">
        <v>214.53230180657482</v>
      </c>
      <c r="BF9" s="29">
        <v>214.53230180657482</v>
      </c>
      <c r="BG9" s="29">
        <v>214.53230180657482</v>
      </c>
      <c r="BH9" s="29">
        <v>214.53230180657482</v>
      </c>
      <c r="BI9" s="29">
        <v>214.53230180657482</v>
      </c>
      <c r="BJ9" s="29">
        <v>212.2216375919204</v>
      </c>
      <c r="BK9" s="29">
        <v>0</v>
      </c>
      <c r="BL9" s="29">
        <v>0</v>
      </c>
      <c r="BM9" s="29">
        <v>0</v>
      </c>
      <c r="BN9" s="29">
        <v>0</v>
      </c>
      <c r="BO9" s="29">
        <v>0</v>
      </c>
      <c r="BP9" s="29">
        <v>0</v>
      </c>
      <c r="BQ9" s="29">
        <v>0</v>
      </c>
      <c r="BR9" s="29">
        <v>0</v>
      </c>
      <c r="BS9" s="29">
        <v>0</v>
      </c>
      <c r="BT9" s="29">
        <v>0</v>
      </c>
    </row>
    <row r="10" spans="1:72" ht="15.6" x14ac:dyDescent="0.3">
      <c r="A10" s="23" t="s">
        <v>0</v>
      </c>
      <c r="B10" s="23" t="s">
        <v>44</v>
      </c>
      <c r="C10" s="23" t="s">
        <v>45</v>
      </c>
      <c r="D10" s="24" t="s">
        <v>3</v>
      </c>
      <c r="E10" s="23" t="s">
        <v>4</v>
      </c>
      <c r="F10" s="25" t="s">
        <v>5</v>
      </c>
      <c r="G10" s="26">
        <v>2012</v>
      </c>
      <c r="H10" s="26" t="s">
        <v>43</v>
      </c>
      <c r="I10" s="23" t="s">
        <v>20</v>
      </c>
      <c r="J10" s="27">
        <v>18</v>
      </c>
      <c r="K10" s="28">
        <v>1.0786816771468145E-3</v>
      </c>
      <c r="L10" s="28">
        <v>-71.243837340386278</v>
      </c>
      <c r="M10" s="29">
        <v>0</v>
      </c>
      <c r="N10" s="29">
        <v>8.1103885499760476E-4</v>
      </c>
      <c r="O10" s="29">
        <v>8.018963080830869E-4</v>
      </c>
      <c r="P10" s="29">
        <v>8.018963080830869E-4</v>
      </c>
      <c r="Q10" s="29">
        <v>8.018963080830869E-4</v>
      </c>
      <c r="R10" s="29">
        <v>8.018963080830869E-4</v>
      </c>
      <c r="S10" s="29">
        <v>8.018963080830869E-4</v>
      </c>
      <c r="T10" s="29">
        <v>8.018963080830869E-4</v>
      </c>
      <c r="U10" s="29">
        <v>8.018963080830869E-4</v>
      </c>
      <c r="V10" s="29">
        <v>1.1059511452913285E-4</v>
      </c>
      <c r="W10" s="29">
        <v>1.1059511452913285E-4</v>
      </c>
      <c r="X10" s="29">
        <v>1.1059511452913285E-4</v>
      </c>
      <c r="Y10" s="29">
        <v>1.1059511452913285E-4</v>
      </c>
      <c r="Z10" s="29">
        <v>1.1059511452913285E-4</v>
      </c>
      <c r="AA10" s="29">
        <v>1.1059511452913285E-4</v>
      </c>
      <c r="AB10" s="29">
        <v>1.1059511452913285E-4</v>
      </c>
      <c r="AC10" s="29">
        <v>0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0</v>
      </c>
      <c r="AJ10" s="29">
        <v>0</v>
      </c>
      <c r="AK10" s="29">
        <v>0</v>
      </c>
      <c r="AL10" s="29">
        <v>0</v>
      </c>
      <c r="AM10" s="29">
        <v>0</v>
      </c>
      <c r="AN10" s="29">
        <v>0</v>
      </c>
      <c r="AO10" s="29">
        <v>0</v>
      </c>
      <c r="AP10" s="29">
        <v>0</v>
      </c>
      <c r="AQ10" s="29">
        <v>0</v>
      </c>
      <c r="AR10" s="31">
        <v>14.396000000000001</v>
      </c>
      <c r="AS10" s="29">
        <v>14.396000000000001</v>
      </c>
      <c r="AT10" s="29">
        <v>14.396000000000001</v>
      </c>
      <c r="AU10" s="29">
        <v>14.219999999999999</v>
      </c>
      <c r="AV10" s="29">
        <v>14.219999999999999</v>
      </c>
      <c r="AW10" s="29">
        <v>14.219999999999999</v>
      </c>
      <c r="AX10" s="29">
        <v>14.219999999999999</v>
      </c>
      <c r="AY10" s="29">
        <v>14.219999999999999</v>
      </c>
      <c r="AZ10" s="29">
        <v>0.91200000000000003</v>
      </c>
      <c r="BA10" s="29">
        <v>0.91200000000000003</v>
      </c>
      <c r="BB10" s="29">
        <v>0.91200000000000003</v>
      </c>
      <c r="BC10" s="29">
        <v>0.91200000000000003</v>
      </c>
      <c r="BD10" s="29">
        <v>0.91200000000000003</v>
      </c>
      <c r="BE10" s="29">
        <v>0.91200000000000003</v>
      </c>
      <c r="BF10" s="29">
        <v>0.91200000000000003</v>
      </c>
      <c r="BG10" s="29">
        <v>0</v>
      </c>
      <c r="BH10" s="29">
        <v>0</v>
      </c>
      <c r="BI10" s="29">
        <v>0</v>
      </c>
      <c r="BJ10" s="29">
        <v>0</v>
      </c>
      <c r="BK10" s="29">
        <v>0</v>
      </c>
      <c r="BL10" s="29">
        <v>0</v>
      </c>
      <c r="BM10" s="29">
        <v>0</v>
      </c>
      <c r="BN10" s="29">
        <v>0</v>
      </c>
      <c r="BO10" s="29">
        <v>0</v>
      </c>
      <c r="BP10" s="29">
        <v>0</v>
      </c>
      <c r="BQ10" s="29">
        <v>0</v>
      </c>
      <c r="BR10" s="29">
        <v>0</v>
      </c>
      <c r="BS10" s="29">
        <v>0</v>
      </c>
      <c r="BT10" s="29">
        <v>0</v>
      </c>
    </row>
    <row r="11" spans="1:72" ht="15.6" x14ac:dyDescent="0.3">
      <c r="A11" s="23" t="s">
        <v>0</v>
      </c>
      <c r="B11" s="23" t="s">
        <v>22</v>
      </c>
      <c r="C11" s="23" t="s">
        <v>25</v>
      </c>
      <c r="D11" s="24" t="s">
        <v>3</v>
      </c>
      <c r="E11" s="23" t="s">
        <v>42</v>
      </c>
      <c r="F11" s="25" t="s">
        <v>5</v>
      </c>
      <c r="G11" s="26">
        <v>2012</v>
      </c>
      <c r="H11" s="26" t="s">
        <v>43</v>
      </c>
      <c r="I11" s="23" t="s">
        <v>20</v>
      </c>
      <c r="J11" s="27">
        <v>3.0086874787619666</v>
      </c>
      <c r="K11" s="28">
        <v>0.16678424118313601</v>
      </c>
      <c r="L11" s="28">
        <v>988.48062428728406</v>
      </c>
      <c r="M11" s="29">
        <v>0</v>
      </c>
      <c r="N11" s="29">
        <v>0.12540168510010224</v>
      </c>
      <c r="O11" s="29">
        <v>0.12540168510010224</v>
      </c>
      <c r="P11" s="29">
        <v>0.12540168510010224</v>
      </c>
      <c r="Q11" s="29">
        <v>0.12540168510010224</v>
      </c>
      <c r="R11" s="29">
        <v>0.12540168510010224</v>
      </c>
      <c r="S11" s="29">
        <v>0.12540168510010224</v>
      </c>
      <c r="T11" s="29">
        <v>0.12540168510010224</v>
      </c>
      <c r="U11" s="29">
        <v>0.12540168510010224</v>
      </c>
      <c r="V11" s="29">
        <v>0.12540168510010224</v>
      </c>
      <c r="W11" s="29">
        <v>0.12540168510010224</v>
      </c>
      <c r="X11" s="29">
        <v>0.12540168510010224</v>
      </c>
      <c r="Y11" s="29">
        <v>0.12540168510010224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29">
        <v>0</v>
      </c>
      <c r="AL11" s="29">
        <v>0</v>
      </c>
      <c r="AM11" s="29">
        <v>0</v>
      </c>
      <c r="AN11" s="29">
        <v>0</v>
      </c>
      <c r="AO11" s="29">
        <v>0</v>
      </c>
      <c r="AP11" s="29">
        <v>0</v>
      </c>
      <c r="AQ11" s="29">
        <v>0</v>
      </c>
      <c r="AR11" s="29">
        <v>494.24031214364203</v>
      </c>
      <c r="AS11" s="29">
        <v>494.24031214364203</v>
      </c>
      <c r="AT11" s="29">
        <v>494.24031214364203</v>
      </c>
      <c r="AU11" s="29">
        <v>494.24031214364203</v>
      </c>
      <c r="AV11" s="29">
        <v>494.24031214364203</v>
      </c>
      <c r="AW11" s="29">
        <v>494.24031214364203</v>
      </c>
      <c r="AX11" s="29">
        <v>494.24031214364203</v>
      </c>
      <c r="AY11" s="29">
        <v>494.24031214364203</v>
      </c>
      <c r="AZ11" s="29">
        <v>494.24031214364203</v>
      </c>
      <c r="BA11" s="29">
        <v>494.24031214364203</v>
      </c>
      <c r="BB11" s="29">
        <v>494.24031214364203</v>
      </c>
      <c r="BC11" s="29">
        <v>494.24031214364203</v>
      </c>
      <c r="BD11" s="29">
        <v>0</v>
      </c>
      <c r="BE11" s="29">
        <v>0</v>
      </c>
      <c r="BF11" s="29">
        <v>0</v>
      </c>
      <c r="BG11" s="29">
        <v>0</v>
      </c>
      <c r="BH11" s="29">
        <v>0</v>
      </c>
      <c r="BI11" s="29">
        <v>0</v>
      </c>
      <c r="BJ11" s="29">
        <v>0</v>
      </c>
      <c r="BK11" s="29">
        <v>0</v>
      </c>
      <c r="BL11" s="29">
        <v>0</v>
      </c>
      <c r="BM11" s="29">
        <v>0</v>
      </c>
      <c r="BN11" s="29">
        <v>0</v>
      </c>
      <c r="BO11" s="29">
        <v>0</v>
      </c>
      <c r="BP11" s="29">
        <v>0</v>
      </c>
      <c r="BQ11" s="29">
        <v>0</v>
      </c>
      <c r="BR11" s="29">
        <v>0</v>
      </c>
      <c r="BS11" s="29">
        <v>0</v>
      </c>
      <c r="BT11" s="29">
        <v>0</v>
      </c>
    </row>
    <row r="12" spans="1:72" ht="15.6" x14ac:dyDescent="0.3">
      <c r="A12" s="26" t="s">
        <v>46</v>
      </c>
      <c r="B12" s="26" t="s">
        <v>17</v>
      </c>
      <c r="C12" s="26" t="s">
        <v>21</v>
      </c>
      <c r="D12" s="24" t="s">
        <v>3</v>
      </c>
      <c r="E12" s="26" t="s">
        <v>42</v>
      </c>
      <c r="F12" s="26" t="s">
        <v>5</v>
      </c>
      <c r="G12" s="26">
        <v>2011</v>
      </c>
      <c r="H12" s="26" t="s">
        <v>43</v>
      </c>
      <c r="I12" s="26" t="s">
        <v>20</v>
      </c>
      <c r="J12" s="32">
        <v>1</v>
      </c>
      <c r="K12" s="28">
        <v>8.1709691306893674E-5</v>
      </c>
      <c r="L12" s="28">
        <v>0.78959999999999997</v>
      </c>
      <c r="M12" s="29">
        <v>6.1435858125483958E-5</v>
      </c>
      <c r="N12" s="29">
        <v>6.1435858125483958E-5</v>
      </c>
      <c r="O12" s="29">
        <v>6.1435858125483958E-5</v>
      </c>
      <c r="P12" s="29">
        <v>6.1435858125483958E-5</v>
      </c>
      <c r="Q12" s="29">
        <v>6.1435858125483958E-5</v>
      </c>
      <c r="R12" s="29">
        <v>6.1435858125483958E-5</v>
      </c>
      <c r="S12" s="29">
        <v>6.1435858125483958E-5</v>
      </c>
      <c r="T12" s="29">
        <v>6.1435858125483958E-5</v>
      </c>
      <c r="U12" s="29">
        <v>6.1435858125483958E-5</v>
      </c>
      <c r="V12" s="29">
        <v>6.1435858125483958E-5</v>
      </c>
      <c r="W12" s="29">
        <v>6.1435858125483958E-5</v>
      </c>
      <c r="X12" s="29">
        <v>6.1435858125483958E-5</v>
      </c>
      <c r="Y12" s="29">
        <v>6.1435858125483958E-5</v>
      </c>
      <c r="Z12" s="29">
        <v>6.1435858125483958E-5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29">
        <v>0</v>
      </c>
      <c r="AN12" s="29">
        <v>0</v>
      </c>
      <c r="AO12" s="29">
        <v>0</v>
      </c>
      <c r="AP12" s="29">
        <v>0</v>
      </c>
      <c r="AQ12" s="29">
        <v>0.42817848535130004</v>
      </c>
      <c r="AR12" s="29">
        <v>0.42817848535130004</v>
      </c>
      <c r="AS12" s="29">
        <v>0.42817848535130004</v>
      </c>
      <c r="AT12" s="29">
        <v>0.42817848535130004</v>
      </c>
      <c r="AU12" s="29">
        <v>0.42817848535130004</v>
      </c>
      <c r="AV12" s="29">
        <v>0.42817848535130004</v>
      </c>
      <c r="AW12" s="29">
        <v>0.42817848535130004</v>
      </c>
      <c r="AX12" s="29">
        <v>0.42817848535130004</v>
      </c>
      <c r="AY12" s="29">
        <v>0.42817848535130004</v>
      </c>
      <c r="AZ12" s="29">
        <v>0.42817848535130004</v>
      </c>
      <c r="BA12" s="29">
        <v>0.42817848535130004</v>
      </c>
      <c r="BB12" s="29">
        <v>0.42817848535130004</v>
      </c>
      <c r="BC12" s="29">
        <v>0.42817848535130004</v>
      </c>
      <c r="BD12" s="29">
        <v>0.42817848535130004</v>
      </c>
      <c r="BE12" s="29">
        <v>0</v>
      </c>
      <c r="BF12" s="29">
        <v>0</v>
      </c>
      <c r="BG12" s="29">
        <v>0</v>
      </c>
      <c r="BH12" s="29">
        <v>0</v>
      </c>
      <c r="BI12" s="29">
        <v>0</v>
      </c>
      <c r="BJ12" s="29">
        <v>0</v>
      </c>
      <c r="BK12" s="29">
        <v>0</v>
      </c>
      <c r="BL12" s="29">
        <v>0</v>
      </c>
      <c r="BM12" s="29">
        <v>0</v>
      </c>
      <c r="BN12" s="29">
        <v>0</v>
      </c>
      <c r="BO12" s="29">
        <v>0</v>
      </c>
      <c r="BP12" s="29">
        <v>0</v>
      </c>
      <c r="BQ12" s="29">
        <v>0</v>
      </c>
      <c r="BR12" s="29">
        <v>0</v>
      </c>
      <c r="BS12" s="29">
        <v>0</v>
      </c>
      <c r="BT12" s="29">
        <v>0</v>
      </c>
    </row>
    <row r="13" spans="1:72" ht="15.6" x14ac:dyDescent="0.3">
      <c r="A13" s="26" t="s">
        <v>46</v>
      </c>
      <c r="B13" s="26" t="s">
        <v>17</v>
      </c>
      <c r="C13" s="26" t="s">
        <v>18</v>
      </c>
      <c r="D13" s="24" t="s">
        <v>3</v>
      </c>
      <c r="E13" s="26" t="s">
        <v>42</v>
      </c>
      <c r="F13" s="33" t="s">
        <v>5</v>
      </c>
      <c r="G13" s="26">
        <v>2011</v>
      </c>
      <c r="H13" s="26" t="s">
        <v>43</v>
      </c>
      <c r="I13" s="26" t="s">
        <v>20</v>
      </c>
      <c r="J13" s="32">
        <v>5</v>
      </c>
      <c r="K13" s="28">
        <v>3.2940859996247501E-3</v>
      </c>
      <c r="L13" s="28">
        <v>6.3929363608079122</v>
      </c>
      <c r="M13" s="29">
        <v>3.0486048859046893E-3</v>
      </c>
      <c r="N13" s="29">
        <v>3.0486048859046893E-3</v>
      </c>
      <c r="O13" s="29">
        <v>3.0486048859046893E-3</v>
      </c>
      <c r="P13" s="29">
        <v>3.0486048859046893E-3</v>
      </c>
      <c r="Q13" s="29">
        <v>3.0486048859046893E-3</v>
      </c>
      <c r="R13" s="29">
        <v>3.0486048859046893E-3</v>
      </c>
      <c r="S13" s="29">
        <v>4.4358007599142301E-4</v>
      </c>
      <c r="T13" s="29">
        <v>4.4358007599142301E-4</v>
      </c>
      <c r="U13" s="29">
        <v>4.4358007599142301E-4</v>
      </c>
      <c r="V13" s="29">
        <v>4.4358007599142301E-4</v>
      </c>
      <c r="W13" s="29">
        <v>4.4358007599142301E-4</v>
      </c>
      <c r="X13" s="29">
        <v>4.4358007599142301E-4</v>
      </c>
      <c r="Y13" s="29">
        <v>0</v>
      </c>
      <c r="Z13" s="29">
        <v>0</v>
      </c>
      <c r="AA13" s="29">
        <v>0</v>
      </c>
      <c r="AB13" s="29">
        <v>0</v>
      </c>
      <c r="AC13" s="29">
        <v>0</v>
      </c>
      <c r="AD13" s="29">
        <v>0</v>
      </c>
      <c r="AE13" s="29">
        <v>0</v>
      </c>
      <c r="AF13" s="29">
        <v>0</v>
      </c>
      <c r="AG13" s="29">
        <v>0</v>
      </c>
      <c r="AH13" s="29">
        <v>0</v>
      </c>
      <c r="AI13" s="29">
        <v>0</v>
      </c>
      <c r="AJ13" s="29">
        <v>0</v>
      </c>
      <c r="AK13" s="29">
        <v>0</v>
      </c>
      <c r="AL13" s="29">
        <v>0</v>
      </c>
      <c r="AM13" s="29">
        <v>0</v>
      </c>
      <c r="AN13" s="29">
        <v>0</v>
      </c>
      <c r="AO13" s="29">
        <v>0</v>
      </c>
      <c r="AP13" s="29">
        <v>0</v>
      </c>
      <c r="AQ13" s="29">
        <v>5.9360915090957782</v>
      </c>
      <c r="AR13" s="29">
        <v>5.9360915090957782</v>
      </c>
      <c r="AS13" s="29">
        <v>5.9360915090957782</v>
      </c>
      <c r="AT13" s="29">
        <v>5.9360915090957782</v>
      </c>
      <c r="AU13" s="29">
        <v>5.9360915090957782</v>
      </c>
      <c r="AV13" s="29">
        <v>5.9360915090957782</v>
      </c>
      <c r="AW13" s="29">
        <v>0.86371701851922689</v>
      </c>
      <c r="AX13" s="29">
        <v>0.86371701851922689</v>
      </c>
      <c r="AY13" s="29">
        <v>0.86371701851922689</v>
      </c>
      <c r="AZ13" s="29">
        <v>0.86371701851922689</v>
      </c>
      <c r="BA13" s="29">
        <v>0.86371701851922689</v>
      </c>
      <c r="BB13" s="29">
        <v>0.86371701851922689</v>
      </c>
      <c r="BC13" s="29">
        <v>0</v>
      </c>
      <c r="BD13" s="29">
        <v>0</v>
      </c>
      <c r="BE13" s="29">
        <v>0</v>
      </c>
      <c r="BF13" s="29">
        <v>0</v>
      </c>
      <c r="BG13" s="29">
        <v>0</v>
      </c>
      <c r="BH13" s="29">
        <v>0</v>
      </c>
      <c r="BI13" s="29">
        <v>0</v>
      </c>
      <c r="BJ13" s="29">
        <v>0</v>
      </c>
      <c r="BK13" s="29">
        <v>0</v>
      </c>
      <c r="BL13" s="29">
        <v>0</v>
      </c>
      <c r="BM13" s="29">
        <v>0</v>
      </c>
      <c r="BN13" s="29">
        <v>0</v>
      </c>
      <c r="BO13" s="29">
        <v>0</v>
      </c>
      <c r="BP13" s="29">
        <v>0</v>
      </c>
      <c r="BQ13" s="29">
        <v>0</v>
      </c>
      <c r="BR13" s="29">
        <v>0</v>
      </c>
      <c r="BS13" s="29">
        <v>0</v>
      </c>
      <c r="BT13" s="29">
        <v>0</v>
      </c>
    </row>
    <row r="14" spans="1:72" ht="15.6" x14ac:dyDescent="0.3">
      <c r="A14" s="26" t="s">
        <v>46</v>
      </c>
      <c r="B14" s="26" t="s">
        <v>22</v>
      </c>
      <c r="C14" s="26" t="s">
        <v>25</v>
      </c>
      <c r="D14" s="26" t="s">
        <v>3</v>
      </c>
      <c r="E14" s="26" t="s">
        <v>42</v>
      </c>
      <c r="F14" s="26" t="s">
        <v>5</v>
      </c>
      <c r="G14" s="26">
        <v>2011</v>
      </c>
      <c r="H14" s="26" t="s">
        <v>43</v>
      </c>
      <c r="I14" s="26" t="s">
        <v>47</v>
      </c>
      <c r="J14" s="27">
        <v>-4.4592749311878066E-3</v>
      </c>
      <c r="K14" s="28">
        <v>0.14266608500312231</v>
      </c>
      <c r="L14" s="28">
        <v>-492.27178691059032</v>
      </c>
      <c r="M14" s="29">
        <v>-2.9631881917741021E-4</v>
      </c>
      <c r="N14" s="29">
        <v>-2.9631881917741021E-4</v>
      </c>
      <c r="O14" s="29">
        <v>-2.9631881917741021E-4</v>
      </c>
      <c r="P14" s="29">
        <v>-2.9631881917741021E-4</v>
      </c>
      <c r="Q14" s="29">
        <v>-2.9631881917740999E-4</v>
      </c>
      <c r="R14" s="29">
        <v>-2.9631881917740999E-4</v>
      </c>
      <c r="S14" s="29">
        <v>-2.9631881917740999E-4</v>
      </c>
      <c r="T14" s="29">
        <v>-2.9631881917740999E-4</v>
      </c>
      <c r="U14" s="29">
        <v>-2.9631881917740999E-4</v>
      </c>
      <c r="V14" s="29">
        <v>-2.9631881917740999E-4</v>
      </c>
      <c r="W14" s="29">
        <v>-2.9631881917740999E-4</v>
      </c>
      <c r="X14" s="29">
        <v>-2.9631881917740999E-4</v>
      </c>
      <c r="Y14" s="29">
        <v>-2.9631881917740999E-4</v>
      </c>
      <c r="Z14" s="29">
        <v>-2.9631881917740999E-4</v>
      </c>
      <c r="AA14" s="29">
        <v>-2.9631881917740999E-4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29">
        <v>0</v>
      </c>
      <c r="AO14" s="29">
        <v>0</v>
      </c>
      <c r="AP14" s="29">
        <v>0</v>
      </c>
      <c r="AQ14" s="29">
        <v>-246.13589345529516</v>
      </c>
      <c r="AR14" s="29">
        <v>-246.13589345529516</v>
      </c>
      <c r="AS14" s="29">
        <v>-246.13589345529516</v>
      </c>
      <c r="AT14" s="29">
        <v>-246.13589345529516</v>
      </c>
      <c r="AU14" s="29">
        <v>-246.13589345529499</v>
      </c>
      <c r="AV14" s="29">
        <v>-246.13589345529499</v>
      </c>
      <c r="AW14" s="29">
        <v>-246.13589345529499</v>
      </c>
      <c r="AX14" s="29">
        <v>-246.13589345529499</v>
      </c>
      <c r="AY14" s="29">
        <v>-246.13589345529499</v>
      </c>
      <c r="AZ14" s="29">
        <v>-246.13589345529499</v>
      </c>
      <c r="BA14" s="29">
        <v>-246.13589345529499</v>
      </c>
      <c r="BB14" s="29">
        <v>-246.13589345529499</v>
      </c>
      <c r="BC14" s="29">
        <v>-246.13589345529499</v>
      </c>
      <c r="BD14" s="29">
        <v>-246.13589345529499</v>
      </c>
      <c r="BE14" s="29">
        <v>-246.13589345529499</v>
      </c>
      <c r="BF14" s="29">
        <v>0</v>
      </c>
      <c r="BG14" s="29">
        <v>0</v>
      </c>
      <c r="BH14" s="29">
        <v>0</v>
      </c>
      <c r="BI14" s="29">
        <v>0</v>
      </c>
      <c r="BJ14" s="29">
        <v>0</v>
      </c>
      <c r="BK14" s="29">
        <v>0</v>
      </c>
      <c r="BL14" s="29">
        <v>0</v>
      </c>
      <c r="BM14" s="29">
        <v>0</v>
      </c>
      <c r="BN14" s="29">
        <v>0</v>
      </c>
      <c r="BO14" s="29">
        <v>0</v>
      </c>
      <c r="BP14" s="29">
        <v>0</v>
      </c>
      <c r="BQ14" s="29">
        <v>0</v>
      </c>
      <c r="BR14" s="29">
        <v>0</v>
      </c>
      <c r="BS14" s="29">
        <v>0</v>
      </c>
      <c r="BT14" s="29">
        <v>0</v>
      </c>
    </row>
    <row r="15" spans="1:72" ht="15.6" x14ac:dyDescent="0.3">
      <c r="A15" s="26" t="s">
        <v>46</v>
      </c>
      <c r="B15" s="26" t="s">
        <v>1</v>
      </c>
      <c r="C15" s="26" t="s">
        <v>13</v>
      </c>
      <c r="D15" s="24" t="s">
        <v>3</v>
      </c>
      <c r="E15" s="26" t="s">
        <v>4</v>
      </c>
      <c r="F15" s="26" t="s">
        <v>5</v>
      </c>
      <c r="G15" s="26">
        <v>2011</v>
      </c>
      <c r="H15" s="26" t="s">
        <v>43</v>
      </c>
      <c r="I15" s="26" t="s">
        <v>14</v>
      </c>
      <c r="J15" s="27">
        <v>-43.901617906496881</v>
      </c>
      <c r="K15" s="28">
        <v>-3.6792994305408173E-2</v>
      </c>
      <c r="L15" s="28">
        <v>-73.93735475052307</v>
      </c>
      <c r="M15" s="29">
        <v>-1.5326012458285222E-2</v>
      </c>
      <c r="N15" s="29">
        <v>-1.5326012458285222E-2</v>
      </c>
      <c r="O15" s="29">
        <v>-1.5326012458285222E-2</v>
      </c>
      <c r="P15" s="29">
        <v>-1.5326012458285222E-2</v>
      </c>
      <c r="Q15" s="29">
        <v>-1.5326012458285222E-2</v>
      </c>
      <c r="R15" s="29">
        <v>-1.5326012458285222E-2</v>
      </c>
      <c r="S15" s="29">
        <v>-1.5326012458285222E-2</v>
      </c>
      <c r="T15" s="29">
        <v>-1.5326012458285222E-2</v>
      </c>
      <c r="U15" s="29">
        <v>-1.5326012458285222E-2</v>
      </c>
      <c r="V15" s="29">
        <v>-1.5326012458285222E-2</v>
      </c>
      <c r="W15" s="29">
        <v>-1.5326012458285222E-2</v>
      </c>
      <c r="X15" s="29">
        <v>-1.5326012458285222E-2</v>
      </c>
      <c r="Y15" s="29">
        <v>-1.5326012458285222E-2</v>
      </c>
      <c r="Z15" s="29">
        <v>-1.5326012458285222E-2</v>
      </c>
      <c r="AA15" s="29">
        <v>-1.5326012458285222E-2</v>
      </c>
      <c r="AB15" s="29">
        <v>-1.5326012458285222E-2</v>
      </c>
      <c r="AC15" s="29">
        <v>-1.5326012458285222E-2</v>
      </c>
      <c r="AD15" s="29">
        <v>-1.5326012458285222E-2</v>
      </c>
      <c r="AE15" s="29">
        <v>-1.4710620789274285E-2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0</v>
      </c>
      <c r="AQ15" s="29">
        <v>-30.798385438083457</v>
      </c>
      <c r="AR15" s="29">
        <v>-30.798385438083457</v>
      </c>
      <c r="AS15" s="29">
        <v>-30.798385438083457</v>
      </c>
      <c r="AT15" s="29">
        <v>-30.798385438083457</v>
      </c>
      <c r="AU15" s="29">
        <v>-30.798385438083457</v>
      </c>
      <c r="AV15" s="29">
        <v>-30.798385438083457</v>
      </c>
      <c r="AW15" s="29">
        <v>-30.798385438083457</v>
      </c>
      <c r="AX15" s="29">
        <v>-30.798385438083457</v>
      </c>
      <c r="AY15" s="29">
        <v>-30.798385438083457</v>
      </c>
      <c r="AZ15" s="29">
        <v>-30.798385438083457</v>
      </c>
      <c r="BA15" s="29">
        <v>-30.798385438083457</v>
      </c>
      <c r="BB15" s="29">
        <v>-30.798385438083457</v>
      </c>
      <c r="BC15" s="29">
        <v>-30.798385438083457</v>
      </c>
      <c r="BD15" s="29">
        <v>-30.798385438083457</v>
      </c>
      <c r="BE15" s="29">
        <v>-30.798385438083457</v>
      </c>
      <c r="BF15" s="29">
        <v>-30.798385438083457</v>
      </c>
      <c r="BG15" s="29">
        <v>-30.798385438083457</v>
      </c>
      <c r="BH15" s="29">
        <v>-30.798385438083457</v>
      </c>
      <c r="BI15" s="29">
        <v>-30.249009629392027</v>
      </c>
      <c r="BJ15" s="29">
        <v>0</v>
      </c>
      <c r="BK15" s="29">
        <v>0</v>
      </c>
      <c r="BL15" s="29">
        <v>0</v>
      </c>
      <c r="BM15" s="29">
        <v>0</v>
      </c>
      <c r="BN15" s="29">
        <v>0</v>
      </c>
      <c r="BO15" s="29">
        <v>0</v>
      </c>
      <c r="BP15" s="29">
        <v>0</v>
      </c>
      <c r="BQ15" s="29">
        <v>0</v>
      </c>
      <c r="BR15" s="29">
        <v>0</v>
      </c>
      <c r="BS15" s="29">
        <v>0</v>
      </c>
      <c r="BT15" s="29">
        <v>0</v>
      </c>
    </row>
    <row r="16" spans="1:72" ht="15.6" x14ac:dyDescent="0.3">
      <c r="A16" s="26" t="s">
        <v>46</v>
      </c>
      <c r="B16" s="26" t="s">
        <v>1</v>
      </c>
      <c r="C16" s="26" t="s">
        <v>10</v>
      </c>
      <c r="D16" s="24" t="s">
        <v>3</v>
      </c>
      <c r="E16" s="26" t="s">
        <v>4</v>
      </c>
      <c r="F16" s="26" t="s">
        <v>5</v>
      </c>
      <c r="G16" s="26">
        <v>2011</v>
      </c>
      <c r="H16" s="26" t="s">
        <v>43</v>
      </c>
      <c r="I16" s="26" t="s">
        <v>11</v>
      </c>
      <c r="J16" s="27">
        <v>710.78344986782849</v>
      </c>
      <c r="K16" s="28">
        <v>1.0130414415646747E-3</v>
      </c>
      <c r="L16" s="28">
        <v>20.620742693928488</v>
      </c>
      <c r="M16" s="29">
        <v>9.3706682916071954E-4</v>
      </c>
      <c r="N16" s="29">
        <v>9.3706682916071954E-4</v>
      </c>
      <c r="O16" s="29">
        <v>9.3706682916071954E-4</v>
      </c>
      <c r="P16" s="29">
        <v>9.3706682916071954E-4</v>
      </c>
      <c r="Q16" s="29">
        <v>9.3706682916071954E-4</v>
      </c>
      <c r="R16" s="29">
        <v>8.5689143713146951E-4</v>
      </c>
      <c r="S16" s="29">
        <v>4.8967401843763678E-4</v>
      </c>
      <c r="T16" s="29">
        <v>4.8945759894246117E-4</v>
      </c>
      <c r="U16" s="29">
        <v>4.8945759894246117E-4</v>
      </c>
      <c r="V16" s="29">
        <v>1.5369446390109935E-4</v>
      </c>
      <c r="W16" s="29">
        <v>6.3858144768502386E-5</v>
      </c>
      <c r="X16" s="29">
        <v>6.3841050512062036E-5</v>
      </c>
      <c r="Y16" s="29">
        <v>6.3841050512062036E-5</v>
      </c>
      <c r="Z16" s="29">
        <v>6.0905658233674761E-5</v>
      </c>
      <c r="AA16" s="29">
        <v>6.0905658233674761E-5</v>
      </c>
      <c r="AB16" s="29">
        <v>6.0771250429552731E-5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29">
        <v>0</v>
      </c>
      <c r="AN16" s="29">
        <v>0</v>
      </c>
      <c r="AO16" s="29">
        <v>0</v>
      </c>
      <c r="AP16" s="29">
        <v>0</v>
      </c>
      <c r="AQ16" s="29">
        <v>18.968160980307754</v>
      </c>
      <c r="AR16" s="29">
        <v>18.968160980307754</v>
      </c>
      <c r="AS16" s="29">
        <v>18.968160980307754</v>
      </c>
      <c r="AT16" s="29">
        <v>18.968160980307754</v>
      </c>
      <c r="AU16" s="29">
        <v>18.968160980307754</v>
      </c>
      <c r="AV16" s="29">
        <v>17.236621373200041</v>
      </c>
      <c r="AW16" s="29">
        <v>9.3058649553673387</v>
      </c>
      <c r="AX16" s="29">
        <v>9.3039691205896009</v>
      </c>
      <c r="AY16" s="29">
        <v>9.3039691205896009</v>
      </c>
      <c r="AZ16" s="29">
        <v>2.0525275970025669</v>
      </c>
      <c r="BA16" s="29">
        <v>1.7243517805244051</v>
      </c>
      <c r="BB16" s="29">
        <v>1.5834755522377628</v>
      </c>
      <c r="BC16" s="29">
        <v>1.5834755522377628</v>
      </c>
      <c r="BD16" s="29">
        <v>1.3140505026633691</v>
      </c>
      <c r="BE16" s="29">
        <v>1.3140505026633691</v>
      </c>
      <c r="BF16" s="29">
        <v>1.3124703781160461</v>
      </c>
      <c r="BG16" s="29">
        <v>0</v>
      </c>
      <c r="BH16" s="29">
        <v>0</v>
      </c>
      <c r="BI16" s="29">
        <v>0</v>
      </c>
      <c r="BJ16" s="29">
        <v>0</v>
      </c>
      <c r="BK16" s="29">
        <v>0</v>
      </c>
      <c r="BL16" s="29">
        <v>0</v>
      </c>
      <c r="BM16" s="29">
        <v>0</v>
      </c>
      <c r="BN16" s="29">
        <v>0</v>
      </c>
      <c r="BO16" s="29">
        <v>0</v>
      </c>
      <c r="BP16" s="29">
        <v>0</v>
      </c>
      <c r="BQ16" s="29">
        <v>0</v>
      </c>
      <c r="BR16" s="29">
        <v>0</v>
      </c>
      <c r="BS16" s="29">
        <v>0</v>
      </c>
      <c r="BT16" s="29">
        <v>0</v>
      </c>
    </row>
    <row r="17" spans="1:72" ht="15.6" x14ac:dyDescent="0.3">
      <c r="A17" s="34" t="s">
        <v>46</v>
      </c>
      <c r="B17" s="34" t="s">
        <v>1</v>
      </c>
      <c r="C17" s="34" t="s">
        <v>12</v>
      </c>
      <c r="D17" s="35" t="s">
        <v>3</v>
      </c>
      <c r="E17" s="34" t="s">
        <v>4</v>
      </c>
      <c r="F17" s="34" t="s">
        <v>5</v>
      </c>
      <c r="G17" s="34">
        <v>2011</v>
      </c>
      <c r="H17" s="34" t="s">
        <v>43</v>
      </c>
      <c r="I17" s="34" t="s">
        <v>11</v>
      </c>
      <c r="J17" s="36">
        <v>71.376325508318786</v>
      </c>
      <c r="K17" s="37">
        <v>1.398596487636533E-4</v>
      </c>
      <c r="L17" s="38">
        <v>2.2237812431940935</v>
      </c>
      <c r="M17" s="37">
        <v>1.398596487636533E-4</v>
      </c>
      <c r="N17" s="37">
        <v>1.398596487636533E-4</v>
      </c>
      <c r="O17" s="37">
        <v>1.398596487636533E-4</v>
      </c>
      <c r="P17" s="37">
        <v>1.398596487636533E-4</v>
      </c>
      <c r="Q17" s="37">
        <v>1.398596487636533E-4</v>
      </c>
      <c r="R17" s="37">
        <v>1.3028823656693528E-4</v>
      </c>
      <c r="S17" s="37">
        <v>9.113008277104443E-5</v>
      </c>
      <c r="T17" s="37">
        <v>9.0921449320544576E-5</v>
      </c>
      <c r="U17" s="37">
        <v>9.0921449320544576E-5</v>
      </c>
      <c r="V17" s="37">
        <v>5.0837736792257652E-5</v>
      </c>
      <c r="W17" s="37">
        <v>6.720058901669556E-6</v>
      </c>
      <c r="X17" s="37">
        <v>6.7129705108837085E-6</v>
      </c>
      <c r="Y17" s="37">
        <v>6.7129705108837085E-6</v>
      </c>
      <c r="Z17" s="37">
        <v>6.5386735298697857E-6</v>
      </c>
      <c r="AA17" s="37">
        <v>6.5386735298697857E-6</v>
      </c>
      <c r="AB17" s="37">
        <v>6.4190849847564663E-6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7">
        <v>0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7">
        <v>0</v>
      </c>
      <c r="AO17" s="37">
        <v>0</v>
      </c>
      <c r="AP17" s="37">
        <v>0</v>
      </c>
      <c r="AQ17" s="37">
        <v>2.3947481418342318</v>
      </c>
      <c r="AR17" s="37">
        <v>2.3947481418342318</v>
      </c>
      <c r="AS17" s="37">
        <v>2.3947481418342318</v>
      </c>
      <c r="AT17" s="37">
        <v>2.3947481418342318</v>
      </c>
      <c r="AU17" s="37">
        <v>2.3947481418342318</v>
      </c>
      <c r="AV17" s="37">
        <v>2.1880353476077348</v>
      </c>
      <c r="AW17" s="37">
        <v>1.3423407707223041</v>
      </c>
      <c r="AX17" s="37">
        <v>1.3405131416959253</v>
      </c>
      <c r="AY17" s="37">
        <v>1.3405131416959253</v>
      </c>
      <c r="AZ17" s="37">
        <v>0.47482936908241508</v>
      </c>
      <c r="BA17" s="37">
        <v>0.21445251901238946</v>
      </c>
      <c r="BB17" s="37">
        <v>0.15603607007142975</v>
      </c>
      <c r="BC17" s="37">
        <v>0.15603607007142975</v>
      </c>
      <c r="BD17" s="37">
        <v>0.14003821755403342</v>
      </c>
      <c r="BE17" s="37">
        <v>0.14003821755403342</v>
      </c>
      <c r="BF17" s="37">
        <v>0.13863231112660121</v>
      </c>
      <c r="BG17" s="37">
        <v>0</v>
      </c>
      <c r="BH17" s="37">
        <v>0</v>
      </c>
      <c r="BI17" s="37">
        <v>0</v>
      </c>
      <c r="BJ17" s="37">
        <v>0</v>
      </c>
      <c r="BK17" s="37">
        <v>0</v>
      </c>
      <c r="BL17" s="37">
        <v>0</v>
      </c>
      <c r="BM17" s="37">
        <v>0</v>
      </c>
      <c r="BN17" s="37">
        <v>0</v>
      </c>
      <c r="BO17" s="37">
        <v>0</v>
      </c>
      <c r="BP17" s="37">
        <v>0</v>
      </c>
      <c r="BQ17" s="37">
        <v>0</v>
      </c>
      <c r="BR17" s="37">
        <v>0</v>
      </c>
      <c r="BS17" s="37">
        <v>0</v>
      </c>
      <c r="BT17" s="37">
        <v>0</v>
      </c>
    </row>
    <row r="19" spans="1:72" ht="15.6" x14ac:dyDescent="0.3">
      <c r="G19" s="26">
        <v>2011</v>
      </c>
      <c r="M19" s="77"/>
      <c r="N19" s="77"/>
      <c r="O19" s="77"/>
      <c r="P19" s="77"/>
      <c r="Q19" s="77"/>
      <c r="R19" s="77"/>
      <c r="S19" s="77"/>
      <c r="T19" s="77"/>
      <c r="AQ19" s="77">
        <f>SUM(AQ12:AQ17)</f>
        <v>-249.20709977678953</v>
      </c>
      <c r="AR19" s="77">
        <f t="shared" ref="AR19:AX19" si="0">SUM(AR12:AR17)</f>
        <v>-249.20709977678953</v>
      </c>
      <c r="AS19" s="77">
        <f t="shared" si="0"/>
        <v>-249.20709977678953</v>
      </c>
      <c r="AT19" s="77">
        <f t="shared" si="0"/>
        <v>-249.20709977678953</v>
      </c>
      <c r="AU19" s="77">
        <f t="shared" si="0"/>
        <v>-249.20709977678936</v>
      </c>
      <c r="AV19" s="77">
        <f t="shared" si="0"/>
        <v>-251.14535217812357</v>
      </c>
      <c r="AW19" s="77">
        <f t="shared" si="0"/>
        <v>-264.99417766341827</v>
      </c>
      <c r="AX19" s="77">
        <f t="shared" si="0"/>
        <v>-264.99790112722241</v>
      </c>
    </row>
    <row r="20" spans="1:72" ht="15.6" x14ac:dyDescent="0.3">
      <c r="G20" s="26">
        <v>2012</v>
      </c>
      <c r="M20" s="77"/>
      <c r="N20" s="77"/>
      <c r="O20" s="77"/>
      <c r="P20" s="77"/>
      <c r="Q20" s="77"/>
      <c r="R20" s="77"/>
      <c r="S20" s="77"/>
      <c r="T20" s="77"/>
      <c r="AQ20" s="77">
        <f>SUM(AQ3:AQ11)</f>
        <v>0</v>
      </c>
      <c r="AR20" s="77">
        <f t="shared" ref="AR20:AX20" si="1">SUM(AR3:AR11)</f>
        <v>2972.6814891506156</v>
      </c>
      <c r="AS20" s="77">
        <f t="shared" si="1"/>
        <v>2969.0609352719644</v>
      </c>
      <c r="AT20" s="77">
        <f t="shared" si="1"/>
        <v>2967.5729600760692</v>
      </c>
      <c r="AU20" s="77">
        <f t="shared" si="1"/>
        <v>2795.0074723881808</v>
      </c>
      <c r="AV20" s="77">
        <f t="shared" si="1"/>
        <v>2715.6206752416037</v>
      </c>
      <c r="AW20" s="77">
        <f t="shared" si="1"/>
        <v>1896.1177167461915</v>
      </c>
      <c r="AX20" s="77">
        <f t="shared" si="1"/>
        <v>1828.8444337843277</v>
      </c>
    </row>
    <row r="21" spans="1:72" x14ac:dyDescent="0.3">
      <c r="G21" t="s">
        <v>79</v>
      </c>
      <c r="M21" s="77"/>
      <c r="N21" s="77"/>
      <c r="O21" s="77"/>
      <c r="P21" s="77"/>
      <c r="Q21" s="77"/>
      <c r="R21" s="77"/>
      <c r="S21" s="77"/>
      <c r="T21" s="77"/>
      <c r="AQ21" s="77">
        <f>SUM(AQ3:AQ17)</f>
        <v>-249.20709977678953</v>
      </c>
      <c r="AR21" s="77">
        <f t="shared" ref="AR21:AX21" si="2">SUM(AR3:AR17)</f>
        <v>2723.4743893738259</v>
      </c>
      <c r="AS21" s="77">
        <f t="shared" si="2"/>
        <v>2719.8538354951747</v>
      </c>
      <c r="AT21" s="77">
        <f t="shared" si="2"/>
        <v>2718.3658602992796</v>
      </c>
      <c r="AU21" s="77">
        <f t="shared" si="2"/>
        <v>2545.8003726113911</v>
      </c>
      <c r="AV21" s="77">
        <f t="shared" si="2"/>
        <v>2464.4753230634801</v>
      </c>
      <c r="AW21" s="77">
        <f t="shared" si="2"/>
        <v>1631.1235390827733</v>
      </c>
      <c r="AX21" s="77">
        <f t="shared" si="2"/>
        <v>1563.8465326571054</v>
      </c>
    </row>
    <row r="22" spans="1:72" x14ac:dyDescent="0.3">
      <c r="G22" t="s">
        <v>80</v>
      </c>
      <c r="M22" s="77"/>
      <c r="N22" s="77"/>
      <c r="O22" s="77"/>
      <c r="P22" s="77"/>
      <c r="Q22" s="77"/>
      <c r="R22" s="77"/>
      <c r="S22" s="77"/>
      <c r="T22" s="77"/>
      <c r="AQ22" s="77">
        <f t="shared" ref="AQ22:AX22" si="3">AQ19+AQ20-AQ21</f>
        <v>0</v>
      </c>
      <c r="AR22" s="77">
        <f t="shared" si="3"/>
        <v>0</v>
      </c>
      <c r="AS22" s="77">
        <f t="shared" si="3"/>
        <v>0</v>
      </c>
      <c r="AT22" s="77">
        <f t="shared" si="3"/>
        <v>0</v>
      </c>
      <c r="AU22" s="77">
        <f t="shared" si="3"/>
        <v>0</v>
      </c>
      <c r="AV22" s="77">
        <f t="shared" si="3"/>
        <v>0</v>
      </c>
      <c r="AW22" s="77">
        <f t="shared" si="3"/>
        <v>0</v>
      </c>
      <c r="AX22" s="77">
        <f t="shared" si="3"/>
        <v>0</v>
      </c>
    </row>
    <row r="23" spans="1:72" x14ac:dyDescent="0.3">
      <c r="M23" s="77"/>
      <c r="N23" s="77"/>
      <c r="O23" s="77"/>
      <c r="P23" s="77"/>
      <c r="Q23" s="77"/>
      <c r="R23" s="77"/>
      <c r="S23" s="77"/>
      <c r="T23" s="77"/>
      <c r="AQ23" s="77"/>
      <c r="AR23" s="77"/>
      <c r="AS23" s="77"/>
      <c r="AT23" s="77"/>
      <c r="AU23" s="77"/>
      <c r="AV23" s="77"/>
      <c r="AW23" s="77"/>
      <c r="AX23" s="77"/>
    </row>
    <row r="24" spans="1:72" x14ac:dyDescent="0.3">
      <c r="G24">
        <v>2012</v>
      </c>
      <c r="M24" s="77"/>
      <c r="N24" s="77"/>
      <c r="O24" s="77"/>
      <c r="P24" s="77"/>
      <c r="Q24" s="77"/>
      <c r="R24" s="77"/>
      <c r="S24" s="77"/>
      <c r="T24" s="77"/>
      <c r="AQ24" s="77">
        <f>AQ20</f>
        <v>0</v>
      </c>
      <c r="AR24" s="77">
        <f t="shared" ref="AR24:AX24" si="4">AR20</f>
        <v>2972.6814891506156</v>
      </c>
      <c r="AS24" s="77">
        <f t="shared" si="4"/>
        <v>2969.0609352719644</v>
      </c>
      <c r="AT24" s="77">
        <f t="shared" si="4"/>
        <v>2967.5729600760692</v>
      </c>
      <c r="AU24" s="77">
        <f t="shared" si="4"/>
        <v>2795.0074723881808</v>
      </c>
      <c r="AV24" s="77">
        <f t="shared" si="4"/>
        <v>2715.6206752416037</v>
      </c>
      <c r="AW24" s="77">
        <f t="shared" si="4"/>
        <v>1896.1177167461915</v>
      </c>
      <c r="AX24" s="77">
        <f t="shared" si="4"/>
        <v>1828.8444337843277</v>
      </c>
    </row>
    <row r="25" spans="1:72" x14ac:dyDescent="0.3">
      <c r="G25" s="78" t="s">
        <v>84</v>
      </c>
      <c r="N25" s="79"/>
      <c r="O25" s="79"/>
      <c r="P25" s="79"/>
      <c r="Q25" s="79"/>
      <c r="R25" s="79"/>
      <c r="S25" s="79"/>
      <c r="T25" s="79"/>
      <c r="AQ25" s="11"/>
      <c r="AR25" s="79">
        <f>'2013'!AR20</f>
        <v>0</v>
      </c>
      <c r="AS25" s="79">
        <f>'2013'!AS20</f>
        <v>302.34316328888298</v>
      </c>
      <c r="AT25" s="79">
        <f>'2013'!AT20</f>
        <v>302.41526888474579</v>
      </c>
      <c r="AU25" s="79">
        <f>'2013'!AU20</f>
        <v>302.41526888474579</v>
      </c>
      <c r="AV25" s="79">
        <f>'2013'!AV20</f>
        <v>302.17421577241379</v>
      </c>
      <c r="AW25" s="79">
        <f>'2013'!AW20</f>
        <v>302.17421577241379</v>
      </c>
      <c r="AX25" s="79">
        <f>'2013'!AX20</f>
        <v>290.36197786237079</v>
      </c>
      <c r="AY25" s="79"/>
    </row>
    <row r="26" spans="1:72" x14ac:dyDescent="0.3">
      <c r="F26" s="11"/>
      <c r="G26" s="78" t="s">
        <v>87</v>
      </c>
      <c r="AR26">
        <f>'2014'!AS27</f>
        <v>7.5963000490000008</v>
      </c>
      <c r="AS26" s="11">
        <f>'2014'!AT27</f>
        <v>7.5963000490000008</v>
      </c>
      <c r="AT26" s="11">
        <f>'2014'!AU27</f>
        <v>7.473100037</v>
      </c>
      <c r="AU26" s="11">
        <f>'2014'!AV27</f>
        <v>7.4619000550000001</v>
      </c>
      <c r="AV26" s="11">
        <f>'2014'!AW27</f>
        <v>7.0312149350000004</v>
      </c>
      <c r="AW26" s="11">
        <f>'2014'!AX27</f>
        <v>6.8606723939999998</v>
      </c>
      <c r="AX26" s="11">
        <f>'2014'!AY27</f>
        <v>6.6901298520000001</v>
      </c>
    </row>
    <row r="27" spans="1:72" x14ac:dyDescent="0.3">
      <c r="G27" s="78" t="s">
        <v>88</v>
      </c>
      <c r="AQ27" s="77">
        <f>SUM(AQ24:AQ26)</f>
        <v>0</v>
      </c>
      <c r="AR27" s="77">
        <f t="shared" ref="AR27:AX27" si="5">SUM(AR24:AR26)</f>
        <v>2980.2777891996157</v>
      </c>
      <c r="AS27" s="77">
        <f t="shared" si="5"/>
        <v>3279.0003986098473</v>
      </c>
      <c r="AT27" s="77">
        <f t="shared" si="5"/>
        <v>3277.4613289978151</v>
      </c>
      <c r="AU27" s="77">
        <f t="shared" si="5"/>
        <v>3104.8846413279266</v>
      </c>
      <c r="AV27" s="77">
        <f t="shared" si="5"/>
        <v>3024.8261059490178</v>
      </c>
      <c r="AW27" s="77">
        <f t="shared" si="5"/>
        <v>2205.1526049126055</v>
      </c>
      <c r="AX27" s="77">
        <f t="shared" si="5"/>
        <v>2125.8965414986988</v>
      </c>
    </row>
  </sheetData>
  <pageMargins left="0.7" right="0.7" top="0.75" bottom="0.75" header="0.3" footer="0.3"/>
  <ignoredErrors>
    <ignoredError sqref="AQ19 AR19:AX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7"/>
  <sheetViews>
    <sheetView workbookViewId="0">
      <pane xSplit="8" ySplit="2" topLeftCell="AN18" activePane="bottomRight" state="frozen"/>
      <selection pane="topRight" activeCell="I1" sqref="I1"/>
      <selection pane="bottomLeft" activeCell="A3" sqref="A3"/>
      <selection pane="bottomRight" activeCell="AR27" sqref="AR27:AX27"/>
    </sheetView>
  </sheetViews>
  <sheetFormatPr defaultRowHeight="14.4" x14ac:dyDescent="0.3"/>
  <sheetData>
    <row r="1" spans="1:73" ht="15.6" x14ac:dyDescent="0.3">
      <c r="A1" s="56" t="s">
        <v>26</v>
      </c>
      <c r="B1" s="54"/>
      <c r="C1" s="56"/>
      <c r="D1" s="56"/>
      <c r="E1" s="56"/>
      <c r="F1" s="57"/>
      <c r="G1" s="57"/>
      <c r="H1" s="56"/>
      <c r="I1" s="56"/>
      <c r="J1" s="58"/>
      <c r="K1" s="59"/>
      <c r="L1" s="58"/>
      <c r="M1" s="60" t="s">
        <v>27</v>
      </c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2"/>
      <c r="AQ1" s="60" t="s">
        <v>28</v>
      </c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2"/>
    </row>
    <row r="2" spans="1:73" ht="93.6" x14ac:dyDescent="0.3">
      <c r="A2" s="51" t="s">
        <v>29</v>
      </c>
      <c r="B2" s="51" t="s">
        <v>30</v>
      </c>
      <c r="C2" s="51" t="s">
        <v>31</v>
      </c>
      <c r="D2" s="53" t="s">
        <v>32</v>
      </c>
      <c r="E2" s="53" t="s">
        <v>33</v>
      </c>
      <c r="F2" s="53" t="s">
        <v>34</v>
      </c>
      <c r="G2" s="52" t="s">
        <v>35</v>
      </c>
      <c r="H2" s="52" t="s">
        <v>36</v>
      </c>
      <c r="I2" s="52" t="s">
        <v>38</v>
      </c>
      <c r="J2" s="55" t="s">
        <v>48</v>
      </c>
      <c r="K2" s="52" t="s">
        <v>40</v>
      </c>
      <c r="L2" s="52" t="s">
        <v>41</v>
      </c>
      <c r="M2" s="52">
        <v>2011</v>
      </c>
      <c r="N2" s="52">
        <v>2012</v>
      </c>
      <c r="O2" s="52">
        <v>2013</v>
      </c>
      <c r="P2" s="52">
        <v>2014</v>
      </c>
      <c r="Q2" s="52">
        <v>2015</v>
      </c>
      <c r="R2" s="52">
        <v>2016</v>
      </c>
      <c r="S2" s="52">
        <v>2017</v>
      </c>
      <c r="T2" s="52">
        <v>2018</v>
      </c>
      <c r="U2" s="52">
        <v>2019</v>
      </c>
      <c r="V2" s="52">
        <v>2020</v>
      </c>
      <c r="W2" s="52">
        <v>2021</v>
      </c>
      <c r="X2" s="52">
        <v>2022</v>
      </c>
      <c r="Y2" s="52">
        <v>2023</v>
      </c>
      <c r="Z2" s="52">
        <v>2024</v>
      </c>
      <c r="AA2" s="52">
        <v>2025</v>
      </c>
      <c r="AB2" s="52">
        <v>2026</v>
      </c>
      <c r="AC2" s="52">
        <v>2027</v>
      </c>
      <c r="AD2" s="52">
        <v>2028</v>
      </c>
      <c r="AE2" s="52">
        <v>2029</v>
      </c>
      <c r="AF2" s="52">
        <v>2030</v>
      </c>
      <c r="AG2" s="52">
        <v>2031</v>
      </c>
      <c r="AH2" s="52">
        <v>2032</v>
      </c>
      <c r="AI2" s="52">
        <v>2033</v>
      </c>
      <c r="AJ2" s="52">
        <v>2034</v>
      </c>
      <c r="AK2" s="52">
        <v>2035</v>
      </c>
      <c r="AL2" s="52">
        <v>2036</v>
      </c>
      <c r="AM2" s="52">
        <v>2037</v>
      </c>
      <c r="AN2" s="52">
        <v>2038</v>
      </c>
      <c r="AO2" s="52">
        <v>2039</v>
      </c>
      <c r="AP2" s="52">
        <v>2040</v>
      </c>
      <c r="AQ2" s="52">
        <v>2011</v>
      </c>
      <c r="AR2" s="52">
        <v>2012</v>
      </c>
      <c r="AS2" s="52">
        <v>2013</v>
      </c>
      <c r="AT2" s="52">
        <v>2014</v>
      </c>
      <c r="AU2" s="52">
        <v>2015</v>
      </c>
      <c r="AV2" s="52">
        <v>2016</v>
      </c>
      <c r="AW2" s="52">
        <v>2017</v>
      </c>
      <c r="AX2" s="52">
        <v>2018</v>
      </c>
      <c r="AY2" s="52">
        <v>2019</v>
      </c>
      <c r="AZ2" s="52">
        <v>2020</v>
      </c>
      <c r="BA2" s="52">
        <v>2021</v>
      </c>
      <c r="BB2" s="52">
        <v>2022</v>
      </c>
      <c r="BC2" s="52">
        <v>2023</v>
      </c>
      <c r="BD2" s="52">
        <v>2024</v>
      </c>
      <c r="BE2" s="52">
        <v>2025</v>
      </c>
      <c r="BF2" s="52">
        <v>2026</v>
      </c>
      <c r="BG2" s="52">
        <v>2027</v>
      </c>
      <c r="BH2" s="52">
        <v>2028</v>
      </c>
      <c r="BI2" s="52">
        <v>2029</v>
      </c>
      <c r="BJ2" s="52">
        <v>2030</v>
      </c>
      <c r="BK2" s="52">
        <v>2031</v>
      </c>
      <c r="BL2" s="52">
        <v>2032</v>
      </c>
      <c r="BM2" s="52">
        <v>2033</v>
      </c>
      <c r="BN2" s="52">
        <v>2034</v>
      </c>
      <c r="BO2" s="52">
        <v>2035</v>
      </c>
      <c r="BP2" s="52">
        <v>2036</v>
      </c>
      <c r="BQ2" s="52">
        <v>2037</v>
      </c>
      <c r="BR2" s="52">
        <v>2038</v>
      </c>
      <c r="BS2" s="52">
        <v>2039</v>
      </c>
      <c r="BT2" s="52">
        <v>2040</v>
      </c>
    </row>
    <row r="3" spans="1:73" ht="15.6" x14ac:dyDescent="0.3">
      <c r="A3" s="63" t="s">
        <v>32</v>
      </c>
      <c r="B3" s="63" t="s">
        <v>17</v>
      </c>
      <c r="C3" s="63" t="s">
        <v>21</v>
      </c>
      <c r="D3" s="63" t="s">
        <v>3</v>
      </c>
      <c r="E3" s="63" t="s">
        <v>19</v>
      </c>
      <c r="F3" s="63" t="s">
        <v>5</v>
      </c>
      <c r="G3" s="63" t="s">
        <v>49</v>
      </c>
      <c r="H3" s="63">
        <v>2012</v>
      </c>
      <c r="I3" s="63" t="s">
        <v>50</v>
      </c>
      <c r="J3" s="63" t="s">
        <v>20</v>
      </c>
      <c r="K3" s="64">
        <v>2</v>
      </c>
      <c r="L3" s="65">
        <v>8.6666381059E-2</v>
      </c>
      <c r="M3" s="65">
        <v>398.14025305012495</v>
      </c>
      <c r="N3" s="65" t="s">
        <v>7</v>
      </c>
      <c r="O3" s="65">
        <v>6.0059110031999999E-2</v>
      </c>
      <c r="P3" s="65">
        <v>6.0059110031999999E-2</v>
      </c>
      <c r="Q3" s="65">
        <v>6.0059110031999999E-2</v>
      </c>
      <c r="R3" s="65">
        <v>6.0059110031999999E-2</v>
      </c>
      <c r="S3" s="65">
        <v>6.0059110031999999E-2</v>
      </c>
      <c r="T3" s="65">
        <v>6.0059110031999999E-2</v>
      </c>
      <c r="U3" s="65">
        <v>5.7311469004000005E-2</v>
      </c>
      <c r="V3" s="65">
        <v>5.7311469004000005E-2</v>
      </c>
      <c r="W3" s="65">
        <v>5.7311469004000005E-2</v>
      </c>
      <c r="X3" s="65">
        <v>4.0892614797000001E-2</v>
      </c>
      <c r="Y3" s="65">
        <v>4.7614054619999997E-3</v>
      </c>
      <c r="Z3" s="65">
        <v>4.7614054619999997E-3</v>
      </c>
      <c r="AA3" s="65">
        <v>0</v>
      </c>
      <c r="AB3" s="65">
        <v>0</v>
      </c>
      <c r="AC3" s="65">
        <v>0</v>
      </c>
      <c r="AD3" s="65">
        <v>0</v>
      </c>
      <c r="AE3" s="65">
        <v>0</v>
      </c>
      <c r="AF3" s="65">
        <v>0</v>
      </c>
      <c r="AG3" s="65">
        <v>0</v>
      </c>
      <c r="AH3" s="65">
        <v>0</v>
      </c>
      <c r="AI3" s="65">
        <v>0</v>
      </c>
      <c r="AJ3" s="65">
        <v>0</v>
      </c>
      <c r="AK3" s="65">
        <v>0</v>
      </c>
      <c r="AL3" s="65">
        <v>0</v>
      </c>
      <c r="AM3" s="65">
        <v>0</v>
      </c>
      <c r="AN3" s="65">
        <v>0</v>
      </c>
      <c r="AO3" s="65">
        <v>0</v>
      </c>
      <c r="AP3" s="65">
        <v>0</v>
      </c>
      <c r="AQ3" s="65">
        <v>0</v>
      </c>
      <c r="AR3" s="65">
        <v>0</v>
      </c>
      <c r="AS3" s="65">
        <v>285.27449744498699</v>
      </c>
      <c r="AT3" s="65">
        <v>285.27449744498699</v>
      </c>
      <c r="AU3" s="65">
        <v>285.27449744498699</v>
      </c>
      <c r="AV3" s="65">
        <v>285.27449744498699</v>
      </c>
      <c r="AW3" s="65">
        <v>285.27449744498699</v>
      </c>
      <c r="AX3" s="65">
        <v>285.27449744498699</v>
      </c>
      <c r="AY3" s="65">
        <v>272.68137251730701</v>
      </c>
      <c r="AZ3" s="65">
        <v>272.68137251730701</v>
      </c>
      <c r="BA3" s="65">
        <v>272.68137251730701</v>
      </c>
      <c r="BB3" s="65">
        <v>197.42966384596801</v>
      </c>
      <c r="BC3" s="65">
        <v>31.831309373732001</v>
      </c>
      <c r="BD3" s="65">
        <v>31.831309373732001</v>
      </c>
      <c r="BE3" s="65">
        <v>0</v>
      </c>
      <c r="BF3" s="65">
        <v>0</v>
      </c>
      <c r="BG3" s="65">
        <v>0</v>
      </c>
      <c r="BH3" s="65">
        <v>0</v>
      </c>
      <c r="BI3" s="65">
        <v>0</v>
      </c>
      <c r="BJ3" s="65">
        <v>0</v>
      </c>
      <c r="BK3" s="65">
        <v>0</v>
      </c>
      <c r="BL3" s="65">
        <v>0</v>
      </c>
      <c r="BM3" s="65">
        <v>0</v>
      </c>
      <c r="BN3" s="65">
        <v>0</v>
      </c>
      <c r="BO3" s="65">
        <v>0</v>
      </c>
      <c r="BP3" s="65">
        <v>0</v>
      </c>
      <c r="BQ3" s="65">
        <v>0</v>
      </c>
      <c r="BR3" s="65">
        <v>0</v>
      </c>
      <c r="BS3" s="65">
        <v>0</v>
      </c>
      <c r="BT3" s="65">
        <v>0</v>
      </c>
      <c r="BU3" s="65">
        <v>0</v>
      </c>
    </row>
    <row r="4" spans="1:73" ht="15.6" x14ac:dyDescent="0.3">
      <c r="A4" s="63" t="s">
        <v>32</v>
      </c>
      <c r="B4" s="63" t="s">
        <v>17</v>
      </c>
      <c r="C4" s="63" t="s">
        <v>21</v>
      </c>
      <c r="D4" s="63" t="s">
        <v>3</v>
      </c>
      <c r="E4" s="63" t="s">
        <v>19</v>
      </c>
      <c r="F4" s="63" t="s">
        <v>5</v>
      </c>
      <c r="G4" s="63" t="s">
        <v>49</v>
      </c>
      <c r="H4" s="63">
        <v>2013</v>
      </c>
      <c r="I4" s="63" t="s">
        <v>50</v>
      </c>
      <c r="J4" s="63" t="s">
        <v>20</v>
      </c>
      <c r="K4" s="64">
        <v>15</v>
      </c>
      <c r="L4" s="65">
        <v>0.23984439640799998</v>
      </c>
      <c r="M4" s="65">
        <v>967.64395042245997</v>
      </c>
      <c r="N4" s="65" t="s">
        <v>7</v>
      </c>
      <c r="O4" s="65" t="s">
        <v>7</v>
      </c>
      <c r="P4" s="65">
        <v>0.16221840512499999</v>
      </c>
      <c r="Q4" s="65">
        <v>0.146560037029</v>
      </c>
      <c r="R4" s="65">
        <v>0.146560037029</v>
      </c>
      <c r="S4" s="65">
        <v>0.127238578401</v>
      </c>
      <c r="T4" s="65">
        <v>0.12058866711199999</v>
      </c>
      <c r="U4" s="65">
        <v>0.11870578181999999</v>
      </c>
      <c r="V4" s="65">
        <v>0.11870578181999999</v>
      </c>
      <c r="W4" s="65">
        <v>0.11855322906</v>
      </c>
      <c r="X4" s="65">
        <v>0.11846889364300001</v>
      </c>
      <c r="Y4" s="65">
        <v>0.10474311968400001</v>
      </c>
      <c r="Z4" s="65">
        <v>8.610906640999999E-2</v>
      </c>
      <c r="AA4" s="65">
        <v>8.4844180833999999E-2</v>
      </c>
      <c r="AB4" s="65">
        <v>7.113611760800001E-2</v>
      </c>
      <c r="AC4" s="65">
        <v>3.4569657440000003E-3</v>
      </c>
      <c r="AD4" s="65">
        <v>3.4569657440000003E-3</v>
      </c>
      <c r="AE4" s="65">
        <v>3.3971818340000001E-3</v>
      </c>
      <c r="AF4" s="65">
        <v>3.1516125709999997E-3</v>
      </c>
      <c r="AG4" s="65">
        <v>3.1516125709999997E-3</v>
      </c>
      <c r="AH4" s="65">
        <v>3.1516125709999997E-3</v>
      </c>
      <c r="AI4" s="65">
        <v>3.1516125709999997E-3</v>
      </c>
      <c r="AJ4" s="65">
        <v>0</v>
      </c>
      <c r="AK4" s="65">
        <v>0</v>
      </c>
      <c r="AL4" s="65">
        <v>0</v>
      </c>
      <c r="AM4" s="65">
        <v>0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673.97560251525999</v>
      </c>
      <c r="AU4" s="65">
        <v>625.28317067981391</v>
      </c>
      <c r="AV4" s="65">
        <v>625.28317067981391</v>
      </c>
      <c r="AW4" s="65">
        <v>565.22718373490602</v>
      </c>
      <c r="AX4" s="65">
        <v>544.41676778269004</v>
      </c>
      <c r="AY4" s="65">
        <v>532.14997672433196</v>
      </c>
      <c r="AZ4" s="65">
        <v>532.14997672433196</v>
      </c>
      <c r="BA4" s="65">
        <v>531.22660237701405</v>
      </c>
      <c r="BB4" s="65">
        <v>530.71613530411594</v>
      </c>
      <c r="BC4" s="65">
        <v>441.294224127745</v>
      </c>
      <c r="BD4" s="65">
        <v>314.74926477971201</v>
      </c>
      <c r="BE4" s="65">
        <v>307.09314048223501</v>
      </c>
      <c r="BF4" s="65">
        <v>230.673627099589</v>
      </c>
      <c r="BG4" s="65">
        <v>20.208898462038999</v>
      </c>
      <c r="BH4" s="65">
        <v>20.208898462038999</v>
      </c>
      <c r="BI4" s="65">
        <v>18.185316279350999</v>
      </c>
      <c r="BJ4" s="65">
        <v>9.8732204638570007</v>
      </c>
      <c r="BK4" s="65">
        <v>9.8732204638570007</v>
      </c>
      <c r="BL4" s="65">
        <v>9.8732204638570007</v>
      </c>
      <c r="BM4" s="65">
        <v>9.8732204638570007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</row>
    <row r="5" spans="1:73" ht="15.6" x14ac:dyDescent="0.3">
      <c r="A5" s="63" t="s">
        <v>32</v>
      </c>
      <c r="B5" s="63" t="s">
        <v>17</v>
      </c>
      <c r="C5" s="63" t="s">
        <v>51</v>
      </c>
      <c r="D5" s="63" t="s">
        <v>3</v>
      </c>
      <c r="E5" s="63" t="s">
        <v>19</v>
      </c>
      <c r="F5" s="63" t="s">
        <v>5</v>
      </c>
      <c r="G5" s="63" t="s">
        <v>49</v>
      </c>
      <c r="H5" s="63">
        <v>2012</v>
      </c>
      <c r="I5" s="63" t="s">
        <v>50</v>
      </c>
      <c r="J5" s="63" t="s">
        <v>20</v>
      </c>
      <c r="K5" s="64">
        <v>5</v>
      </c>
      <c r="L5" s="65">
        <v>4.1662136660000001E-3</v>
      </c>
      <c r="M5" s="65">
        <v>15.114385300178999</v>
      </c>
      <c r="N5" s="65" t="s">
        <v>7</v>
      </c>
      <c r="O5" s="65">
        <v>3.9301577619999997E-3</v>
      </c>
      <c r="P5" s="65">
        <v>3.9301577619999997E-3</v>
      </c>
      <c r="Q5" s="65">
        <v>3.9301577619999997E-3</v>
      </c>
      <c r="R5" s="65">
        <v>3.8601359980000001E-3</v>
      </c>
      <c r="S5" s="65">
        <v>3.8601359980000001E-3</v>
      </c>
      <c r="T5" s="65">
        <v>4.9216212500000002E-4</v>
      </c>
      <c r="U5" s="65">
        <v>4.9216212500000002E-4</v>
      </c>
      <c r="V5" s="65">
        <v>4.9216212500000002E-4</v>
      </c>
      <c r="W5" s="65">
        <v>4.9216212500000002E-4</v>
      </c>
      <c r="X5" s="65">
        <v>4.9216212500000002E-4</v>
      </c>
      <c r="Y5" s="65">
        <v>4.3182422199999996E-4</v>
      </c>
      <c r="Z5" s="65">
        <v>4.3182422199999996E-4</v>
      </c>
      <c r="AA5" s="65">
        <v>0</v>
      </c>
      <c r="AB5" s="65">
        <v>0</v>
      </c>
      <c r="AC5" s="65">
        <v>0</v>
      </c>
      <c r="AD5" s="65">
        <v>0</v>
      </c>
      <c r="AE5" s="65">
        <v>0</v>
      </c>
      <c r="AF5" s="65">
        <v>0</v>
      </c>
      <c r="AG5" s="65">
        <v>0</v>
      </c>
      <c r="AH5" s="65">
        <v>0</v>
      </c>
      <c r="AI5" s="65">
        <v>0</v>
      </c>
      <c r="AJ5" s="65">
        <v>0</v>
      </c>
      <c r="AK5" s="65">
        <v>0</v>
      </c>
      <c r="AL5" s="65">
        <v>0</v>
      </c>
      <c r="AM5" s="65">
        <v>0</v>
      </c>
      <c r="AN5" s="65">
        <v>0</v>
      </c>
      <c r="AO5" s="65">
        <v>0</v>
      </c>
      <c r="AP5" s="65">
        <v>0</v>
      </c>
      <c r="AQ5" s="65">
        <v>0</v>
      </c>
      <c r="AR5" s="65">
        <v>0</v>
      </c>
      <c r="AS5" s="65">
        <v>14.238337906935</v>
      </c>
      <c r="AT5" s="65">
        <v>14.238337906935</v>
      </c>
      <c r="AU5" s="65">
        <v>14.238337906935</v>
      </c>
      <c r="AV5" s="65">
        <v>13.997284794602999</v>
      </c>
      <c r="AW5" s="65">
        <v>13.997284794602999</v>
      </c>
      <c r="AX5" s="65">
        <v>2.1850468845599997</v>
      </c>
      <c r="AY5" s="65">
        <v>2.1850468845599997</v>
      </c>
      <c r="AZ5" s="65">
        <v>2.1850468845599997</v>
      </c>
      <c r="BA5" s="65">
        <v>2.1850468845599997</v>
      </c>
      <c r="BB5" s="65">
        <v>2.1850468845599997</v>
      </c>
      <c r="BC5" s="65">
        <v>1.5946536389949999</v>
      </c>
      <c r="BD5" s="65">
        <v>1.5946536389949999</v>
      </c>
      <c r="BE5" s="65">
        <v>0</v>
      </c>
      <c r="BF5" s="65">
        <v>0</v>
      </c>
      <c r="BG5" s="65">
        <v>0</v>
      </c>
      <c r="BH5" s="65">
        <v>0</v>
      </c>
      <c r="BI5" s="65">
        <v>0</v>
      </c>
      <c r="BJ5" s="65">
        <v>0</v>
      </c>
      <c r="BK5" s="65">
        <v>0</v>
      </c>
      <c r="BL5" s="65">
        <v>0</v>
      </c>
      <c r="BM5" s="65">
        <v>0</v>
      </c>
      <c r="BN5" s="65">
        <v>0</v>
      </c>
      <c r="BO5" s="65">
        <v>0</v>
      </c>
      <c r="BP5" s="65">
        <v>0</v>
      </c>
      <c r="BQ5" s="65">
        <v>0</v>
      </c>
      <c r="BR5" s="65">
        <v>0</v>
      </c>
      <c r="BS5" s="65">
        <v>0</v>
      </c>
      <c r="BT5" s="65">
        <v>0</v>
      </c>
      <c r="BU5" s="65">
        <v>0</v>
      </c>
    </row>
    <row r="6" spans="1:73" ht="15.6" x14ac:dyDescent="0.3">
      <c r="A6" s="63" t="s">
        <v>32</v>
      </c>
      <c r="B6" s="63" t="s">
        <v>17</v>
      </c>
      <c r="C6" s="63" t="s">
        <v>51</v>
      </c>
      <c r="D6" s="63" t="s">
        <v>3</v>
      </c>
      <c r="E6" s="63" t="s">
        <v>19</v>
      </c>
      <c r="F6" s="63" t="s">
        <v>5</v>
      </c>
      <c r="G6" s="63" t="s">
        <v>49</v>
      </c>
      <c r="H6" s="63">
        <v>2013</v>
      </c>
      <c r="I6" s="63" t="s">
        <v>50</v>
      </c>
      <c r="J6" s="63" t="s">
        <v>20</v>
      </c>
      <c r="K6" s="64">
        <v>328</v>
      </c>
      <c r="L6" s="65">
        <v>0.436431035159</v>
      </c>
      <c r="M6" s="65">
        <v>1436.0825379947898</v>
      </c>
      <c r="N6" s="65" t="s">
        <v>7</v>
      </c>
      <c r="O6" s="65" t="s">
        <v>7</v>
      </c>
      <c r="P6" s="65">
        <v>0.41222807733</v>
      </c>
      <c r="Q6" s="65">
        <v>0.41107485764299995</v>
      </c>
      <c r="R6" s="65">
        <v>0.40757517573899998</v>
      </c>
      <c r="S6" s="65">
        <v>0.35431279507899999</v>
      </c>
      <c r="T6" s="65">
        <v>0.13214579133900001</v>
      </c>
      <c r="U6" s="65">
        <v>0.131286235586</v>
      </c>
      <c r="V6" s="65">
        <v>0.131286235586</v>
      </c>
      <c r="W6" s="65">
        <v>0.118559457088</v>
      </c>
      <c r="X6" s="65">
        <v>0.118559457088</v>
      </c>
      <c r="Y6" s="65">
        <v>0.118559457088</v>
      </c>
      <c r="Z6" s="65">
        <v>0.112290554874</v>
      </c>
      <c r="AA6" s="65">
        <v>0.110011073163</v>
      </c>
      <c r="AB6" s="65">
        <v>1.1334521449999999E-3</v>
      </c>
      <c r="AC6" s="65">
        <v>1.1334521449999999E-3</v>
      </c>
      <c r="AD6" s="65">
        <v>1.1334521449999999E-3</v>
      </c>
      <c r="AE6" s="65">
        <v>0</v>
      </c>
      <c r="AF6" s="65">
        <v>0</v>
      </c>
      <c r="AG6" s="65">
        <v>0</v>
      </c>
      <c r="AH6" s="65">
        <v>0</v>
      </c>
      <c r="AI6" s="65">
        <v>0</v>
      </c>
      <c r="AJ6" s="65">
        <v>0</v>
      </c>
      <c r="AK6" s="65">
        <v>0</v>
      </c>
      <c r="AL6" s="65">
        <v>0</v>
      </c>
      <c r="AM6" s="65">
        <v>0</v>
      </c>
      <c r="AN6" s="65">
        <v>0</v>
      </c>
      <c r="AO6" s="65">
        <v>0</v>
      </c>
      <c r="AP6" s="65">
        <v>0</v>
      </c>
      <c r="AQ6" s="65">
        <v>0</v>
      </c>
      <c r="AR6" s="65">
        <v>0</v>
      </c>
      <c r="AS6" s="65">
        <v>0</v>
      </c>
      <c r="AT6" s="65">
        <v>1355.4756752911401</v>
      </c>
      <c r="AU6" s="65">
        <v>1351.79491421232</v>
      </c>
      <c r="AV6" s="65">
        <v>1338.64108373304</v>
      </c>
      <c r="AW6" s="65">
        <v>1139.2192834155899</v>
      </c>
      <c r="AX6" s="65">
        <v>434.2704462067</v>
      </c>
      <c r="AY6" s="65">
        <v>432.53952716931502</v>
      </c>
      <c r="AZ6" s="65">
        <v>432.53952716931502</v>
      </c>
      <c r="BA6" s="65">
        <v>419.82181856575897</v>
      </c>
      <c r="BB6" s="65">
        <v>419.82181856575897</v>
      </c>
      <c r="BC6" s="65">
        <v>419.82181856575897</v>
      </c>
      <c r="BD6" s="65">
        <v>362.95112197698097</v>
      </c>
      <c r="BE6" s="65">
        <v>355.409961005002</v>
      </c>
      <c r="BF6" s="65">
        <v>1.132644376152</v>
      </c>
      <c r="BG6" s="65">
        <v>1.132644376152</v>
      </c>
      <c r="BH6" s="65">
        <v>1.132644376152</v>
      </c>
      <c r="BI6" s="65">
        <v>0</v>
      </c>
      <c r="BJ6" s="65">
        <v>0</v>
      </c>
      <c r="BK6" s="65">
        <v>0</v>
      </c>
      <c r="BL6" s="65">
        <v>0</v>
      </c>
      <c r="BM6" s="65">
        <v>0</v>
      </c>
      <c r="BN6" s="65">
        <v>0</v>
      </c>
      <c r="BO6" s="65">
        <v>0</v>
      </c>
      <c r="BP6" s="65">
        <v>0</v>
      </c>
      <c r="BQ6" s="65">
        <v>0</v>
      </c>
      <c r="BR6" s="65">
        <v>0</v>
      </c>
      <c r="BS6" s="65">
        <v>0</v>
      </c>
      <c r="BT6" s="65">
        <v>0</v>
      </c>
      <c r="BU6" s="65">
        <v>0</v>
      </c>
    </row>
    <row r="7" spans="1:73" ht="15.6" x14ac:dyDescent="0.3">
      <c r="A7" s="63" t="s">
        <v>32</v>
      </c>
      <c r="B7" s="63" t="s">
        <v>1</v>
      </c>
      <c r="C7" s="63" t="s">
        <v>52</v>
      </c>
      <c r="D7" s="63" t="s">
        <v>3</v>
      </c>
      <c r="E7" s="63" t="s">
        <v>4</v>
      </c>
      <c r="F7" s="63" t="s">
        <v>5</v>
      </c>
      <c r="G7" s="63" t="s">
        <v>49</v>
      </c>
      <c r="H7" s="63">
        <v>2013</v>
      </c>
      <c r="I7" s="63" t="s">
        <v>53</v>
      </c>
      <c r="J7" s="63" t="s">
        <v>54</v>
      </c>
      <c r="K7" s="64">
        <v>3013.6523891229999</v>
      </c>
      <c r="L7" s="65">
        <v>4.0285349710000003E-3</v>
      </c>
      <c r="M7" s="65">
        <v>59.441846757335</v>
      </c>
      <c r="N7" s="65">
        <v>0</v>
      </c>
      <c r="O7" s="65">
        <v>0</v>
      </c>
      <c r="P7" s="65">
        <v>4.4878284610000005E-3</v>
      </c>
      <c r="Q7" s="65">
        <v>4.4878284610000005E-3</v>
      </c>
      <c r="R7" s="65">
        <v>4.3258417899999999E-3</v>
      </c>
      <c r="S7" s="65">
        <v>3.7083198629999999E-3</v>
      </c>
      <c r="T7" s="65">
        <v>3.7083198629999999E-3</v>
      </c>
      <c r="U7" s="65">
        <v>3.7083198629999999E-3</v>
      </c>
      <c r="V7" s="65">
        <v>3.7083198629999999E-3</v>
      </c>
      <c r="W7" s="65">
        <v>3.7031309010000001E-3</v>
      </c>
      <c r="X7" s="65">
        <v>2.769727448E-3</v>
      </c>
      <c r="Y7" s="65">
        <v>2.769727448E-3</v>
      </c>
      <c r="Z7" s="65">
        <v>2.2248275990000002E-3</v>
      </c>
      <c r="AA7" s="65">
        <v>2.224765336E-3</v>
      </c>
      <c r="AB7" s="65">
        <v>2.224765336E-3</v>
      </c>
      <c r="AC7" s="65">
        <v>2.22144864E-3</v>
      </c>
      <c r="AD7" s="65">
        <v>2.22144864E-3</v>
      </c>
      <c r="AE7" s="65">
        <v>2.2187316319999999E-3</v>
      </c>
      <c r="AF7" s="65">
        <v>2.150169968E-3</v>
      </c>
      <c r="AG7" s="65">
        <v>1.2621020639999999E-3</v>
      </c>
      <c r="AH7" s="65">
        <v>1.2621020639999999E-3</v>
      </c>
      <c r="AI7" s="65">
        <v>1.2621020639999999E-3</v>
      </c>
      <c r="AJ7" s="65">
        <v>0</v>
      </c>
      <c r="AK7" s="65">
        <v>0</v>
      </c>
      <c r="AL7" s="65">
        <v>0</v>
      </c>
      <c r="AM7" s="65">
        <v>0</v>
      </c>
      <c r="AN7" s="65">
        <v>0</v>
      </c>
      <c r="AO7" s="65">
        <v>0</v>
      </c>
      <c r="AP7" s="65">
        <v>0</v>
      </c>
      <c r="AQ7" s="65">
        <v>0</v>
      </c>
      <c r="AR7" s="65">
        <v>0</v>
      </c>
      <c r="AS7" s="65">
        <v>0</v>
      </c>
      <c r="AT7" s="65">
        <v>66.959376279400004</v>
      </c>
      <c r="AU7" s="65">
        <v>66.959376279400004</v>
      </c>
      <c r="AV7" s="65">
        <v>64.379037949329003</v>
      </c>
      <c r="AW7" s="65">
        <v>54.542330466011002</v>
      </c>
      <c r="AX7" s="65">
        <v>54.542330466011002</v>
      </c>
      <c r="AY7" s="65">
        <v>54.542330466011002</v>
      </c>
      <c r="AZ7" s="65">
        <v>54.542330466011002</v>
      </c>
      <c r="BA7" s="65">
        <v>54.496875158094994</v>
      </c>
      <c r="BB7" s="65">
        <v>39.628388184950005</v>
      </c>
      <c r="BC7" s="65">
        <v>39.628388184950005</v>
      </c>
      <c r="BD7" s="65">
        <v>36.031958409181001</v>
      </c>
      <c r="BE7" s="65">
        <v>35.518847473180003</v>
      </c>
      <c r="BF7" s="65">
        <v>35.518847473180003</v>
      </c>
      <c r="BG7" s="65">
        <v>35.372834874055002</v>
      </c>
      <c r="BH7" s="65">
        <v>35.372834874055002</v>
      </c>
      <c r="BI7" s="65">
        <v>35.342897289397001</v>
      </c>
      <c r="BJ7" s="65">
        <v>34.250756261968</v>
      </c>
      <c r="BK7" s="65">
        <v>20.104433982213997</v>
      </c>
      <c r="BL7" s="65">
        <v>20.104433982213997</v>
      </c>
      <c r="BM7" s="65">
        <v>20.104433982213997</v>
      </c>
      <c r="BN7" s="65">
        <v>0</v>
      </c>
      <c r="BO7" s="65">
        <v>0</v>
      </c>
      <c r="BP7" s="65">
        <v>0</v>
      </c>
      <c r="BQ7" s="65">
        <v>0</v>
      </c>
      <c r="BR7" s="65">
        <v>0</v>
      </c>
      <c r="BS7" s="65">
        <v>0</v>
      </c>
      <c r="BT7" s="65">
        <v>0</v>
      </c>
      <c r="BU7" s="65">
        <v>0</v>
      </c>
    </row>
    <row r="8" spans="1:73" ht="15.6" x14ac:dyDescent="0.3">
      <c r="A8" s="63" t="s">
        <v>32</v>
      </c>
      <c r="B8" s="63" t="s">
        <v>1</v>
      </c>
      <c r="C8" s="63" t="s">
        <v>2</v>
      </c>
      <c r="D8" s="63" t="s">
        <v>3</v>
      </c>
      <c r="E8" s="63" t="s">
        <v>4</v>
      </c>
      <c r="F8" s="63" t="s">
        <v>5</v>
      </c>
      <c r="G8" s="63" t="s">
        <v>49</v>
      </c>
      <c r="H8" s="63">
        <v>2013</v>
      </c>
      <c r="I8" s="63" t="s">
        <v>55</v>
      </c>
      <c r="J8" s="63" t="s">
        <v>8</v>
      </c>
      <c r="K8" s="64">
        <v>74</v>
      </c>
      <c r="L8" s="65">
        <v>2.9130519310000002E-2</v>
      </c>
      <c r="M8" s="65">
        <v>51.941515460000005</v>
      </c>
      <c r="N8" s="65" t="s">
        <v>7</v>
      </c>
      <c r="O8" s="65" t="s">
        <v>7</v>
      </c>
      <c r="P8" s="65">
        <v>1.5332363329999999E-2</v>
      </c>
      <c r="Q8" s="65">
        <v>1.5332363329999999E-2</v>
      </c>
      <c r="R8" s="65">
        <v>1.5332363329999999E-2</v>
      </c>
      <c r="S8" s="65">
        <v>1.5332363329999999E-2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5">
        <v>0</v>
      </c>
      <c r="AA8" s="65">
        <v>0</v>
      </c>
      <c r="AB8" s="65">
        <v>0</v>
      </c>
      <c r="AC8" s="65">
        <v>0</v>
      </c>
      <c r="AD8" s="65">
        <v>0</v>
      </c>
      <c r="AE8" s="65">
        <v>0</v>
      </c>
      <c r="AF8" s="65">
        <v>0</v>
      </c>
      <c r="AG8" s="65">
        <v>0</v>
      </c>
      <c r="AH8" s="65">
        <v>0</v>
      </c>
      <c r="AI8" s="65">
        <v>0</v>
      </c>
      <c r="AJ8" s="65">
        <v>0</v>
      </c>
      <c r="AK8" s="65">
        <v>0</v>
      </c>
      <c r="AL8" s="65">
        <v>0</v>
      </c>
      <c r="AM8" s="65">
        <v>0</v>
      </c>
      <c r="AN8" s="65">
        <v>0</v>
      </c>
      <c r="AO8" s="65">
        <v>0</v>
      </c>
      <c r="AP8" s="65">
        <v>0</v>
      </c>
      <c r="AQ8" s="65">
        <v>0</v>
      </c>
      <c r="AR8" s="65">
        <v>0</v>
      </c>
      <c r="AS8" s="65">
        <v>0</v>
      </c>
      <c r="AT8" s="65">
        <v>27.33855097</v>
      </c>
      <c r="AU8" s="65">
        <v>27.33855097</v>
      </c>
      <c r="AV8" s="65">
        <v>27.33855097</v>
      </c>
      <c r="AW8" s="65">
        <v>27.33855097</v>
      </c>
      <c r="AX8" s="65">
        <v>0</v>
      </c>
      <c r="AY8" s="65">
        <v>0</v>
      </c>
      <c r="AZ8" s="65">
        <v>0</v>
      </c>
      <c r="BA8" s="65">
        <v>0</v>
      </c>
      <c r="BB8" s="65">
        <v>0</v>
      </c>
      <c r="BC8" s="65">
        <v>0</v>
      </c>
      <c r="BD8" s="65">
        <v>0</v>
      </c>
      <c r="BE8" s="65">
        <v>0</v>
      </c>
      <c r="BF8" s="65">
        <v>0</v>
      </c>
      <c r="BG8" s="65">
        <v>0</v>
      </c>
      <c r="BH8" s="65">
        <v>0</v>
      </c>
      <c r="BI8" s="65">
        <v>0</v>
      </c>
      <c r="BJ8" s="65">
        <v>0</v>
      </c>
      <c r="BK8" s="65">
        <v>0</v>
      </c>
      <c r="BL8" s="65">
        <v>0</v>
      </c>
      <c r="BM8" s="65">
        <v>0</v>
      </c>
      <c r="BN8" s="65">
        <v>0</v>
      </c>
      <c r="BO8" s="65">
        <v>0</v>
      </c>
      <c r="BP8" s="65">
        <v>0</v>
      </c>
      <c r="BQ8" s="65">
        <v>0</v>
      </c>
      <c r="BR8" s="65">
        <v>0</v>
      </c>
      <c r="BS8" s="65">
        <v>0</v>
      </c>
      <c r="BT8" s="65">
        <v>0</v>
      </c>
      <c r="BU8" s="65">
        <v>0</v>
      </c>
    </row>
    <row r="9" spans="1:73" ht="15.6" x14ac:dyDescent="0.3">
      <c r="A9" s="63" t="s">
        <v>32</v>
      </c>
      <c r="B9" s="63" t="s">
        <v>1</v>
      </c>
      <c r="C9" s="63" t="s">
        <v>9</v>
      </c>
      <c r="D9" s="63" t="s">
        <v>3</v>
      </c>
      <c r="E9" s="63" t="s">
        <v>4</v>
      </c>
      <c r="F9" s="63" t="s">
        <v>5</v>
      </c>
      <c r="G9" s="63" t="s">
        <v>49</v>
      </c>
      <c r="H9" s="63">
        <v>2013</v>
      </c>
      <c r="I9" s="63" t="s">
        <v>50</v>
      </c>
      <c r="J9" s="63" t="s">
        <v>8</v>
      </c>
      <c r="K9" s="64">
        <v>164</v>
      </c>
      <c r="L9" s="65">
        <v>2.3877959248999998E-2</v>
      </c>
      <c r="M9" s="65">
        <v>148.15412108295197</v>
      </c>
      <c r="N9" s="65" t="s">
        <v>7</v>
      </c>
      <c r="O9" s="65" t="s">
        <v>7</v>
      </c>
      <c r="P9" s="65">
        <v>1.0983101034000001E-2</v>
      </c>
      <c r="Q9" s="65">
        <v>1.0983101034000001E-2</v>
      </c>
      <c r="R9" s="65">
        <v>1.0983101034000001E-2</v>
      </c>
      <c r="S9" s="65">
        <v>1.0668748945000001E-2</v>
      </c>
      <c r="T9" s="65">
        <v>5.7045082849999998E-3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5">
        <v>0</v>
      </c>
      <c r="AA9" s="65">
        <v>0</v>
      </c>
      <c r="AB9" s="65">
        <v>0</v>
      </c>
      <c r="AC9" s="65">
        <v>0</v>
      </c>
      <c r="AD9" s="65">
        <v>0</v>
      </c>
      <c r="AE9" s="65">
        <v>0</v>
      </c>
      <c r="AF9" s="65">
        <v>0</v>
      </c>
      <c r="AG9" s="65">
        <v>0</v>
      </c>
      <c r="AH9" s="65">
        <v>0</v>
      </c>
      <c r="AI9" s="65">
        <v>0</v>
      </c>
      <c r="AJ9" s="65">
        <v>0</v>
      </c>
      <c r="AK9" s="65">
        <v>0</v>
      </c>
      <c r="AL9" s="65">
        <v>0</v>
      </c>
      <c r="AM9" s="65">
        <v>0</v>
      </c>
      <c r="AN9" s="65">
        <v>0</v>
      </c>
      <c r="AO9" s="65">
        <v>0</v>
      </c>
      <c r="AP9" s="65">
        <v>0</v>
      </c>
      <c r="AQ9" s="65">
        <v>0</v>
      </c>
      <c r="AR9" s="65">
        <v>0</v>
      </c>
      <c r="AS9" s="65">
        <v>0</v>
      </c>
      <c r="AT9" s="65">
        <v>69.605114509041982</v>
      </c>
      <c r="AU9" s="65">
        <v>69.605114509041982</v>
      </c>
      <c r="AV9" s="65">
        <v>69.605114509041982</v>
      </c>
      <c r="AW9" s="65">
        <v>69.297480954042001</v>
      </c>
      <c r="AX9" s="65">
        <v>38.814416851643998</v>
      </c>
      <c r="AY9" s="65">
        <v>0</v>
      </c>
      <c r="AZ9" s="65">
        <v>0</v>
      </c>
      <c r="BA9" s="65">
        <v>0</v>
      </c>
      <c r="BB9" s="65">
        <v>0</v>
      </c>
      <c r="BC9" s="65">
        <v>0</v>
      </c>
      <c r="BD9" s="65">
        <v>0</v>
      </c>
      <c r="BE9" s="65">
        <v>0</v>
      </c>
      <c r="BF9" s="65">
        <v>0</v>
      </c>
      <c r="BG9" s="65">
        <v>0</v>
      </c>
      <c r="BH9" s="65">
        <v>0</v>
      </c>
      <c r="BI9" s="65">
        <v>0</v>
      </c>
      <c r="BJ9" s="65">
        <v>0</v>
      </c>
      <c r="BK9" s="65">
        <v>0</v>
      </c>
      <c r="BL9" s="65">
        <v>0</v>
      </c>
      <c r="BM9" s="65">
        <v>0</v>
      </c>
      <c r="BN9" s="65">
        <v>0</v>
      </c>
      <c r="BO9" s="65">
        <v>0</v>
      </c>
      <c r="BP9" s="65">
        <v>0</v>
      </c>
      <c r="BQ9" s="65">
        <v>0</v>
      </c>
      <c r="BR9" s="65">
        <v>0</v>
      </c>
      <c r="BS9" s="65">
        <v>0</v>
      </c>
      <c r="BT9" s="65">
        <v>0</v>
      </c>
      <c r="BU9" s="65">
        <v>0</v>
      </c>
    </row>
    <row r="10" spans="1:73" ht="15.6" x14ac:dyDescent="0.3">
      <c r="A10" s="63" t="s">
        <v>32</v>
      </c>
      <c r="B10" s="63" t="s">
        <v>1</v>
      </c>
      <c r="C10" s="63" t="s">
        <v>56</v>
      </c>
      <c r="D10" s="63" t="s">
        <v>3</v>
      </c>
      <c r="E10" s="63" t="s">
        <v>4</v>
      </c>
      <c r="F10" s="63" t="s">
        <v>5</v>
      </c>
      <c r="G10" s="63" t="s">
        <v>49</v>
      </c>
      <c r="H10" s="63">
        <v>2013</v>
      </c>
      <c r="I10" s="63" t="s">
        <v>53</v>
      </c>
      <c r="J10" s="63" t="s">
        <v>54</v>
      </c>
      <c r="K10" s="64">
        <v>8207.6884650400007</v>
      </c>
      <c r="L10" s="65">
        <v>9.9184449249999987E-3</v>
      </c>
      <c r="M10" s="65">
        <v>142.83369281864299</v>
      </c>
      <c r="N10" s="65">
        <v>0</v>
      </c>
      <c r="O10" s="65">
        <v>0</v>
      </c>
      <c r="P10" s="65">
        <v>1.0283034711E-2</v>
      </c>
      <c r="Q10" s="65">
        <v>1.0283034711E-2</v>
      </c>
      <c r="R10" s="65">
        <v>9.7185009380000003E-3</v>
      </c>
      <c r="S10" s="65">
        <v>7.791890468E-3</v>
      </c>
      <c r="T10" s="65">
        <v>7.791890468E-3</v>
      </c>
      <c r="U10" s="65">
        <v>7.791890468E-3</v>
      </c>
      <c r="V10" s="65">
        <v>7.791890468E-3</v>
      </c>
      <c r="W10" s="65">
        <v>7.7771508080000003E-3</v>
      </c>
      <c r="X10" s="65">
        <v>6.6843849720000003E-3</v>
      </c>
      <c r="Y10" s="65">
        <v>6.6843849720000003E-3</v>
      </c>
      <c r="Z10" s="65">
        <v>4.8503825910000001E-3</v>
      </c>
      <c r="AA10" s="65">
        <v>3.1329958960000003E-3</v>
      </c>
      <c r="AB10" s="65">
        <v>3.1329958960000003E-3</v>
      </c>
      <c r="AC10" s="65">
        <v>3.0712780959999998E-3</v>
      </c>
      <c r="AD10" s="65">
        <v>3.0712780959999998E-3</v>
      </c>
      <c r="AE10" s="65">
        <v>3.039615184E-3</v>
      </c>
      <c r="AF10" s="65">
        <v>2.6236986279999999E-3</v>
      </c>
      <c r="AG10" s="65">
        <v>1.5400518420000001E-3</v>
      </c>
      <c r="AH10" s="65">
        <v>1.5400518420000001E-3</v>
      </c>
      <c r="AI10" s="65">
        <v>1.5400518420000001E-3</v>
      </c>
      <c r="AJ10" s="65">
        <v>0</v>
      </c>
      <c r="AK10" s="65">
        <v>0</v>
      </c>
      <c r="AL10" s="65">
        <v>0</v>
      </c>
      <c r="AM10" s="65">
        <v>0</v>
      </c>
      <c r="AN10" s="65">
        <v>0</v>
      </c>
      <c r="AO10" s="65">
        <v>0</v>
      </c>
      <c r="AP10" s="65">
        <v>0</v>
      </c>
      <c r="AQ10" s="65">
        <v>0</v>
      </c>
      <c r="AR10" s="65">
        <v>0</v>
      </c>
      <c r="AS10" s="65">
        <v>0</v>
      </c>
      <c r="AT10" s="65">
        <v>149.24950343678199</v>
      </c>
      <c r="AU10" s="65">
        <v>149.24950343678199</v>
      </c>
      <c r="AV10" s="65">
        <v>140.256861491915</v>
      </c>
      <c r="AW10" s="65">
        <v>109.567257142164</v>
      </c>
      <c r="AX10" s="65">
        <v>109.567257142164</v>
      </c>
      <c r="AY10" s="65">
        <v>109.567257142164</v>
      </c>
      <c r="AZ10" s="65">
        <v>109.567257142164</v>
      </c>
      <c r="BA10" s="65">
        <v>109.43813771677999</v>
      </c>
      <c r="BB10" s="65">
        <v>92.0311155574</v>
      </c>
      <c r="BC10" s="65">
        <v>92.0311155574</v>
      </c>
      <c r="BD10" s="65">
        <v>80.081916768026005</v>
      </c>
      <c r="BE10" s="65">
        <v>51.484932873653001</v>
      </c>
      <c r="BF10" s="65">
        <v>51.484932873653001</v>
      </c>
      <c r="BG10" s="65">
        <v>48.767898668438995</v>
      </c>
      <c r="BH10" s="65">
        <v>48.767898668438995</v>
      </c>
      <c r="BI10" s="65">
        <v>48.419018188405005</v>
      </c>
      <c r="BJ10" s="65">
        <v>41.793748187760002</v>
      </c>
      <c r="BK10" s="65">
        <v>24.531986334848998</v>
      </c>
      <c r="BL10" s="65">
        <v>24.531986334848998</v>
      </c>
      <c r="BM10" s="65">
        <v>24.531986334848998</v>
      </c>
      <c r="BN10" s="65">
        <v>0</v>
      </c>
      <c r="BO10" s="65">
        <v>0</v>
      </c>
      <c r="BP10" s="65">
        <v>0</v>
      </c>
      <c r="BQ10" s="65">
        <v>0</v>
      </c>
      <c r="BR10" s="65">
        <v>0</v>
      </c>
      <c r="BS10" s="65">
        <v>0</v>
      </c>
      <c r="BT10" s="65">
        <v>0</v>
      </c>
      <c r="BU10" s="65">
        <v>0</v>
      </c>
    </row>
    <row r="11" spans="1:73" ht="15.6" x14ac:dyDescent="0.3">
      <c r="A11" s="63" t="s">
        <v>32</v>
      </c>
      <c r="B11" s="63" t="s">
        <v>1</v>
      </c>
      <c r="C11" s="63" t="s">
        <v>45</v>
      </c>
      <c r="D11" s="63" t="s">
        <v>3</v>
      </c>
      <c r="E11" s="63" t="s">
        <v>4</v>
      </c>
      <c r="F11" s="63" t="s">
        <v>5</v>
      </c>
      <c r="G11" s="63" t="s">
        <v>49</v>
      </c>
      <c r="H11" s="63">
        <v>2013</v>
      </c>
      <c r="I11" s="63" t="s">
        <v>50</v>
      </c>
      <c r="J11" s="63" t="s">
        <v>57</v>
      </c>
      <c r="K11" s="64">
        <v>240</v>
      </c>
      <c r="L11" s="65">
        <v>1.5093529277000001E-2</v>
      </c>
      <c r="M11" s="65">
        <v>189.71918521226701</v>
      </c>
      <c r="N11" s="65">
        <v>0</v>
      </c>
      <c r="O11" s="65">
        <v>0</v>
      </c>
      <c r="P11" s="65">
        <v>1.5093529163999999E-2</v>
      </c>
      <c r="Q11" s="65">
        <v>1.4742388165E-2</v>
      </c>
      <c r="R11" s="65">
        <v>1.4710466211999999E-2</v>
      </c>
      <c r="S11" s="65">
        <v>1.3572326519E-2</v>
      </c>
      <c r="T11" s="65">
        <v>1.3130944308999999E-2</v>
      </c>
      <c r="U11" s="65">
        <v>1.2689562125E-2</v>
      </c>
      <c r="V11" s="65">
        <v>1.2597936738999999E-2</v>
      </c>
      <c r="W11" s="65">
        <v>1.2597936738999999E-2</v>
      </c>
      <c r="X11" s="65">
        <v>8.3635754850000001E-3</v>
      </c>
      <c r="Y11" s="65">
        <v>8.2397185969999998E-3</v>
      </c>
      <c r="Z11" s="65">
        <v>7.8457713759999999E-3</v>
      </c>
      <c r="AA11" s="65">
        <v>7.8457713759999999E-3</v>
      </c>
      <c r="AB11" s="65">
        <v>6.185974304E-3</v>
      </c>
      <c r="AC11" s="65">
        <v>6.185974304E-3</v>
      </c>
      <c r="AD11" s="65">
        <v>2.4024498500000002E-3</v>
      </c>
      <c r="AE11" s="65">
        <v>3.4256359899999998E-4</v>
      </c>
      <c r="AF11" s="65">
        <v>3.4256359899999998E-4</v>
      </c>
      <c r="AG11" s="65">
        <v>3.4256359899999998E-4</v>
      </c>
      <c r="AH11" s="65">
        <v>3.4256359899999998E-4</v>
      </c>
      <c r="AI11" s="65">
        <v>3.4256359899999998E-4</v>
      </c>
      <c r="AJ11" s="65">
        <v>3.4256359899999998E-4</v>
      </c>
      <c r="AK11" s="65">
        <v>0</v>
      </c>
      <c r="AL11" s="65">
        <v>0</v>
      </c>
      <c r="AM11" s="65">
        <v>0</v>
      </c>
      <c r="AN11" s="65">
        <v>0</v>
      </c>
      <c r="AO11" s="65">
        <v>0</v>
      </c>
      <c r="AP11" s="65">
        <v>0</v>
      </c>
      <c r="AQ11" s="65">
        <v>0</v>
      </c>
      <c r="AR11" s="65">
        <v>0</v>
      </c>
      <c r="AS11" s="65">
        <v>0</v>
      </c>
      <c r="AT11" s="65">
        <v>189.71918589019799</v>
      </c>
      <c r="AU11" s="65">
        <v>182.959491676331</v>
      </c>
      <c r="AV11" s="65">
        <v>182.34497434234598</v>
      </c>
      <c r="AW11" s="65">
        <v>160.43504052543599</v>
      </c>
      <c r="AX11" s="65">
        <v>151.938146799088</v>
      </c>
      <c r="AY11" s="65">
        <v>143.44125047874499</v>
      </c>
      <c r="AZ11" s="65">
        <v>141.67740175437902</v>
      </c>
      <c r="BA11" s="65">
        <v>141.67740175437902</v>
      </c>
      <c r="BB11" s="65">
        <v>60.163175842285007</v>
      </c>
      <c r="BC11" s="65">
        <v>60.047501121521002</v>
      </c>
      <c r="BD11" s="65">
        <v>54.654020172119004</v>
      </c>
      <c r="BE11" s="65">
        <v>54.654020172119004</v>
      </c>
      <c r="BF11" s="65">
        <v>49.135766998291004</v>
      </c>
      <c r="BG11" s="65">
        <v>49.135766998291004</v>
      </c>
      <c r="BH11" s="65">
        <v>19.511937164307</v>
      </c>
      <c r="BI11" s="65">
        <v>2.525506347656</v>
      </c>
      <c r="BJ11" s="65">
        <v>2.525506347656</v>
      </c>
      <c r="BK11" s="65">
        <v>2.525506347656</v>
      </c>
      <c r="BL11" s="65">
        <v>2.525506347656</v>
      </c>
      <c r="BM11" s="65">
        <v>2.525506347656</v>
      </c>
      <c r="BN11" s="65">
        <v>2.525506347656</v>
      </c>
      <c r="BO11" s="65">
        <v>0</v>
      </c>
      <c r="BP11" s="65">
        <v>0</v>
      </c>
      <c r="BQ11" s="65">
        <v>0</v>
      </c>
      <c r="BR11" s="65">
        <v>0</v>
      </c>
      <c r="BS11" s="65">
        <v>0</v>
      </c>
      <c r="BT11" s="65">
        <v>0</v>
      </c>
      <c r="BU11" s="65">
        <v>0</v>
      </c>
    </row>
    <row r="12" spans="1:73" ht="15.6" x14ac:dyDescent="0.3">
      <c r="A12" s="63" t="s">
        <v>32</v>
      </c>
      <c r="B12" s="63" t="s">
        <v>1</v>
      </c>
      <c r="C12" s="63" t="s">
        <v>58</v>
      </c>
      <c r="D12" s="63" t="s">
        <v>3</v>
      </c>
      <c r="E12" s="63" t="s">
        <v>4</v>
      </c>
      <c r="F12" s="63" t="s">
        <v>5</v>
      </c>
      <c r="G12" s="63" t="s">
        <v>49</v>
      </c>
      <c r="H12" s="63">
        <v>2013</v>
      </c>
      <c r="I12" s="63" t="s">
        <v>59</v>
      </c>
      <c r="J12" s="63" t="s">
        <v>60</v>
      </c>
      <c r="K12" s="64">
        <v>529</v>
      </c>
      <c r="L12" s="65">
        <v>0.28877860460599997</v>
      </c>
      <c r="M12" s="65">
        <v>556.81790455194096</v>
      </c>
      <c r="N12" s="65" t="s">
        <v>7</v>
      </c>
      <c r="O12" s="65" t="s">
        <v>7</v>
      </c>
      <c r="P12" s="65">
        <v>0.13553963008099998</v>
      </c>
      <c r="Q12" s="65">
        <v>0.13553963008099998</v>
      </c>
      <c r="R12" s="65">
        <v>0.13553963008099998</v>
      </c>
      <c r="S12" s="65">
        <v>0.13553963008099998</v>
      </c>
      <c r="T12" s="65">
        <v>0.13553963008099998</v>
      </c>
      <c r="U12" s="65">
        <v>0.13553963008099998</v>
      </c>
      <c r="V12" s="65">
        <v>0.13553963008099998</v>
      </c>
      <c r="W12" s="65">
        <v>0.13553963008099998</v>
      </c>
      <c r="X12" s="65">
        <v>0.13553963008099998</v>
      </c>
      <c r="Y12" s="65">
        <v>0.13553963008099998</v>
      </c>
      <c r="Z12" s="65">
        <v>0.13553963008099998</v>
      </c>
      <c r="AA12" s="65">
        <v>0.13553963008099998</v>
      </c>
      <c r="AB12" s="65">
        <v>0.13553963008099998</v>
      </c>
      <c r="AC12" s="65">
        <v>0.13553963008099998</v>
      </c>
      <c r="AD12" s="65">
        <v>0.13553963008099998</v>
      </c>
      <c r="AE12" s="65">
        <v>0.13553963008099998</v>
      </c>
      <c r="AF12" s="65">
        <v>0.13553963008099998</v>
      </c>
      <c r="AG12" s="65">
        <v>0.13553963008099998</v>
      </c>
      <c r="AH12" s="65">
        <v>0.13357198491099997</v>
      </c>
      <c r="AI12" s="65">
        <v>0</v>
      </c>
      <c r="AJ12" s="65">
        <v>0</v>
      </c>
      <c r="AK12" s="65">
        <v>0</v>
      </c>
      <c r="AL12" s="65">
        <v>0</v>
      </c>
      <c r="AM12" s="65">
        <v>0</v>
      </c>
      <c r="AN12" s="65">
        <v>0</v>
      </c>
      <c r="AO12" s="65">
        <v>0</v>
      </c>
      <c r="AP12" s="65">
        <v>0</v>
      </c>
      <c r="AQ12" s="65">
        <v>0</v>
      </c>
      <c r="AR12" s="65">
        <v>0</v>
      </c>
      <c r="AS12" s="65">
        <v>0</v>
      </c>
      <c r="AT12" s="65">
        <v>261.12015487997701</v>
      </c>
      <c r="AU12" s="65">
        <v>261.12015487997701</v>
      </c>
      <c r="AV12" s="65">
        <v>261.12015487997701</v>
      </c>
      <c r="AW12" s="65">
        <v>261.12015487997701</v>
      </c>
      <c r="AX12" s="65">
        <v>261.12015487997701</v>
      </c>
      <c r="AY12" s="65">
        <v>261.12015487997701</v>
      </c>
      <c r="AZ12" s="65">
        <v>261.12015487997701</v>
      </c>
      <c r="BA12" s="65">
        <v>261.12015487997701</v>
      </c>
      <c r="BB12" s="65">
        <v>261.12015487997701</v>
      </c>
      <c r="BC12" s="65">
        <v>261.12015487997701</v>
      </c>
      <c r="BD12" s="65">
        <v>261.12015487997701</v>
      </c>
      <c r="BE12" s="65">
        <v>261.12015487997701</v>
      </c>
      <c r="BF12" s="65">
        <v>261.12015487997701</v>
      </c>
      <c r="BG12" s="65">
        <v>261.12015487997701</v>
      </c>
      <c r="BH12" s="65">
        <v>261.12015487997701</v>
      </c>
      <c r="BI12" s="65">
        <v>261.12015487997701</v>
      </c>
      <c r="BJ12" s="65">
        <v>261.12015487997701</v>
      </c>
      <c r="BK12" s="65">
        <v>261.12015487997701</v>
      </c>
      <c r="BL12" s="65">
        <v>259.36057948968397</v>
      </c>
      <c r="BM12" s="65">
        <v>0</v>
      </c>
      <c r="BN12" s="65">
        <v>0</v>
      </c>
      <c r="BO12" s="65">
        <v>0</v>
      </c>
      <c r="BP12" s="65">
        <v>0</v>
      </c>
      <c r="BQ12" s="65">
        <v>0</v>
      </c>
      <c r="BR12" s="65">
        <v>0</v>
      </c>
      <c r="BS12" s="65">
        <v>0</v>
      </c>
      <c r="BT12" s="65">
        <v>0</v>
      </c>
      <c r="BU12" s="65">
        <v>0</v>
      </c>
    </row>
    <row r="13" spans="1:73" ht="15.6" x14ac:dyDescent="0.3">
      <c r="A13" s="63" t="s">
        <v>32</v>
      </c>
      <c r="B13" s="63" t="s">
        <v>1</v>
      </c>
      <c r="C13" s="63" t="s">
        <v>58</v>
      </c>
      <c r="D13" s="63" t="s">
        <v>3</v>
      </c>
      <c r="E13" s="63" t="s">
        <v>4</v>
      </c>
      <c r="F13" s="63" t="s">
        <v>5</v>
      </c>
      <c r="G13" s="63" t="s">
        <v>49</v>
      </c>
      <c r="H13" s="63">
        <v>2012</v>
      </c>
      <c r="I13" s="63" t="s">
        <v>59</v>
      </c>
      <c r="J13" s="63" t="s">
        <v>60</v>
      </c>
      <c r="K13" s="64">
        <v>6</v>
      </c>
      <c r="L13" s="65">
        <v>3.103151918E-3</v>
      </c>
      <c r="M13" s="65">
        <v>5.8421047751759998</v>
      </c>
      <c r="N13" s="65" t="s">
        <v>7</v>
      </c>
      <c r="O13" s="65">
        <v>1.3234030239999998E-3</v>
      </c>
      <c r="P13" s="65">
        <v>1.3234030239999998E-3</v>
      </c>
      <c r="Q13" s="65">
        <v>1.3234030239999998E-3</v>
      </c>
      <c r="R13" s="65">
        <v>1.3234030239999998E-3</v>
      </c>
      <c r="S13" s="65">
        <v>1.3234030239999998E-3</v>
      </c>
      <c r="T13" s="65">
        <v>1.3234030239999998E-3</v>
      </c>
      <c r="U13" s="65">
        <v>1.3234030239999998E-3</v>
      </c>
      <c r="V13" s="65">
        <v>1.3234030239999998E-3</v>
      </c>
      <c r="W13" s="65">
        <v>1.3234030239999998E-3</v>
      </c>
      <c r="X13" s="65">
        <v>1.3234030239999998E-3</v>
      </c>
      <c r="Y13" s="65">
        <v>1.3234030239999998E-3</v>
      </c>
      <c r="Z13" s="65">
        <v>1.3234030239999998E-3</v>
      </c>
      <c r="AA13" s="65">
        <v>1.3234030239999998E-3</v>
      </c>
      <c r="AB13" s="65">
        <v>1.3234030239999998E-3</v>
      </c>
      <c r="AC13" s="65">
        <v>1.3234030239999998E-3</v>
      </c>
      <c r="AD13" s="65">
        <v>1.3234030239999998E-3</v>
      </c>
      <c r="AE13" s="65">
        <v>1.3234030239999998E-3</v>
      </c>
      <c r="AF13" s="65">
        <v>1.3234030239999998E-3</v>
      </c>
      <c r="AG13" s="65">
        <v>1.3234030239999998E-3</v>
      </c>
      <c r="AH13" s="65">
        <v>1.2531569769999998E-3</v>
      </c>
      <c r="AI13" s="65">
        <v>0</v>
      </c>
      <c r="AJ13" s="65">
        <v>0</v>
      </c>
      <c r="AK13" s="65">
        <v>0</v>
      </c>
      <c r="AL13" s="65">
        <v>0</v>
      </c>
      <c r="AM13" s="65">
        <v>0</v>
      </c>
      <c r="AN13" s="65">
        <v>0</v>
      </c>
      <c r="AO13" s="65">
        <v>0</v>
      </c>
      <c r="AP13" s="65">
        <v>0</v>
      </c>
      <c r="AQ13" s="65">
        <v>0</v>
      </c>
      <c r="AR13" s="65">
        <v>0</v>
      </c>
      <c r="AS13" s="65">
        <v>2.8303279369609999</v>
      </c>
      <c r="AT13" s="65">
        <v>2.8303279369609999</v>
      </c>
      <c r="AU13" s="65">
        <v>2.8303279369609999</v>
      </c>
      <c r="AV13" s="65">
        <v>2.8303279369609999</v>
      </c>
      <c r="AW13" s="65">
        <v>2.8303279369609999</v>
      </c>
      <c r="AX13" s="65">
        <v>2.8303279369609999</v>
      </c>
      <c r="AY13" s="65">
        <v>2.8303279369609999</v>
      </c>
      <c r="AZ13" s="65">
        <v>2.8303279369609999</v>
      </c>
      <c r="BA13" s="65">
        <v>2.8303279369609999</v>
      </c>
      <c r="BB13" s="65">
        <v>2.8303279369609999</v>
      </c>
      <c r="BC13" s="65">
        <v>2.8303279369609999</v>
      </c>
      <c r="BD13" s="65">
        <v>2.8303279369609999</v>
      </c>
      <c r="BE13" s="65">
        <v>2.8303279369609999</v>
      </c>
      <c r="BF13" s="65">
        <v>2.8303279369609999</v>
      </c>
      <c r="BG13" s="65">
        <v>2.8303279369609999</v>
      </c>
      <c r="BH13" s="65">
        <v>2.8303279369609999</v>
      </c>
      <c r="BI13" s="65">
        <v>2.8303279369609999</v>
      </c>
      <c r="BJ13" s="65">
        <v>2.8303279369609999</v>
      </c>
      <c r="BK13" s="65">
        <v>2.7589668727259999</v>
      </c>
      <c r="BL13" s="65">
        <v>0</v>
      </c>
      <c r="BM13" s="65">
        <v>0</v>
      </c>
      <c r="BN13" s="65">
        <v>0</v>
      </c>
      <c r="BO13" s="65">
        <v>0</v>
      </c>
      <c r="BP13" s="65">
        <v>0</v>
      </c>
      <c r="BQ13" s="65">
        <v>0</v>
      </c>
      <c r="BR13" s="65">
        <v>0</v>
      </c>
      <c r="BS13" s="65">
        <v>0</v>
      </c>
      <c r="BT13" s="65">
        <v>0</v>
      </c>
      <c r="BU13" s="65">
        <v>0</v>
      </c>
    </row>
    <row r="14" spans="1:73" ht="15.6" x14ac:dyDescent="0.3">
      <c r="A14" s="63" t="s">
        <v>32</v>
      </c>
      <c r="B14" s="63" t="s">
        <v>1</v>
      </c>
      <c r="C14" s="63" t="s">
        <v>61</v>
      </c>
      <c r="D14" s="63" t="s">
        <v>3</v>
      </c>
      <c r="E14" s="63" t="s">
        <v>4</v>
      </c>
      <c r="F14" s="63" t="s">
        <v>62</v>
      </c>
      <c r="G14" s="63" t="s">
        <v>49</v>
      </c>
      <c r="H14" s="63">
        <v>2013</v>
      </c>
      <c r="I14" s="63" t="s">
        <v>50</v>
      </c>
      <c r="J14" s="63" t="s">
        <v>63</v>
      </c>
      <c r="K14" s="64">
        <v>63</v>
      </c>
      <c r="L14" s="65" t="s">
        <v>7</v>
      </c>
      <c r="M14" s="65" t="s">
        <v>7</v>
      </c>
      <c r="N14" s="65" t="s">
        <v>7</v>
      </c>
      <c r="O14" s="65" t="s">
        <v>7</v>
      </c>
      <c r="P14" s="65">
        <v>2.6222909999999999E-2</v>
      </c>
      <c r="Q14" s="65" t="s">
        <v>7</v>
      </c>
      <c r="R14" s="65" t="s">
        <v>7</v>
      </c>
      <c r="S14" s="65" t="s">
        <v>7</v>
      </c>
      <c r="T14" s="65" t="s">
        <v>7</v>
      </c>
      <c r="U14" s="65" t="s">
        <v>7</v>
      </c>
      <c r="V14" s="65" t="s">
        <v>7</v>
      </c>
      <c r="W14" s="65" t="s">
        <v>7</v>
      </c>
      <c r="X14" s="65" t="s">
        <v>7</v>
      </c>
      <c r="Y14" s="65" t="s">
        <v>7</v>
      </c>
      <c r="Z14" s="65" t="s">
        <v>7</v>
      </c>
      <c r="AA14" s="65" t="s">
        <v>7</v>
      </c>
      <c r="AB14" s="65" t="s">
        <v>7</v>
      </c>
      <c r="AC14" s="65" t="s">
        <v>7</v>
      </c>
      <c r="AD14" s="65" t="s">
        <v>7</v>
      </c>
      <c r="AE14" s="65" t="s">
        <v>7</v>
      </c>
      <c r="AF14" s="65" t="s">
        <v>7</v>
      </c>
      <c r="AG14" s="65" t="s">
        <v>7</v>
      </c>
      <c r="AH14" s="65" t="s">
        <v>7</v>
      </c>
      <c r="AI14" s="65" t="s">
        <v>7</v>
      </c>
      <c r="AJ14" s="65" t="s">
        <v>7</v>
      </c>
      <c r="AK14" s="65" t="s">
        <v>7</v>
      </c>
      <c r="AL14" s="65" t="s">
        <v>7</v>
      </c>
      <c r="AM14" s="65" t="s">
        <v>7</v>
      </c>
      <c r="AN14" s="65" t="s">
        <v>7</v>
      </c>
      <c r="AO14" s="65" t="s">
        <v>7</v>
      </c>
      <c r="AP14" s="65" t="s">
        <v>7</v>
      </c>
      <c r="AQ14" s="65" t="s">
        <v>7</v>
      </c>
      <c r="AR14" s="65">
        <v>0</v>
      </c>
      <c r="AS14" s="65">
        <v>0</v>
      </c>
      <c r="AT14" s="65">
        <v>2.803901E-2</v>
      </c>
      <c r="AU14" s="65">
        <v>0</v>
      </c>
      <c r="AV14" s="65">
        <v>0</v>
      </c>
      <c r="AW14" s="65">
        <v>0</v>
      </c>
      <c r="AX14" s="65">
        <v>0</v>
      </c>
      <c r="AY14" s="65" t="s">
        <v>7</v>
      </c>
      <c r="AZ14" s="65" t="s">
        <v>7</v>
      </c>
      <c r="BA14" s="65" t="s">
        <v>7</v>
      </c>
      <c r="BB14" s="65" t="s">
        <v>7</v>
      </c>
      <c r="BC14" s="65" t="s">
        <v>7</v>
      </c>
      <c r="BD14" s="65" t="s">
        <v>7</v>
      </c>
      <c r="BE14" s="65" t="s">
        <v>7</v>
      </c>
      <c r="BF14" s="65" t="s">
        <v>7</v>
      </c>
      <c r="BG14" s="65" t="s">
        <v>7</v>
      </c>
      <c r="BH14" s="65" t="s">
        <v>7</v>
      </c>
      <c r="BI14" s="65" t="s">
        <v>7</v>
      </c>
      <c r="BJ14" s="65" t="s">
        <v>7</v>
      </c>
      <c r="BK14" s="65" t="s">
        <v>7</v>
      </c>
      <c r="BL14" s="65" t="s">
        <v>7</v>
      </c>
      <c r="BM14" s="65" t="s">
        <v>7</v>
      </c>
      <c r="BN14" s="65" t="s">
        <v>7</v>
      </c>
      <c r="BO14" s="65" t="s">
        <v>7</v>
      </c>
      <c r="BP14" s="65" t="s">
        <v>7</v>
      </c>
      <c r="BQ14" s="65" t="s">
        <v>7</v>
      </c>
      <c r="BR14" s="65" t="s">
        <v>7</v>
      </c>
      <c r="BS14" s="65" t="s">
        <v>7</v>
      </c>
      <c r="BT14" s="65" t="s">
        <v>7</v>
      </c>
      <c r="BU14" s="65" t="s">
        <v>7</v>
      </c>
    </row>
    <row r="15" spans="1:73" ht="15.6" x14ac:dyDescent="0.3">
      <c r="A15" s="63" t="s">
        <v>32</v>
      </c>
      <c r="B15" s="63" t="s">
        <v>1</v>
      </c>
      <c r="C15" s="63" t="s">
        <v>64</v>
      </c>
      <c r="D15" s="63" t="s">
        <v>3</v>
      </c>
      <c r="E15" s="63" t="s">
        <v>4</v>
      </c>
      <c r="F15" s="63" t="s">
        <v>62</v>
      </c>
      <c r="G15" s="63" t="s">
        <v>49</v>
      </c>
      <c r="H15" s="63">
        <v>2013</v>
      </c>
      <c r="I15" s="63" t="s">
        <v>50</v>
      </c>
      <c r="J15" s="63" t="s">
        <v>63</v>
      </c>
      <c r="K15" s="64">
        <v>61</v>
      </c>
      <c r="L15" s="65" t="s">
        <v>7</v>
      </c>
      <c r="M15" s="65" t="s">
        <v>7</v>
      </c>
      <c r="N15" s="65" t="s">
        <v>7</v>
      </c>
      <c r="O15" s="65" t="s">
        <v>7</v>
      </c>
      <c r="P15" s="65">
        <v>0</v>
      </c>
      <c r="Q15" s="65" t="s">
        <v>7</v>
      </c>
      <c r="R15" s="65" t="s">
        <v>7</v>
      </c>
      <c r="S15" s="65" t="s">
        <v>7</v>
      </c>
      <c r="T15" s="65" t="s">
        <v>7</v>
      </c>
      <c r="U15" s="65" t="s">
        <v>7</v>
      </c>
      <c r="V15" s="65" t="s">
        <v>7</v>
      </c>
      <c r="W15" s="65" t="s">
        <v>7</v>
      </c>
      <c r="X15" s="65" t="s">
        <v>7</v>
      </c>
      <c r="Y15" s="65" t="s">
        <v>7</v>
      </c>
      <c r="Z15" s="65" t="s">
        <v>7</v>
      </c>
      <c r="AA15" s="65" t="s">
        <v>7</v>
      </c>
      <c r="AB15" s="65" t="s">
        <v>7</v>
      </c>
      <c r="AC15" s="65" t="s">
        <v>7</v>
      </c>
      <c r="AD15" s="65" t="s">
        <v>7</v>
      </c>
      <c r="AE15" s="65" t="s">
        <v>7</v>
      </c>
      <c r="AF15" s="65" t="s">
        <v>7</v>
      </c>
      <c r="AG15" s="65" t="s">
        <v>7</v>
      </c>
      <c r="AH15" s="65" t="s">
        <v>7</v>
      </c>
      <c r="AI15" s="65" t="s">
        <v>7</v>
      </c>
      <c r="AJ15" s="65" t="s">
        <v>7</v>
      </c>
      <c r="AK15" s="65" t="s">
        <v>7</v>
      </c>
      <c r="AL15" s="65" t="s">
        <v>7</v>
      </c>
      <c r="AM15" s="65" t="s">
        <v>7</v>
      </c>
      <c r="AN15" s="65" t="s">
        <v>7</v>
      </c>
      <c r="AO15" s="65" t="s">
        <v>7</v>
      </c>
      <c r="AP15" s="65" t="s">
        <v>7</v>
      </c>
      <c r="AQ15" s="65" t="s">
        <v>7</v>
      </c>
      <c r="AR15" s="65">
        <v>0</v>
      </c>
      <c r="AS15" s="65">
        <v>0</v>
      </c>
      <c r="AT15" s="65">
        <v>0</v>
      </c>
      <c r="AU15" s="65">
        <v>0</v>
      </c>
      <c r="AV15" s="65">
        <v>0</v>
      </c>
      <c r="AW15" s="65">
        <v>0</v>
      </c>
      <c r="AX15" s="65">
        <v>0</v>
      </c>
      <c r="AY15" s="65" t="s">
        <v>7</v>
      </c>
      <c r="AZ15" s="65" t="s">
        <v>7</v>
      </c>
      <c r="BA15" s="65" t="s">
        <v>7</v>
      </c>
      <c r="BB15" s="65" t="s">
        <v>7</v>
      </c>
      <c r="BC15" s="65" t="s">
        <v>7</v>
      </c>
      <c r="BD15" s="65" t="s">
        <v>7</v>
      </c>
      <c r="BE15" s="65" t="s">
        <v>7</v>
      </c>
      <c r="BF15" s="65" t="s">
        <v>7</v>
      </c>
      <c r="BG15" s="65" t="s">
        <v>7</v>
      </c>
      <c r="BH15" s="65" t="s">
        <v>7</v>
      </c>
      <c r="BI15" s="65" t="s">
        <v>7</v>
      </c>
      <c r="BJ15" s="65" t="s">
        <v>7</v>
      </c>
      <c r="BK15" s="65" t="s">
        <v>7</v>
      </c>
      <c r="BL15" s="65" t="s">
        <v>7</v>
      </c>
      <c r="BM15" s="65" t="s">
        <v>7</v>
      </c>
      <c r="BN15" s="65" t="s">
        <v>7</v>
      </c>
      <c r="BO15" s="65" t="s">
        <v>7</v>
      </c>
      <c r="BP15" s="65" t="s">
        <v>7</v>
      </c>
      <c r="BQ15" s="65" t="s">
        <v>7</v>
      </c>
      <c r="BR15" s="65" t="s">
        <v>7</v>
      </c>
      <c r="BS15" s="65" t="s">
        <v>7</v>
      </c>
      <c r="BT15" s="65" t="s">
        <v>7</v>
      </c>
      <c r="BU15" s="65" t="s">
        <v>7</v>
      </c>
    </row>
    <row r="16" spans="1:73" ht="15.6" x14ac:dyDescent="0.3">
      <c r="A16" s="63" t="s">
        <v>32</v>
      </c>
      <c r="B16" s="63" t="s">
        <v>65</v>
      </c>
      <c r="C16" s="63" t="s">
        <v>66</v>
      </c>
      <c r="D16" s="63" t="s">
        <v>3</v>
      </c>
      <c r="E16" s="63" t="s">
        <v>19</v>
      </c>
      <c r="F16" s="63" t="s">
        <v>5</v>
      </c>
      <c r="G16" s="63" t="s">
        <v>49</v>
      </c>
      <c r="H16" s="63">
        <v>2013</v>
      </c>
      <c r="I16" s="63" t="s">
        <v>50</v>
      </c>
      <c r="J16" s="63" t="s">
        <v>7</v>
      </c>
      <c r="K16" s="64">
        <v>1</v>
      </c>
      <c r="L16" s="65" t="s">
        <v>7</v>
      </c>
      <c r="M16" s="65" t="s">
        <v>7</v>
      </c>
      <c r="N16" s="65" t="s">
        <v>7</v>
      </c>
      <c r="O16" s="65" t="s">
        <v>7</v>
      </c>
      <c r="P16" s="65">
        <v>0.21299999999999999</v>
      </c>
      <c r="Q16" s="65">
        <v>0.21299999999999999</v>
      </c>
      <c r="R16" s="65">
        <v>0.21299999999999999</v>
      </c>
      <c r="S16" s="65">
        <v>0.21299999999999999</v>
      </c>
      <c r="T16" s="65">
        <v>0.21299999999999999</v>
      </c>
      <c r="U16" s="65">
        <v>0.21299999999999999</v>
      </c>
      <c r="V16" s="65">
        <v>0.21299999999999999</v>
      </c>
      <c r="W16" s="65">
        <v>0.21299999999999999</v>
      </c>
      <c r="X16" s="65">
        <v>0.21299999999999999</v>
      </c>
      <c r="Y16" s="65">
        <v>0.21299999999999999</v>
      </c>
      <c r="Z16" s="65">
        <v>0.21299999999999999</v>
      </c>
      <c r="AA16" s="65">
        <v>0.21299999999999999</v>
      </c>
      <c r="AB16" s="65" t="s">
        <v>7</v>
      </c>
      <c r="AC16" s="65" t="s">
        <v>7</v>
      </c>
      <c r="AD16" s="65" t="s">
        <v>7</v>
      </c>
      <c r="AE16" s="65" t="s">
        <v>7</v>
      </c>
      <c r="AF16" s="65" t="s">
        <v>7</v>
      </c>
      <c r="AG16" s="65" t="s">
        <v>7</v>
      </c>
      <c r="AH16" s="65" t="s">
        <v>7</v>
      </c>
      <c r="AI16" s="65" t="s">
        <v>7</v>
      </c>
      <c r="AJ16" s="65" t="s">
        <v>7</v>
      </c>
      <c r="AK16" s="65" t="s">
        <v>7</v>
      </c>
      <c r="AL16" s="65" t="s">
        <v>7</v>
      </c>
      <c r="AM16" s="65" t="s">
        <v>7</v>
      </c>
      <c r="AN16" s="65" t="s">
        <v>7</v>
      </c>
      <c r="AO16" s="65" t="s">
        <v>7</v>
      </c>
      <c r="AP16" s="65" t="s">
        <v>7</v>
      </c>
      <c r="AQ16" s="65" t="s">
        <v>7</v>
      </c>
      <c r="AR16" s="65">
        <v>0</v>
      </c>
      <c r="AS16" s="65">
        <v>0</v>
      </c>
      <c r="AT16" s="65">
        <v>834.39800000000002</v>
      </c>
      <c r="AU16" s="65">
        <v>834.39800000000002</v>
      </c>
      <c r="AV16" s="65">
        <v>834.39800000000002</v>
      </c>
      <c r="AW16" s="65">
        <v>834.39800000000002</v>
      </c>
      <c r="AX16" s="65">
        <v>834.39800000000002</v>
      </c>
      <c r="AY16" s="65">
        <v>834.39800000000002</v>
      </c>
      <c r="AZ16" s="65">
        <v>834.39800000000002</v>
      </c>
      <c r="BA16" s="65">
        <v>834.39800000000002</v>
      </c>
      <c r="BB16" s="65">
        <v>834.39800000000002</v>
      </c>
      <c r="BC16" s="65">
        <v>834.39800000000002</v>
      </c>
      <c r="BD16" s="65">
        <v>834.39800000000002</v>
      </c>
      <c r="BE16" s="65">
        <v>834.39800000000002</v>
      </c>
      <c r="BF16" s="65" t="s">
        <v>7</v>
      </c>
      <c r="BG16" s="65" t="s">
        <v>7</v>
      </c>
      <c r="BH16" s="65" t="s">
        <v>7</v>
      </c>
      <c r="BI16" s="65" t="s">
        <v>7</v>
      </c>
      <c r="BJ16" s="65" t="s">
        <v>7</v>
      </c>
      <c r="BK16" s="65" t="s">
        <v>7</v>
      </c>
      <c r="BL16" s="65" t="s">
        <v>7</v>
      </c>
      <c r="BM16" s="65" t="s">
        <v>7</v>
      </c>
      <c r="BN16" s="65" t="s">
        <v>7</v>
      </c>
      <c r="BO16" s="65" t="s">
        <v>7</v>
      </c>
      <c r="BP16" s="65" t="s">
        <v>7</v>
      </c>
      <c r="BQ16" s="65" t="s">
        <v>7</v>
      </c>
      <c r="BR16" s="65" t="s">
        <v>7</v>
      </c>
      <c r="BS16" s="65" t="s">
        <v>7</v>
      </c>
      <c r="BT16" s="65" t="s">
        <v>7</v>
      </c>
      <c r="BU16" s="65" t="s">
        <v>7</v>
      </c>
    </row>
    <row r="17" spans="1:73" ht="15.6" x14ac:dyDescent="0.3">
      <c r="A17" s="63" t="s">
        <v>32</v>
      </c>
      <c r="B17" s="63" t="s">
        <v>1</v>
      </c>
      <c r="C17" s="63" t="s">
        <v>9</v>
      </c>
      <c r="D17" s="63" t="s">
        <v>3</v>
      </c>
      <c r="E17" s="63" t="s">
        <v>4</v>
      </c>
      <c r="F17" s="63" t="s">
        <v>5</v>
      </c>
      <c r="G17" s="63" t="s">
        <v>49</v>
      </c>
      <c r="H17" s="63">
        <v>2013</v>
      </c>
      <c r="I17" s="63" t="s">
        <v>50</v>
      </c>
      <c r="J17" s="63" t="s">
        <v>8</v>
      </c>
      <c r="K17" s="64">
        <v>0.12162470266753404</v>
      </c>
      <c r="L17" s="64">
        <v>1.6026621187798084E-5</v>
      </c>
      <c r="M17" s="64">
        <v>0.1120866890208933</v>
      </c>
      <c r="N17" s="64">
        <v>0</v>
      </c>
      <c r="O17" s="64">
        <v>0</v>
      </c>
      <c r="P17" s="64">
        <v>7.591722817542742E-6</v>
      </c>
      <c r="Q17" s="64">
        <v>7.591722817542742E-6</v>
      </c>
      <c r="R17" s="64">
        <v>7.591722817542742E-6</v>
      </c>
      <c r="S17" s="64">
        <v>7.591722817542742E-6</v>
      </c>
      <c r="T17" s="64">
        <v>4.2176846462082988E-6</v>
      </c>
      <c r="U17" s="64">
        <v>0</v>
      </c>
      <c r="V17" s="64">
        <v>0</v>
      </c>
      <c r="W17" s="64">
        <v>0</v>
      </c>
      <c r="X17" s="64">
        <v>0</v>
      </c>
      <c r="Y17" s="64">
        <v>0</v>
      </c>
      <c r="Z17" s="64">
        <v>0</v>
      </c>
      <c r="AA17" s="64">
        <v>0</v>
      </c>
      <c r="AB17" s="64">
        <v>0</v>
      </c>
      <c r="AC17" s="64">
        <v>0</v>
      </c>
      <c r="AD17" s="64">
        <v>0</v>
      </c>
      <c r="AE17" s="64">
        <v>0</v>
      </c>
      <c r="AF17" s="64">
        <v>0</v>
      </c>
      <c r="AG17" s="64">
        <v>0</v>
      </c>
      <c r="AH17" s="64">
        <v>0</v>
      </c>
      <c r="AI17" s="64">
        <v>0</v>
      </c>
      <c r="AJ17" s="64">
        <v>0</v>
      </c>
      <c r="AK17" s="64">
        <v>0</v>
      </c>
      <c r="AL17" s="64">
        <v>0</v>
      </c>
      <c r="AM17" s="64">
        <v>0</v>
      </c>
      <c r="AN17" s="64">
        <v>0</v>
      </c>
      <c r="AO17" s="64">
        <v>0</v>
      </c>
      <c r="AP17" s="64">
        <v>0</v>
      </c>
      <c r="AQ17" s="64">
        <v>0</v>
      </c>
      <c r="AR17" s="65">
        <v>0</v>
      </c>
      <c r="AS17" s="65">
        <v>0</v>
      </c>
      <c r="AT17" s="65">
        <v>0</v>
      </c>
      <c r="AU17" s="65">
        <v>0</v>
      </c>
      <c r="AV17" s="65">
        <v>0</v>
      </c>
      <c r="AW17" s="65">
        <v>0</v>
      </c>
      <c r="AX17" s="65">
        <v>0</v>
      </c>
      <c r="AY17" s="64">
        <v>0</v>
      </c>
      <c r="AZ17" s="64">
        <v>0</v>
      </c>
      <c r="BA17" s="64">
        <v>0</v>
      </c>
      <c r="BB17" s="64">
        <v>0</v>
      </c>
      <c r="BC17" s="64">
        <v>0</v>
      </c>
      <c r="BD17" s="64">
        <v>0</v>
      </c>
      <c r="BE17" s="64">
        <v>0</v>
      </c>
      <c r="BF17" s="64">
        <v>0</v>
      </c>
      <c r="BG17" s="64">
        <v>0</v>
      </c>
      <c r="BH17" s="64">
        <v>0</v>
      </c>
      <c r="BI17" s="64">
        <v>0</v>
      </c>
      <c r="BJ17" s="64">
        <v>0</v>
      </c>
      <c r="BK17" s="64">
        <v>0</v>
      </c>
      <c r="BL17" s="64">
        <v>0</v>
      </c>
      <c r="BM17" s="64">
        <v>0</v>
      </c>
      <c r="BN17" s="64">
        <v>0</v>
      </c>
      <c r="BO17" s="64">
        <v>0</v>
      </c>
      <c r="BP17" s="64">
        <v>0</v>
      </c>
      <c r="BQ17" s="64">
        <v>0</v>
      </c>
      <c r="BR17" s="64">
        <v>0</v>
      </c>
      <c r="BS17" s="64">
        <v>0</v>
      </c>
      <c r="BT17" s="64">
        <v>0</v>
      </c>
      <c r="BU17" s="64">
        <v>0</v>
      </c>
    </row>
    <row r="18" spans="1:73" ht="15.6" x14ac:dyDescent="0.3">
      <c r="A18" s="63" t="s">
        <v>32</v>
      </c>
      <c r="B18" s="63" t="s">
        <v>1</v>
      </c>
      <c r="C18" s="63" t="s">
        <v>58</v>
      </c>
      <c r="D18" s="63" t="s">
        <v>3</v>
      </c>
      <c r="E18" s="63" t="s">
        <v>4</v>
      </c>
      <c r="F18" s="63" t="s">
        <v>5</v>
      </c>
      <c r="G18" s="63" t="s">
        <v>49</v>
      </c>
      <c r="H18" s="63">
        <v>2012</v>
      </c>
      <c r="I18" s="63" t="s">
        <v>59</v>
      </c>
      <c r="J18" s="63" t="s">
        <v>60</v>
      </c>
      <c r="K18" s="64">
        <v>0.17374957523933435</v>
      </c>
      <c r="L18" s="64">
        <v>8.1858367254042947E-5</v>
      </c>
      <c r="M18" s="64">
        <v>0.14780916997375768</v>
      </c>
      <c r="N18" s="64">
        <v>0</v>
      </c>
      <c r="O18" s="64">
        <v>3.5465285721082942E-5</v>
      </c>
      <c r="P18" s="64">
        <v>3.5465285721082942E-5</v>
      </c>
      <c r="Q18" s="64">
        <v>3.5465285721082942E-5</v>
      </c>
      <c r="R18" s="64">
        <v>3.5465285721082942E-5</v>
      </c>
      <c r="S18" s="64">
        <v>3.5465285721082942E-5</v>
      </c>
      <c r="T18" s="64">
        <v>3.5465285721082942E-5</v>
      </c>
      <c r="U18" s="64">
        <v>3.5465285721082942E-5</v>
      </c>
      <c r="V18" s="64">
        <v>3.5465285721082942E-5</v>
      </c>
      <c r="W18" s="64">
        <v>3.5465285721082942E-5</v>
      </c>
      <c r="X18" s="64">
        <v>3.5465285721082942E-5</v>
      </c>
      <c r="Y18" s="64">
        <v>3.5465285721082942E-5</v>
      </c>
      <c r="Z18" s="64">
        <v>3.5465285721082942E-5</v>
      </c>
      <c r="AA18" s="64">
        <v>3.5465285721082942E-5</v>
      </c>
      <c r="AB18" s="64">
        <v>3.5465285721082942E-5</v>
      </c>
      <c r="AC18" s="64">
        <v>3.5465285721082942E-5</v>
      </c>
      <c r="AD18" s="64">
        <v>3.5465285721082942E-5</v>
      </c>
      <c r="AE18" s="64">
        <v>3.5465285721082942E-5</v>
      </c>
      <c r="AF18" s="64">
        <v>3.5465285721082942E-5</v>
      </c>
      <c r="AG18" s="64">
        <v>3.5465285721082942E-5</v>
      </c>
      <c r="AH18" s="64">
        <v>3.0482968939461669E-5</v>
      </c>
      <c r="AI18" s="64">
        <v>0</v>
      </c>
      <c r="AJ18" s="64">
        <v>0</v>
      </c>
      <c r="AK18" s="64">
        <v>0</v>
      </c>
      <c r="AL18" s="64">
        <v>0</v>
      </c>
      <c r="AM18" s="64">
        <v>0</v>
      </c>
      <c r="AN18" s="64">
        <v>0</v>
      </c>
      <c r="AO18" s="64">
        <v>0</v>
      </c>
      <c r="AP18" s="64">
        <v>0</v>
      </c>
      <c r="AQ18" s="64">
        <v>0</v>
      </c>
      <c r="AR18" s="65">
        <v>0</v>
      </c>
      <c r="AS18" s="65">
        <v>0</v>
      </c>
      <c r="AT18" s="64">
        <v>7.2105595862795593E-2</v>
      </c>
      <c r="AU18" s="64">
        <v>7.2105595862795593E-2</v>
      </c>
      <c r="AV18" s="64">
        <v>7.2105595862795593E-2</v>
      </c>
      <c r="AW18" s="64">
        <v>7.2105595862795593E-2</v>
      </c>
      <c r="AX18" s="64">
        <v>7.2105595862795593E-2</v>
      </c>
      <c r="AY18" s="64">
        <v>7.2105595862795593E-2</v>
      </c>
      <c r="AZ18" s="64">
        <v>7.2105595862795593E-2</v>
      </c>
      <c r="BA18" s="64">
        <v>7.2105595862795593E-2</v>
      </c>
      <c r="BB18" s="64">
        <v>7.2105595862795593E-2</v>
      </c>
      <c r="BC18" s="64">
        <v>7.2105595862795593E-2</v>
      </c>
      <c r="BD18" s="64">
        <v>7.2105595862795593E-2</v>
      </c>
      <c r="BE18" s="64">
        <v>7.2105595862795593E-2</v>
      </c>
      <c r="BF18" s="64">
        <v>7.2105595862795593E-2</v>
      </c>
      <c r="BG18" s="64">
        <v>7.2105595862795593E-2</v>
      </c>
      <c r="BH18" s="64">
        <v>7.2105595862795593E-2</v>
      </c>
      <c r="BI18" s="64">
        <v>7.2105595862795593E-2</v>
      </c>
      <c r="BJ18" s="64">
        <v>7.2105595862795593E-2</v>
      </c>
      <c r="BK18" s="64">
        <v>6.7111705112985628E-2</v>
      </c>
      <c r="BL18" s="64">
        <v>0</v>
      </c>
      <c r="BM18" s="64">
        <v>0</v>
      </c>
      <c r="BN18" s="64">
        <v>0</v>
      </c>
      <c r="BO18" s="64">
        <v>0</v>
      </c>
      <c r="BP18" s="64">
        <v>0</v>
      </c>
      <c r="BQ18" s="64">
        <v>0</v>
      </c>
      <c r="BR18" s="64">
        <v>0</v>
      </c>
      <c r="BS18" s="64">
        <v>0</v>
      </c>
      <c r="BT18" s="64">
        <v>0</v>
      </c>
      <c r="BU18" s="64">
        <v>0</v>
      </c>
    </row>
    <row r="20" spans="1:73" ht="15.6" x14ac:dyDescent="0.3">
      <c r="H20" s="63">
        <v>2012</v>
      </c>
      <c r="AR20" s="79">
        <f>AR3+AR5+AR13+AR18</f>
        <v>0</v>
      </c>
      <c r="AS20" s="79">
        <f t="shared" ref="AS20:AX20" si="0">AS3+AS5+AS13+AS18</f>
        <v>302.34316328888298</v>
      </c>
      <c r="AT20" s="79">
        <f t="shared" si="0"/>
        <v>302.41526888474579</v>
      </c>
      <c r="AU20" s="79">
        <f t="shared" si="0"/>
        <v>302.41526888474579</v>
      </c>
      <c r="AV20" s="79">
        <f t="shared" si="0"/>
        <v>302.17421577241379</v>
      </c>
      <c r="AW20" s="79">
        <f t="shared" si="0"/>
        <v>302.17421577241379</v>
      </c>
      <c r="AX20" s="79">
        <f t="shared" si="0"/>
        <v>290.36197786237079</v>
      </c>
    </row>
    <row r="21" spans="1:73" ht="15.6" x14ac:dyDescent="0.3">
      <c r="H21" s="63">
        <v>2013</v>
      </c>
      <c r="AR21" s="77">
        <f>AR4+SUM(AR6:AR12)+AR14+AR15+AR16+AR17</f>
        <v>0</v>
      </c>
      <c r="AS21" s="77">
        <f t="shared" ref="AS21:AX21" si="1">AS4+SUM(AS6:AS12)+AS14+AS15+AS16+AS17</f>
        <v>0</v>
      </c>
      <c r="AT21" s="77">
        <f t="shared" si="1"/>
        <v>3627.8692027817992</v>
      </c>
      <c r="AU21" s="77">
        <f t="shared" si="1"/>
        <v>3568.7082766436661</v>
      </c>
      <c r="AV21" s="77">
        <f t="shared" si="1"/>
        <v>3543.3669485554628</v>
      </c>
      <c r="AW21" s="77">
        <f t="shared" si="1"/>
        <v>3221.1452820881259</v>
      </c>
      <c r="AX21" s="77">
        <f t="shared" si="1"/>
        <v>2429.0675201282743</v>
      </c>
    </row>
    <row r="22" spans="1:73" x14ac:dyDescent="0.3">
      <c r="H22" s="78" t="s">
        <v>82</v>
      </c>
      <c r="AR22" s="79">
        <f>AR20+AR21</f>
        <v>0</v>
      </c>
      <c r="AS22" s="79">
        <f t="shared" ref="AS22:AX22" si="2">AS20+AS21</f>
        <v>302.34316328888298</v>
      </c>
      <c r="AT22" s="79">
        <f t="shared" si="2"/>
        <v>3930.284471666545</v>
      </c>
      <c r="AU22" s="79">
        <f t="shared" si="2"/>
        <v>3871.1235455284118</v>
      </c>
      <c r="AV22" s="79">
        <f t="shared" si="2"/>
        <v>3845.5411643278767</v>
      </c>
      <c r="AW22" s="79">
        <f t="shared" si="2"/>
        <v>3523.3194978605397</v>
      </c>
      <c r="AX22" s="79">
        <f t="shared" si="2"/>
        <v>2719.4294979906449</v>
      </c>
    </row>
    <row r="23" spans="1:73" x14ac:dyDescent="0.3">
      <c r="H23" s="78" t="s">
        <v>83</v>
      </c>
      <c r="AR23" s="79">
        <f>AR22-SUM(AR3:AR18)</f>
        <v>0</v>
      </c>
      <c r="AS23" s="79">
        <f t="shared" ref="AS23:AX23" si="3">AS22-SUM(AS3:AS18)</f>
        <v>0</v>
      </c>
      <c r="AT23" s="79">
        <f t="shared" si="3"/>
        <v>0</v>
      </c>
      <c r="AU23" s="79">
        <f t="shared" si="3"/>
        <v>0</v>
      </c>
      <c r="AV23" s="79">
        <f t="shared" si="3"/>
        <v>0</v>
      </c>
      <c r="AW23" s="79">
        <f t="shared" si="3"/>
        <v>0</v>
      </c>
      <c r="AX23" s="79">
        <f t="shared" si="3"/>
        <v>0</v>
      </c>
    </row>
    <row r="25" spans="1:73" x14ac:dyDescent="0.3">
      <c r="H25">
        <v>2013</v>
      </c>
      <c r="AR25" s="77">
        <f>AR21</f>
        <v>0</v>
      </c>
      <c r="AS25" s="77">
        <f t="shared" ref="AS25:AX25" si="4">AS21</f>
        <v>0</v>
      </c>
      <c r="AT25" s="77">
        <f t="shared" si="4"/>
        <v>3627.8692027817992</v>
      </c>
      <c r="AU25" s="77">
        <f t="shared" si="4"/>
        <v>3568.7082766436661</v>
      </c>
      <c r="AV25" s="77">
        <f t="shared" si="4"/>
        <v>3543.3669485554628</v>
      </c>
      <c r="AW25" s="77">
        <f t="shared" si="4"/>
        <v>3221.1452820881259</v>
      </c>
      <c r="AX25" s="77">
        <f t="shared" si="4"/>
        <v>2429.0675201282743</v>
      </c>
    </row>
    <row r="26" spans="1:73" x14ac:dyDescent="0.3">
      <c r="H26" s="78" t="s">
        <v>90</v>
      </c>
      <c r="AS26">
        <f>'2014'!AT28</f>
        <v>-53.724248342509952</v>
      </c>
      <c r="AT26" s="11">
        <f>'2014'!AU28</f>
        <v>-54.897932552509985</v>
      </c>
      <c r="AU26" s="11">
        <f>'2014'!AV28</f>
        <v>-55.014631132510033</v>
      </c>
      <c r="AV26" s="11">
        <f>'2014'!AW28</f>
        <v>-58.786672882510004</v>
      </c>
      <c r="AW26" s="11">
        <f>'2014'!AX28</f>
        <v>-84.952273662509981</v>
      </c>
      <c r="AX26" s="11">
        <f>'2014'!AY28</f>
        <v>-86.720624412510062</v>
      </c>
      <c r="AY26" s="11"/>
    </row>
    <row r="27" spans="1:73" x14ac:dyDescent="0.3">
      <c r="H27" s="78" t="s">
        <v>91</v>
      </c>
      <c r="AR27" s="77">
        <f>SUM(AR25:AR26)</f>
        <v>0</v>
      </c>
      <c r="AS27" s="77">
        <f t="shared" ref="AS27:AX27" si="5">SUM(AS25:AS26)</f>
        <v>-53.724248342509952</v>
      </c>
      <c r="AT27" s="77">
        <f t="shared" si="5"/>
        <v>3572.9712702292891</v>
      </c>
      <c r="AU27" s="77">
        <f t="shared" si="5"/>
        <v>3513.6936455111559</v>
      </c>
      <c r="AV27" s="77">
        <f t="shared" si="5"/>
        <v>3484.5802756729527</v>
      </c>
      <c r="AW27" s="77">
        <f t="shared" si="5"/>
        <v>3136.193008425616</v>
      </c>
      <c r="AX27" s="77">
        <f t="shared" si="5"/>
        <v>2342.3468957157643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3"/>
  <sheetViews>
    <sheetView tabSelected="1" workbookViewId="0">
      <pane xSplit="8" ySplit="3" topLeftCell="AR27" activePane="bottomRight" state="frozen"/>
      <selection pane="topRight" activeCell="I1" sqref="I1"/>
      <selection pane="bottomLeft" activeCell="A4" sqref="A4"/>
      <selection pane="bottomRight" activeCell="H33" sqref="H33"/>
    </sheetView>
  </sheetViews>
  <sheetFormatPr defaultColWidth="9.109375" defaultRowHeight="14.4" x14ac:dyDescent="0.3"/>
  <cols>
    <col min="1" max="1" width="9.33203125" style="11" bestFit="1" customWidth="1"/>
    <col min="2" max="2" width="32.6640625" style="11" bestFit="1" customWidth="1"/>
    <col min="3" max="3" width="32" style="11" bestFit="1" customWidth="1"/>
    <col min="4" max="4" width="18" style="11" bestFit="1" customWidth="1"/>
    <col min="5" max="5" width="10.6640625" style="11" bestFit="1" customWidth="1"/>
    <col min="6" max="9" width="9.109375" style="11"/>
    <col min="10" max="10" width="9.6640625" style="11" bestFit="1" customWidth="1"/>
    <col min="11" max="11" width="12" style="11" bestFit="1" customWidth="1"/>
    <col min="12" max="16384" width="9.109375" style="11"/>
  </cols>
  <sheetData>
    <row r="1" spans="1:73" ht="21" x14ac:dyDescent="0.4">
      <c r="A1" s="76" t="s">
        <v>78</v>
      </c>
      <c r="B1" s="74"/>
      <c r="C1" s="74"/>
      <c r="D1" s="74"/>
      <c r="E1" s="74"/>
      <c r="F1" s="74"/>
      <c r="G1" s="74"/>
      <c r="H1" s="74"/>
      <c r="I1" s="74"/>
      <c r="J1" s="74"/>
      <c r="K1" s="75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</row>
    <row r="2" spans="1:73" x14ac:dyDescent="0.3">
      <c r="A2" s="72" t="s">
        <v>26</v>
      </c>
      <c r="B2" s="74"/>
      <c r="C2" s="72"/>
      <c r="D2" s="72"/>
      <c r="E2" s="72"/>
      <c r="F2" s="73"/>
      <c r="G2" s="73"/>
      <c r="H2" s="72"/>
      <c r="I2" s="72"/>
      <c r="J2" s="70"/>
      <c r="K2" s="71"/>
      <c r="L2" s="70"/>
      <c r="M2" s="70"/>
      <c r="N2" s="80" t="s">
        <v>27</v>
      </c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2"/>
      <c r="AR2" s="80" t="s">
        <v>28</v>
      </c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2"/>
    </row>
    <row r="3" spans="1:73" ht="110.4" x14ac:dyDescent="0.3">
      <c r="A3" s="69" t="s">
        <v>29</v>
      </c>
      <c r="B3" s="69" t="s">
        <v>30</v>
      </c>
      <c r="C3" s="69" t="s">
        <v>31</v>
      </c>
      <c r="D3" s="68" t="s">
        <v>32</v>
      </c>
      <c r="E3" s="68" t="s">
        <v>33</v>
      </c>
      <c r="F3" s="68" t="s">
        <v>34</v>
      </c>
      <c r="G3" s="68" t="s">
        <v>77</v>
      </c>
      <c r="H3" s="66" t="s">
        <v>35</v>
      </c>
      <c r="I3" s="66" t="s">
        <v>76</v>
      </c>
      <c r="J3" s="66" t="s">
        <v>38</v>
      </c>
      <c r="K3" s="67" t="s">
        <v>48</v>
      </c>
      <c r="L3" s="66" t="s">
        <v>40</v>
      </c>
      <c r="M3" s="66" t="s">
        <v>41</v>
      </c>
      <c r="N3" s="66">
        <v>2011</v>
      </c>
      <c r="O3" s="66">
        <v>2012</v>
      </c>
      <c r="P3" s="66">
        <v>2013</v>
      </c>
      <c r="Q3" s="66">
        <v>2014</v>
      </c>
      <c r="R3" s="66">
        <v>2015</v>
      </c>
      <c r="S3" s="66">
        <v>2016</v>
      </c>
      <c r="T3" s="66">
        <v>2017</v>
      </c>
      <c r="U3" s="66">
        <v>2018</v>
      </c>
      <c r="V3" s="66">
        <v>2019</v>
      </c>
      <c r="W3" s="66">
        <v>2020</v>
      </c>
      <c r="X3" s="66">
        <v>2021</v>
      </c>
      <c r="Y3" s="66">
        <v>2022</v>
      </c>
      <c r="Z3" s="66">
        <v>2023</v>
      </c>
      <c r="AA3" s="66">
        <v>2024</v>
      </c>
      <c r="AB3" s="66">
        <v>2025</v>
      </c>
      <c r="AC3" s="66">
        <v>2026</v>
      </c>
      <c r="AD3" s="66">
        <v>2027</v>
      </c>
      <c r="AE3" s="66">
        <v>2028</v>
      </c>
      <c r="AF3" s="66">
        <v>2029</v>
      </c>
      <c r="AG3" s="66">
        <v>2030</v>
      </c>
      <c r="AH3" s="66">
        <v>2031</v>
      </c>
      <c r="AI3" s="66">
        <v>2032</v>
      </c>
      <c r="AJ3" s="66">
        <v>2033</v>
      </c>
      <c r="AK3" s="66">
        <v>2034</v>
      </c>
      <c r="AL3" s="66">
        <v>2035</v>
      </c>
      <c r="AM3" s="66">
        <v>2036</v>
      </c>
      <c r="AN3" s="66">
        <v>2037</v>
      </c>
      <c r="AO3" s="66">
        <v>2038</v>
      </c>
      <c r="AP3" s="66">
        <v>2039</v>
      </c>
      <c r="AQ3" s="66">
        <v>2040</v>
      </c>
      <c r="AR3" s="66">
        <v>2011</v>
      </c>
      <c r="AS3" s="66">
        <v>2012</v>
      </c>
      <c r="AT3" s="66">
        <v>2013</v>
      </c>
      <c r="AU3" s="66">
        <v>2014</v>
      </c>
      <c r="AV3" s="66">
        <v>2015</v>
      </c>
      <c r="AW3" s="66">
        <v>2016</v>
      </c>
      <c r="AX3" s="66">
        <v>2017</v>
      </c>
      <c r="AY3" s="66">
        <v>2018</v>
      </c>
      <c r="AZ3" s="66">
        <v>2019</v>
      </c>
      <c r="BA3" s="66">
        <v>2020</v>
      </c>
      <c r="BB3" s="66">
        <v>2021</v>
      </c>
      <c r="BC3" s="66">
        <v>2022</v>
      </c>
      <c r="BD3" s="66">
        <v>2023</v>
      </c>
      <c r="BE3" s="66">
        <v>2024</v>
      </c>
      <c r="BF3" s="66">
        <v>2025</v>
      </c>
      <c r="BG3" s="66">
        <v>2026</v>
      </c>
      <c r="BH3" s="66">
        <v>2027</v>
      </c>
      <c r="BI3" s="66">
        <v>2028</v>
      </c>
      <c r="BJ3" s="66">
        <v>2029</v>
      </c>
      <c r="BK3" s="66">
        <v>2030</v>
      </c>
      <c r="BL3" s="66">
        <v>2031</v>
      </c>
      <c r="BM3" s="66">
        <v>2032</v>
      </c>
      <c r="BN3" s="66">
        <v>2033</v>
      </c>
      <c r="BO3" s="66">
        <v>2034</v>
      </c>
      <c r="BP3" s="66">
        <v>2035</v>
      </c>
      <c r="BQ3" s="66">
        <v>2036</v>
      </c>
      <c r="BR3" s="66">
        <v>2037</v>
      </c>
      <c r="BS3" s="66">
        <v>2038</v>
      </c>
      <c r="BT3" s="66">
        <v>2039</v>
      </c>
      <c r="BU3" s="66">
        <v>2040</v>
      </c>
    </row>
    <row r="4" spans="1:73" x14ac:dyDescent="0.3">
      <c r="A4" s="11" t="s">
        <v>32</v>
      </c>
      <c r="B4" s="11" t="s">
        <v>17</v>
      </c>
      <c r="C4" s="11" t="s">
        <v>18</v>
      </c>
      <c r="D4" s="11" t="s">
        <v>3</v>
      </c>
      <c r="E4" s="11" t="s">
        <v>69</v>
      </c>
      <c r="F4" s="11" t="s">
        <v>5</v>
      </c>
      <c r="G4" s="11" t="s">
        <v>49</v>
      </c>
      <c r="H4" s="11">
        <v>2014</v>
      </c>
      <c r="I4" s="11" t="s">
        <v>67</v>
      </c>
      <c r="J4" s="11" t="s">
        <v>20</v>
      </c>
      <c r="K4" s="11">
        <v>264</v>
      </c>
      <c r="L4" s="11">
        <v>296.50428820000002</v>
      </c>
      <c r="M4" s="11">
        <v>1013082.527</v>
      </c>
      <c r="N4" s="11">
        <v>0</v>
      </c>
      <c r="O4" s="11">
        <v>0</v>
      </c>
      <c r="P4" s="11">
        <v>0</v>
      </c>
      <c r="Q4" s="11">
        <v>0.29650428820000002</v>
      </c>
      <c r="R4" s="11">
        <v>0.2889089836</v>
      </c>
      <c r="S4" s="11">
        <v>0.27446870089999997</v>
      </c>
      <c r="T4" s="11">
        <v>0.18961488069999999</v>
      </c>
      <c r="U4" s="11">
        <v>0.18961488069999999</v>
      </c>
      <c r="V4" s="11">
        <v>0.18961488069999999</v>
      </c>
      <c r="W4" s="11">
        <v>0.18961488069999999</v>
      </c>
      <c r="X4" s="11">
        <v>0.1888526341</v>
      </c>
      <c r="Y4" s="11">
        <v>0.1888526341</v>
      </c>
      <c r="Z4" s="11">
        <v>0.1888526341</v>
      </c>
      <c r="AA4" s="11">
        <v>0.1864323903</v>
      </c>
      <c r="AB4" s="11">
        <v>0.1114943865</v>
      </c>
      <c r="AC4" s="11">
        <v>6.8007128679999996E-3</v>
      </c>
      <c r="AD4" s="11">
        <v>6.8007128679999996E-3</v>
      </c>
      <c r="AE4" s="11">
        <v>6.8007128679999996E-3</v>
      </c>
      <c r="AF4" s="11">
        <v>0</v>
      </c>
      <c r="AG4" s="11">
        <v>0</v>
      </c>
      <c r="AH4" s="11">
        <v>0</v>
      </c>
      <c r="AI4" s="11">
        <v>0</v>
      </c>
      <c r="AJ4" s="11">
        <v>0</v>
      </c>
      <c r="AK4" s="11">
        <v>0</v>
      </c>
      <c r="AL4" s="11">
        <v>0</v>
      </c>
      <c r="AM4" s="11">
        <v>0</v>
      </c>
      <c r="AN4" s="11">
        <v>0</v>
      </c>
      <c r="AO4" s="11">
        <v>0</v>
      </c>
      <c r="AP4" s="11">
        <v>0</v>
      </c>
      <c r="AQ4" s="11">
        <v>0</v>
      </c>
      <c r="AR4" s="11">
        <v>0</v>
      </c>
      <c r="AS4" s="11">
        <v>0</v>
      </c>
      <c r="AT4" s="11">
        <v>0</v>
      </c>
      <c r="AU4" s="11">
        <v>1013.082527</v>
      </c>
      <c r="AV4" s="11">
        <v>984.76769739999997</v>
      </c>
      <c r="AW4" s="11">
        <v>931.83410779999997</v>
      </c>
      <c r="AX4" s="11">
        <v>650.32501500000001</v>
      </c>
      <c r="AY4" s="11">
        <v>650.32501500000001</v>
      </c>
      <c r="AZ4" s="11">
        <v>650.32501500000001</v>
      </c>
      <c r="BA4" s="11">
        <v>650.32501500000001</v>
      </c>
      <c r="BB4" s="11">
        <v>649.56331169999999</v>
      </c>
      <c r="BC4" s="11">
        <v>649.56331169999999</v>
      </c>
      <c r="BD4" s="11">
        <v>649.56331169999999</v>
      </c>
      <c r="BE4" s="11">
        <v>627.24616530000003</v>
      </c>
      <c r="BF4" s="11">
        <v>350.65357829999999</v>
      </c>
      <c r="BG4" s="11">
        <v>6.7958662569999992</v>
      </c>
      <c r="BH4" s="11">
        <v>6.7958662569999992</v>
      </c>
      <c r="BI4" s="11">
        <v>6.7958662569999992</v>
      </c>
      <c r="BJ4" s="11">
        <v>0</v>
      </c>
      <c r="BK4" s="11">
        <v>0</v>
      </c>
      <c r="BL4" s="11">
        <v>0</v>
      </c>
      <c r="BM4" s="11">
        <v>0</v>
      </c>
      <c r="BN4" s="11">
        <v>0</v>
      </c>
      <c r="BO4" s="11">
        <v>0</v>
      </c>
      <c r="BP4" s="11">
        <v>0</v>
      </c>
      <c r="BQ4" s="11">
        <v>0</v>
      </c>
      <c r="BR4" s="11">
        <v>0</v>
      </c>
      <c r="BS4" s="11">
        <v>0</v>
      </c>
      <c r="BT4" s="11">
        <v>0</v>
      </c>
      <c r="BU4" s="11">
        <v>0</v>
      </c>
    </row>
    <row r="5" spans="1:73" x14ac:dyDescent="0.3">
      <c r="A5" s="11" t="s">
        <v>32</v>
      </c>
      <c r="B5" s="11" t="s">
        <v>17</v>
      </c>
      <c r="C5" s="11" t="s">
        <v>25</v>
      </c>
      <c r="D5" s="11" t="s">
        <v>3</v>
      </c>
      <c r="E5" s="11" t="s">
        <v>69</v>
      </c>
      <c r="F5" s="11" t="s">
        <v>5</v>
      </c>
      <c r="G5" s="11" t="s">
        <v>49</v>
      </c>
      <c r="H5" s="11">
        <v>2014</v>
      </c>
      <c r="I5" s="11" t="s">
        <v>67</v>
      </c>
      <c r="J5" s="11" t="s">
        <v>7</v>
      </c>
      <c r="K5" s="11">
        <v>1</v>
      </c>
      <c r="L5" s="11">
        <v>1.3824103780000001</v>
      </c>
      <c r="M5" s="11">
        <v>2318.9034969999998</v>
      </c>
      <c r="N5" s="11">
        <v>0</v>
      </c>
      <c r="O5" s="11">
        <v>0</v>
      </c>
      <c r="P5" s="11">
        <v>0</v>
      </c>
      <c r="Q5" s="11">
        <v>1.3824103780000002E-3</v>
      </c>
      <c r="R5" s="11">
        <v>1.3824103780000002E-3</v>
      </c>
      <c r="S5" s="11">
        <v>1.3824103780000002E-3</v>
      </c>
      <c r="T5" s="11">
        <v>1.3824103780000002E-3</v>
      </c>
      <c r="U5" s="11">
        <v>1.3824103780000002E-3</v>
      </c>
      <c r="V5" s="11">
        <v>1.3824103780000002E-3</v>
      </c>
      <c r="W5" s="11">
        <v>1.3824103780000002E-3</v>
      </c>
      <c r="X5" s="11">
        <v>1.3824103780000002E-3</v>
      </c>
      <c r="Y5" s="11">
        <v>1.3824103780000002E-3</v>
      </c>
      <c r="Z5" s="11">
        <v>1.3824103780000002E-3</v>
      </c>
      <c r="AA5" s="11">
        <v>1.3824103780000002E-3</v>
      </c>
      <c r="AB5" s="11">
        <v>1.3824103780000002E-3</v>
      </c>
      <c r="AC5" s="11">
        <v>1.3824103780000002E-3</v>
      </c>
      <c r="AD5" s="11">
        <v>1.3824103780000002E-3</v>
      </c>
      <c r="AE5" s="11">
        <v>1.3824103780000002E-3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0</v>
      </c>
      <c r="AS5" s="11">
        <v>0</v>
      </c>
      <c r="AT5" s="11">
        <v>0</v>
      </c>
      <c r="AU5" s="11">
        <v>2.318903497</v>
      </c>
      <c r="AV5" s="11">
        <v>2.318903497</v>
      </c>
      <c r="AW5" s="11">
        <v>2.318903497</v>
      </c>
      <c r="AX5" s="11">
        <v>2.318903497</v>
      </c>
      <c r="AY5" s="11">
        <v>2.318903497</v>
      </c>
      <c r="AZ5" s="11">
        <v>2.318903497</v>
      </c>
      <c r="BA5" s="11">
        <v>2.318903497</v>
      </c>
      <c r="BB5" s="11">
        <v>2.318903497</v>
      </c>
      <c r="BC5" s="11">
        <v>2.318903497</v>
      </c>
      <c r="BD5" s="11">
        <v>2.318903497</v>
      </c>
      <c r="BE5" s="11">
        <v>2.318903497</v>
      </c>
      <c r="BF5" s="11">
        <v>2.318903497</v>
      </c>
      <c r="BG5" s="11">
        <v>2.318903497</v>
      </c>
      <c r="BH5" s="11">
        <v>2.318903497</v>
      </c>
      <c r="BI5" s="11">
        <v>2.318903497</v>
      </c>
      <c r="BJ5" s="11">
        <v>0</v>
      </c>
      <c r="BK5" s="11">
        <v>0</v>
      </c>
      <c r="BL5" s="11">
        <v>0</v>
      </c>
      <c r="BM5" s="11">
        <v>0</v>
      </c>
      <c r="BN5" s="11">
        <v>0</v>
      </c>
      <c r="BO5" s="11">
        <v>0</v>
      </c>
      <c r="BP5" s="11">
        <v>0</v>
      </c>
      <c r="BQ5" s="11">
        <v>0</v>
      </c>
      <c r="BR5" s="11">
        <v>0</v>
      </c>
      <c r="BS5" s="11">
        <v>0</v>
      </c>
      <c r="BT5" s="11">
        <v>0</v>
      </c>
      <c r="BU5" s="11">
        <v>0</v>
      </c>
    </row>
    <row r="6" spans="1:73" x14ac:dyDescent="0.3">
      <c r="A6" s="11" t="s">
        <v>32</v>
      </c>
      <c r="B6" s="11" t="s">
        <v>17</v>
      </c>
      <c r="C6" s="11" t="s">
        <v>21</v>
      </c>
      <c r="D6" s="11" t="s">
        <v>3</v>
      </c>
      <c r="E6" s="11" t="s">
        <v>69</v>
      </c>
      <c r="F6" s="11" t="s">
        <v>5</v>
      </c>
      <c r="G6" s="11" t="s">
        <v>49</v>
      </c>
      <c r="H6" s="11">
        <v>2012</v>
      </c>
      <c r="I6" s="11" t="s">
        <v>67</v>
      </c>
      <c r="J6" s="11" t="s">
        <v>20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0</v>
      </c>
      <c r="AT6" s="11">
        <v>0</v>
      </c>
      <c r="AU6" s="11">
        <v>0</v>
      </c>
      <c r="AV6" s="11">
        <v>0</v>
      </c>
      <c r="AW6" s="11">
        <v>0</v>
      </c>
      <c r="AX6" s="11">
        <v>0</v>
      </c>
      <c r="AY6" s="11">
        <v>0</v>
      </c>
      <c r="AZ6" s="11">
        <v>0</v>
      </c>
      <c r="BA6" s="11">
        <v>0</v>
      </c>
      <c r="BB6" s="11">
        <v>0</v>
      </c>
      <c r="BC6" s="11">
        <v>0</v>
      </c>
      <c r="BD6" s="11">
        <v>0</v>
      </c>
      <c r="BE6" s="11">
        <v>0</v>
      </c>
      <c r="BF6" s="11">
        <v>0</v>
      </c>
      <c r="BG6" s="11">
        <v>0</v>
      </c>
      <c r="BH6" s="11">
        <v>0</v>
      </c>
      <c r="BI6" s="11">
        <v>0</v>
      </c>
      <c r="BJ6" s="11">
        <v>0</v>
      </c>
      <c r="BK6" s="11">
        <v>0</v>
      </c>
      <c r="BL6" s="11">
        <v>0</v>
      </c>
      <c r="BM6" s="11">
        <v>0</v>
      </c>
      <c r="BN6" s="11">
        <v>0</v>
      </c>
      <c r="BO6" s="11">
        <v>0</v>
      </c>
      <c r="BP6" s="11">
        <v>0</v>
      </c>
      <c r="BQ6" s="11">
        <v>0</v>
      </c>
      <c r="BR6" s="11">
        <v>0</v>
      </c>
      <c r="BS6" s="11">
        <v>0</v>
      </c>
      <c r="BT6" s="11">
        <v>0</v>
      </c>
      <c r="BU6" s="11">
        <v>0</v>
      </c>
    </row>
    <row r="7" spans="1:73" x14ac:dyDescent="0.3">
      <c r="A7" s="11" t="s">
        <v>32</v>
      </c>
      <c r="B7" s="11" t="s">
        <v>17</v>
      </c>
      <c r="C7" s="11" t="s">
        <v>21</v>
      </c>
      <c r="D7" s="11" t="s">
        <v>3</v>
      </c>
      <c r="E7" s="11" t="s">
        <v>69</v>
      </c>
      <c r="F7" s="11" t="s">
        <v>5</v>
      </c>
      <c r="G7" s="11" t="s">
        <v>49</v>
      </c>
      <c r="H7" s="11">
        <v>2013</v>
      </c>
      <c r="I7" s="11" t="s">
        <v>67</v>
      </c>
      <c r="J7" s="11" t="s">
        <v>20</v>
      </c>
      <c r="K7" s="11">
        <v>8</v>
      </c>
      <c r="L7" s="11">
        <v>41.230232690000001</v>
      </c>
      <c r="M7" s="11">
        <v>606222.56469999999</v>
      </c>
      <c r="N7" s="11">
        <v>0</v>
      </c>
      <c r="O7" s="11">
        <v>0</v>
      </c>
      <c r="P7" s="11">
        <v>4.123023269E-2</v>
      </c>
      <c r="Q7" s="11">
        <v>4.123023269E-2</v>
      </c>
      <c r="R7" s="11">
        <v>4.123023269E-2</v>
      </c>
      <c r="S7" s="11">
        <v>4.123023269E-2</v>
      </c>
      <c r="T7" s="11">
        <v>3.4133934210000001E-2</v>
      </c>
      <c r="U7" s="11">
        <v>3.406853395E-2</v>
      </c>
      <c r="V7" s="11">
        <v>3.406853395E-2</v>
      </c>
      <c r="W7" s="11">
        <v>3.406853395E-2</v>
      </c>
      <c r="X7" s="11">
        <v>3.1809029169999996E-2</v>
      </c>
      <c r="Y7" s="11">
        <v>3.1332277239999998E-2</v>
      </c>
      <c r="Z7" s="11">
        <v>3.0613653129999998E-2</v>
      </c>
      <c r="AA7" s="11">
        <v>3.0613653129999998E-2</v>
      </c>
      <c r="AB7" s="11">
        <v>5.6354876399999998E-3</v>
      </c>
      <c r="AC7" s="11">
        <v>5.6354876399999998E-3</v>
      </c>
      <c r="AD7" s="11">
        <v>5.6354876399999998E-3</v>
      </c>
      <c r="AE7" s="11">
        <v>5.6354876399999998E-3</v>
      </c>
      <c r="AF7" s="11">
        <v>5.6354876399999998E-3</v>
      </c>
      <c r="AG7" s="11">
        <v>5.6354876399999998E-3</v>
      </c>
      <c r="AH7" s="11">
        <v>5.6354876399999998E-3</v>
      </c>
      <c r="AI7" s="11">
        <v>5.6354876399999998E-3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303.11128230000003</v>
      </c>
      <c r="AU7" s="11">
        <v>303.11128230000003</v>
      </c>
      <c r="AV7" s="11">
        <v>303.11128230000003</v>
      </c>
      <c r="AW7" s="11">
        <v>303.11128230000003</v>
      </c>
      <c r="AX7" s="11">
        <v>278.39140800000001</v>
      </c>
      <c r="AY7" s="11">
        <v>278.06878389999997</v>
      </c>
      <c r="AZ7" s="11">
        <v>278.06878389999997</v>
      </c>
      <c r="BA7" s="11">
        <v>277.85432470000001</v>
      </c>
      <c r="BB7" s="11">
        <v>269.86480670000003</v>
      </c>
      <c r="BC7" s="11">
        <v>267.51295579999999</v>
      </c>
      <c r="BD7" s="11">
        <v>260.76961040000003</v>
      </c>
      <c r="BE7" s="11">
        <v>258.99142990000001</v>
      </c>
      <c r="BF7" s="11">
        <v>81.852466790000008</v>
      </c>
      <c r="BG7" s="11">
        <v>81.852466790000008</v>
      </c>
      <c r="BH7" s="11">
        <v>81.852466790000008</v>
      </c>
      <c r="BI7" s="11">
        <v>67.414847070000008</v>
      </c>
      <c r="BJ7" s="11">
        <v>8.1106688190000007</v>
      </c>
      <c r="BK7" s="11">
        <v>8.1106688190000007</v>
      </c>
      <c r="BL7" s="11">
        <v>8.1106688190000007</v>
      </c>
      <c r="BM7" s="11">
        <v>8.1106688190000007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0</v>
      </c>
      <c r="BT7" s="11">
        <v>0</v>
      </c>
      <c r="BU7" s="11">
        <v>0</v>
      </c>
    </row>
    <row r="8" spans="1:73" x14ac:dyDescent="0.3">
      <c r="A8" s="11" t="s">
        <v>32</v>
      </c>
      <c r="B8" s="11" t="s">
        <v>17</v>
      </c>
      <c r="C8" s="11" t="s">
        <v>21</v>
      </c>
      <c r="D8" s="11" t="s">
        <v>3</v>
      </c>
      <c r="E8" s="11" t="s">
        <v>69</v>
      </c>
      <c r="F8" s="11" t="s">
        <v>5</v>
      </c>
      <c r="G8" s="11" t="s">
        <v>49</v>
      </c>
      <c r="H8" s="11">
        <v>2014</v>
      </c>
      <c r="I8" s="11" t="s">
        <v>67</v>
      </c>
      <c r="J8" s="11" t="s">
        <v>20</v>
      </c>
      <c r="K8" s="11">
        <v>18</v>
      </c>
      <c r="L8" s="11">
        <v>84.688318949999996</v>
      </c>
      <c r="M8" s="11">
        <v>582106.41280000005</v>
      </c>
      <c r="N8" s="11">
        <v>0</v>
      </c>
      <c r="O8" s="11">
        <v>0</v>
      </c>
      <c r="P8" s="11">
        <v>0</v>
      </c>
      <c r="Q8" s="11">
        <v>8.4688318949999994E-2</v>
      </c>
      <c r="R8" s="11">
        <v>8.4688318949999994E-2</v>
      </c>
      <c r="S8" s="11">
        <v>8.4688318949999994E-2</v>
      </c>
      <c r="T8" s="11">
        <v>8.3077595949999999E-2</v>
      </c>
      <c r="U8" s="11">
        <v>8.3077595949999999E-2</v>
      </c>
      <c r="V8" s="11">
        <v>8.3077595949999999E-2</v>
      </c>
      <c r="W8" s="11">
        <v>8.1643873999999991E-2</v>
      </c>
      <c r="X8" s="11">
        <v>8.1643873999999991E-2</v>
      </c>
      <c r="Y8" s="11">
        <v>8.0718942629999998E-2</v>
      </c>
      <c r="Z8" s="11">
        <v>7.4645000210000007E-2</v>
      </c>
      <c r="AA8" s="11">
        <v>6.7847893990000005E-2</v>
      </c>
      <c r="AB8" s="11">
        <v>6.7147343829999998E-2</v>
      </c>
      <c r="AC8" s="11">
        <v>1.9108630790000001E-2</v>
      </c>
      <c r="AD8" s="11">
        <v>1.5222924719999999E-2</v>
      </c>
      <c r="AE8" s="11">
        <v>1.5222924719999999E-2</v>
      </c>
      <c r="AF8" s="11">
        <v>1.149784765E-2</v>
      </c>
      <c r="AG8" s="11">
        <v>5.5743624100000003E-3</v>
      </c>
      <c r="AH8" s="11">
        <v>5.5743624100000003E-3</v>
      </c>
      <c r="AI8" s="11">
        <v>5.5743624100000003E-3</v>
      </c>
      <c r="AJ8" s="11">
        <v>5.5743624100000003E-3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582.10641280000004</v>
      </c>
      <c r="AV8" s="11">
        <v>582.10641280000004</v>
      </c>
      <c r="AW8" s="11">
        <v>582.10641280000004</v>
      </c>
      <c r="AX8" s="11">
        <v>576.4954778</v>
      </c>
      <c r="AY8" s="11">
        <v>576.4954778</v>
      </c>
      <c r="AZ8" s="11">
        <v>576.4954778</v>
      </c>
      <c r="BA8" s="11">
        <v>565.54758860000004</v>
      </c>
      <c r="BB8" s="11">
        <v>565.54758860000004</v>
      </c>
      <c r="BC8" s="11">
        <v>557.59886849999998</v>
      </c>
      <c r="BD8" s="11">
        <v>509.03110230000004</v>
      </c>
      <c r="BE8" s="11">
        <v>454.03319690000001</v>
      </c>
      <c r="BF8" s="11">
        <v>446.35617930000001</v>
      </c>
      <c r="BG8" s="11">
        <v>113.0326132</v>
      </c>
      <c r="BH8" s="11">
        <v>99.496800650000012</v>
      </c>
      <c r="BI8" s="11">
        <v>99.496800650000012</v>
      </c>
      <c r="BJ8" s="11">
        <v>81.906501710000001</v>
      </c>
      <c r="BK8" s="11">
        <v>22.715598310000001</v>
      </c>
      <c r="BL8" s="11">
        <v>22.715598310000001</v>
      </c>
      <c r="BM8" s="11">
        <v>22.715598310000001</v>
      </c>
      <c r="BN8" s="11">
        <v>22.715598310000001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  <c r="BT8" s="11">
        <v>0</v>
      </c>
      <c r="BU8" s="11">
        <v>0</v>
      </c>
    </row>
    <row r="9" spans="1:73" x14ac:dyDescent="0.3">
      <c r="A9" s="11" t="s">
        <v>32</v>
      </c>
      <c r="B9" s="11" t="s">
        <v>1</v>
      </c>
      <c r="C9" s="11" t="s">
        <v>2</v>
      </c>
      <c r="D9" s="11" t="s">
        <v>3</v>
      </c>
      <c r="E9" s="11" t="s">
        <v>4</v>
      </c>
      <c r="F9" s="11" t="s">
        <v>5</v>
      </c>
      <c r="G9" s="11" t="s">
        <v>49</v>
      </c>
      <c r="H9" s="11">
        <v>2014</v>
      </c>
      <c r="I9" s="11" t="s">
        <v>55</v>
      </c>
      <c r="J9" s="11" t="s">
        <v>8</v>
      </c>
      <c r="K9" s="11">
        <v>83</v>
      </c>
      <c r="L9" s="11">
        <v>17.197110219999999</v>
      </c>
      <c r="M9" s="11">
        <v>30663.509870000002</v>
      </c>
      <c r="N9" s="11">
        <v>0</v>
      </c>
      <c r="O9" s="11">
        <v>0</v>
      </c>
      <c r="P9" s="11">
        <v>0</v>
      </c>
      <c r="Q9" s="11">
        <v>1.7197110219999999E-2</v>
      </c>
      <c r="R9" s="11">
        <v>1.7197110219999999E-2</v>
      </c>
      <c r="S9" s="11">
        <v>1.7197110219999999E-2</v>
      </c>
      <c r="T9" s="11">
        <v>1.7197110219999999E-2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30.663509870000002</v>
      </c>
      <c r="AV9" s="11">
        <v>30.663509870000002</v>
      </c>
      <c r="AW9" s="11">
        <v>30.663509870000002</v>
      </c>
      <c r="AX9" s="11">
        <v>30.663509870000002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  <c r="BT9" s="11">
        <v>0</v>
      </c>
      <c r="BU9" s="11">
        <v>0</v>
      </c>
    </row>
    <row r="10" spans="1:73" x14ac:dyDescent="0.3">
      <c r="A10" s="11" t="s">
        <v>32</v>
      </c>
      <c r="B10" s="11" t="s">
        <v>1</v>
      </c>
      <c r="C10" s="11" t="s">
        <v>9</v>
      </c>
      <c r="D10" s="11" t="s">
        <v>3</v>
      </c>
      <c r="E10" s="11" t="s">
        <v>4</v>
      </c>
      <c r="F10" s="11" t="s">
        <v>5</v>
      </c>
      <c r="G10" s="11" t="s">
        <v>49</v>
      </c>
      <c r="H10" s="11">
        <v>2014</v>
      </c>
      <c r="I10" s="11" t="s">
        <v>67</v>
      </c>
      <c r="J10" s="11" t="s">
        <v>8</v>
      </c>
      <c r="K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</row>
    <row r="11" spans="1:73" x14ac:dyDescent="0.3">
      <c r="A11" s="11" t="s">
        <v>32</v>
      </c>
      <c r="B11" s="11" t="s">
        <v>1</v>
      </c>
      <c r="C11" s="11" t="s">
        <v>9</v>
      </c>
      <c r="D11" s="11" t="s">
        <v>3</v>
      </c>
      <c r="E11" s="11" t="s">
        <v>4</v>
      </c>
      <c r="F11" s="11" t="s">
        <v>5</v>
      </c>
      <c r="G11" s="11" t="s">
        <v>49</v>
      </c>
      <c r="H11" s="11">
        <v>2014</v>
      </c>
      <c r="I11" s="11" t="s">
        <v>67</v>
      </c>
      <c r="J11" s="11" t="s">
        <v>8</v>
      </c>
      <c r="K11" s="11">
        <v>6</v>
      </c>
      <c r="L11" s="11">
        <v>1.061939006</v>
      </c>
      <c r="M11" s="11">
        <v>1893.502849</v>
      </c>
      <c r="N11" s="11">
        <v>0</v>
      </c>
      <c r="O11" s="11">
        <v>0</v>
      </c>
      <c r="P11" s="11">
        <v>0</v>
      </c>
      <c r="Q11" s="11">
        <v>1.061939006E-3</v>
      </c>
      <c r="R11" s="11">
        <v>1.061939006E-3</v>
      </c>
      <c r="S11" s="11">
        <v>1.061939006E-3</v>
      </c>
      <c r="T11" s="11">
        <v>1.061939006E-3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1.8935028489999999</v>
      </c>
      <c r="AV11" s="11">
        <v>1.8935028489999999</v>
      </c>
      <c r="AW11" s="11">
        <v>1.8935028489999999</v>
      </c>
      <c r="AX11" s="11">
        <v>1.8935028489999999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</row>
    <row r="12" spans="1:73" x14ac:dyDescent="0.3">
      <c r="A12" s="11" t="s">
        <v>32</v>
      </c>
      <c r="B12" s="11" t="s">
        <v>1</v>
      </c>
      <c r="C12" s="11" t="s">
        <v>9</v>
      </c>
      <c r="D12" s="11" t="s">
        <v>3</v>
      </c>
      <c r="E12" s="11" t="s">
        <v>4</v>
      </c>
      <c r="F12" s="11" t="s">
        <v>5</v>
      </c>
      <c r="G12" s="11" t="s">
        <v>49</v>
      </c>
      <c r="H12" s="11">
        <v>2014</v>
      </c>
      <c r="I12" s="11" t="s">
        <v>67</v>
      </c>
      <c r="J12" s="11" t="s">
        <v>8</v>
      </c>
      <c r="K12" s="11">
        <v>59.034749915047868</v>
      </c>
      <c r="L12" s="11">
        <v>4.1110246126308443</v>
      </c>
      <c r="M12" s="11">
        <v>29766.155578487498</v>
      </c>
      <c r="N12" s="11">
        <v>0</v>
      </c>
      <c r="O12" s="11">
        <v>0</v>
      </c>
      <c r="P12" s="11">
        <v>0</v>
      </c>
      <c r="Q12" s="11">
        <v>4.1110246126308441E-3</v>
      </c>
      <c r="R12" s="11">
        <v>4.1110246126308441E-3</v>
      </c>
      <c r="S12" s="11">
        <v>4.1110246126308441E-3</v>
      </c>
      <c r="T12" s="11">
        <v>4.1110246126308441E-3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29.766155578487499</v>
      </c>
      <c r="AV12" s="11">
        <v>29.766155578487499</v>
      </c>
      <c r="AW12" s="11">
        <v>29.766155578487499</v>
      </c>
      <c r="AX12" s="11">
        <v>29.766155578487499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</row>
    <row r="13" spans="1:73" x14ac:dyDescent="0.3">
      <c r="A13" s="11" t="s">
        <v>32</v>
      </c>
      <c r="B13" s="11" t="s">
        <v>1</v>
      </c>
      <c r="C13" s="11" t="s">
        <v>9</v>
      </c>
      <c r="D13" s="11" t="s">
        <v>3</v>
      </c>
      <c r="E13" s="11" t="s">
        <v>4</v>
      </c>
      <c r="F13" s="11" t="s">
        <v>5</v>
      </c>
      <c r="G13" s="11" t="s">
        <v>49</v>
      </c>
      <c r="H13" s="11">
        <v>2014</v>
      </c>
      <c r="I13" s="11" t="s">
        <v>67</v>
      </c>
      <c r="J13" s="11" t="s">
        <v>8</v>
      </c>
      <c r="K13" s="11">
        <v>71.086874787619664</v>
      </c>
      <c r="L13" s="11">
        <v>4.2646112655049766</v>
      </c>
      <c r="M13" s="11">
        <v>29018.037326640355</v>
      </c>
      <c r="N13" s="11">
        <v>0</v>
      </c>
      <c r="O13" s="11">
        <v>0</v>
      </c>
      <c r="P13" s="11">
        <v>0</v>
      </c>
      <c r="Q13" s="11">
        <v>4.2646112655049763E-3</v>
      </c>
      <c r="R13" s="11">
        <v>4.2646112655049763E-3</v>
      </c>
      <c r="S13" s="11">
        <v>4.2646112655049763E-3</v>
      </c>
      <c r="T13" s="11">
        <v>4.2646112655049763E-3</v>
      </c>
      <c r="U13" s="11">
        <v>4.2646112655049763E-3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29.018037326640354</v>
      </c>
      <c r="AV13" s="11">
        <v>29.018037326640354</v>
      </c>
      <c r="AW13" s="11">
        <v>29.018037326640354</v>
      </c>
      <c r="AX13" s="11">
        <v>29.018037326640354</v>
      </c>
      <c r="AY13" s="11">
        <v>29.018037326640354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</row>
    <row r="14" spans="1:73" x14ac:dyDescent="0.3">
      <c r="A14" s="11" t="s">
        <v>32</v>
      </c>
      <c r="B14" s="11" t="s">
        <v>1</v>
      </c>
      <c r="C14" s="11" t="s">
        <v>10</v>
      </c>
      <c r="D14" s="11" t="s">
        <v>3</v>
      </c>
      <c r="E14" s="11" t="s">
        <v>4</v>
      </c>
      <c r="F14" s="11" t="s">
        <v>5</v>
      </c>
      <c r="G14" s="11" t="s">
        <v>49</v>
      </c>
      <c r="H14" s="11">
        <v>2014</v>
      </c>
      <c r="I14" s="11" t="s">
        <v>75</v>
      </c>
      <c r="J14" s="11" t="s">
        <v>54</v>
      </c>
      <c r="K14" s="11">
        <v>41914.922659999997</v>
      </c>
      <c r="L14" s="11">
        <v>69.876935799999998</v>
      </c>
      <c r="M14" s="11">
        <v>1067715.196</v>
      </c>
      <c r="N14" s="11">
        <v>0</v>
      </c>
      <c r="O14" s="11">
        <v>0</v>
      </c>
      <c r="P14" s="11">
        <v>0</v>
      </c>
      <c r="Q14" s="11">
        <v>6.9876935799999998E-2</v>
      </c>
      <c r="R14" s="11">
        <v>6.0994981170000004E-2</v>
      </c>
      <c r="S14" s="11">
        <v>5.6366198200000002E-2</v>
      </c>
      <c r="T14" s="11">
        <v>5.6366198200000002E-2</v>
      </c>
      <c r="U14" s="11">
        <v>5.6366198200000002E-2</v>
      </c>
      <c r="V14" s="11">
        <v>5.6366198200000002E-2</v>
      </c>
      <c r="W14" s="11">
        <v>5.6366198200000002E-2</v>
      </c>
      <c r="X14" s="11">
        <v>5.6324041889999996E-2</v>
      </c>
      <c r="Y14" s="11">
        <v>5.6324041889999996E-2</v>
      </c>
      <c r="Z14" s="11">
        <v>5.2582408970000001E-2</v>
      </c>
      <c r="AA14" s="11">
        <v>4.7853221329999994E-2</v>
      </c>
      <c r="AB14" s="11">
        <v>4.0536090689999998E-2</v>
      </c>
      <c r="AC14" s="11">
        <v>4.0536090689999998E-2</v>
      </c>
      <c r="AD14" s="11">
        <v>4.0341031880000003E-2</v>
      </c>
      <c r="AE14" s="11">
        <v>4.0341031880000003E-2</v>
      </c>
      <c r="AF14" s="11">
        <v>4.0258632519999997E-2</v>
      </c>
      <c r="AG14" s="11">
        <v>3.2727623319999996E-2</v>
      </c>
      <c r="AH14" s="11">
        <v>3.2727623319999996E-2</v>
      </c>
      <c r="AI14" s="11">
        <v>3.2727623319999996E-2</v>
      </c>
      <c r="AJ14" s="11">
        <v>3.2727623319999996E-2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1067.7151960000001</v>
      </c>
      <c r="AV14" s="11">
        <v>926.23165410000001</v>
      </c>
      <c r="AW14" s="11">
        <v>852.49826580000001</v>
      </c>
      <c r="AX14" s="11">
        <v>852.49826580000001</v>
      </c>
      <c r="AY14" s="11">
        <v>852.49826580000001</v>
      </c>
      <c r="AZ14" s="11">
        <v>852.49826580000001</v>
      </c>
      <c r="BA14" s="11">
        <v>852.49826580000001</v>
      </c>
      <c r="BB14" s="11">
        <v>852.12897650000002</v>
      </c>
      <c r="BC14" s="11">
        <v>852.12897650000002</v>
      </c>
      <c r="BD14" s="11">
        <v>792.52728960000002</v>
      </c>
      <c r="BE14" s="11">
        <v>770.48744909999994</v>
      </c>
      <c r="BF14" s="11">
        <v>651.53062890000001</v>
      </c>
      <c r="BG14" s="11">
        <v>651.53062890000001</v>
      </c>
      <c r="BH14" s="11">
        <v>642.20076630000005</v>
      </c>
      <c r="BI14" s="11">
        <v>642.20076630000005</v>
      </c>
      <c r="BJ14" s="11">
        <v>641.29284210000003</v>
      </c>
      <c r="BK14" s="11">
        <v>521.32894869999996</v>
      </c>
      <c r="BL14" s="11">
        <v>521.32894869999996</v>
      </c>
      <c r="BM14" s="11">
        <v>521.32894869999996</v>
      </c>
      <c r="BN14" s="11">
        <v>521.32894869999996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</row>
    <row r="15" spans="1:73" x14ac:dyDescent="0.3">
      <c r="A15" s="11" t="s">
        <v>32</v>
      </c>
      <c r="B15" s="11" t="s">
        <v>1</v>
      </c>
      <c r="C15" s="11" t="s">
        <v>12</v>
      </c>
      <c r="D15" s="11" t="s">
        <v>3</v>
      </c>
      <c r="E15" s="11" t="s">
        <v>4</v>
      </c>
      <c r="F15" s="11" t="s">
        <v>5</v>
      </c>
      <c r="G15" s="11" t="s">
        <v>49</v>
      </c>
      <c r="H15" s="11">
        <v>2013</v>
      </c>
      <c r="I15" s="11" t="s">
        <v>75</v>
      </c>
      <c r="J15" s="11" t="s">
        <v>54</v>
      </c>
      <c r="K15" s="11">
        <v>9.1228649859999997</v>
      </c>
      <c r="L15" s="11">
        <v>0</v>
      </c>
      <c r="M15" s="11">
        <v>205</v>
      </c>
      <c r="N15" s="11">
        <v>0</v>
      </c>
      <c r="O15" s="11">
        <v>0</v>
      </c>
      <c r="P15" s="11">
        <v>1.4E-5</v>
      </c>
      <c r="Q15" s="11">
        <v>1.4E-5</v>
      </c>
      <c r="R15" s="11">
        <v>1.4E-5</v>
      </c>
      <c r="S15" s="11">
        <v>1.2E-5</v>
      </c>
      <c r="T15" s="11">
        <v>1.2E-5</v>
      </c>
      <c r="U15" s="11">
        <v>1.2E-5</v>
      </c>
      <c r="V15" s="11">
        <v>1.2E-5</v>
      </c>
      <c r="W15" s="11">
        <v>1.2E-5</v>
      </c>
      <c r="X15" s="11">
        <v>1.0000000000000001E-5</v>
      </c>
      <c r="Y15" s="11">
        <v>1.0000000000000001E-5</v>
      </c>
      <c r="Z15" s="11">
        <v>7.9999999999999996E-6</v>
      </c>
      <c r="AA15" s="11">
        <v>7.9999999999999996E-6</v>
      </c>
      <c r="AB15" s="11">
        <v>7.9999999999999996E-6</v>
      </c>
      <c r="AC15" s="11">
        <v>7.9999999999999996E-6</v>
      </c>
      <c r="AD15" s="11">
        <v>7.9999999999999996E-6</v>
      </c>
      <c r="AE15" s="11">
        <v>7.9999999999999996E-6</v>
      </c>
      <c r="AF15" s="11">
        <v>3.9999999999999998E-6</v>
      </c>
      <c r="AG15" s="11">
        <v>3.9999999999999998E-6</v>
      </c>
      <c r="AH15" s="11">
        <v>3.9999999999999998E-6</v>
      </c>
      <c r="AI15" s="11">
        <v>3.9999999999999998E-6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0.20499999999999999</v>
      </c>
      <c r="AU15" s="11">
        <v>0.20499999999999999</v>
      </c>
      <c r="AV15" s="11">
        <v>0.19500000000000001</v>
      </c>
      <c r="AW15" s="11">
        <v>0.16800000000000001</v>
      </c>
      <c r="AX15" s="11">
        <v>0.16800000000000001</v>
      </c>
      <c r="AY15" s="11">
        <v>0.16800000000000001</v>
      </c>
      <c r="AZ15" s="11">
        <v>0.16800000000000001</v>
      </c>
      <c r="BA15" s="11">
        <v>0.16800000000000001</v>
      </c>
      <c r="BB15" s="11">
        <v>0.14099999999999999</v>
      </c>
      <c r="BC15" s="11">
        <v>0.14099999999999999</v>
      </c>
      <c r="BD15" s="11">
        <v>0.13400000000000001</v>
      </c>
      <c r="BE15" s="11">
        <v>0.13400000000000001</v>
      </c>
      <c r="BF15" s="11">
        <v>0.13400000000000001</v>
      </c>
      <c r="BG15" s="11">
        <v>0.13400000000000001</v>
      </c>
      <c r="BH15" s="11">
        <v>0.13400000000000001</v>
      </c>
      <c r="BI15" s="11">
        <v>0.13400000000000001</v>
      </c>
      <c r="BJ15" s="11">
        <v>7.0999999999999994E-2</v>
      </c>
      <c r="BK15" s="11">
        <v>7.0999999999999994E-2</v>
      </c>
      <c r="BL15" s="11">
        <v>7.0999999999999994E-2</v>
      </c>
      <c r="BM15" s="11">
        <v>7.0999999999999994E-2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</row>
    <row r="16" spans="1:73" x14ac:dyDescent="0.3">
      <c r="A16" s="11" t="s">
        <v>32</v>
      </c>
      <c r="B16" s="11" t="s">
        <v>1</v>
      </c>
      <c r="C16" s="11" t="s">
        <v>12</v>
      </c>
      <c r="D16" s="11" t="s">
        <v>3</v>
      </c>
      <c r="E16" s="11" t="s">
        <v>4</v>
      </c>
      <c r="F16" s="11" t="s">
        <v>5</v>
      </c>
      <c r="G16" s="11" t="s">
        <v>49</v>
      </c>
      <c r="H16" s="11">
        <v>2014</v>
      </c>
      <c r="I16" s="11" t="s">
        <v>75</v>
      </c>
      <c r="J16" s="11" t="s">
        <v>54</v>
      </c>
      <c r="K16" s="11">
        <v>9152.4982999999993</v>
      </c>
      <c r="L16" s="11">
        <v>18.540745999999999</v>
      </c>
      <c r="M16" s="11">
        <v>248924.70730000001</v>
      </c>
      <c r="N16" s="11">
        <v>0</v>
      </c>
      <c r="O16" s="11">
        <v>0</v>
      </c>
      <c r="P16" s="11">
        <v>0</v>
      </c>
      <c r="Q16" s="11">
        <v>1.8540746E-2</v>
      </c>
      <c r="R16" s="11">
        <v>1.7466475540000002E-2</v>
      </c>
      <c r="S16" s="11">
        <v>1.69387555E-2</v>
      </c>
      <c r="T16" s="11">
        <v>1.69387555E-2</v>
      </c>
      <c r="U16" s="11">
        <v>1.69387555E-2</v>
      </c>
      <c r="V16" s="11">
        <v>1.69387555E-2</v>
      </c>
      <c r="W16" s="11">
        <v>1.69387555E-2</v>
      </c>
      <c r="X16" s="11">
        <v>1.689001226E-2</v>
      </c>
      <c r="Y16" s="11">
        <v>1.689001226E-2</v>
      </c>
      <c r="Z16" s="11">
        <v>1.490294199E-2</v>
      </c>
      <c r="AA16" s="11">
        <v>1.070969697E-2</v>
      </c>
      <c r="AB16" s="11">
        <v>1.0709433020000001E-2</v>
      </c>
      <c r="AC16" s="11">
        <v>1.0709433020000001E-2</v>
      </c>
      <c r="AD16" s="11">
        <v>1.068826346E-2</v>
      </c>
      <c r="AE16" s="11">
        <v>1.068826346E-2</v>
      </c>
      <c r="AF16" s="11">
        <v>1.0669820010000001E-2</v>
      </c>
      <c r="AG16" s="11">
        <v>4.8081285390000001E-3</v>
      </c>
      <c r="AH16" s="11">
        <v>4.8081285390000001E-3</v>
      </c>
      <c r="AI16" s="11">
        <v>4.8081285390000001E-3</v>
      </c>
      <c r="AJ16" s="11">
        <v>4.8081285390000001E-3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248.92470730000002</v>
      </c>
      <c r="AV16" s="11">
        <v>231.81230410000001</v>
      </c>
      <c r="AW16" s="11">
        <v>223.40607999999997</v>
      </c>
      <c r="AX16" s="11">
        <v>223.40607999999997</v>
      </c>
      <c r="AY16" s="11">
        <v>223.40607999999997</v>
      </c>
      <c r="AZ16" s="11">
        <v>223.40607999999997</v>
      </c>
      <c r="BA16" s="11">
        <v>223.40607999999997</v>
      </c>
      <c r="BB16" s="11">
        <v>222.97908919999998</v>
      </c>
      <c r="BC16" s="11">
        <v>222.97908919999998</v>
      </c>
      <c r="BD16" s="11">
        <v>191.326401</v>
      </c>
      <c r="BE16" s="11">
        <v>173.36665340000002</v>
      </c>
      <c r="BF16" s="11">
        <v>171.19142310000001</v>
      </c>
      <c r="BG16" s="11">
        <v>171.19142310000001</v>
      </c>
      <c r="BH16" s="11">
        <v>170.16625150000002</v>
      </c>
      <c r="BI16" s="11">
        <v>170.16625150000002</v>
      </c>
      <c r="BJ16" s="11">
        <v>169.96303069999999</v>
      </c>
      <c r="BK16" s="11">
        <v>76.590242199999992</v>
      </c>
      <c r="BL16" s="11">
        <v>76.590242199999992</v>
      </c>
      <c r="BM16" s="11">
        <v>76.590242199999992</v>
      </c>
      <c r="BN16" s="11">
        <v>76.590242199999992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</row>
    <row r="17" spans="1:73" x14ac:dyDescent="0.3">
      <c r="A17" s="11" t="s">
        <v>32</v>
      </c>
      <c r="B17" s="11" t="s">
        <v>44</v>
      </c>
      <c r="C17" s="11" t="s">
        <v>45</v>
      </c>
      <c r="D17" s="11" t="s">
        <v>3</v>
      </c>
      <c r="E17" s="11" t="s">
        <v>4</v>
      </c>
      <c r="F17" s="11" t="s">
        <v>5</v>
      </c>
      <c r="G17" s="11" t="s">
        <v>49</v>
      </c>
      <c r="H17" s="11">
        <v>2012</v>
      </c>
      <c r="I17" s="11" t="s">
        <v>67</v>
      </c>
      <c r="J17" s="11" t="s">
        <v>74</v>
      </c>
      <c r="K17" s="11">
        <v>4</v>
      </c>
      <c r="L17" s="11">
        <v>1.2776228599999999</v>
      </c>
      <c r="M17" s="11">
        <v>14935</v>
      </c>
      <c r="N17" s="11">
        <v>1E-3</v>
      </c>
      <c r="O17" s="11">
        <v>1.2845244819999998E-3</v>
      </c>
      <c r="P17" s="11">
        <v>1.2845244819999998E-3</v>
      </c>
      <c r="Q17" s="11">
        <v>1.2781979939999999E-3</v>
      </c>
      <c r="R17" s="11">
        <v>1.27762286E-3</v>
      </c>
      <c r="S17" s="11">
        <v>1.255226035E-3</v>
      </c>
      <c r="T17" s="11">
        <v>1.2463281619999999E-3</v>
      </c>
      <c r="U17" s="11">
        <v>1.237430288E-3</v>
      </c>
      <c r="V17" s="11">
        <v>1.237430288E-3</v>
      </c>
      <c r="W17" s="11">
        <v>1.237430288E-3</v>
      </c>
      <c r="X17" s="11">
        <v>1.1557244809999999E-3</v>
      </c>
      <c r="Y17" s="11">
        <v>1.1557244809999999E-3</v>
      </c>
      <c r="Z17" s="11">
        <v>1.06632448E-3</v>
      </c>
      <c r="AA17" s="11">
        <v>1.06632448E-3</v>
      </c>
      <c r="AB17" s="11">
        <v>9.20424484E-4</v>
      </c>
      <c r="AC17" s="11">
        <v>9.20424484E-4</v>
      </c>
      <c r="AD17" s="11">
        <v>7.5622449099999999E-4</v>
      </c>
      <c r="AE17" s="11">
        <v>6.4582449200000001E-4</v>
      </c>
      <c r="AF17" s="11">
        <v>6.4582449200000001E-4</v>
      </c>
      <c r="AG17" s="11">
        <v>6.4582449200000001E-4</v>
      </c>
      <c r="AH17" s="11">
        <v>6.4582449200000001E-4</v>
      </c>
      <c r="AI17" s="11">
        <v>6.4582449200000001E-4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7.5963000490000008</v>
      </c>
      <c r="AS17" s="11">
        <v>7.5963000490000008</v>
      </c>
      <c r="AT17" s="11">
        <v>7.5963000490000008</v>
      </c>
      <c r="AU17" s="11">
        <v>7.473100037</v>
      </c>
      <c r="AV17" s="11">
        <v>7.4619000550000001</v>
      </c>
      <c r="AW17" s="11">
        <v>7.0312149350000004</v>
      </c>
      <c r="AX17" s="11">
        <v>6.8606723939999998</v>
      </c>
      <c r="AY17" s="11">
        <v>6.6901298520000001</v>
      </c>
      <c r="AZ17" s="11">
        <v>6.6901298520000001</v>
      </c>
      <c r="BA17" s="11">
        <v>6.6901298520000001</v>
      </c>
      <c r="BB17" s="11">
        <v>5.1183000490000001</v>
      </c>
      <c r="BC17" s="11">
        <v>5.1183000490000001</v>
      </c>
      <c r="BD17" s="11">
        <v>4.381300049</v>
      </c>
      <c r="BE17" s="11">
        <v>4.381300049</v>
      </c>
      <c r="BF17" s="11">
        <v>3.8963000490000002</v>
      </c>
      <c r="BG17" s="11">
        <v>3.8963000490000002</v>
      </c>
      <c r="BH17" s="11">
        <v>2.5463000490000001</v>
      </c>
      <c r="BI17" s="11">
        <v>1.6343000489999999</v>
      </c>
      <c r="BJ17" s="11">
        <v>1.6343000489999999</v>
      </c>
      <c r="BK17" s="11">
        <v>1.6343000489999999</v>
      </c>
      <c r="BL17" s="11">
        <v>1.6343000489999999</v>
      </c>
      <c r="BM17" s="11">
        <v>1.6343000489999999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</row>
    <row r="18" spans="1:73" x14ac:dyDescent="0.3">
      <c r="A18" s="11" t="s">
        <v>32</v>
      </c>
      <c r="B18" s="11" t="s">
        <v>44</v>
      </c>
      <c r="C18" s="11" t="s">
        <v>45</v>
      </c>
      <c r="D18" s="11" t="s">
        <v>3</v>
      </c>
      <c r="E18" s="11" t="s">
        <v>4</v>
      </c>
      <c r="F18" s="11" t="s">
        <v>5</v>
      </c>
      <c r="G18" s="11" t="s">
        <v>49</v>
      </c>
      <c r="H18" s="11">
        <v>2013</v>
      </c>
      <c r="I18" s="11" t="s">
        <v>67</v>
      </c>
      <c r="J18" s="11" t="s">
        <v>74</v>
      </c>
      <c r="K18" s="11">
        <v>39</v>
      </c>
      <c r="L18" s="11">
        <v>8.7125244120000005</v>
      </c>
      <c r="M18" s="11">
        <v>96031.66</v>
      </c>
      <c r="N18" s="11">
        <v>0</v>
      </c>
      <c r="O18" s="11">
        <v>0</v>
      </c>
      <c r="P18" s="11">
        <v>8.7782738029999995E-3</v>
      </c>
      <c r="Q18" s="11">
        <v>8.7180035279999998E-3</v>
      </c>
      <c r="R18" s="11">
        <v>8.7125244120000011E-3</v>
      </c>
      <c r="S18" s="11">
        <v>8.5178330639999987E-3</v>
      </c>
      <c r="T18" s="11">
        <v>8.4424038540000003E-3</v>
      </c>
      <c r="U18" s="11">
        <v>8.3669746280000002E-3</v>
      </c>
      <c r="V18" s="11">
        <v>8.3505594640000003E-3</v>
      </c>
      <c r="W18" s="11">
        <v>8.3505594640000003E-3</v>
      </c>
      <c r="X18" s="11">
        <v>7.6303848060000007E-3</v>
      </c>
      <c r="Y18" s="11">
        <v>7.4729802640000004E-3</v>
      </c>
      <c r="Z18" s="11">
        <v>7.4242791009999998E-3</v>
      </c>
      <c r="AA18" s="11">
        <v>7.4242791009999998E-3</v>
      </c>
      <c r="AB18" s="11">
        <v>6.8314418569999993E-3</v>
      </c>
      <c r="AC18" s="11">
        <v>6.8314418569999993E-3</v>
      </c>
      <c r="AD18" s="11">
        <v>6.4209418740000003E-3</v>
      </c>
      <c r="AE18" s="11">
        <v>5.7585418820000006E-3</v>
      </c>
      <c r="AF18" s="11">
        <v>5.7585418820000006E-3</v>
      </c>
      <c r="AG18" s="11">
        <v>5.7585418820000006E-3</v>
      </c>
      <c r="AH18" s="11">
        <v>5.7585418820000006E-3</v>
      </c>
      <c r="AI18" s="11">
        <v>5.7585418820000006E-3</v>
      </c>
      <c r="AJ18" s="11">
        <v>2.50918418E-4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49.242865389999999</v>
      </c>
      <c r="AU18" s="11">
        <v>48.069181180000001</v>
      </c>
      <c r="AV18" s="11">
        <v>47.962482600000001</v>
      </c>
      <c r="AW18" s="11">
        <v>44.217440849999996</v>
      </c>
      <c r="AX18" s="11">
        <v>42.771714369999998</v>
      </c>
      <c r="AY18" s="11">
        <v>41.325987720000001</v>
      </c>
      <c r="AZ18" s="11">
        <v>41.01108456</v>
      </c>
      <c r="BA18" s="11">
        <v>41.01108456</v>
      </c>
      <c r="BB18" s="11">
        <v>27.152743950000001</v>
      </c>
      <c r="BC18" s="11">
        <v>27.005743949999999</v>
      </c>
      <c r="BD18" s="11">
        <v>26.60458118</v>
      </c>
      <c r="BE18" s="11">
        <v>26.60458118</v>
      </c>
      <c r="BF18" s="11">
        <v>24.633418300000002</v>
      </c>
      <c r="BG18" s="11">
        <v>24.633418300000002</v>
      </c>
      <c r="BH18" s="11">
        <v>21.258418300000002</v>
      </c>
      <c r="BI18" s="11">
        <v>15.786418299999999</v>
      </c>
      <c r="BJ18" s="11">
        <v>15.786418299999999</v>
      </c>
      <c r="BK18" s="11">
        <v>15.786418299999999</v>
      </c>
      <c r="BL18" s="11">
        <v>15.786418299999999</v>
      </c>
      <c r="BM18" s="11">
        <v>15.786418299999999</v>
      </c>
      <c r="BN18" s="11">
        <v>1.8490263060000001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</row>
    <row r="19" spans="1:73" x14ac:dyDescent="0.3">
      <c r="A19" s="11" t="s">
        <v>32</v>
      </c>
      <c r="B19" s="11" t="s">
        <v>44</v>
      </c>
      <c r="C19" s="11" t="s">
        <v>45</v>
      </c>
      <c r="D19" s="11" t="s">
        <v>3</v>
      </c>
      <c r="E19" s="11" t="s">
        <v>4</v>
      </c>
      <c r="F19" s="11" t="s">
        <v>5</v>
      </c>
      <c r="G19" s="11" t="s">
        <v>49</v>
      </c>
      <c r="H19" s="11">
        <v>2014</v>
      </c>
      <c r="I19" s="11" t="s">
        <v>67</v>
      </c>
      <c r="J19" s="11" t="s">
        <v>74</v>
      </c>
      <c r="K19" s="11">
        <v>177</v>
      </c>
      <c r="L19" s="11">
        <v>14.77590689</v>
      </c>
      <c r="M19" s="11">
        <v>252034.37460000001</v>
      </c>
      <c r="N19" s="11">
        <v>0</v>
      </c>
      <c r="O19" s="11">
        <v>0</v>
      </c>
      <c r="P19" s="11">
        <v>0</v>
      </c>
      <c r="Q19" s="11">
        <v>1.479970047E-2</v>
      </c>
      <c r="R19" s="11">
        <v>1.4775906889999999E-2</v>
      </c>
      <c r="S19" s="11">
        <v>1.4064477880000001E-2</v>
      </c>
      <c r="T19" s="11">
        <v>1.3803937650000001E-2</v>
      </c>
      <c r="U19" s="11">
        <v>1.354339742E-2</v>
      </c>
      <c r="V19" s="11">
        <v>1.354339742E-2</v>
      </c>
      <c r="W19" s="11">
        <v>1.34674485E-2</v>
      </c>
      <c r="X19" s="11">
        <v>1.34674485E-2</v>
      </c>
      <c r="Y19" s="11">
        <v>1.0783355309999999E-2</v>
      </c>
      <c r="Z19" s="11">
        <v>1.0652755309999999E-2</v>
      </c>
      <c r="AA19" s="11">
        <v>1.0369368469999999E-2</v>
      </c>
      <c r="AB19" s="11">
        <v>1.0369368469999999E-2</v>
      </c>
      <c r="AC19" s="11">
        <v>8.4567078899999999E-3</v>
      </c>
      <c r="AD19" s="11">
        <v>8.4567078899999999E-3</v>
      </c>
      <c r="AE19" s="11">
        <v>6.5349078580000004E-3</v>
      </c>
      <c r="AF19" s="11">
        <v>5.9992953609999998E-3</v>
      </c>
      <c r="AG19" s="11">
        <v>5.9992953609999998E-3</v>
      </c>
      <c r="AH19" s="11">
        <v>5.9992953609999998E-3</v>
      </c>
      <c r="AI19" s="11">
        <v>5.9992953609999998E-3</v>
      </c>
      <c r="AJ19" s="11">
        <v>5.9992953609999998E-3</v>
      </c>
      <c r="AK19" s="11">
        <v>8.5900001200000002E-4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126.2488621</v>
      </c>
      <c r="AV19" s="11">
        <v>125.78551350000001</v>
      </c>
      <c r="AW19" s="11">
        <v>112.09134900000001</v>
      </c>
      <c r="AX19" s="11">
        <v>107.0976627</v>
      </c>
      <c r="AY19" s="11">
        <v>102.10397449999999</v>
      </c>
      <c r="AZ19" s="11">
        <v>102.10397449999999</v>
      </c>
      <c r="BA19" s="11">
        <v>100.6469951</v>
      </c>
      <c r="BB19" s="11">
        <v>100.6469951</v>
      </c>
      <c r="BC19" s="11">
        <v>48.964141619999999</v>
      </c>
      <c r="BD19" s="11">
        <v>48.84214162</v>
      </c>
      <c r="BE19" s="11">
        <v>45.925007290000003</v>
      </c>
      <c r="BF19" s="11">
        <v>45.925007290000003</v>
      </c>
      <c r="BG19" s="11">
        <v>39.56647006</v>
      </c>
      <c r="BH19" s="11">
        <v>39.56647006</v>
      </c>
      <c r="BI19" s="11">
        <v>23.762470059999998</v>
      </c>
      <c r="BJ19" s="11">
        <v>19.337845059999999</v>
      </c>
      <c r="BK19" s="11">
        <v>19.337845059999999</v>
      </c>
      <c r="BL19" s="11">
        <v>19.337845059999999</v>
      </c>
      <c r="BM19" s="11">
        <v>19.337845059999999</v>
      </c>
      <c r="BN19" s="11">
        <v>19.337845059999999</v>
      </c>
      <c r="BO19" s="11">
        <v>6.33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</row>
    <row r="20" spans="1:73" x14ac:dyDescent="0.3">
      <c r="A20" s="11" t="s">
        <v>32</v>
      </c>
      <c r="B20" s="11" t="s">
        <v>1</v>
      </c>
      <c r="C20" s="11" t="s">
        <v>13</v>
      </c>
      <c r="D20" s="11" t="s">
        <v>3</v>
      </c>
      <c r="E20" s="11" t="s">
        <v>4</v>
      </c>
      <c r="F20" s="11" t="s">
        <v>62</v>
      </c>
      <c r="G20" s="11" t="s">
        <v>49</v>
      </c>
      <c r="H20" s="11">
        <v>2013</v>
      </c>
      <c r="I20" s="11" t="s">
        <v>59</v>
      </c>
      <c r="J20" s="11" t="s">
        <v>60</v>
      </c>
      <c r="K20" s="11">
        <v>23</v>
      </c>
      <c r="L20" s="11">
        <v>5.7386228639999999</v>
      </c>
      <c r="M20" s="11">
        <v>21831.207935100003</v>
      </c>
      <c r="N20" s="11">
        <v>0</v>
      </c>
      <c r="O20" s="11">
        <v>0</v>
      </c>
      <c r="P20" s="11">
        <v>5.7386228639999997E-3</v>
      </c>
      <c r="Q20" s="11">
        <v>5.7386228639999997E-3</v>
      </c>
      <c r="R20" s="11">
        <v>5.7386228639999997E-3</v>
      </c>
      <c r="S20" s="11">
        <v>5.7386228639999997E-3</v>
      </c>
      <c r="T20" s="11">
        <v>5.7386228639999997E-3</v>
      </c>
      <c r="U20" s="11">
        <v>5.7386228639999997E-3</v>
      </c>
      <c r="V20" s="11">
        <v>5.7386228639999997E-3</v>
      </c>
      <c r="W20" s="11">
        <v>5.7386228639999997E-3</v>
      </c>
      <c r="X20" s="11">
        <v>5.7386228639999997E-3</v>
      </c>
      <c r="Y20" s="11">
        <v>5.7386228639999997E-3</v>
      </c>
      <c r="Z20" s="11">
        <v>5.7386228639999997E-3</v>
      </c>
      <c r="AA20" s="11">
        <v>5.7386228639999997E-3</v>
      </c>
      <c r="AB20" s="11">
        <v>5.7386228639999997E-3</v>
      </c>
      <c r="AC20" s="11">
        <v>5.7386228639999997E-3</v>
      </c>
      <c r="AD20" s="11">
        <v>5.7386228639999997E-3</v>
      </c>
      <c r="AE20" s="11">
        <v>5.7386228639999997E-3</v>
      </c>
      <c r="AF20" s="11">
        <v>5.7386228639999997E-3</v>
      </c>
      <c r="AG20" s="11">
        <v>5.7386228639999997E-3</v>
      </c>
      <c r="AH20" s="11">
        <v>5.5216765420000001E-3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10.91560396749</v>
      </c>
      <c r="AU20" s="11">
        <v>10.91560396749</v>
      </c>
      <c r="AV20" s="11">
        <v>10.91560396749</v>
      </c>
      <c r="AW20" s="11">
        <v>10.91560396749</v>
      </c>
      <c r="AX20" s="11">
        <v>10.91560396749</v>
      </c>
      <c r="AY20" s="11">
        <v>10.91560396749</v>
      </c>
      <c r="AZ20" s="11">
        <v>10.91560396749</v>
      </c>
      <c r="BA20" s="11">
        <v>10.91560396749</v>
      </c>
      <c r="BB20" s="11">
        <v>10.91560396749</v>
      </c>
      <c r="BC20" s="11">
        <v>10.91560396749</v>
      </c>
      <c r="BD20" s="11">
        <v>10.91560396749</v>
      </c>
      <c r="BE20" s="11">
        <v>10.91560396749</v>
      </c>
      <c r="BF20" s="11">
        <v>10.91560396749</v>
      </c>
      <c r="BG20" s="11">
        <v>10.91560396749</v>
      </c>
      <c r="BH20" s="11">
        <v>10.91560396749</v>
      </c>
      <c r="BI20" s="11">
        <v>10.91560396749</v>
      </c>
      <c r="BJ20" s="11">
        <v>10.91560396749</v>
      </c>
      <c r="BK20" s="11">
        <v>10.91560396749</v>
      </c>
      <c r="BL20" s="11">
        <v>10.721598760000001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</row>
    <row r="21" spans="1:73" x14ac:dyDescent="0.3">
      <c r="A21" s="11" t="s">
        <v>32</v>
      </c>
      <c r="B21" s="11" t="s">
        <v>1</v>
      </c>
      <c r="C21" s="11" t="s">
        <v>13</v>
      </c>
      <c r="D21" s="11" t="s">
        <v>3</v>
      </c>
      <c r="E21" s="11" t="s">
        <v>4</v>
      </c>
      <c r="F21" s="11" t="s">
        <v>5</v>
      </c>
      <c r="G21" s="11" t="s">
        <v>49</v>
      </c>
      <c r="H21" s="11">
        <v>2014</v>
      </c>
      <c r="I21" s="11" t="s">
        <v>67</v>
      </c>
      <c r="J21" s="11" t="s">
        <v>60</v>
      </c>
      <c r="K21" s="11">
        <v>735</v>
      </c>
      <c r="L21" s="11">
        <v>199.579716456</v>
      </c>
      <c r="M21" s="11">
        <v>386397.02651</v>
      </c>
      <c r="N21" s="11">
        <v>0</v>
      </c>
      <c r="O21" s="11">
        <v>0</v>
      </c>
      <c r="P21" s="11">
        <v>0</v>
      </c>
      <c r="Q21" s="11">
        <v>0.19957971645600001</v>
      </c>
      <c r="R21" s="11">
        <v>0.19957971645600001</v>
      </c>
      <c r="S21" s="11">
        <v>0.19957971645600001</v>
      </c>
      <c r="T21" s="11">
        <v>0.19957971645600001</v>
      </c>
      <c r="U21" s="11">
        <v>0.19957971645600001</v>
      </c>
      <c r="V21" s="11">
        <v>0.19957971645600001</v>
      </c>
      <c r="W21" s="11">
        <v>0.19957971645600001</v>
      </c>
      <c r="X21" s="11">
        <v>0.19957971645600001</v>
      </c>
      <c r="Y21" s="11">
        <v>0.19957971645600001</v>
      </c>
      <c r="Z21" s="11">
        <v>0.19957971645600001</v>
      </c>
      <c r="AA21" s="11">
        <v>0.19957971645600001</v>
      </c>
      <c r="AB21" s="11">
        <v>0.19957971645600001</v>
      </c>
      <c r="AC21" s="11">
        <v>0.19957971645600001</v>
      </c>
      <c r="AD21" s="11">
        <v>0.19957971645600001</v>
      </c>
      <c r="AE21" s="11">
        <v>0.19957971645600001</v>
      </c>
      <c r="AF21" s="11">
        <v>0.19957971645600001</v>
      </c>
      <c r="AG21" s="11">
        <v>0.19957971645600001</v>
      </c>
      <c r="AH21" s="11">
        <v>0.19957971645600001</v>
      </c>
      <c r="AI21" s="11">
        <v>0.19600798280000001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386.39702650999999</v>
      </c>
      <c r="AV21" s="11">
        <v>386.39702650999999</v>
      </c>
      <c r="AW21" s="11">
        <v>386.39702650999999</v>
      </c>
      <c r="AX21" s="11">
        <v>386.39702650999999</v>
      </c>
      <c r="AY21" s="11">
        <v>386.39702650999999</v>
      </c>
      <c r="AZ21" s="11">
        <v>386.39702650999999</v>
      </c>
      <c r="BA21" s="11">
        <v>386.39702650999999</v>
      </c>
      <c r="BB21" s="11">
        <v>386.39702650999999</v>
      </c>
      <c r="BC21" s="11">
        <v>386.39702650999999</v>
      </c>
      <c r="BD21" s="11">
        <v>386.39702650999999</v>
      </c>
      <c r="BE21" s="11">
        <v>386.39702650999999</v>
      </c>
      <c r="BF21" s="11">
        <v>386.39702650999999</v>
      </c>
      <c r="BG21" s="11">
        <v>386.39702650999999</v>
      </c>
      <c r="BH21" s="11">
        <v>386.39702650999999</v>
      </c>
      <c r="BI21" s="11">
        <v>386.39702650999999</v>
      </c>
      <c r="BJ21" s="11">
        <v>386.39702650999999</v>
      </c>
      <c r="BK21" s="11">
        <v>386.39702650999999</v>
      </c>
      <c r="BL21" s="11">
        <v>386.39702650999999</v>
      </c>
      <c r="BM21" s="11">
        <v>383.20298789999998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</row>
    <row r="22" spans="1:73" x14ac:dyDescent="0.3">
      <c r="A22" s="11" t="s">
        <v>32</v>
      </c>
      <c r="B22" s="11" t="s">
        <v>73</v>
      </c>
      <c r="C22" s="11" t="s">
        <v>72</v>
      </c>
      <c r="D22" s="11" t="s">
        <v>3</v>
      </c>
      <c r="E22" s="11" t="s">
        <v>70</v>
      </c>
      <c r="F22" s="11" t="s">
        <v>5</v>
      </c>
      <c r="G22" s="11" t="s">
        <v>49</v>
      </c>
      <c r="H22" s="11">
        <v>2014</v>
      </c>
      <c r="I22" s="11" t="s">
        <v>67</v>
      </c>
      <c r="J22" s="11" t="s">
        <v>20</v>
      </c>
      <c r="K22" s="11">
        <v>1</v>
      </c>
      <c r="L22" s="11">
        <v>0</v>
      </c>
      <c r="M22" s="11">
        <v>235188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235.18799999999999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</row>
    <row r="23" spans="1:73" x14ac:dyDescent="0.3">
      <c r="A23" s="11" t="s">
        <v>32</v>
      </c>
      <c r="B23" s="11" t="s">
        <v>70</v>
      </c>
      <c r="C23" s="11" t="s">
        <v>71</v>
      </c>
      <c r="D23" s="11" t="s">
        <v>3</v>
      </c>
      <c r="E23" s="11" t="s">
        <v>70</v>
      </c>
      <c r="F23" s="11" t="s">
        <v>62</v>
      </c>
      <c r="G23" s="11" t="s">
        <v>49</v>
      </c>
      <c r="H23" s="11">
        <v>2014</v>
      </c>
      <c r="I23" s="11" t="s">
        <v>67</v>
      </c>
      <c r="J23" s="11" t="s">
        <v>67</v>
      </c>
      <c r="L23" s="11">
        <v>229.8866386</v>
      </c>
      <c r="M23" s="11">
        <v>0</v>
      </c>
      <c r="N23" s="11">
        <v>0</v>
      </c>
      <c r="O23" s="11">
        <v>0</v>
      </c>
      <c r="P23" s="11">
        <v>0</v>
      </c>
      <c r="Q23" s="11">
        <v>0.2298866386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</row>
    <row r="24" spans="1:73" x14ac:dyDescent="0.3">
      <c r="A24" s="11" t="s">
        <v>32</v>
      </c>
      <c r="B24" s="11" t="s">
        <v>22</v>
      </c>
      <c r="C24" s="11" t="s">
        <v>25</v>
      </c>
      <c r="D24" s="11" t="s">
        <v>3</v>
      </c>
      <c r="E24" s="11" t="s">
        <v>69</v>
      </c>
      <c r="F24" s="11" t="s">
        <v>5</v>
      </c>
      <c r="G24" s="11" t="s">
        <v>49</v>
      </c>
      <c r="H24" s="11">
        <v>2013</v>
      </c>
      <c r="I24" s="11" t="s">
        <v>67</v>
      </c>
      <c r="J24" s="11" t="s">
        <v>7</v>
      </c>
      <c r="K24" s="11">
        <v>2</v>
      </c>
      <c r="L24" s="11">
        <v>-106.5</v>
      </c>
      <c r="M24" s="11">
        <v>-834398</v>
      </c>
      <c r="N24" s="11">
        <v>0</v>
      </c>
      <c r="O24" s="11">
        <v>0</v>
      </c>
      <c r="P24" s="11">
        <v>-0.1065</v>
      </c>
      <c r="Q24" s="11">
        <v>-0.1065</v>
      </c>
      <c r="R24" s="11">
        <v>-0.1065</v>
      </c>
      <c r="S24" s="11">
        <v>-0.1065</v>
      </c>
      <c r="T24" s="11">
        <v>-0.1065</v>
      </c>
      <c r="U24" s="11">
        <v>-0.1065</v>
      </c>
      <c r="V24" s="11">
        <v>-0.1065</v>
      </c>
      <c r="W24" s="11">
        <v>-0.1065</v>
      </c>
      <c r="X24" s="11">
        <v>-0.1065</v>
      </c>
      <c r="Y24" s="11">
        <v>-0.1065</v>
      </c>
      <c r="Z24" s="11">
        <v>-0.1065</v>
      </c>
      <c r="AA24" s="11">
        <v>-0.1065</v>
      </c>
      <c r="AB24" s="11">
        <v>-0.1065</v>
      </c>
      <c r="AC24" s="11">
        <v>-0.1065</v>
      </c>
      <c r="AD24" s="11">
        <v>-0.1065</v>
      </c>
      <c r="AE24" s="11">
        <v>-0.1065</v>
      </c>
      <c r="AF24" s="11">
        <v>-0.1065</v>
      </c>
      <c r="AG24" s="11">
        <v>-0.1065</v>
      </c>
      <c r="AH24" s="11">
        <v>-0.1065</v>
      </c>
      <c r="AI24" s="11">
        <v>-0.1065</v>
      </c>
      <c r="AJ24" s="11">
        <v>-0.1065</v>
      </c>
      <c r="AK24" s="11">
        <v>-0.1065</v>
      </c>
      <c r="AL24" s="11">
        <v>-0.1065</v>
      </c>
      <c r="AM24" s="11">
        <v>-0.1065</v>
      </c>
      <c r="AN24" s="11">
        <v>-0.1065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-417.19900000000001</v>
      </c>
      <c r="AU24" s="11">
        <v>-417.19900000000001</v>
      </c>
      <c r="AV24" s="11">
        <v>-417.19900000000001</v>
      </c>
      <c r="AW24" s="11">
        <v>-417.19900000000001</v>
      </c>
      <c r="AX24" s="11">
        <v>-417.19900000000001</v>
      </c>
      <c r="AY24" s="11">
        <v>-417.19900000000001</v>
      </c>
      <c r="AZ24" s="11">
        <v>-417.19900000000001</v>
      </c>
      <c r="BA24" s="11">
        <v>-417.19900000000001</v>
      </c>
      <c r="BB24" s="11">
        <v>-417.19900000000001</v>
      </c>
      <c r="BC24" s="11">
        <v>-417.19900000000001</v>
      </c>
      <c r="BD24" s="11">
        <v>-417.19900000000001</v>
      </c>
      <c r="BE24" s="11">
        <v>-417.19900000000001</v>
      </c>
      <c r="BF24" s="11">
        <v>-417.19900000000001</v>
      </c>
      <c r="BG24" s="11">
        <v>-417.19900000000001</v>
      </c>
      <c r="BH24" s="11">
        <v>-417.19900000000001</v>
      </c>
      <c r="BI24" s="11">
        <v>-417.19900000000001</v>
      </c>
      <c r="BJ24" s="11">
        <v>-417.19900000000001</v>
      </c>
      <c r="BK24" s="11">
        <v>-417.19900000000001</v>
      </c>
      <c r="BL24" s="11">
        <v>-417.19900000000001</v>
      </c>
      <c r="BM24" s="11">
        <v>-417.19900000000001</v>
      </c>
      <c r="BN24" s="11">
        <v>-417.19900000000001</v>
      </c>
      <c r="BO24" s="11">
        <v>-417.19900000000001</v>
      </c>
      <c r="BP24" s="11">
        <v>-417.19900000000001</v>
      </c>
      <c r="BQ24" s="11">
        <v>-417.19900000000001</v>
      </c>
      <c r="BR24" s="11">
        <v>-417.19900000000001</v>
      </c>
      <c r="BS24" s="11">
        <v>0</v>
      </c>
      <c r="BT24" s="11">
        <v>0</v>
      </c>
      <c r="BU24" s="11">
        <v>0</v>
      </c>
    </row>
    <row r="25" spans="1:73" x14ac:dyDescent="0.3">
      <c r="A25" s="11" t="s">
        <v>0</v>
      </c>
      <c r="B25" s="11" t="s">
        <v>1</v>
      </c>
      <c r="C25" s="11" t="s">
        <v>68</v>
      </c>
      <c r="D25" s="11" t="s">
        <v>3</v>
      </c>
      <c r="E25" s="11" t="s">
        <v>4</v>
      </c>
      <c r="F25" s="11" t="s">
        <v>62</v>
      </c>
      <c r="G25" s="11" t="s">
        <v>49</v>
      </c>
      <c r="H25" s="11">
        <v>2013</v>
      </c>
      <c r="I25" s="11" t="s">
        <v>67</v>
      </c>
      <c r="J25" s="11" t="s">
        <v>63</v>
      </c>
      <c r="K25" s="11">
        <v>65</v>
      </c>
      <c r="N25" s="11">
        <v>0</v>
      </c>
      <c r="O25" s="11">
        <v>0</v>
      </c>
      <c r="P25" s="11">
        <v>0</v>
      </c>
      <c r="Q25" s="11">
        <v>2.5046199999999998E-2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</row>
    <row r="27" spans="1:73" x14ac:dyDescent="0.3">
      <c r="H27" s="11">
        <v>2012</v>
      </c>
      <c r="AS27" s="79">
        <f>AS6+AS17</f>
        <v>7.5963000490000008</v>
      </c>
      <c r="AT27" s="79">
        <f t="shared" ref="AT27:AY27" si="0">AT6+AT17</f>
        <v>7.5963000490000008</v>
      </c>
      <c r="AU27" s="79">
        <f t="shared" si="0"/>
        <v>7.473100037</v>
      </c>
      <c r="AV27" s="79">
        <f t="shared" si="0"/>
        <v>7.4619000550000001</v>
      </c>
      <c r="AW27" s="79">
        <f t="shared" si="0"/>
        <v>7.0312149350000004</v>
      </c>
      <c r="AX27" s="79">
        <f t="shared" si="0"/>
        <v>6.8606723939999998</v>
      </c>
      <c r="AY27" s="79">
        <f t="shared" si="0"/>
        <v>6.6901298520000001</v>
      </c>
    </row>
    <row r="28" spans="1:73" x14ac:dyDescent="0.3">
      <c r="H28" s="11">
        <v>2013</v>
      </c>
      <c r="AS28" s="79">
        <f>AS7+AS15+AS18+AS20+AS24+AS25</f>
        <v>0</v>
      </c>
      <c r="AT28" s="79">
        <f t="shared" ref="AT28:AY28" si="1">AT7+AT15+AT18+AT20+AT24+AT25</f>
        <v>-53.724248342509952</v>
      </c>
      <c r="AU28" s="79">
        <f t="shared" si="1"/>
        <v>-54.897932552509985</v>
      </c>
      <c r="AV28" s="79">
        <f t="shared" si="1"/>
        <v>-55.014631132510033</v>
      </c>
      <c r="AW28" s="79">
        <f t="shared" si="1"/>
        <v>-58.786672882510004</v>
      </c>
      <c r="AX28" s="79">
        <f t="shared" si="1"/>
        <v>-84.952273662509981</v>
      </c>
      <c r="AY28" s="79">
        <f t="shared" si="1"/>
        <v>-86.720624412510062</v>
      </c>
    </row>
    <row r="29" spans="1:73" x14ac:dyDescent="0.3">
      <c r="H29" s="11">
        <v>2014</v>
      </c>
      <c r="AS29" s="11">
        <f>SUM(AS4:AS5,AS8:AS14,AS16,AS19,AS21:AS23)</f>
        <v>0</v>
      </c>
      <c r="AT29" s="11">
        <f t="shared" ref="AT29:AY29" si="2">SUM(AT4:AT5,AT8:AT14,AT16,AT19,AT21:AT23)</f>
        <v>0</v>
      </c>
      <c r="AU29" s="11">
        <f t="shared" si="2"/>
        <v>3753.3228408311284</v>
      </c>
      <c r="AV29" s="11">
        <f t="shared" si="2"/>
        <v>3330.7607175311282</v>
      </c>
      <c r="AW29" s="11">
        <f t="shared" si="2"/>
        <v>3181.9933510311275</v>
      </c>
      <c r="AX29" s="11">
        <f t="shared" si="2"/>
        <v>2889.8796369311281</v>
      </c>
      <c r="AY29" s="11">
        <f t="shared" si="2"/>
        <v>2822.5627804336405</v>
      </c>
    </row>
    <row r="30" spans="1:73" x14ac:dyDescent="0.3">
      <c r="H30" s="11" t="s">
        <v>85</v>
      </c>
      <c r="AS30" s="79">
        <f>SUM(AS27:AS29)</f>
        <v>7.5963000490000008</v>
      </c>
      <c r="AT30" s="79">
        <f t="shared" ref="AT30:AY30" si="3">SUM(AT27:AT29)</f>
        <v>-46.127948293509952</v>
      </c>
      <c r="AU30" s="79">
        <f t="shared" si="3"/>
        <v>3705.8980083156184</v>
      </c>
      <c r="AV30" s="79">
        <f t="shared" si="3"/>
        <v>3283.2079864536181</v>
      </c>
      <c r="AW30" s="79">
        <f t="shared" si="3"/>
        <v>3130.2378930836176</v>
      </c>
      <c r="AX30" s="79">
        <f t="shared" si="3"/>
        <v>2811.7880356626183</v>
      </c>
      <c r="AY30" s="79">
        <f t="shared" si="3"/>
        <v>2742.5322858731306</v>
      </c>
    </row>
    <row r="31" spans="1:73" x14ac:dyDescent="0.3">
      <c r="H31" s="78" t="s">
        <v>86</v>
      </c>
      <c r="AS31" s="79">
        <f>SUM(AS4:AS25)-AS30</f>
        <v>0</v>
      </c>
      <c r="AT31" s="79">
        <f t="shared" ref="AT31:AY31" si="4">SUM(AT4:AT25)-AT30</f>
        <v>0</v>
      </c>
      <c r="AU31" s="79">
        <f t="shared" si="4"/>
        <v>0</v>
      </c>
      <c r="AV31" s="79">
        <f t="shared" si="4"/>
        <v>0</v>
      </c>
      <c r="AW31" s="79">
        <f t="shared" si="4"/>
        <v>0</v>
      </c>
      <c r="AX31" s="79">
        <f t="shared" si="4"/>
        <v>0</v>
      </c>
      <c r="AY31" s="79">
        <f t="shared" si="4"/>
        <v>0</v>
      </c>
    </row>
    <row r="33" spans="8:51" x14ac:dyDescent="0.3">
      <c r="H33" s="78" t="s">
        <v>92</v>
      </c>
      <c r="AS33" s="11">
        <f>AS29</f>
        <v>0</v>
      </c>
      <c r="AT33" s="11">
        <f t="shared" ref="AT33:AY33" si="5">AT29</f>
        <v>0</v>
      </c>
      <c r="AU33" s="11">
        <f t="shared" si="5"/>
        <v>3753.3228408311284</v>
      </c>
      <c r="AV33" s="11">
        <f t="shared" si="5"/>
        <v>3330.7607175311282</v>
      </c>
      <c r="AW33" s="11">
        <f t="shared" si="5"/>
        <v>3181.9933510311275</v>
      </c>
      <c r="AX33" s="11">
        <f t="shared" si="5"/>
        <v>2889.8796369311281</v>
      </c>
      <c r="AY33" s="11">
        <f t="shared" si="5"/>
        <v>2822.5627804336405</v>
      </c>
    </row>
  </sheetData>
  <mergeCells count="2">
    <mergeCell ref="N2:AQ2"/>
    <mergeCell ref="AR2:BU2"/>
  </mergeCells>
  <pageMargins left="0.7" right="0.7" top="0.75" bottom="0.75" header="0.3" footer="0.3"/>
  <ignoredErrors>
    <ignoredError sqref="AS31:AY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2011</vt:lpstr>
      <vt:lpstr>2012</vt:lpstr>
      <vt:lpstr>2013</vt:lpstr>
      <vt:lpstr>2014</vt:lpstr>
    </vt:vector>
  </TitlesOfParts>
  <Company>Ontario Power Authority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OPA</dc:creator>
  <cp:lastModifiedBy>Andrew Belsito</cp:lastModifiedBy>
  <dcterms:created xsi:type="dcterms:W3CDTF">2015-11-17T19:56:37Z</dcterms:created>
  <dcterms:modified xsi:type="dcterms:W3CDTF">2018-08-19T21:19:33Z</dcterms:modified>
</cp:coreProperties>
</file>