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EB\2018\IRM 2019\Staff questions\"/>
    </mc:Choice>
  </mc:AlternateContent>
  <xr:revisionPtr revIDLastSave="0" documentId="13_ncr:1_{9A9BD85A-1705-4746-864B-37C8CCBD5142}" xr6:coauthVersionLast="40" xr6:coauthVersionMax="40" xr10:uidLastSave="{00000000-0000-0000-0000-000000000000}"/>
  <bookViews>
    <workbookView xWindow="0" yWindow="0" windowWidth="24000" windowHeight="9525" xr2:uid="{014D3F12-B2C9-4F81-81FE-7E7F5A683404}"/>
  </bookViews>
  <sheets>
    <sheet name="Question #1" sheetId="1" r:id="rId1"/>
    <sheet name="#2" sheetId="2" r:id="rId2"/>
    <sheet name="#11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" l="1"/>
  <c r="F25" i="3"/>
  <c r="F27" i="3" s="1"/>
  <c r="F8" i="3"/>
  <c r="F10" i="3" s="1"/>
  <c r="E8" i="3"/>
  <c r="E10" i="3" s="1"/>
  <c r="E27" i="3"/>
  <c r="G27" i="3" l="1"/>
  <c r="C42" i="3" s="1"/>
  <c r="G10" i="3"/>
  <c r="B42" i="3" s="1"/>
  <c r="D46" i="3"/>
  <c r="D42" i="3" l="1"/>
  <c r="G28" i="3"/>
  <c r="F32" i="3"/>
  <c r="E32" i="3"/>
  <c r="F23" i="3"/>
  <c r="E23" i="3"/>
  <c r="F14" i="3"/>
  <c r="E14" i="3"/>
  <c r="F6" i="3"/>
  <c r="E6" i="3"/>
  <c r="G32" i="3" l="1"/>
  <c r="G23" i="3"/>
  <c r="G6" i="3"/>
  <c r="G14" i="3"/>
  <c r="B41" i="3" s="1"/>
  <c r="D8" i="1"/>
  <c r="D6" i="1"/>
  <c r="D10" i="1"/>
  <c r="C41" i="3" l="1"/>
  <c r="D41" i="3" s="1"/>
  <c r="G33" i="3"/>
  <c r="D7" i="1"/>
  <c r="D43" i="3" l="1"/>
  <c r="D48" i="3" l="1"/>
  <c r="D52" i="3" s="1"/>
</calcChain>
</file>

<file path=xl/sharedStrings.xml><?xml version="1.0" encoding="utf-8"?>
<sst xmlns="http://schemas.openxmlformats.org/spreadsheetml/2006/main" count="78" uniqueCount="51">
  <si>
    <t>Total Claim</t>
  </si>
  <si>
    <t>As per OEB audit 2013-2014</t>
  </si>
  <si>
    <t>LV Variance Account - 2012</t>
  </si>
  <si>
    <t>As per 2013 IRM for 2012</t>
  </si>
  <si>
    <t>Principal Disposition during 2012 - instructed by Board</t>
  </si>
  <si>
    <t>Interest Disposition during 2012 - instructed by Board</t>
  </si>
  <si>
    <t>Difference</t>
  </si>
  <si>
    <t>*</t>
  </si>
  <si>
    <t>* dollar difference is due to value roudings</t>
  </si>
  <si>
    <t>Reference</t>
  </si>
  <si>
    <t>Audit EB-2012-0131 (April 8, 2014)</t>
  </si>
  <si>
    <t>EB-2012-0131 (as approved)</t>
  </si>
  <si>
    <t>As per 2015 COS and 2017 to 2018 IRMs</t>
  </si>
  <si>
    <t>EB-2014-080, EB-2017-046, EB-2018-038</t>
  </si>
  <si>
    <t>#2</t>
  </si>
  <si>
    <t>The Principal adjustment is due to issuance of OEB Accounting Guidance letter on CBR, dated July 25, 2016</t>
  </si>
  <si>
    <t>#1</t>
  </si>
  <si>
    <t>Period</t>
  </si>
  <si>
    <t>Consumption data &amp; GL entry month</t>
  </si>
  <si>
    <t>Date claim submitted to IESO</t>
  </si>
  <si>
    <t>Date entered in GL</t>
  </si>
  <si>
    <t>Total as revised</t>
  </si>
  <si>
    <t>Regulated Price Plan vs. Market Price - Variance for Smart Meters</t>
  </si>
  <si>
    <t>Regulated Price Plan vs. Market Price - Variance for Conventional Meters</t>
  </si>
  <si>
    <t>Dec 2017 True-up</t>
  </si>
  <si>
    <t>First 4 days of February</t>
  </si>
  <si>
    <t>January 2018 Forecast (using December consumption since January consumption is not billed yet)</t>
  </si>
  <si>
    <t>PMT from IESO</t>
  </si>
  <si>
    <t>July 2017 True-up</t>
  </si>
  <si>
    <t>First 4 days of Sept 2017</t>
  </si>
  <si>
    <t>August 2017 Forecast (using July consumption since August consumption is not billed yet)</t>
  </si>
  <si>
    <t>AS SUBMITTED</t>
  </si>
  <si>
    <t>Differences with from actual claim and revised amounts:</t>
  </si>
  <si>
    <t>Claimed</t>
  </si>
  <si>
    <t>Revised</t>
  </si>
  <si>
    <t>Differences</t>
  </si>
  <si>
    <t>PMT due from IESO</t>
  </si>
  <si>
    <t>TO BALANCE WITH ACCOUNT 1588 YEAR END BALANCE</t>
  </si>
  <si>
    <t>Staff question #11, part (b): account 1588 variance</t>
  </si>
  <si>
    <t>(A)</t>
  </si>
  <si>
    <t>(B)</t>
  </si>
  <si>
    <t>to be removed from 2017</t>
  </si>
  <si>
    <t>Remove Jan 2018 forecast included in December 2017</t>
  </si>
  <si>
    <t>Revised balance</t>
  </si>
  <si>
    <t>Due from IESO</t>
  </si>
  <si>
    <t>Unreconciled amount</t>
  </si>
  <si>
    <t xml:space="preserve"> (A)</t>
  </si>
  <si>
    <t>TO BE REVISED</t>
  </si>
  <si>
    <t>Sept 2017 True-up</t>
  </si>
  <si>
    <t>First 4 days of Nov 2017</t>
  </si>
  <si>
    <t>Oct 2017 Forecast (using Sept consumption since Oct consumption is not billed yet)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</si>
</sst>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1B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/>
    <xf numFmtId="0" fontId="6" fillId="0" borderId="1" xfId="0" applyFont="1" applyBorder="1" applyAlignment="1">
      <alignment vertical="center"/>
    </xf>
    <xf numFmtId="42" fontId="0" fillId="0" borderId="0" xfId="1" applyNumberFormat="1" applyFont="1"/>
    <xf numFmtId="42" fontId="7" fillId="0" borderId="2" xfId="1" applyNumberFormat="1" applyFont="1" applyBorder="1"/>
    <xf numFmtId="0" fontId="0" fillId="0" borderId="0" xfId="0" quotePrefix="1"/>
    <xf numFmtId="0" fontId="8" fillId="0" borderId="0" xfId="0" applyFont="1"/>
    <xf numFmtId="0" fontId="8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5" xfId="0" applyFill="1" applyBorder="1"/>
    <xf numFmtId="17" fontId="0" fillId="4" borderId="5" xfId="0" applyNumberFormat="1" applyFill="1" applyBorder="1" applyAlignment="1">
      <alignment horizontal="center" wrapText="1"/>
    </xf>
    <xf numFmtId="15" fontId="0" fillId="4" borderId="5" xfId="0" applyNumberFormat="1" applyFill="1" applyBorder="1"/>
    <xf numFmtId="0" fontId="0" fillId="0" borderId="0" xfId="0" applyAlignment="1">
      <alignment horizontal="center"/>
    </xf>
    <xf numFmtId="0" fontId="0" fillId="3" borderId="9" xfId="0" applyFill="1" applyBorder="1"/>
    <xf numFmtId="17" fontId="0" fillId="3" borderId="0" xfId="0" applyNumberFormat="1" applyFill="1" applyBorder="1" applyAlignment="1">
      <alignment horizontal="center" wrapText="1"/>
    </xf>
    <xf numFmtId="0" fontId="0" fillId="3" borderId="0" xfId="0" applyFill="1" applyBorder="1"/>
    <xf numFmtId="15" fontId="0" fillId="3" borderId="0" xfId="0" applyNumberFormat="1" applyFill="1" applyBorder="1"/>
    <xf numFmtId="44" fontId="0" fillId="3" borderId="0" xfId="1" applyFont="1" applyFill="1" applyBorder="1"/>
    <xf numFmtId="44" fontId="0" fillId="3" borderId="0" xfId="0" applyNumberFormat="1" applyFill="1" applyBorder="1"/>
    <xf numFmtId="0" fontId="0" fillId="3" borderId="10" xfId="0" applyFill="1" applyBorder="1"/>
    <xf numFmtId="0" fontId="0" fillId="3" borderId="0" xfId="0" applyFill="1" applyBorder="1" applyAlignment="1">
      <alignment horizontal="center" wrapText="1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10" xfId="0" applyBorder="1"/>
    <xf numFmtId="0" fontId="0" fillId="4" borderId="11" xfId="0" applyFill="1" applyBorder="1"/>
    <xf numFmtId="0" fontId="0" fillId="4" borderId="12" xfId="0" applyFill="1" applyBorder="1"/>
    <xf numFmtId="0" fontId="0" fillId="4" borderId="9" xfId="0" applyFill="1" applyBorder="1" applyAlignment="1">
      <alignment wrapText="1"/>
    </xf>
    <xf numFmtId="17" fontId="0" fillId="4" borderId="0" xfId="0" applyNumberFormat="1" applyFill="1" applyBorder="1" applyAlignment="1">
      <alignment horizontal="center" wrapText="1"/>
    </xf>
    <xf numFmtId="0" fontId="0" fillId="4" borderId="0" xfId="0" applyFill="1" applyBorder="1"/>
    <xf numFmtId="15" fontId="0" fillId="4" borderId="0" xfId="0" applyNumberFormat="1" applyFill="1" applyBorder="1"/>
    <xf numFmtId="44" fontId="0" fillId="4" borderId="0" xfId="1" applyFont="1" applyFill="1" applyBorder="1"/>
    <xf numFmtId="0" fontId="0" fillId="4" borderId="10" xfId="0" applyFill="1" applyBorder="1"/>
    <xf numFmtId="0" fontId="0" fillId="4" borderId="9" xfId="0" applyFill="1" applyBorder="1"/>
    <xf numFmtId="0" fontId="0" fillId="4" borderId="0" xfId="0" applyFill="1" applyBorder="1" applyAlignment="1">
      <alignment horizontal="center" wrapText="1"/>
    </xf>
    <xf numFmtId="44" fontId="0" fillId="4" borderId="0" xfId="0" applyNumberFormat="1" applyFill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3" borderId="7" xfId="0" applyFill="1" applyBorder="1"/>
    <xf numFmtId="17" fontId="2" fillId="3" borderId="7" xfId="0" applyNumberFormat="1" applyFont="1" applyFill="1" applyBorder="1" applyAlignment="1">
      <alignment horizontal="center"/>
    </xf>
    <xf numFmtId="0" fontId="2" fillId="3" borderId="7" xfId="0" applyFont="1" applyFill="1" applyBorder="1"/>
    <xf numFmtId="15" fontId="0" fillId="3" borderId="7" xfId="0" applyNumberFormat="1" applyFill="1" applyBorder="1"/>
    <xf numFmtId="44" fontId="0" fillId="3" borderId="7" xfId="1" applyFont="1" applyFill="1" applyBorder="1"/>
    <xf numFmtId="44" fontId="0" fillId="3" borderId="7" xfId="0" applyNumberFormat="1" applyFill="1" applyBorder="1"/>
    <xf numFmtId="0" fontId="0" fillId="3" borderId="13" xfId="0" applyFill="1" applyBorder="1"/>
    <xf numFmtId="44" fontId="0" fillId="3" borderId="14" xfId="0" applyNumberFormat="1" applyFill="1" applyBorder="1"/>
    <xf numFmtId="0" fontId="0" fillId="3" borderId="15" xfId="0" applyFill="1" applyBorder="1"/>
    <xf numFmtId="0" fontId="2" fillId="0" borderId="0" xfId="0" applyFont="1"/>
    <xf numFmtId="17" fontId="2" fillId="4" borderId="5" xfId="0" applyNumberFormat="1" applyFont="1" applyFill="1" applyBorder="1" applyAlignment="1">
      <alignment horizontal="center"/>
    </xf>
    <xf numFmtId="0" fontId="2" fillId="4" borderId="5" xfId="0" applyFont="1" applyFill="1" applyBorder="1"/>
    <xf numFmtId="17" fontId="2" fillId="4" borderId="7" xfId="0" applyNumberFormat="1" applyFont="1" applyFill="1" applyBorder="1" applyAlignment="1">
      <alignment horizontal="center"/>
    </xf>
    <xf numFmtId="0" fontId="2" fillId="4" borderId="7" xfId="0" applyFont="1" applyFill="1" applyBorder="1"/>
    <xf numFmtId="15" fontId="0" fillId="4" borderId="7" xfId="0" applyNumberFormat="1" applyFill="1" applyBorder="1"/>
    <xf numFmtId="44" fontId="0" fillId="4" borderId="7" xfId="1" applyFont="1" applyFill="1" applyBorder="1"/>
    <xf numFmtId="0" fontId="0" fillId="4" borderId="13" xfId="0" applyFill="1" applyBorder="1"/>
    <xf numFmtId="44" fontId="0" fillId="4" borderId="14" xfId="0" applyNumberFormat="1" applyFill="1" applyBorder="1"/>
    <xf numFmtId="0" fontId="0" fillId="4" borderId="15" xfId="0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7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 wrapText="1"/>
    </xf>
    <xf numFmtId="44" fontId="0" fillId="0" borderId="0" xfId="0" applyNumberFormat="1"/>
    <xf numFmtId="44" fontId="0" fillId="0" borderId="0" xfId="0" applyNumberFormat="1" applyBorder="1"/>
    <xf numFmtId="44" fontId="0" fillId="0" borderId="14" xfId="0" applyNumberFormat="1" applyBorder="1"/>
    <xf numFmtId="0" fontId="0" fillId="0" borderId="15" xfId="0" applyBorder="1"/>
    <xf numFmtId="44" fontId="0" fillId="0" borderId="0" xfId="1" applyFont="1"/>
    <xf numFmtId="0" fontId="0" fillId="3" borderId="6" xfId="0" applyFill="1" applyBorder="1"/>
    <xf numFmtId="0" fontId="0" fillId="3" borderId="8" xfId="0" applyFill="1" applyBorder="1"/>
    <xf numFmtId="0" fontId="0" fillId="3" borderId="6" xfId="0" applyFill="1" applyBorder="1" applyAlignment="1">
      <alignment wrapText="1"/>
    </xf>
    <xf numFmtId="0" fontId="0" fillId="3" borderId="16" xfId="0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0" fillId="3" borderId="17" xfId="0" applyFill="1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0" fillId="4" borderId="6" xfId="0" applyFill="1" applyBorder="1" applyAlignment="1">
      <alignment wrapText="1"/>
    </xf>
    <xf numFmtId="0" fontId="0" fillId="4" borderId="16" xfId="0" applyFill="1" applyBorder="1"/>
    <xf numFmtId="0" fontId="2" fillId="4" borderId="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7" fontId="0" fillId="3" borderId="7" xfId="0" applyNumberFormat="1" applyFill="1" applyBorder="1" applyAlignment="1">
      <alignment horizontal="center" wrapText="1"/>
    </xf>
    <xf numFmtId="0" fontId="0" fillId="0" borderId="2" xfId="0" applyBorder="1"/>
    <xf numFmtId="44" fontId="0" fillId="4" borderId="18" xfId="0" applyNumberFormat="1" applyFill="1" applyBorder="1"/>
    <xf numFmtId="0" fontId="0" fillId="4" borderId="19" xfId="0" applyFill="1" applyBorder="1"/>
    <xf numFmtId="44" fontId="2" fillId="0" borderId="20" xfId="0" applyNumberFormat="1" applyFont="1" applyBorder="1"/>
    <xf numFmtId="0" fontId="2" fillId="0" borderId="21" xfId="0" applyFont="1" applyBorder="1"/>
    <xf numFmtId="44" fontId="2" fillId="4" borderId="5" xfId="1" applyFont="1" applyFill="1" applyBorder="1"/>
    <xf numFmtId="0" fontId="0" fillId="0" borderId="9" xfId="0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44" fontId="0" fillId="0" borderId="0" xfId="1" applyFont="1" applyFill="1" applyBorder="1"/>
    <xf numFmtId="44" fontId="0" fillId="0" borderId="0" xfId="0" applyNumberFormat="1" applyFill="1" applyBorder="1"/>
    <xf numFmtId="44" fontId="1" fillId="4" borderId="5" xfId="1" applyFont="1" applyFill="1" applyBorder="1"/>
    <xf numFmtId="44" fontId="10" fillId="4" borderId="5" xfId="1" applyFont="1" applyFill="1" applyBorder="1"/>
    <xf numFmtId="44" fontId="10" fillId="3" borderId="7" xfId="1" applyFont="1" applyFill="1" applyBorder="1"/>
    <xf numFmtId="44" fontId="2" fillId="6" borderId="5" xfId="1" applyFont="1" applyFill="1" applyBorder="1"/>
    <xf numFmtId="44" fontId="2" fillId="6" borderId="7" xfId="1" applyFont="1" applyFill="1" applyBorder="1"/>
    <xf numFmtId="44" fontId="0" fillId="0" borderId="0" xfId="0" applyNumberFormat="1" applyFill="1"/>
    <xf numFmtId="0" fontId="4" fillId="0" borderId="0" xfId="2" applyFont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</cellXfs>
  <cellStyles count="4">
    <cellStyle name="Comma 2" xfId="3" xr:uid="{D557FA87-DDCF-4970-8D93-B5F16C9EAC66}"/>
    <cellStyle name="Currency" xfId="1" builtinId="4"/>
    <cellStyle name="Normal" xfId="0" builtinId="0"/>
    <cellStyle name="Normal 2" xfId="2" xr:uid="{39238624-0F10-40AF-A521-7E12569E8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2</xdr:row>
      <xdr:rowOff>180975</xdr:rowOff>
    </xdr:from>
    <xdr:to>
      <xdr:col>20</xdr:col>
      <xdr:colOff>171449</xdr:colOff>
      <xdr:row>25</xdr:row>
      <xdr:rowOff>13411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B09F5-4ED5-4B8B-87F3-2C62F6181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561975"/>
          <a:ext cx="12315825" cy="4213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EBEE-173B-4108-B783-3C83004E2E39}">
  <dimension ref="A1:F14"/>
  <sheetViews>
    <sheetView tabSelected="1" workbookViewId="0">
      <selection activeCell="C12" sqref="C12"/>
    </sheetView>
  </sheetViews>
  <sheetFormatPr defaultRowHeight="15" x14ac:dyDescent="0.25"/>
  <cols>
    <col min="1" max="1" width="40.7109375" customWidth="1"/>
    <col min="2" max="2" width="22.5703125" customWidth="1"/>
    <col min="3" max="3" width="25.42578125" customWidth="1"/>
    <col min="4" max="4" width="17.7109375" customWidth="1"/>
    <col min="5" max="5" width="3.7109375" customWidth="1"/>
    <col min="6" max="6" width="39" customWidth="1"/>
  </cols>
  <sheetData>
    <row r="1" spans="1:6" s="1" customFormat="1" x14ac:dyDescent="0.25">
      <c r="A1" s="48" t="s">
        <v>16</v>
      </c>
    </row>
    <row r="2" spans="1:6" x14ac:dyDescent="0.25">
      <c r="B2" s="98" t="s">
        <v>4</v>
      </c>
      <c r="C2" s="98" t="s">
        <v>5</v>
      </c>
      <c r="D2" s="100" t="s">
        <v>0</v>
      </c>
    </row>
    <row r="3" spans="1:6" ht="31.5" customHeight="1" x14ac:dyDescent="0.25">
      <c r="B3" s="99"/>
      <c r="C3" s="99"/>
      <c r="D3" s="100"/>
    </row>
    <row r="4" spans="1:6" x14ac:dyDescent="0.25">
      <c r="B4" s="99"/>
      <c r="C4" s="99"/>
      <c r="D4" s="100"/>
      <c r="F4" s="6" t="s">
        <v>9</v>
      </c>
    </row>
    <row r="5" spans="1:6" x14ac:dyDescent="0.25">
      <c r="A5" s="2" t="s">
        <v>2</v>
      </c>
      <c r="B5" s="3"/>
      <c r="C5" s="3"/>
      <c r="D5" s="3"/>
    </row>
    <row r="6" spans="1:6" x14ac:dyDescent="0.25">
      <c r="A6" t="s">
        <v>3</v>
      </c>
      <c r="B6" s="3">
        <v>65877</v>
      </c>
      <c r="C6" s="3">
        <v>4578</v>
      </c>
      <c r="D6" s="3">
        <f>SUM(B6:C6)</f>
        <v>70455</v>
      </c>
      <c r="F6" t="s">
        <v>11</v>
      </c>
    </row>
    <row r="7" spans="1:6" ht="15.75" thickBot="1" x14ac:dyDescent="0.3">
      <c r="A7" t="s">
        <v>1</v>
      </c>
      <c r="B7" s="3"/>
      <c r="C7" s="3"/>
      <c r="D7" s="4">
        <f>-52343-3424</f>
        <v>-55767</v>
      </c>
      <c r="F7" t="s">
        <v>10</v>
      </c>
    </row>
    <row r="8" spans="1:6" ht="15.75" thickTop="1" x14ac:dyDescent="0.25">
      <c r="A8" t="s">
        <v>6</v>
      </c>
      <c r="B8" s="3"/>
      <c r="C8" s="3"/>
      <c r="D8" s="3">
        <f>D6+D7</f>
        <v>14688</v>
      </c>
    </row>
    <row r="9" spans="1:6" x14ac:dyDescent="0.25">
      <c r="B9" s="3"/>
      <c r="C9" s="3"/>
      <c r="D9" s="3"/>
    </row>
    <row r="10" spans="1:6" x14ac:dyDescent="0.25">
      <c r="A10" t="s">
        <v>12</v>
      </c>
      <c r="B10" s="3">
        <v>13535</v>
      </c>
      <c r="C10" s="3">
        <v>1154</v>
      </c>
      <c r="D10" s="3">
        <f>SUM(B10:C10)</f>
        <v>14689</v>
      </c>
      <c r="E10" s="5" t="s">
        <v>7</v>
      </c>
      <c r="F10" t="s">
        <v>13</v>
      </c>
    </row>
    <row r="14" spans="1:6" x14ac:dyDescent="0.25">
      <c r="A14" s="5" t="s">
        <v>8</v>
      </c>
    </row>
  </sheetData>
  <mergeCells count="3">
    <mergeCell ref="B2:B4"/>
    <mergeCell ref="C2:C4"/>
    <mergeCell ref="D2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FD0C-9554-424F-ACD9-A12A3DFBE4A8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s="48" t="s">
        <v>14</v>
      </c>
    </row>
    <row r="2" spans="1:1" x14ac:dyDescent="0.25">
      <c r="A2" s="48" t="s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1A4C3-BD93-4D6F-A481-A0264FDD6A96}">
  <sheetPr>
    <pageSetUpPr fitToPage="1"/>
  </sheetPr>
  <dimension ref="A1:I52"/>
  <sheetViews>
    <sheetView topLeftCell="A34" workbookViewId="0">
      <selection activeCell="E48" sqref="E48"/>
    </sheetView>
  </sheetViews>
  <sheetFormatPr defaultRowHeight="15" x14ac:dyDescent="0.25"/>
  <cols>
    <col min="1" max="1" width="37.28515625" customWidth="1"/>
    <col min="2" max="2" width="14.7109375" customWidth="1"/>
    <col min="3" max="3" width="22.5703125" customWidth="1"/>
    <col min="4" max="4" width="22" customWidth="1"/>
    <col min="5" max="5" width="25.85546875" customWidth="1"/>
    <col min="6" max="6" width="24.85546875" customWidth="1"/>
    <col min="7" max="7" width="18.140625" customWidth="1"/>
    <col min="8" max="8" width="23.28515625" customWidth="1"/>
  </cols>
  <sheetData>
    <row r="1" spans="1:8" ht="23.25" x14ac:dyDescent="0.35">
      <c r="A1" s="103" t="s">
        <v>31</v>
      </c>
      <c r="B1" s="104"/>
      <c r="C1" s="104"/>
      <c r="D1" s="104"/>
      <c r="E1" s="104"/>
      <c r="F1" s="104"/>
      <c r="G1" s="104"/>
      <c r="H1" s="105"/>
    </row>
    <row r="2" spans="1:8" x14ac:dyDescent="0.25">
      <c r="A2" s="106" t="s">
        <v>17</v>
      </c>
      <c r="B2" s="107" t="s">
        <v>18</v>
      </c>
      <c r="C2" s="107" t="s">
        <v>19</v>
      </c>
      <c r="D2" s="106" t="s">
        <v>20</v>
      </c>
      <c r="E2" s="106" t="s">
        <v>21</v>
      </c>
      <c r="F2" s="106"/>
      <c r="G2" s="101"/>
      <c r="H2" s="101"/>
    </row>
    <row r="3" spans="1:8" ht="45" x14ac:dyDescent="0.25">
      <c r="A3" s="106"/>
      <c r="B3" s="107"/>
      <c r="C3" s="107"/>
      <c r="D3" s="106"/>
      <c r="E3" s="7" t="s">
        <v>22</v>
      </c>
      <c r="F3" s="7" t="s">
        <v>23</v>
      </c>
      <c r="G3" s="102"/>
      <c r="H3" s="102"/>
    </row>
    <row r="4" spans="1:8" x14ac:dyDescent="0.25">
      <c r="A4" s="13" t="s">
        <v>24</v>
      </c>
      <c r="B4" s="14">
        <v>43070</v>
      </c>
      <c r="C4" s="15" t="s">
        <v>25</v>
      </c>
      <c r="D4" s="16">
        <v>43100</v>
      </c>
      <c r="E4" s="17">
        <v>-23144.66015</v>
      </c>
      <c r="F4" s="17">
        <v>349.91007999999999</v>
      </c>
      <c r="G4" s="18"/>
      <c r="H4" s="19"/>
    </row>
    <row r="5" spans="1:8" ht="45.75" thickBot="1" x14ac:dyDescent="0.3">
      <c r="A5" s="69" t="s">
        <v>26</v>
      </c>
      <c r="B5" s="80">
        <v>43070</v>
      </c>
      <c r="C5" s="39" t="s">
        <v>25</v>
      </c>
      <c r="D5" s="42">
        <v>43100</v>
      </c>
      <c r="E5" s="94">
        <v>-9361.4871400000193</v>
      </c>
      <c r="F5" s="94">
        <v>1759.8352399999949</v>
      </c>
      <c r="G5" s="45"/>
      <c r="H5" s="70"/>
    </row>
    <row r="6" spans="1:8" ht="15.75" thickBot="1" x14ac:dyDescent="0.3">
      <c r="A6" s="13"/>
      <c r="B6" s="20"/>
      <c r="C6" s="15"/>
      <c r="D6" s="15"/>
      <c r="E6" s="17">
        <f>SUM(E4:E5)</f>
        <v>-32506.147290000019</v>
      </c>
      <c r="F6" s="17">
        <f>SUM(F4:F5)</f>
        <v>2109.745319999995</v>
      </c>
      <c r="G6" s="46">
        <f>SUM(E6:F6)</f>
        <v>-30396.401970000024</v>
      </c>
      <c r="H6" s="47" t="s">
        <v>27</v>
      </c>
    </row>
    <row r="7" spans="1:8" s="1" customFormat="1" x14ac:dyDescent="0.25">
      <c r="A7" s="87"/>
      <c r="B7" s="88"/>
      <c r="C7" s="89"/>
      <c r="D7" s="89"/>
      <c r="E7" s="90"/>
      <c r="F7" s="90"/>
      <c r="G7" s="91"/>
      <c r="H7" s="89"/>
    </row>
    <row r="8" spans="1:8" s="1" customFormat="1" x14ac:dyDescent="0.25">
      <c r="A8" s="25" t="s">
        <v>48</v>
      </c>
      <c r="B8" s="10"/>
      <c r="C8" s="9" t="s">
        <v>49</v>
      </c>
      <c r="D8" s="11">
        <v>43039</v>
      </c>
      <c r="E8" s="93">
        <f>-1*-33766.93669</f>
        <v>33766.936690000002</v>
      </c>
      <c r="F8" s="92">
        <f>-1*-3034.93689000001</f>
        <v>3034.93689000001</v>
      </c>
      <c r="G8" s="9"/>
      <c r="H8" s="26"/>
    </row>
    <row r="9" spans="1:8" s="1" customFormat="1" ht="45.75" thickBot="1" x14ac:dyDescent="0.3">
      <c r="A9" s="27" t="s">
        <v>50</v>
      </c>
      <c r="B9" s="28"/>
      <c r="C9" s="9" t="s">
        <v>49</v>
      </c>
      <c r="D9" s="11">
        <v>43039</v>
      </c>
      <c r="E9" s="31">
        <v>-89816.685760000022</v>
      </c>
      <c r="F9" s="31">
        <v>-11508.683920000003</v>
      </c>
      <c r="G9" s="29"/>
      <c r="H9" s="32"/>
    </row>
    <row r="10" spans="1:8" s="1" customFormat="1" ht="15.75" thickBot="1" x14ac:dyDescent="0.3">
      <c r="A10" s="33"/>
      <c r="B10" s="34"/>
      <c r="C10" s="29"/>
      <c r="D10" s="29"/>
      <c r="E10" s="35">
        <f>SUM(E8:E9)</f>
        <v>-56049.74907000002</v>
      </c>
      <c r="F10" s="35">
        <f>SUM(F8:F9)</f>
        <v>-8473.7470299999932</v>
      </c>
      <c r="G10" s="56">
        <f>SUM(E10:F10)</f>
        <v>-64523.496100000011</v>
      </c>
      <c r="H10" s="57" t="s">
        <v>27</v>
      </c>
    </row>
    <row r="11" spans="1:8" x14ac:dyDescent="0.25">
      <c r="A11" s="21"/>
      <c r="B11" s="22"/>
      <c r="C11" s="23"/>
      <c r="D11" s="23"/>
      <c r="E11" s="23"/>
      <c r="F11" s="23"/>
      <c r="G11" s="23"/>
      <c r="H11" s="24"/>
    </row>
    <row r="12" spans="1:8" x14ac:dyDescent="0.25">
      <c r="A12" s="25" t="s">
        <v>28</v>
      </c>
      <c r="B12" s="10">
        <v>42917</v>
      </c>
      <c r="C12" s="9" t="s">
        <v>29</v>
      </c>
      <c r="D12" s="11">
        <v>43100</v>
      </c>
      <c r="E12" s="86">
        <v>-44665.684999999998</v>
      </c>
      <c r="F12" s="86">
        <v>-5909.9573399999999</v>
      </c>
      <c r="G12" s="9"/>
      <c r="H12" s="26"/>
    </row>
    <row r="13" spans="1:8" ht="45.75" thickBot="1" x14ac:dyDescent="0.3">
      <c r="A13" s="27" t="s">
        <v>30</v>
      </c>
      <c r="B13" s="28">
        <v>42917</v>
      </c>
      <c r="C13" s="29" t="s">
        <v>29</v>
      </c>
      <c r="D13" s="30">
        <v>43100</v>
      </c>
      <c r="E13" s="31">
        <v>-75926.804509999973</v>
      </c>
      <c r="F13" s="31">
        <v>-10017.596029999999</v>
      </c>
      <c r="G13" s="29"/>
      <c r="H13" s="32"/>
    </row>
    <row r="14" spans="1:8" ht="15.75" thickBot="1" x14ac:dyDescent="0.3">
      <c r="A14" s="33"/>
      <c r="B14" s="34"/>
      <c r="C14" s="29"/>
      <c r="D14" s="29"/>
      <c r="E14" s="35">
        <f>SUM(E12:E13)</f>
        <v>-120592.48950999997</v>
      </c>
      <c r="F14" s="35">
        <f>SUM(F12:F13)</f>
        <v>-15927.553369999998</v>
      </c>
      <c r="G14" s="56">
        <f>SUM(E14:F14)</f>
        <v>-136520.04287999996</v>
      </c>
      <c r="H14" s="57" t="s">
        <v>27</v>
      </c>
    </row>
    <row r="15" spans="1:8" x14ac:dyDescent="0.25">
      <c r="A15" s="36"/>
      <c r="B15" s="37"/>
      <c r="C15" s="37"/>
      <c r="D15" s="37"/>
      <c r="E15" s="37"/>
      <c r="F15" s="37"/>
      <c r="G15" s="37"/>
      <c r="H15" s="38"/>
    </row>
    <row r="18" spans="1:9" ht="23.25" x14ac:dyDescent="0.35">
      <c r="A18" s="103" t="s">
        <v>47</v>
      </c>
      <c r="B18" s="104"/>
      <c r="C18" s="104"/>
      <c r="D18" s="104"/>
      <c r="E18" s="104"/>
      <c r="F18" s="104"/>
      <c r="G18" s="104"/>
      <c r="H18" s="105"/>
    </row>
    <row r="19" spans="1:9" x14ac:dyDescent="0.25">
      <c r="A19" s="106" t="s">
        <v>17</v>
      </c>
      <c r="B19" s="107" t="s">
        <v>18</v>
      </c>
      <c r="C19" s="107" t="s">
        <v>19</v>
      </c>
      <c r="D19" s="106" t="s">
        <v>20</v>
      </c>
      <c r="E19" s="106" t="s">
        <v>21</v>
      </c>
      <c r="F19" s="106"/>
      <c r="G19" s="101"/>
      <c r="H19" s="101"/>
    </row>
    <row r="20" spans="1:9" ht="45" x14ac:dyDescent="0.25">
      <c r="A20" s="106"/>
      <c r="B20" s="107"/>
      <c r="C20" s="107"/>
      <c r="D20" s="106"/>
      <c r="E20" s="7" t="s">
        <v>22</v>
      </c>
      <c r="F20" s="7" t="s">
        <v>23</v>
      </c>
      <c r="G20" s="102"/>
      <c r="H20" s="102"/>
    </row>
    <row r="21" spans="1:9" x14ac:dyDescent="0.25">
      <c r="A21" s="67"/>
      <c r="B21" s="40"/>
      <c r="C21" s="41"/>
      <c r="D21" s="42"/>
      <c r="E21" s="43"/>
      <c r="F21" s="43"/>
      <c r="G21" s="44"/>
      <c r="H21" s="68"/>
    </row>
    <row r="22" spans="1:9" ht="45.75" thickBot="1" x14ac:dyDescent="0.3">
      <c r="A22" s="69" t="s">
        <v>26</v>
      </c>
      <c r="B22" s="80">
        <v>43070</v>
      </c>
      <c r="C22" s="39" t="s">
        <v>25</v>
      </c>
      <c r="D22" s="42">
        <v>43100</v>
      </c>
      <c r="E22" s="96">
        <v>-9361.4871400000193</v>
      </c>
      <c r="F22" s="96">
        <v>1759.8352399999949</v>
      </c>
      <c r="G22" s="45"/>
      <c r="H22" s="70"/>
    </row>
    <row r="23" spans="1:9" ht="15.75" thickBot="1" x14ac:dyDescent="0.3">
      <c r="A23" s="13"/>
      <c r="B23" s="71"/>
      <c r="C23" s="72"/>
      <c r="D23" s="15"/>
      <c r="E23" s="17">
        <f>SUM(E21:E22)</f>
        <v>-9361.4871400000193</v>
      </c>
      <c r="F23" s="17">
        <f>SUM(F21:F22)</f>
        <v>1759.8352399999949</v>
      </c>
      <c r="G23" s="46">
        <f>SUM(E23:F23)</f>
        <v>-7601.6519000000244</v>
      </c>
      <c r="H23" s="73" t="s">
        <v>41</v>
      </c>
      <c r="I23" t="s">
        <v>46</v>
      </c>
    </row>
    <row r="24" spans="1:9" x14ac:dyDescent="0.25">
      <c r="A24" s="21"/>
      <c r="B24" s="74"/>
      <c r="C24" s="75"/>
      <c r="D24" s="23"/>
      <c r="E24" s="23"/>
      <c r="F24" s="23"/>
      <c r="G24" s="23"/>
      <c r="H24" s="24"/>
    </row>
    <row r="25" spans="1:9" s="1" customFormat="1" x14ac:dyDescent="0.25">
      <c r="A25" s="25" t="s">
        <v>48</v>
      </c>
      <c r="B25" s="10"/>
      <c r="C25" s="9" t="s">
        <v>49</v>
      </c>
      <c r="D25" s="11">
        <v>43039</v>
      </c>
      <c r="E25" s="95">
        <f>-1*-16939.40227</f>
        <v>16939.402269999999</v>
      </c>
      <c r="F25" s="92">
        <f>-1*-3034.93689000001</f>
        <v>3034.93689000001</v>
      </c>
      <c r="G25" s="9"/>
      <c r="H25" s="26"/>
    </row>
    <row r="26" spans="1:9" s="1" customFormat="1" ht="45.75" thickBot="1" x14ac:dyDescent="0.3">
      <c r="A26" s="27" t="s">
        <v>50</v>
      </c>
      <c r="B26" s="28"/>
      <c r="C26" s="9" t="s">
        <v>49</v>
      </c>
      <c r="D26" s="11">
        <v>43039</v>
      </c>
      <c r="E26" s="54">
        <v>-89816.685760000022</v>
      </c>
      <c r="F26" s="54">
        <v>-11508.683920000003</v>
      </c>
      <c r="G26" s="55"/>
      <c r="H26" s="77"/>
    </row>
    <row r="27" spans="1:9" s="1" customFormat="1" x14ac:dyDescent="0.25">
      <c r="A27" s="33"/>
      <c r="B27" s="78"/>
      <c r="C27" s="29"/>
      <c r="D27" s="29"/>
      <c r="E27" s="35">
        <f>SUM(E25:E26)</f>
        <v>-72877.283490000031</v>
      </c>
      <c r="F27" s="35">
        <f>SUM(F25:F26)</f>
        <v>-8473.7470299999932</v>
      </c>
      <c r="G27" s="82">
        <f>SUM(E27:F27)</f>
        <v>-81351.030520000029</v>
      </c>
      <c r="H27" s="83" t="s">
        <v>43</v>
      </c>
    </row>
    <row r="28" spans="1:9" s="1" customFormat="1" ht="15.75" thickBot="1" x14ac:dyDescent="0.3">
      <c r="A28" s="36"/>
      <c r="B28" s="79"/>
      <c r="C28" s="37"/>
      <c r="D28" s="37"/>
      <c r="E28" s="37"/>
      <c r="F28" s="37"/>
      <c r="G28" s="84">
        <f>G27-G10</f>
        <v>-16827.534420000018</v>
      </c>
      <c r="H28" s="85" t="s">
        <v>44</v>
      </c>
      <c r="I28" s="1" t="s">
        <v>40</v>
      </c>
    </row>
    <row r="29" spans="1:9" s="1" customFormat="1" x14ac:dyDescent="0.25">
      <c r="A29" s="21"/>
      <c r="B29" s="74"/>
      <c r="C29" s="75"/>
      <c r="D29" s="23"/>
      <c r="E29" s="23"/>
      <c r="F29" s="23"/>
      <c r="G29" s="23"/>
      <c r="H29" s="24"/>
    </row>
    <row r="30" spans="1:9" x14ac:dyDescent="0.25">
      <c r="A30" s="25" t="s">
        <v>28</v>
      </c>
      <c r="B30" s="49">
        <v>42917</v>
      </c>
      <c r="C30" s="50" t="s">
        <v>25</v>
      </c>
      <c r="D30" s="11">
        <v>43100</v>
      </c>
      <c r="E30" s="95">
        <v>-58842.614690000002</v>
      </c>
      <c r="F30" s="95">
        <v>-7988.6039099999998</v>
      </c>
      <c r="G30" s="9"/>
      <c r="H30" s="26"/>
    </row>
    <row r="31" spans="1:9" ht="45.75" thickBot="1" x14ac:dyDescent="0.3">
      <c r="A31" s="76" t="s">
        <v>30</v>
      </c>
      <c r="B31" s="51">
        <v>42917</v>
      </c>
      <c r="C31" s="52" t="s">
        <v>25</v>
      </c>
      <c r="D31" s="53">
        <v>43100</v>
      </c>
      <c r="E31" s="54">
        <v>-75926.804509999973</v>
      </c>
      <c r="F31" s="54">
        <v>-10017.596029999999</v>
      </c>
      <c r="G31" s="55"/>
      <c r="H31" s="77"/>
    </row>
    <row r="32" spans="1:9" x14ac:dyDescent="0.25">
      <c r="A32" s="33"/>
      <c r="B32" s="78"/>
      <c r="C32" s="29"/>
      <c r="D32" s="29"/>
      <c r="E32" s="35">
        <f>SUM(E30:E31)</f>
        <v>-134769.41919999997</v>
      </c>
      <c r="F32" s="35">
        <f>SUM(F30:F31)</f>
        <v>-18006.199939999999</v>
      </c>
      <c r="G32" s="82">
        <f>SUM(E32:F32)</f>
        <v>-152775.61913999997</v>
      </c>
      <c r="H32" s="83" t="s">
        <v>43</v>
      </c>
    </row>
    <row r="33" spans="1:9" ht="15.75" thickBot="1" x14ac:dyDescent="0.3">
      <c r="A33" s="36"/>
      <c r="B33" s="79"/>
      <c r="C33" s="37"/>
      <c r="D33" s="37"/>
      <c r="E33" s="37"/>
      <c r="F33" s="37"/>
      <c r="G33" s="84">
        <f>G32-G14</f>
        <v>-16255.576260000002</v>
      </c>
      <c r="H33" s="85" t="s">
        <v>44</v>
      </c>
      <c r="I33" t="s">
        <v>40</v>
      </c>
    </row>
    <row r="34" spans="1:9" x14ac:dyDescent="0.25">
      <c r="A34" s="1"/>
      <c r="B34" s="12"/>
      <c r="C34" s="1"/>
      <c r="D34" s="1"/>
      <c r="E34" s="1"/>
      <c r="F34" s="1"/>
      <c r="G34" s="1"/>
      <c r="H34" s="1"/>
    </row>
    <row r="35" spans="1:9" s="1" customFormat="1" x14ac:dyDescent="0.25">
      <c r="B35" s="12"/>
    </row>
    <row r="36" spans="1:9" s="1" customFormat="1" x14ac:dyDescent="0.25">
      <c r="B36" s="12"/>
    </row>
    <row r="37" spans="1:9" x14ac:dyDescent="0.25">
      <c r="A37" s="1"/>
      <c r="B37" s="12"/>
      <c r="C37" s="1"/>
      <c r="D37" s="1"/>
      <c r="E37" s="1"/>
      <c r="F37" s="1"/>
      <c r="G37" s="1"/>
      <c r="H37" s="1"/>
    </row>
    <row r="38" spans="1:9" x14ac:dyDescent="0.25">
      <c r="A38" s="1"/>
      <c r="B38" s="12"/>
      <c r="C38" s="1"/>
      <c r="D38" s="1"/>
      <c r="E38" s="1"/>
      <c r="F38" s="1"/>
      <c r="G38" s="1"/>
      <c r="H38" s="1"/>
    </row>
    <row r="39" spans="1:9" x14ac:dyDescent="0.25">
      <c r="A39" s="48" t="s">
        <v>32</v>
      </c>
      <c r="B39" s="8"/>
      <c r="C39" s="1"/>
      <c r="D39" s="1"/>
      <c r="E39" s="1"/>
      <c r="F39" s="1"/>
      <c r="G39" s="1"/>
      <c r="H39" s="1"/>
    </row>
    <row r="40" spans="1:9" x14ac:dyDescent="0.25">
      <c r="A40" s="58" t="s">
        <v>18</v>
      </c>
      <c r="B40" s="59" t="s">
        <v>33</v>
      </c>
      <c r="C40" s="58" t="s">
        <v>34</v>
      </c>
      <c r="D40" s="58" t="s">
        <v>35</v>
      </c>
      <c r="E40" s="1"/>
      <c r="F40" s="1"/>
      <c r="G40" s="1"/>
      <c r="H40" s="1"/>
    </row>
    <row r="41" spans="1:9" x14ac:dyDescent="0.25">
      <c r="A41" s="60">
        <v>42917</v>
      </c>
      <c r="B41" s="61">
        <f>G14</f>
        <v>-136520.04287999996</v>
      </c>
      <c r="C41" s="62">
        <f>G32</f>
        <v>-152775.61913999997</v>
      </c>
      <c r="D41" s="63">
        <f>C41-B41</f>
        <v>-16255.576260000002</v>
      </c>
      <c r="E41" s="1"/>
      <c r="F41" s="1"/>
      <c r="G41" s="1"/>
      <c r="H41" s="1"/>
    </row>
    <row r="42" spans="1:9" s="1" customFormat="1" ht="15.75" thickBot="1" x14ac:dyDescent="0.3">
      <c r="A42" s="60">
        <v>42979</v>
      </c>
      <c r="B42" s="61">
        <f>G10</f>
        <v>-64523.496100000011</v>
      </c>
      <c r="C42" s="62">
        <f>G27</f>
        <v>-81351.030520000029</v>
      </c>
      <c r="D42" s="63">
        <f>C42-B42</f>
        <v>-16827.534420000018</v>
      </c>
    </row>
    <row r="43" spans="1:9" ht="15.75" thickBot="1" x14ac:dyDescent="0.3">
      <c r="A43" s="1"/>
      <c r="B43" s="8"/>
      <c r="C43" s="1"/>
      <c r="D43" s="64">
        <f>SUM(D41:D42)</f>
        <v>-33083.11068000002</v>
      </c>
      <c r="E43" s="65" t="s">
        <v>36</v>
      </c>
      <c r="F43" s="1" t="s">
        <v>40</v>
      </c>
      <c r="G43" s="1"/>
      <c r="H43" s="1"/>
    </row>
    <row r="44" spans="1:9" x14ac:dyDescent="0.25">
      <c r="B44" s="8"/>
      <c r="C44" s="1"/>
      <c r="D44" s="1"/>
      <c r="E44" s="1"/>
      <c r="F44" s="1"/>
      <c r="G44" s="1"/>
      <c r="H44" s="1"/>
    </row>
    <row r="45" spans="1:9" x14ac:dyDescent="0.25">
      <c r="A45" s="6" t="s">
        <v>37</v>
      </c>
      <c r="B45" s="8"/>
      <c r="C45" s="1"/>
      <c r="D45" s="1"/>
      <c r="E45" s="1"/>
      <c r="F45" s="1"/>
      <c r="G45" s="1"/>
      <c r="H45" s="1"/>
    </row>
    <row r="46" spans="1:9" x14ac:dyDescent="0.25">
      <c r="A46" s="1" t="s">
        <v>42</v>
      </c>
      <c r="B46" s="12"/>
      <c r="C46" s="1"/>
      <c r="D46" s="97">
        <f>E5+F5</f>
        <v>-7601.6519000000244</v>
      </c>
      <c r="E46" s="1" t="s">
        <v>39</v>
      </c>
      <c r="F46" s="1"/>
      <c r="G46" s="1"/>
      <c r="H46" s="1"/>
    </row>
    <row r="47" spans="1:9" x14ac:dyDescent="0.25">
      <c r="A47" s="1"/>
      <c r="B47" s="12"/>
      <c r="C47" s="1"/>
      <c r="D47" s="37"/>
      <c r="E47" s="1"/>
      <c r="F47" s="1"/>
      <c r="G47" s="1"/>
      <c r="H47" s="1"/>
    </row>
    <row r="48" spans="1:9" x14ac:dyDescent="0.25">
      <c r="A48" s="1"/>
      <c r="B48" s="12"/>
      <c r="C48" s="1"/>
      <c r="D48" s="62">
        <f>D43+D46</f>
        <v>-40684.762580000046</v>
      </c>
      <c r="E48" s="1"/>
      <c r="F48" s="1"/>
      <c r="G48" s="1"/>
      <c r="H48" s="1"/>
    </row>
    <row r="50" spans="1:6" x14ac:dyDescent="0.25">
      <c r="A50" t="s">
        <v>38</v>
      </c>
      <c r="D50" s="66">
        <v>88544</v>
      </c>
    </row>
    <row r="51" spans="1:6" ht="15.75" thickBot="1" x14ac:dyDescent="0.3">
      <c r="D51" s="81"/>
    </row>
    <row r="52" spans="1:6" ht="15.75" thickTop="1" x14ac:dyDescent="0.25">
      <c r="B52" t="s">
        <v>45</v>
      </c>
      <c r="D52" s="62">
        <f>D48+D50</f>
        <v>47859.237419999954</v>
      </c>
      <c r="F52" s="62"/>
    </row>
  </sheetData>
  <mergeCells count="16">
    <mergeCell ref="H2:H3"/>
    <mergeCell ref="A1:H1"/>
    <mergeCell ref="A19:A20"/>
    <mergeCell ref="B19:B20"/>
    <mergeCell ref="C19:C20"/>
    <mergeCell ref="D19:D20"/>
    <mergeCell ref="E19:F19"/>
    <mergeCell ref="G19:G20"/>
    <mergeCell ref="H19:H20"/>
    <mergeCell ref="A18:H18"/>
    <mergeCell ref="A2:A3"/>
    <mergeCell ref="B2:B3"/>
    <mergeCell ref="C2:C3"/>
    <mergeCell ref="D2:D3"/>
    <mergeCell ref="E2:F2"/>
    <mergeCell ref="G2:G3"/>
  </mergeCells>
  <pageMargins left="0.7" right="0.7" top="0.75" bottom="0.75" header="0.3" footer="0.3"/>
  <pageSetup paperSize="5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#1</vt:lpstr>
      <vt:lpstr>#2</vt:lpstr>
      <vt:lpstr>#11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 Richard</dc:creator>
  <cp:lastModifiedBy>Jessy Richard</cp:lastModifiedBy>
  <cp:lastPrinted>2018-11-28T16:10:17Z</cp:lastPrinted>
  <dcterms:created xsi:type="dcterms:W3CDTF">2018-11-20T19:28:43Z</dcterms:created>
  <dcterms:modified xsi:type="dcterms:W3CDTF">2018-12-14T16:09:02Z</dcterms:modified>
</cp:coreProperties>
</file>