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015"/>
  </bookViews>
  <sheets>
    <sheet name="GA RR HRZ" sheetId="7" r:id="rId1"/>
    <sheet name="GA RR BRZ" sheetId="4" r:id="rId2"/>
    <sheet name="GA RR PRZ" sheetId="5" r:id="rId3"/>
    <sheet name="GA RR ERZ" sheetId="6" r:id="rId4"/>
  </sheets>
  <definedNames>
    <definedName name="_xlnm.Print_Area" localSheetId="0">'GA RR HRZ'!$B$2:$N$19</definedName>
  </definedNames>
  <calcPr calcId="145621"/>
</workbook>
</file>

<file path=xl/calcChain.xml><?xml version="1.0" encoding="utf-8"?>
<calcChain xmlns="http://schemas.openxmlformats.org/spreadsheetml/2006/main">
  <c r="M12" i="7" l="1"/>
  <c r="M17" i="7"/>
  <c r="M16" i="7"/>
  <c r="M15" i="7"/>
  <c r="M11" i="7"/>
  <c r="M10" i="7"/>
  <c r="N13" i="4"/>
  <c r="N12" i="4"/>
  <c r="N19" i="4"/>
  <c r="N18" i="4"/>
  <c r="N16" i="4"/>
  <c r="N15" i="4"/>
  <c r="N11" i="4"/>
  <c r="N10" i="4"/>
  <c r="N12" i="5"/>
  <c r="N16" i="5"/>
  <c r="N15" i="5"/>
  <c r="N11" i="5"/>
  <c r="N10" i="5"/>
  <c r="N13" i="6"/>
  <c r="N11" i="6"/>
  <c r="N12" i="6"/>
  <c r="N15" i="6"/>
  <c r="N16" i="6"/>
  <c r="N10" i="6"/>
  <c r="L19" i="7" l="1"/>
  <c r="K19" i="7"/>
  <c r="I19" i="7"/>
  <c r="H19" i="7"/>
  <c r="G19" i="7"/>
  <c r="E19" i="7"/>
  <c r="C19" i="7"/>
</calcChain>
</file>

<file path=xl/sharedStrings.xml><?xml version="1.0" encoding="utf-8"?>
<sst xmlns="http://schemas.openxmlformats.org/spreadsheetml/2006/main" count="158" uniqueCount="52">
  <si>
    <t>Total</t>
  </si>
  <si>
    <t>kWh</t>
  </si>
  <si>
    <t>kW</t>
  </si>
  <si>
    <t>GA Rate Rider</t>
  </si>
  <si>
    <t>Total GA $ allocated to Current Class B Customers</t>
  </si>
  <si>
    <t>% of total kWh</t>
  </si>
  <si>
    <t>Non-RPP Metered Consumption for Current Class B Customers (Non-RPP Consumption excluding WMP, Class A and Transition Customers' Consumption)</t>
  </si>
  <si>
    <t xml:space="preserve">Total Metered 2017 Consumption for Customers that Transitioned Between Class A and B during the period GA balance accumulated </t>
  </si>
  <si>
    <t>Total Metered 2017 Consumption for Class A Customers that were Class A for the entire period GA blance accumulated</t>
  </si>
  <si>
    <t>Total Metered Non-RPP 2017 Consumption excluding WMP</t>
  </si>
  <si>
    <t>Default Rate Rider Recovery Period (in months)</t>
  </si>
  <si>
    <t>kwh</t>
  </si>
  <si>
    <t>STREET LIGHTING</t>
  </si>
  <si>
    <t>SENTINEL LIGHTING</t>
  </si>
  <si>
    <t>UNMETERED SCATTERED LOAD</t>
  </si>
  <si>
    <t>LARGE USE (2)</t>
  </si>
  <si>
    <t>LARGE USE (1)</t>
  </si>
  <si>
    <t>GENERAL SERVICE 50 TO 4,999 KW</t>
  </si>
  <si>
    <t>GENERAL SERVICE LESS THAN 50 KW</t>
  </si>
  <si>
    <t>RESIDENTIAL</t>
  </si>
  <si>
    <t>Metered Consumption for Current Class B Customers (Non-RPP consumption LESS WMP, Class A and new Class A's former Class B consumption if applicable)</t>
  </si>
  <si>
    <t xml:space="preserve">Total Metered Consumption for New Class B customer(s) in the period after becoming Class B (i.e. Jul 1 - Dec 31, 2017) </t>
  </si>
  <si>
    <t xml:space="preserve">Total Metered Consumption for New Class A customer(s) in the period prior to becoming Class A (i.e. Jan. 1 - June 30, 2017) </t>
  </si>
  <si>
    <t>Total Metered Non-RPP consumption minus WMP</t>
  </si>
  <si>
    <t>11/8</t>
  </si>
  <si>
    <t>2019 GA Rate Rider Calculation</t>
  </si>
  <si>
    <t>For the 11 &amp; 8 month period ending December 31, 2019</t>
  </si>
  <si>
    <t xml:space="preserve">RESIDENTIAL </t>
  </si>
  <si>
    <t xml:space="preserve">GENERAL SERVICE 50 TO 499 KW </t>
  </si>
  <si>
    <t xml:space="preserve">GENERAL SERVICE 500 TO 4,999 KW </t>
  </si>
  <si>
    <t xml:space="preserve">LARGE USE SERVICE </t>
  </si>
  <si>
    <t xml:space="preserve">UNMETERED SCATTERED LOAD </t>
  </si>
  <si>
    <t xml:space="preserve">STREET LIGHTING </t>
  </si>
  <si>
    <t xml:space="preserve">STANDBY POWER </t>
  </si>
  <si>
    <t>Proposed Rate Rider Recovery Period of 11 months for all classes, except 8 months for GS 50-4999kW</t>
  </si>
  <si>
    <t>Proposed Rate Rider Recovery Period of 11 months for all classes, except 8 months for GS 500-4999kW</t>
  </si>
  <si>
    <t>Total  Metered Class A Consumption in 2017 (partial and/or full year Class A customers)</t>
  </si>
  <si>
    <t xml:space="preserve">GENERAL SERVICE LESS THAN 50 KW </t>
  </si>
  <si>
    <t xml:space="preserve">GENERAL SERVICE 50 to 4,999 kW </t>
  </si>
  <si>
    <t xml:space="preserve">LARGE USE </t>
  </si>
  <si>
    <t xml:space="preserve">SENTINEL LIGHTING </t>
  </si>
  <si>
    <t>Proposed Rate Rider Recovery Period of 11 months for all classes, except 8 months for GS 50-4999 kW</t>
  </si>
  <si>
    <t>Proposed Rate Rider Recovery Period of 11 months for all classes, except 8 months for GS 50-699 kW and GS 700-4999 kW</t>
  </si>
  <si>
    <t xml:space="preserve">GENERAL SERVICE 50 TO 699 KW </t>
  </si>
  <si>
    <t xml:space="preserve">GENERAL SERVICE 700 TO 4,999 KW </t>
  </si>
  <si>
    <t xml:space="preserve">EMBEDDED DISTRIBUTOR </t>
  </si>
  <si>
    <t xml:space="preserve">DISTRIBUTED GENERATION [DGEN] </t>
  </si>
  <si>
    <t xml:space="preserve">ENERGY FROM WASTE </t>
  </si>
  <si>
    <t>Alectra Utilities Corporation_HRZ</t>
  </si>
  <si>
    <t>Alectra Utilities Corporation_BRZ</t>
  </si>
  <si>
    <t>Alectra Utilities Corporation_PRZ</t>
  </si>
  <si>
    <t>Alectra Utilities Corporation_ERZ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</si>
</sst>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0.0000"/>
    <numFmt numFmtId="166" formatCode="&quot;$&quot;#,##0;[Red]\(&quot;$&quot;#,##0\)"/>
    <numFmt numFmtId="167" formatCode="0.0%"/>
    <numFmt numFmtId="168" formatCode="#,##0;[Red]\(#,##0\)"/>
    <numFmt numFmtId="169" formatCode="_ #,##0;[Red]\(#,##0\)"/>
    <numFmt numFmtId="170" formatCode="_-* #,##0_-;\-* #,##0_-;_-* &quot;-&quot;??_-;_-@_-"/>
    <numFmt numFmtId="171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4" fillId="4" borderId="4" xfId="3" applyFont="1" applyFill="1" applyBorder="1" applyAlignment="1" applyProtection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" fontId="4" fillId="3" borderId="4" xfId="3" quotePrefix="1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5" fillId="4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4" borderId="0" xfId="0" applyFont="1" applyFill="1"/>
    <xf numFmtId="168" fontId="5" fillId="4" borderId="0" xfId="0" applyNumberFormat="1" applyFont="1" applyFill="1"/>
    <xf numFmtId="171" fontId="5" fillId="4" borderId="0" xfId="1" applyNumberFormat="1" applyFont="1" applyFill="1" applyAlignment="1">
      <alignment horizontal="right"/>
    </xf>
    <xf numFmtId="166" fontId="5" fillId="4" borderId="0" xfId="0" applyNumberFormat="1" applyFont="1" applyFill="1"/>
    <xf numFmtId="0" fontId="5" fillId="0" borderId="0" xfId="0" applyFont="1" applyAlignment="1">
      <alignment horizontal="left"/>
    </xf>
    <xf numFmtId="0" fontId="5" fillId="2" borderId="0" xfId="0" applyFont="1" applyFill="1"/>
    <xf numFmtId="168" fontId="5" fillId="2" borderId="0" xfId="0" applyNumberFormat="1" applyFont="1" applyFill="1"/>
    <xf numFmtId="168" fontId="5" fillId="2" borderId="0" xfId="0" applyNumberFormat="1" applyFont="1" applyFill="1" applyProtection="1">
      <protection locked="0"/>
    </xf>
    <xf numFmtId="171" fontId="5" fillId="2" borderId="0" xfId="1" applyNumberFormat="1" applyFont="1" applyFill="1" applyAlignment="1">
      <alignment horizontal="right"/>
    </xf>
    <xf numFmtId="166" fontId="5" fillId="2" borderId="0" xfId="0" applyNumberFormat="1" applyFont="1" applyFill="1"/>
    <xf numFmtId="167" fontId="5" fillId="4" borderId="0" xfId="1" applyNumberFormat="1" applyFont="1" applyFill="1" applyAlignment="1">
      <alignment horizontal="right"/>
    </xf>
    <xf numFmtId="165" fontId="5" fillId="4" borderId="0" xfId="16" applyNumberFormat="1" applyFont="1" applyFill="1"/>
    <xf numFmtId="170" fontId="6" fillId="4" borderId="1" xfId="4" applyNumberFormat="1" applyFont="1" applyFill="1" applyBorder="1"/>
    <xf numFmtId="0" fontId="6" fillId="4" borderId="1" xfId="0" applyFont="1" applyFill="1" applyBorder="1"/>
    <xf numFmtId="167" fontId="6" fillId="4" borderId="1" xfId="1" applyNumberFormat="1" applyFont="1" applyFill="1" applyBorder="1" applyAlignment="1">
      <alignment horizontal="right"/>
    </xf>
    <xf numFmtId="169" fontId="6" fillId="4" borderId="1" xfId="0" applyNumberFormat="1" applyFont="1" applyFill="1" applyBorder="1"/>
    <xf numFmtId="0" fontId="8" fillId="4" borderId="0" xfId="0" applyFont="1" applyFill="1" applyAlignment="1">
      <alignment horizontal="center"/>
    </xf>
    <xf numFmtId="168" fontId="5" fillId="0" borderId="0" xfId="0" applyNumberFormat="1" applyFont="1"/>
    <xf numFmtId="0" fontId="9" fillId="4" borderId="4" xfId="3" applyFont="1" applyFill="1" applyBorder="1" applyAlignment="1" applyProtection="1">
      <alignment horizontal="center"/>
    </xf>
    <xf numFmtId="1" fontId="9" fillId="3" borderId="4" xfId="3" quotePrefix="1" applyNumberFormat="1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10" fillId="0" borderId="0" xfId="0" applyFont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2" xfId="0" applyFont="1" applyBorder="1" applyProtection="1"/>
    <xf numFmtId="0" fontId="5" fillId="0" borderId="2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168" fontId="5" fillId="0" borderId="0" xfId="0" applyNumberFormat="1" applyFont="1" applyProtection="1"/>
    <xf numFmtId="168" fontId="5" fillId="0" borderId="0" xfId="0" applyNumberFormat="1" applyFont="1" applyProtection="1">
      <protection locked="0"/>
    </xf>
    <xf numFmtId="167" fontId="5" fillId="0" borderId="0" xfId="1" applyNumberFormat="1" applyFont="1" applyProtection="1"/>
    <xf numFmtId="166" fontId="5" fillId="0" borderId="0" xfId="0" applyNumberFormat="1" applyFont="1" applyProtection="1"/>
    <xf numFmtId="165" fontId="5" fillId="0" borderId="0" xfId="16" applyNumberFormat="1" applyFont="1" applyProtection="1"/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center" vertical="center"/>
    </xf>
    <xf numFmtId="168" fontId="5" fillId="2" borderId="0" xfId="0" applyNumberFormat="1" applyFont="1" applyFill="1" applyProtection="1"/>
    <xf numFmtId="0" fontId="5" fillId="2" borderId="0" xfId="0" applyFont="1" applyFill="1" applyProtection="1"/>
    <xf numFmtId="167" fontId="5" fillId="2" borderId="0" xfId="1" applyNumberFormat="1" applyFont="1" applyFill="1" applyProtection="1"/>
    <xf numFmtId="166" fontId="5" fillId="2" borderId="0" xfId="0" applyNumberFormat="1" applyFont="1" applyFill="1" applyProtection="1"/>
    <xf numFmtId="0" fontId="6" fillId="0" borderId="1" xfId="0" applyFont="1" applyBorder="1" applyProtection="1"/>
    <xf numFmtId="168" fontId="5" fillId="0" borderId="1" xfId="0" applyNumberFormat="1" applyFont="1" applyBorder="1" applyProtection="1"/>
    <xf numFmtId="0" fontId="5" fillId="0" borderId="1" xfId="0" applyFont="1" applyBorder="1" applyProtection="1"/>
    <xf numFmtId="167" fontId="5" fillId="0" borderId="1" xfId="1" applyNumberFormat="1" applyFont="1" applyBorder="1" applyProtection="1"/>
    <xf numFmtId="166" fontId="5" fillId="0" borderId="1" xfId="0" applyNumberFormat="1" applyFont="1" applyBorder="1" applyProtection="1"/>
    <xf numFmtId="165" fontId="5" fillId="0" borderId="1" xfId="16" applyNumberFormat="1" applyFont="1" applyBorder="1" applyProtection="1"/>
    <xf numFmtId="0" fontId="6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68" fontId="5" fillId="0" borderId="0" xfId="0" applyNumberFormat="1" applyFont="1" applyFill="1" applyProtection="1">
      <protection locked="0"/>
    </xf>
    <xf numFmtId="168" fontId="5" fillId="0" borderId="0" xfId="0" applyNumberFormat="1" applyFont="1" applyFill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top" wrapText="1"/>
    </xf>
    <xf numFmtId="0" fontId="5" fillId="5" borderId="0" xfId="0" applyFont="1" applyFill="1" applyAlignment="1" applyProtection="1">
      <alignment horizontal="left" vertical="top" wrapText="1"/>
    </xf>
    <xf numFmtId="0" fontId="5" fillId="5" borderId="0" xfId="0" applyFont="1" applyFill="1" applyAlignment="1" applyProtection="1">
      <alignment horizontal="center" vertical="center"/>
    </xf>
    <xf numFmtId="168" fontId="5" fillId="5" borderId="0" xfId="0" applyNumberFormat="1" applyFont="1" applyFill="1" applyProtection="1"/>
    <xf numFmtId="168" fontId="5" fillId="5" borderId="0" xfId="0" applyNumberFormat="1" applyFont="1" applyFill="1" applyProtection="1">
      <protection locked="0"/>
    </xf>
    <xf numFmtId="0" fontId="5" fillId="5" borderId="0" xfId="0" applyFont="1" applyFill="1" applyProtection="1"/>
    <xf numFmtId="167" fontId="5" fillId="5" borderId="0" xfId="1" applyNumberFormat="1" applyFont="1" applyFill="1" applyProtection="1"/>
    <xf numFmtId="166" fontId="5" fillId="5" borderId="0" xfId="0" applyNumberFormat="1" applyFont="1" applyFill="1" applyProtection="1"/>
    <xf numFmtId="165" fontId="5" fillId="0" borderId="1" xfId="2" applyNumberFormat="1" applyFont="1" applyBorder="1" applyProtection="1"/>
    <xf numFmtId="0" fontId="11" fillId="0" borderId="0" xfId="0" applyFont="1" applyProtection="1"/>
    <xf numFmtId="0" fontId="11" fillId="0" borderId="0" xfId="0" applyFont="1" applyProtection="1">
      <protection locked="0"/>
    </xf>
    <xf numFmtId="0" fontId="9" fillId="0" borderId="6" xfId="3" applyFont="1" applyBorder="1" applyAlignment="1" applyProtection="1">
      <alignment horizontal="left" wrapText="1"/>
    </xf>
    <xf numFmtId="0" fontId="9" fillId="0" borderId="5" xfId="3" applyFont="1" applyBorder="1" applyAlignment="1" applyProtection="1">
      <alignment horizontal="left" wrapText="1"/>
    </xf>
    <xf numFmtId="0" fontId="9" fillId="2" borderId="4" xfId="3" applyFont="1" applyFill="1" applyBorder="1" applyAlignment="1" applyProtection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7" fillId="0" borderId="3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0" borderId="0" xfId="0" applyFont="1" applyAlignment="1" applyProtection="1"/>
    <xf numFmtId="0" fontId="4" fillId="0" borderId="6" xfId="3" applyFont="1" applyBorder="1" applyAlignment="1" applyProtection="1">
      <alignment horizontal="left" wrapText="1"/>
    </xf>
    <xf numFmtId="0" fontId="4" fillId="0" borderId="5" xfId="3" applyFont="1" applyBorder="1" applyAlignment="1" applyProtection="1">
      <alignment horizontal="left" wrapText="1"/>
    </xf>
    <xf numFmtId="0" fontId="4" fillId="5" borderId="4" xfId="3" applyFont="1" applyFill="1" applyBorder="1" applyAlignment="1" applyProtection="1">
      <alignment horizontal="left" wrapText="1"/>
    </xf>
  </cellXfs>
  <cellStyles count="17">
    <cellStyle name="Comma 4 6" xfId="4"/>
    <cellStyle name="Currency" xfId="16" builtinId="4"/>
    <cellStyle name="Currency 11 2" xfId="2"/>
    <cellStyle name="Currency 2 8 2" xfId="5"/>
    <cellStyle name="Normal" xfId="0" builtinId="0"/>
    <cellStyle name="Normal 10 10 2" xfId="6"/>
    <cellStyle name="Normal 100" xfId="7"/>
    <cellStyle name="Normal 13 6" xfId="8"/>
    <cellStyle name="Normal 15" xfId="9"/>
    <cellStyle name="Normal 2" xfId="10"/>
    <cellStyle name="Normal 34 4" xfId="11"/>
    <cellStyle name="Normal 6" xfId="12"/>
    <cellStyle name="Normal_Sheet7" xfId="3"/>
    <cellStyle name="Percent" xfId="1" builtinId="5"/>
    <cellStyle name="Percent 10 2" xfId="13"/>
    <cellStyle name="Percent 122 10" xfId="14"/>
    <cellStyle name="Percent 13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3"/>
  <sheetViews>
    <sheetView showGridLines="0" tabSelected="1" topLeftCell="G1" zoomScale="80" zoomScaleNormal="80" workbookViewId="0">
      <selection activeCell="O10" sqref="O10"/>
    </sheetView>
  </sheetViews>
  <sheetFormatPr defaultColWidth="9.140625" defaultRowHeight="14.25" x14ac:dyDescent="0.2"/>
  <cols>
    <col min="1" max="1" width="3.7109375" style="8" customWidth="1"/>
    <col min="2" max="2" width="39" style="8" customWidth="1"/>
    <col min="3" max="3" width="25.140625" style="8" customWidth="1"/>
    <col min="4" max="4" width="4" style="8" hidden="1" customWidth="1"/>
    <col min="5" max="5" width="29.140625" style="8" customWidth="1"/>
    <col min="6" max="6" width="4" style="8" hidden="1" customWidth="1"/>
    <col min="7" max="7" width="30.42578125" style="8" customWidth="1"/>
    <col min="8" max="8" width="29.85546875" style="8" customWidth="1"/>
    <col min="9" max="9" width="39.42578125" style="8" customWidth="1"/>
    <col min="10" max="10" width="24.85546875" style="8" hidden="1" customWidth="1"/>
    <col min="11" max="11" width="18.5703125" style="8" customWidth="1"/>
    <col min="12" max="12" width="18.85546875" style="8" customWidth="1"/>
    <col min="13" max="13" width="15.140625" style="8" bestFit="1" customWidth="1"/>
    <col min="14" max="14" width="9.42578125" style="6" customWidth="1"/>
    <col min="15" max="16384" width="9.140625" style="8"/>
  </cols>
  <sheetData>
    <row r="2" spans="2:14" ht="15" customHeight="1" x14ac:dyDescent="0.3">
      <c r="B2" s="37" t="s">
        <v>48</v>
      </c>
    </row>
    <row r="3" spans="2:14" ht="15.6" x14ac:dyDescent="0.3">
      <c r="B3" s="37" t="s">
        <v>25</v>
      </c>
    </row>
    <row r="4" spans="2:14" ht="15.6" x14ac:dyDescent="0.3">
      <c r="B4" s="37" t="s">
        <v>26</v>
      </c>
    </row>
    <row r="5" spans="2:14" ht="46.15" customHeight="1" x14ac:dyDescent="0.25">
      <c r="I5" s="83" t="s">
        <v>10</v>
      </c>
      <c r="J5" s="84"/>
      <c r="K5" s="33">
        <v>12</v>
      </c>
    </row>
    <row r="6" spans="2:14" ht="42.6" customHeight="1" x14ac:dyDescent="0.25">
      <c r="B6" s="86"/>
      <c r="C6" s="86"/>
      <c r="D6" s="86"/>
      <c r="E6" s="86"/>
      <c r="F6" s="5"/>
      <c r="G6" s="5"/>
      <c r="H6" s="5"/>
      <c r="I6" s="85" t="s">
        <v>34</v>
      </c>
      <c r="J6" s="85"/>
      <c r="K6" s="34" t="s">
        <v>24</v>
      </c>
      <c r="L6" s="5"/>
    </row>
    <row r="7" spans="2:14" s="9" customFormat="1" ht="84" customHeight="1" x14ac:dyDescent="0.25">
      <c r="B7" s="10"/>
      <c r="C7" s="35" t="s">
        <v>23</v>
      </c>
      <c r="D7" s="35"/>
      <c r="E7" s="35" t="s">
        <v>36</v>
      </c>
      <c r="F7" s="35"/>
      <c r="G7" s="35" t="s">
        <v>22</v>
      </c>
      <c r="H7" s="35" t="s">
        <v>21</v>
      </c>
      <c r="I7" s="35" t="s">
        <v>20</v>
      </c>
      <c r="J7" s="11"/>
      <c r="K7" s="36" t="s">
        <v>5</v>
      </c>
      <c r="L7" s="35" t="s">
        <v>4</v>
      </c>
      <c r="M7" s="66" t="s">
        <v>3</v>
      </c>
      <c r="N7" s="12"/>
    </row>
    <row r="8" spans="2:14" s="6" customFormat="1" ht="13.9" x14ac:dyDescent="0.25">
      <c r="B8" s="13"/>
      <c r="C8" s="14" t="s">
        <v>1</v>
      </c>
      <c r="D8" s="14" t="s">
        <v>2</v>
      </c>
      <c r="E8" s="14" t="s">
        <v>1</v>
      </c>
      <c r="F8" s="14" t="s">
        <v>2</v>
      </c>
      <c r="G8" s="14" t="s">
        <v>1</v>
      </c>
      <c r="H8" s="14" t="s">
        <v>1</v>
      </c>
      <c r="I8" s="14" t="s">
        <v>1</v>
      </c>
      <c r="J8" s="14" t="s">
        <v>2</v>
      </c>
      <c r="K8" s="13"/>
      <c r="L8" s="13"/>
      <c r="M8" s="67"/>
    </row>
    <row r="9" spans="2:14" ht="13.9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68"/>
    </row>
    <row r="10" spans="2:14" ht="13.9" x14ac:dyDescent="0.25">
      <c r="B10" s="15" t="s">
        <v>19</v>
      </c>
      <c r="C10" s="16">
        <v>70075468</v>
      </c>
      <c r="D10" s="16"/>
      <c r="E10" s="69"/>
      <c r="F10" s="70"/>
      <c r="G10" s="69"/>
      <c r="H10" s="69"/>
      <c r="I10" s="16">
        <v>70075468</v>
      </c>
      <c r="J10" s="16"/>
      <c r="K10" s="17">
        <v>5.1309802771410548E-2</v>
      </c>
      <c r="L10" s="18">
        <v>-15059.05156977624</v>
      </c>
      <c r="M10" s="51">
        <f>+L10/(I10/12*11)</f>
        <v>-2.3443377157235279E-4</v>
      </c>
      <c r="N10" s="19" t="s">
        <v>11</v>
      </c>
    </row>
    <row r="11" spans="2:14" ht="13.9" x14ac:dyDescent="0.25">
      <c r="B11" s="15" t="s">
        <v>18</v>
      </c>
      <c r="C11" s="16">
        <v>103616724</v>
      </c>
      <c r="D11" s="16"/>
      <c r="E11" s="69"/>
      <c r="F11" s="70"/>
      <c r="G11" s="69"/>
      <c r="H11" s="69"/>
      <c r="I11" s="16">
        <v>103616724</v>
      </c>
      <c r="J11" s="16"/>
      <c r="K11" s="17">
        <v>7.5868971324739229E-2</v>
      </c>
      <c r="L11" s="18">
        <v>-22266.987788183895</v>
      </c>
      <c r="M11" s="51">
        <f>+L11/(I11/12*11)</f>
        <v>-2.3443377157235276E-4</v>
      </c>
      <c r="N11" s="19" t="s">
        <v>11</v>
      </c>
    </row>
    <row r="12" spans="2:14" ht="13.9" x14ac:dyDescent="0.25">
      <c r="B12" s="20" t="s">
        <v>17</v>
      </c>
      <c r="C12" s="21">
        <v>1588736386</v>
      </c>
      <c r="D12" s="21"/>
      <c r="E12" s="22">
        <v>294613747</v>
      </c>
      <c r="F12" s="21"/>
      <c r="G12" s="22">
        <v>127847550</v>
      </c>
      <c r="H12" s="22">
        <v>5633530</v>
      </c>
      <c r="I12" s="21">
        <v>1160641559</v>
      </c>
      <c r="J12" s="21"/>
      <c r="K12" s="23">
        <v>0.84983077787782246</v>
      </c>
      <c r="L12" s="24">
        <v>-249419.11327665328</v>
      </c>
      <c r="M12" s="51">
        <f>+L12/(I12/12*8)</f>
        <v>-3.2234643591198505E-4</v>
      </c>
      <c r="N12" s="19" t="s">
        <v>11</v>
      </c>
    </row>
    <row r="13" spans="2:14" ht="13.9" x14ac:dyDescent="0.25">
      <c r="B13" s="15" t="s">
        <v>16</v>
      </c>
      <c r="C13" s="16">
        <v>185572728.49602383</v>
      </c>
      <c r="D13" s="16"/>
      <c r="E13" s="69">
        <v>185572728.49602383</v>
      </c>
      <c r="F13" s="70"/>
      <c r="G13" s="69"/>
      <c r="H13" s="69"/>
      <c r="I13" s="16">
        <v>0</v>
      </c>
      <c r="J13" s="16"/>
      <c r="K13" s="17">
        <v>0</v>
      </c>
      <c r="L13" s="18">
        <v>0</v>
      </c>
      <c r="M13" s="51">
        <v>0</v>
      </c>
      <c r="N13" s="19" t="s">
        <v>11</v>
      </c>
    </row>
    <row r="14" spans="2:14" ht="13.9" x14ac:dyDescent="0.25">
      <c r="B14" s="15" t="s">
        <v>15</v>
      </c>
      <c r="C14" s="16">
        <v>307375989.7355864</v>
      </c>
      <c r="D14" s="16"/>
      <c r="E14" s="69">
        <v>307375989.7355864</v>
      </c>
      <c r="F14" s="70"/>
      <c r="G14" s="69"/>
      <c r="H14" s="69"/>
      <c r="I14" s="16">
        <v>0</v>
      </c>
      <c r="J14" s="16"/>
      <c r="K14" s="17">
        <v>0</v>
      </c>
      <c r="L14" s="18">
        <v>0</v>
      </c>
      <c r="M14" s="51">
        <v>0</v>
      </c>
      <c r="N14" s="19" t="s">
        <v>11</v>
      </c>
    </row>
    <row r="15" spans="2:14" ht="13.9" x14ac:dyDescent="0.25">
      <c r="B15" s="15" t="s">
        <v>14</v>
      </c>
      <c r="C15" s="16">
        <v>427147</v>
      </c>
      <c r="D15" s="16"/>
      <c r="E15" s="69"/>
      <c r="F15" s="70"/>
      <c r="G15" s="69"/>
      <c r="H15" s="69"/>
      <c r="I15" s="16">
        <v>427147</v>
      </c>
      <c r="J15" s="16"/>
      <c r="K15" s="17">
        <v>3.1276035608352555E-4</v>
      </c>
      <c r="L15" s="18">
        <v>-91.792875373664458</v>
      </c>
      <c r="M15" s="51">
        <f>+L15/(I15/12*11)</f>
        <v>-2.3443377157235276E-4</v>
      </c>
      <c r="N15" s="19" t="s">
        <v>11</v>
      </c>
    </row>
    <row r="16" spans="2:14" ht="13.9" x14ac:dyDescent="0.25">
      <c r="B16" s="15" t="s">
        <v>13</v>
      </c>
      <c r="C16" s="16">
        <v>5557</v>
      </c>
      <c r="D16" s="16"/>
      <c r="E16" s="69"/>
      <c r="F16" s="70"/>
      <c r="G16" s="69"/>
      <c r="H16" s="69"/>
      <c r="I16" s="16">
        <v>5557</v>
      </c>
      <c r="J16" s="16"/>
      <c r="K16" s="17">
        <v>4.0688786266932731E-6</v>
      </c>
      <c r="L16" s="18">
        <v>-1.1941860962419339</v>
      </c>
      <c r="M16" s="51">
        <f>+L16/(I16/12*11)</f>
        <v>-2.3443377157235279E-4</v>
      </c>
      <c r="N16" s="19" t="s">
        <v>11</v>
      </c>
    </row>
    <row r="17" spans="2:14" ht="14.45" thickBot="1" x14ac:dyDescent="0.3">
      <c r="B17" s="15" t="s">
        <v>12</v>
      </c>
      <c r="C17" s="16">
        <v>30966099.30725503</v>
      </c>
      <c r="D17" s="16"/>
      <c r="E17" s="69"/>
      <c r="F17" s="70"/>
      <c r="G17" s="69"/>
      <c r="H17" s="69"/>
      <c r="I17" s="16">
        <v>30966099.30725503</v>
      </c>
      <c r="J17" s="16"/>
      <c r="K17" s="17">
        <v>2.2673618791317504E-2</v>
      </c>
      <c r="L17" s="18">
        <v>-6654.5411638601663</v>
      </c>
      <c r="M17" s="51">
        <f>+L17/(I17/12*11)</f>
        <v>-2.3443377157235281E-4</v>
      </c>
      <c r="N17" s="19" t="s">
        <v>11</v>
      </c>
    </row>
    <row r="18" spans="2:14" ht="14.45" thickBot="1" x14ac:dyDescent="0.3">
      <c r="B18" s="15"/>
      <c r="C18" s="16"/>
      <c r="D18" s="16"/>
      <c r="E18" s="69"/>
      <c r="F18" s="70"/>
      <c r="G18" s="69"/>
      <c r="H18" s="69"/>
      <c r="I18" s="16"/>
      <c r="J18" s="16"/>
      <c r="K18" s="25"/>
      <c r="L18" s="18"/>
      <c r="M18" s="26"/>
    </row>
    <row r="19" spans="2:14" s="9" customFormat="1" ht="13.9" x14ac:dyDescent="0.25">
      <c r="B19" s="10"/>
      <c r="C19" s="27">
        <f>SUM(C10:C18)</f>
        <v>2286776099.5388651</v>
      </c>
      <c r="D19" s="27">
        <v>0</v>
      </c>
      <c r="E19" s="27">
        <f>SUM(E10:E18)</f>
        <v>787562465.2316103</v>
      </c>
      <c r="F19" s="27">
        <v>0</v>
      </c>
      <c r="G19" s="27">
        <f>SUM(G10:G18)</f>
        <v>127847550</v>
      </c>
      <c r="H19" s="27">
        <f>SUM(H10:H18)</f>
        <v>5633530</v>
      </c>
      <c r="I19" s="27">
        <f>SUM(I10:I18)</f>
        <v>1365732554.307255</v>
      </c>
      <c r="J19" s="28">
        <v>0</v>
      </c>
      <c r="K19" s="29">
        <f>SUM(K10:K17)</f>
        <v>0.99999999999999989</v>
      </c>
      <c r="L19" s="30">
        <f>SUM(L10:L17)</f>
        <v>-293492.68085994356</v>
      </c>
      <c r="M19" s="28"/>
      <c r="N19" s="12"/>
    </row>
    <row r="20" spans="2:14" ht="13.9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1"/>
      <c r="M20" s="15"/>
    </row>
    <row r="21" spans="2:14" ht="13.9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2:14" ht="13.9" x14ac:dyDescent="0.25">
      <c r="L22" s="32"/>
      <c r="N22" s="8"/>
    </row>
    <row r="23" spans="2:14" ht="13.9" x14ac:dyDescent="0.25">
      <c r="L23" s="32"/>
      <c r="N23" s="8"/>
    </row>
  </sheetData>
  <mergeCells count="3">
    <mergeCell ref="I5:J5"/>
    <mergeCell ref="I6:J6"/>
    <mergeCell ref="B6:E6"/>
  </mergeCells>
  <pageMargins left="0.51181102362204722" right="0.5118110236220472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3"/>
  <sheetViews>
    <sheetView showGridLines="0" zoomScale="80" zoomScaleNormal="80" workbookViewId="0">
      <selection activeCell="N10" sqref="N10"/>
    </sheetView>
  </sheetViews>
  <sheetFormatPr defaultColWidth="9.140625" defaultRowHeight="14.25" x14ac:dyDescent="0.2"/>
  <cols>
    <col min="1" max="1" width="9.140625" style="8"/>
    <col min="2" max="2" width="43.7109375" style="8" customWidth="1"/>
    <col min="3" max="3" width="13.7109375" style="8" customWidth="1"/>
    <col min="4" max="4" width="30.28515625" style="8" customWidth="1"/>
    <col min="5" max="5" width="20.7109375" style="8" hidden="1" customWidth="1"/>
    <col min="6" max="6" width="29.140625" style="8" hidden="1" customWidth="1"/>
    <col min="7" max="7" width="18.5703125" style="8" hidden="1" customWidth="1"/>
    <col min="8" max="8" width="31.85546875" style="8" hidden="1" customWidth="1"/>
    <col min="9" max="9" width="18.5703125" style="8" hidden="1" customWidth="1"/>
    <col min="10" max="10" width="41.7109375" style="8" customWidth="1"/>
    <col min="11" max="11" width="24.85546875" style="8" hidden="1" customWidth="1"/>
    <col min="12" max="12" width="18.5703125" style="8" customWidth="1"/>
    <col min="13" max="13" width="18.85546875" style="8" bestFit="1" customWidth="1"/>
    <col min="14" max="14" width="18.28515625" style="8" customWidth="1"/>
    <col min="15" max="15" width="9.42578125" style="6" customWidth="1"/>
    <col min="16" max="16384" width="9.140625" style="8"/>
  </cols>
  <sheetData>
    <row r="1" spans="2:27" ht="13.9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2:27" ht="15.6" x14ac:dyDescent="0.3">
      <c r="B2" s="37" t="s">
        <v>49</v>
      </c>
      <c r="C2" s="71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2:27" ht="15.6" x14ac:dyDescent="0.3">
      <c r="B3" s="37" t="s">
        <v>25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2:27" ht="15.6" x14ac:dyDescent="0.3">
      <c r="B4" s="37" t="s">
        <v>26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2:27" ht="46.15" customHeight="1" x14ac:dyDescent="0.25">
      <c r="B5" s="87"/>
      <c r="C5" s="88"/>
      <c r="D5" s="88"/>
      <c r="E5" s="88"/>
      <c r="F5" s="88"/>
      <c r="G5" s="88"/>
      <c r="H5" s="88"/>
      <c r="I5" s="3"/>
      <c r="J5" s="83" t="s">
        <v>10</v>
      </c>
      <c r="K5" s="84"/>
      <c r="L5" s="33">
        <v>12</v>
      </c>
      <c r="M5" s="3"/>
      <c r="N5" s="38"/>
      <c r="O5" s="39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27" ht="66" customHeight="1" x14ac:dyDescent="0.25">
      <c r="B6" s="38"/>
      <c r="C6" s="38"/>
      <c r="D6" s="38"/>
      <c r="E6" s="38"/>
      <c r="F6" s="38"/>
      <c r="G6" s="38"/>
      <c r="H6" s="38"/>
      <c r="I6" s="38"/>
      <c r="J6" s="85" t="s">
        <v>42</v>
      </c>
      <c r="K6" s="85"/>
      <c r="L6" s="34" t="s">
        <v>24</v>
      </c>
      <c r="M6" s="89"/>
      <c r="N6" s="90"/>
      <c r="O6" s="39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2:27" s="9" customFormat="1" ht="66" customHeight="1" x14ac:dyDescent="0.25">
      <c r="B7" s="40"/>
      <c r="C7" s="41"/>
      <c r="D7" s="64" t="s">
        <v>9</v>
      </c>
      <c r="E7" s="64"/>
      <c r="F7" s="64" t="s">
        <v>8</v>
      </c>
      <c r="G7" s="64"/>
      <c r="H7" s="64" t="s">
        <v>7</v>
      </c>
      <c r="I7" s="64"/>
      <c r="J7" s="64" t="s">
        <v>6</v>
      </c>
      <c r="K7" s="42"/>
      <c r="L7" s="65" t="s">
        <v>5</v>
      </c>
      <c r="M7" s="64" t="s">
        <v>4</v>
      </c>
      <c r="N7" s="65" t="s">
        <v>3</v>
      </c>
      <c r="O7" s="43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2:27" s="6" customFormat="1" ht="15.75" customHeight="1" x14ac:dyDescent="0.25">
      <c r="B8" s="39"/>
      <c r="C8" s="39"/>
      <c r="D8" s="44" t="s">
        <v>1</v>
      </c>
      <c r="E8" s="44" t="s">
        <v>2</v>
      </c>
      <c r="F8" s="44" t="s">
        <v>1</v>
      </c>
      <c r="G8" s="44" t="s">
        <v>2</v>
      </c>
      <c r="H8" s="44" t="s">
        <v>1</v>
      </c>
      <c r="I8" s="44" t="s">
        <v>2</v>
      </c>
      <c r="J8" s="44" t="s">
        <v>1</v>
      </c>
      <c r="K8" s="44" t="s">
        <v>2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2:27" ht="13.9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2:27" ht="15.75" customHeight="1" x14ac:dyDescent="0.25">
      <c r="B10" s="45" t="s">
        <v>19</v>
      </c>
      <c r="C10" s="46" t="s">
        <v>1</v>
      </c>
      <c r="D10" s="47">
        <v>67917236</v>
      </c>
      <c r="E10" s="47">
        <v>0</v>
      </c>
      <c r="F10" s="48">
        <v>0</v>
      </c>
      <c r="G10" s="47"/>
      <c r="H10" s="48">
        <v>0</v>
      </c>
      <c r="I10" s="38"/>
      <c r="J10" s="47">
        <v>67917236</v>
      </c>
      <c r="K10" s="47">
        <v>0</v>
      </c>
      <c r="L10" s="49">
        <v>5.2839047638731554E-2</v>
      </c>
      <c r="M10" s="50">
        <v>79528</v>
      </c>
      <c r="N10" s="51">
        <f>+M10/(J10/12*11)</f>
        <v>1.2774050195714409E-3</v>
      </c>
      <c r="O10" s="39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2:27" ht="15.75" customHeight="1" x14ac:dyDescent="0.25">
      <c r="B11" s="45" t="s">
        <v>37</v>
      </c>
      <c r="C11" s="46" t="s">
        <v>1</v>
      </c>
      <c r="D11" s="47">
        <v>64916700</v>
      </c>
      <c r="E11" s="47">
        <v>0</v>
      </c>
      <c r="F11" s="48">
        <v>0</v>
      </c>
      <c r="G11" s="47"/>
      <c r="H11" s="48">
        <v>0</v>
      </c>
      <c r="I11" s="38"/>
      <c r="J11" s="47">
        <v>64916700</v>
      </c>
      <c r="K11" s="47">
        <v>0</v>
      </c>
      <c r="L11" s="49">
        <v>5.050465545814091E-2</v>
      </c>
      <c r="M11" s="50">
        <v>76015</v>
      </c>
      <c r="N11" s="51">
        <f>+M11/(J11/12*11)</f>
        <v>1.2774132780232906E-3</v>
      </c>
      <c r="O11" s="39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2:27" ht="15.75" customHeight="1" x14ac:dyDescent="0.25">
      <c r="B12" s="52" t="s">
        <v>43</v>
      </c>
      <c r="C12" s="53" t="s">
        <v>1</v>
      </c>
      <c r="D12" s="54">
        <v>945590946</v>
      </c>
      <c r="E12" s="54">
        <v>2675440</v>
      </c>
      <c r="F12" s="22">
        <v>0</v>
      </c>
      <c r="G12" s="54"/>
      <c r="H12" s="22">
        <v>36688011</v>
      </c>
      <c r="I12" s="55"/>
      <c r="J12" s="54">
        <v>908902935</v>
      </c>
      <c r="K12" s="54">
        <v>2675440</v>
      </c>
      <c r="L12" s="56">
        <v>0.70711896287192733</v>
      </c>
      <c r="M12" s="57">
        <v>1064287</v>
      </c>
      <c r="N12" s="51">
        <f>+M12/(J12/12*8)</f>
        <v>1.7564367310575358E-3</v>
      </c>
      <c r="O12" s="39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2:27" ht="15.75" customHeight="1" x14ac:dyDescent="0.25">
      <c r="B13" s="52" t="s">
        <v>44</v>
      </c>
      <c r="C13" s="53" t="s">
        <v>1</v>
      </c>
      <c r="D13" s="54">
        <v>780502431</v>
      </c>
      <c r="E13" s="54">
        <v>1766318</v>
      </c>
      <c r="F13" s="22">
        <v>166297929</v>
      </c>
      <c r="G13" s="54"/>
      <c r="H13" s="22">
        <v>423915699</v>
      </c>
      <c r="I13" s="55"/>
      <c r="J13" s="54">
        <v>190288803</v>
      </c>
      <c r="K13" s="54">
        <v>1766318</v>
      </c>
      <c r="L13" s="56">
        <v>0.14804311422264302</v>
      </c>
      <c r="M13" s="57">
        <v>222820</v>
      </c>
      <c r="N13" s="51">
        <f>+M13/(J13/12*8)</f>
        <v>1.7564354535353297E-3</v>
      </c>
      <c r="O13" s="39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2:27" ht="15.75" customHeight="1" x14ac:dyDescent="0.25">
      <c r="B14" s="45" t="s">
        <v>39</v>
      </c>
      <c r="C14" s="46" t="s">
        <v>1</v>
      </c>
      <c r="D14" s="47">
        <v>354854755</v>
      </c>
      <c r="E14" s="47">
        <v>653806</v>
      </c>
      <c r="F14" s="48">
        <v>319562993</v>
      </c>
      <c r="G14" s="47"/>
      <c r="H14" s="48">
        <v>35291762</v>
      </c>
      <c r="I14" s="38"/>
      <c r="J14" s="47">
        <v>0</v>
      </c>
      <c r="K14" s="47">
        <v>653806</v>
      </c>
      <c r="L14" s="49">
        <v>0</v>
      </c>
      <c r="M14" s="50">
        <v>0</v>
      </c>
      <c r="N14" s="51">
        <v>0</v>
      </c>
      <c r="O14" s="39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2:27" ht="15.75" customHeight="1" x14ac:dyDescent="0.25">
      <c r="B15" s="45" t="s">
        <v>31</v>
      </c>
      <c r="C15" s="46" t="s">
        <v>1</v>
      </c>
      <c r="D15" s="47">
        <v>5971806</v>
      </c>
      <c r="E15" s="47">
        <v>0</v>
      </c>
      <c r="F15" s="48">
        <v>0</v>
      </c>
      <c r="G15" s="47"/>
      <c r="H15" s="48">
        <v>0</v>
      </c>
      <c r="I15" s="38"/>
      <c r="J15" s="47">
        <v>5971806</v>
      </c>
      <c r="K15" s="47">
        <v>0</v>
      </c>
      <c r="L15" s="49">
        <v>4.6460156553376659E-3</v>
      </c>
      <c r="M15" s="50">
        <v>6993</v>
      </c>
      <c r="N15" s="51">
        <f>+M15/(J15/12*11)</f>
        <v>1.2774573173889561E-3</v>
      </c>
      <c r="O15" s="39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2:27" ht="15.75" customHeight="1" x14ac:dyDescent="0.25">
      <c r="B16" s="45" t="s">
        <v>12</v>
      </c>
      <c r="C16" s="46" t="s">
        <v>1</v>
      </c>
      <c r="D16" s="47">
        <v>36552543</v>
      </c>
      <c r="E16" s="47">
        <v>104166</v>
      </c>
      <c r="F16" s="48">
        <v>0</v>
      </c>
      <c r="G16" s="47"/>
      <c r="H16" s="48">
        <v>0</v>
      </c>
      <c r="I16" s="38"/>
      <c r="J16" s="47">
        <v>36552543</v>
      </c>
      <c r="K16" s="47">
        <v>104166</v>
      </c>
      <c r="L16" s="49">
        <v>2.8437576006387886E-2</v>
      </c>
      <c r="M16" s="50">
        <v>42801</v>
      </c>
      <c r="N16" s="51">
        <f>+M16/(J16/12*11)</f>
        <v>1.2773940242680243E-3</v>
      </c>
      <c r="O16" s="39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2:27" ht="15.75" customHeight="1" x14ac:dyDescent="0.25">
      <c r="B17" s="45" t="s">
        <v>33</v>
      </c>
      <c r="C17" s="46" t="s">
        <v>1</v>
      </c>
      <c r="D17" s="47">
        <v>0</v>
      </c>
      <c r="E17" s="47">
        <v>0</v>
      </c>
      <c r="F17" s="48">
        <v>0</v>
      </c>
      <c r="G17" s="47"/>
      <c r="H17" s="48">
        <v>0</v>
      </c>
      <c r="I17" s="38"/>
      <c r="J17" s="47">
        <v>0</v>
      </c>
      <c r="K17" s="47">
        <v>0</v>
      </c>
      <c r="L17" s="49">
        <v>0</v>
      </c>
      <c r="M17" s="50">
        <v>0</v>
      </c>
      <c r="N17" s="51">
        <v>0</v>
      </c>
      <c r="O17" s="39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2:27" ht="15.75" customHeight="1" x14ac:dyDescent="0.25">
      <c r="B18" s="45" t="s">
        <v>45</v>
      </c>
      <c r="C18" s="46" t="s">
        <v>1</v>
      </c>
      <c r="D18" s="47">
        <v>10618669</v>
      </c>
      <c r="E18" s="47">
        <v>0</v>
      </c>
      <c r="F18" s="48">
        <v>0</v>
      </c>
      <c r="G18" s="47"/>
      <c r="H18" s="48">
        <v>0</v>
      </c>
      <c r="I18" s="38"/>
      <c r="J18" s="47">
        <v>10618669</v>
      </c>
      <c r="K18" s="47">
        <v>0</v>
      </c>
      <c r="L18" s="49">
        <v>8.261236619684021E-3</v>
      </c>
      <c r="M18" s="50">
        <v>12434</v>
      </c>
      <c r="N18" s="51">
        <f>+M18/(J18/12*11)</f>
        <v>1.2774071436225797E-3</v>
      </c>
      <c r="O18" s="39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2:27" ht="15.75" customHeight="1" x14ac:dyDescent="0.25">
      <c r="B19" s="45" t="s">
        <v>46</v>
      </c>
      <c r="C19" s="46" t="s">
        <v>1</v>
      </c>
      <c r="D19" s="47">
        <v>192022</v>
      </c>
      <c r="E19" s="47">
        <v>0</v>
      </c>
      <c r="F19" s="48">
        <v>0</v>
      </c>
      <c r="G19" s="47"/>
      <c r="H19" s="48">
        <v>0</v>
      </c>
      <c r="I19" s="38"/>
      <c r="J19" s="47">
        <v>192022</v>
      </c>
      <c r="K19" s="47">
        <v>0</v>
      </c>
      <c r="L19" s="49">
        <v>1.4939152714760816E-4</v>
      </c>
      <c r="M19" s="50">
        <v>225</v>
      </c>
      <c r="N19" s="51">
        <f>+M19/(J19/12*11)</f>
        <v>1.2782626233168357E-3</v>
      </c>
      <c r="O19" s="39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2:27" ht="15.75" customHeight="1" thickBot="1" x14ac:dyDescent="0.3">
      <c r="B20" s="45" t="s">
        <v>47</v>
      </c>
      <c r="C20" s="46" t="s">
        <v>1</v>
      </c>
      <c r="D20" s="47">
        <v>0</v>
      </c>
      <c r="E20" s="47">
        <v>0</v>
      </c>
      <c r="F20" s="48">
        <v>0</v>
      </c>
      <c r="G20" s="47"/>
      <c r="H20" s="48">
        <v>0</v>
      </c>
      <c r="I20" s="38"/>
      <c r="J20" s="47">
        <v>0</v>
      </c>
      <c r="K20" s="47">
        <v>0</v>
      </c>
      <c r="L20" s="49">
        <v>0</v>
      </c>
      <c r="M20" s="50">
        <v>0</v>
      </c>
      <c r="N20" s="51">
        <v>0</v>
      </c>
      <c r="O20" s="39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2:27" ht="13.9" x14ac:dyDescent="0.25">
      <c r="B21" s="38"/>
      <c r="C21" s="58" t="s">
        <v>0</v>
      </c>
      <c r="D21" s="59">
        <v>2267117108</v>
      </c>
      <c r="E21" s="59">
        <v>5199730</v>
      </c>
      <c r="F21" s="59">
        <v>485860922</v>
      </c>
      <c r="G21" s="59">
        <v>0</v>
      </c>
      <c r="H21" s="59">
        <v>495895472</v>
      </c>
      <c r="I21" s="60">
        <v>0</v>
      </c>
      <c r="J21" s="59">
        <v>1285360714</v>
      </c>
      <c r="K21" s="59">
        <v>5199730</v>
      </c>
      <c r="L21" s="61">
        <v>1</v>
      </c>
      <c r="M21" s="62">
        <v>1505103</v>
      </c>
      <c r="N21" s="80"/>
      <c r="O21" s="39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2:27" ht="13.9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2:27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</sheetData>
  <mergeCells count="4">
    <mergeCell ref="B5:H5"/>
    <mergeCell ref="J5:K5"/>
    <mergeCell ref="J6:K6"/>
    <mergeCell ref="M6:N6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3"/>
  <sheetViews>
    <sheetView showGridLines="0" zoomScale="80" zoomScaleNormal="80" workbookViewId="0">
      <selection activeCell="N10" sqref="N10"/>
    </sheetView>
  </sheetViews>
  <sheetFormatPr defaultColWidth="9.140625" defaultRowHeight="14.25" x14ac:dyDescent="0.2"/>
  <cols>
    <col min="1" max="1" width="5.140625" style="8" customWidth="1"/>
    <col min="2" max="2" width="40.28515625" style="8" customWidth="1"/>
    <col min="3" max="3" width="6" style="8" bestFit="1" customWidth="1"/>
    <col min="4" max="4" width="23.28515625" style="8" customWidth="1"/>
    <col min="5" max="5" width="20.7109375" style="8" hidden="1" customWidth="1"/>
    <col min="6" max="6" width="29.140625" style="8" customWidth="1"/>
    <col min="7" max="7" width="18.5703125" style="8" hidden="1" customWidth="1"/>
    <col min="8" max="8" width="28.7109375" style="8" customWidth="1"/>
    <col min="9" max="9" width="18.5703125" style="8" hidden="1" customWidth="1"/>
    <col min="10" max="10" width="32.85546875" style="8" customWidth="1"/>
    <col min="11" max="11" width="24.85546875" style="8" hidden="1" customWidth="1"/>
    <col min="12" max="12" width="18.5703125" style="8" customWidth="1"/>
    <col min="13" max="13" width="20.28515625" style="8" customWidth="1"/>
    <col min="14" max="14" width="14.7109375" style="8" customWidth="1"/>
    <col min="15" max="16384" width="9.140625" style="8"/>
  </cols>
  <sheetData>
    <row r="1" spans="2:26" ht="13.9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2:26" ht="15.6" x14ac:dyDescent="0.3">
      <c r="B2" s="37" t="s">
        <v>50</v>
      </c>
      <c r="C2" s="82"/>
      <c r="D2" s="81"/>
      <c r="E2" s="81"/>
      <c r="F2" s="81"/>
      <c r="G2" s="81"/>
      <c r="H2" s="81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2:26" ht="15.6" x14ac:dyDescent="0.3">
      <c r="B3" s="37" t="s">
        <v>25</v>
      </c>
      <c r="C3" s="81"/>
      <c r="D3" s="81"/>
      <c r="E3" s="81"/>
      <c r="F3" s="81"/>
      <c r="G3" s="81"/>
      <c r="H3" s="81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2:26" ht="15.6" x14ac:dyDescent="0.3">
      <c r="B4" s="37" t="s">
        <v>26</v>
      </c>
      <c r="C4" s="81"/>
      <c r="D4" s="81"/>
      <c r="E4" s="81"/>
      <c r="F4" s="81"/>
      <c r="G4" s="81"/>
      <c r="H4" s="8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ht="46.9" customHeight="1" x14ac:dyDescent="0.3">
      <c r="B5" s="91"/>
      <c r="C5" s="92"/>
      <c r="D5" s="92"/>
      <c r="E5" s="92"/>
      <c r="F5" s="92"/>
      <c r="G5" s="92"/>
      <c r="H5" s="92"/>
      <c r="I5" s="3"/>
      <c r="J5" s="93" t="s">
        <v>10</v>
      </c>
      <c r="K5" s="94"/>
      <c r="L5" s="4">
        <v>12</v>
      </c>
      <c r="M5" s="3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2:26" ht="54" customHeight="1" x14ac:dyDescent="0.25">
      <c r="B6" s="38"/>
      <c r="C6" s="38"/>
      <c r="D6" s="38"/>
      <c r="E6" s="38"/>
      <c r="F6" s="38"/>
      <c r="G6" s="38"/>
      <c r="H6" s="38"/>
      <c r="I6" s="38"/>
      <c r="J6" s="95" t="s">
        <v>41</v>
      </c>
      <c r="K6" s="95"/>
      <c r="L6" s="7" t="s">
        <v>24</v>
      </c>
      <c r="M6" s="89"/>
      <c r="N6" s="90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2:26" s="9" customFormat="1" ht="86.45" customHeight="1" x14ac:dyDescent="0.25">
      <c r="B7" s="40"/>
      <c r="C7" s="41"/>
      <c r="D7" s="2" t="s">
        <v>9</v>
      </c>
      <c r="E7" s="2"/>
      <c r="F7" s="2" t="s">
        <v>8</v>
      </c>
      <c r="G7" s="2"/>
      <c r="H7" s="2" t="s">
        <v>7</v>
      </c>
      <c r="I7" s="2"/>
      <c r="J7" s="2" t="s">
        <v>6</v>
      </c>
      <c r="K7" s="42"/>
      <c r="L7" s="1" t="s">
        <v>5</v>
      </c>
      <c r="M7" s="2" t="s">
        <v>4</v>
      </c>
      <c r="N7" s="1" t="s">
        <v>3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2:26" s="6" customFormat="1" ht="15.75" customHeight="1" x14ac:dyDescent="0.25">
      <c r="B8" s="39"/>
      <c r="C8" s="39"/>
      <c r="D8" s="44" t="s">
        <v>1</v>
      </c>
      <c r="E8" s="44" t="s">
        <v>2</v>
      </c>
      <c r="F8" s="44" t="s">
        <v>1</v>
      </c>
      <c r="G8" s="44" t="s">
        <v>2</v>
      </c>
      <c r="H8" s="44" t="s">
        <v>1</v>
      </c>
      <c r="I8" s="44" t="s">
        <v>2</v>
      </c>
      <c r="J8" s="44" t="s">
        <v>1</v>
      </c>
      <c r="K8" s="44" t="s">
        <v>2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2:26" ht="13.9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2:26" ht="15.75" customHeight="1" x14ac:dyDescent="0.25">
      <c r="B10" s="72" t="s">
        <v>19</v>
      </c>
      <c r="C10" s="46" t="s">
        <v>1</v>
      </c>
      <c r="D10" s="47">
        <v>92138185</v>
      </c>
      <c r="E10" s="47">
        <v>0</v>
      </c>
      <c r="F10" s="48">
        <v>0</v>
      </c>
      <c r="G10" s="47"/>
      <c r="H10" s="48">
        <v>0</v>
      </c>
      <c r="I10" s="38"/>
      <c r="J10" s="47">
        <v>92138185</v>
      </c>
      <c r="K10" s="47">
        <v>0</v>
      </c>
      <c r="L10" s="49">
        <v>5.799230790207896E-2</v>
      </c>
      <c r="M10" s="50">
        <v>264783</v>
      </c>
      <c r="N10" s="51">
        <f>+M10/(J10/12*11)</f>
        <v>3.1350105476701312E-3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2:26" ht="15.75" customHeight="1" x14ac:dyDescent="0.25">
      <c r="B11" s="72" t="s">
        <v>37</v>
      </c>
      <c r="C11" s="46" t="s">
        <v>1</v>
      </c>
      <c r="D11" s="47">
        <v>169943242</v>
      </c>
      <c r="E11" s="47">
        <v>0</v>
      </c>
      <c r="F11" s="48">
        <v>0</v>
      </c>
      <c r="G11" s="47"/>
      <c r="H11" s="48">
        <v>0</v>
      </c>
      <c r="I11" s="38"/>
      <c r="J11" s="47">
        <v>169943242</v>
      </c>
      <c r="K11" s="47">
        <v>0</v>
      </c>
      <c r="L11" s="49">
        <v>0.10696326193034426</v>
      </c>
      <c r="M11" s="50">
        <v>488377</v>
      </c>
      <c r="N11" s="51">
        <f>+M11/(J11/12*11)</f>
        <v>3.1350167433601686E-3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2:26" ht="15.75" customHeight="1" x14ac:dyDescent="0.25">
      <c r="B12" s="73" t="s">
        <v>38</v>
      </c>
      <c r="C12" s="74" t="s">
        <v>1</v>
      </c>
      <c r="D12" s="75">
        <v>2506665226</v>
      </c>
      <c r="E12" s="75">
        <v>10667339</v>
      </c>
      <c r="F12" s="76">
        <v>305162252.09490716</v>
      </c>
      <c r="G12" s="75"/>
      <c r="H12" s="76">
        <v>874920967.79103911</v>
      </c>
      <c r="I12" s="77"/>
      <c r="J12" s="75">
        <v>1326582006</v>
      </c>
      <c r="K12" s="75">
        <v>10667339</v>
      </c>
      <c r="L12" s="78">
        <v>0.83495840675947286</v>
      </c>
      <c r="M12" s="79">
        <v>3812283</v>
      </c>
      <c r="N12" s="51">
        <f>+M12/(J12/12*8)</f>
        <v>4.3106453081197607E-3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2:26" ht="15.75" customHeight="1" x14ac:dyDescent="0.25">
      <c r="B13" s="72" t="s">
        <v>39</v>
      </c>
      <c r="C13" s="46" t="s">
        <v>1</v>
      </c>
      <c r="D13" s="47">
        <v>51786631</v>
      </c>
      <c r="E13" s="47">
        <v>78983</v>
      </c>
      <c r="F13" s="48">
        <v>48678351.307787627</v>
      </c>
      <c r="G13" s="47"/>
      <c r="H13" s="48">
        <v>3108279.5221632491</v>
      </c>
      <c r="I13" s="38"/>
      <c r="J13" s="47">
        <v>0</v>
      </c>
      <c r="K13" s="47">
        <v>78983</v>
      </c>
      <c r="L13" s="49">
        <v>0</v>
      </c>
      <c r="M13" s="50">
        <v>0</v>
      </c>
      <c r="N13" s="51">
        <v>0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ht="15.75" customHeight="1" x14ac:dyDescent="0.25">
      <c r="B14" s="72" t="s">
        <v>33</v>
      </c>
      <c r="C14" s="46" t="s">
        <v>1</v>
      </c>
      <c r="D14" s="47">
        <v>0</v>
      </c>
      <c r="E14" s="47">
        <v>0</v>
      </c>
      <c r="F14" s="48">
        <v>0</v>
      </c>
      <c r="G14" s="47"/>
      <c r="H14" s="48">
        <v>0</v>
      </c>
      <c r="I14" s="38"/>
      <c r="J14" s="47">
        <v>0</v>
      </c>
      <c r="K14" s="47">
        <v>0</v>
      </c>
      <c r="L14" s="49">
        <v>0</v>
      </c>
      <c r="M14" s="50">
        <v>0</v>
      </c>
      <c r="N14" s="51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2:26" ht="15.75" customHeight="1" x14ac:dyDescent="0.25">
      <c r="B15" s="72" t="s">
        <v>14</v>
      </c>
      <c r="C15" s="46" t="s">
        <v>1</v>
      </c>
      <c r="D15" s="47">
        <v>116789</v>
      </c>
      <c r="E15" s="47">
        <v>0</v>
      </c>
      <c r="F15" s="48">
        <v>0</v>
      </c>
      <c r="G15" s="47"/>
      <c r="H15" s="48">
        <v>0</v>
      </c>
      <c r="I15" s="38"/>
      <c r="J15" s="47">
        <v>116789</v>
      </c>
      <c r="K15" s="47">
        <v>0</v>
      </c>
      <c r="L15" s="49">
        <v>7.3507673800779778E-5</v>
      </c>
      <c r="M15" s="50">
        <v>336</v>
      </c>
      <c r="N15" s="51">
        <f>+M15/(J15/12*11)</f>
        <v>3.1385272118560356E-3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2:26" ht="15.75" customHeight="1" x14ac:dyDescent="0.25">
      <c r="B16" s="72" t="s">
        <v>40</v>
      </c>
      <c r="C16" s="46" t="s">
        <v>1</v>
      </c>
      <c r="D16" s="47">
        <v>19885</v>
      </c>
      <c r="E16" s="47">
        <v>35</v>
      </c>
      <c r="F16" s="48">
        <v>0</v>
      </c>
      <c r="G16" s="47"/>
      <c r="H16" s="48">
        <v>0</v>
      </c>
      <c r="I16" s="38"/>
      <c r="J16" s="47">
        <v>19885</v>
      </c>
      <c r="K16" s="47">
        <v>35</v>
      </c>
      <c r="L16" s="49">
        <v>1.2515734303132195E-5</v>
      </c>
      <c r="M16" s="50">
        <v>57</v>
      </c>
      <c r="N16" s="51">
        <f>+M16/(J16/12*11)</f>
        <v>3.1270715706219858E-3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2:26" ht="15.75" customHeight="1" thickBot="1" x14ac:dyDescent="0.3">
      <c r="B17" s="72" t="s">
        <v>32</v>
      </c>
      <c r="C17" s="46" t="s">
        <v>1</v>
      </c>
      <c r="D17" s="47">
        <v>0</v>
      </c>
      <c r="E17" s="47">
        <v>0</v>
      </c>
      <c r="F17" s="48">
        <v>0</v>
      </c>
      <c r="G17" s="47"/>
      <c r="H17" s="48">
        <v>0</v>
      </c>
      <c r="I17" s="38"/>
      <c r="J17" s="47">
        <v>0</v>
      </c>
      <c r="K17" s="47">
        <v>0</v>
      </c>
      <c r="L17" s="49">
        <v>0</v>
      </c>
      <c r="M17" s="50">
        <v>0</v>
      </c>
      <c r="N17" s="51">
        <v>0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2:26" ht="13.9" x14ac:dyDescent="0.25">
      <c r="B18" s="38"/>
      <c r="C18" s="58" t="s">
        <v>0</v>
      </c>
      <c r="D18" s="59">
        <v>2820669958</v>
      </c>
      <c r="E18" s="59">
        <v>10746357</v>
      </c>
      <c r="F18" s="59">
        <v>353840603.40269482</v>
      </c>
      <c r="G18" s="59">
        <v>0</v>
      </c>
      <c r="H18" s="59">
        <v>878029247.31320238</v>
      </c>
      <c r="I18" s="60">
        <v>0</v>
      </c>
      <c r="J18" s="59">
        <v>1588800107</v>
      </c>
      <c r="K18" s="59">
        <v>10746357</v>
      </c>
      <c r="L18" s="61">
        <v>1</v>
      </c>
      <c r="M18" s="62">
        <v>4565836</v>
      </c>
      <c r="N18" s="80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2:26" ht="13.9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2:26" ht="13.9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2:26" ht="13.9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2:26" ht="13.9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2:26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</sheetData>
  <mergeCells count="4">
    <mergeCell ref="B5:H5"/>
    <mergeCell ref="J5:K5"/>
    <mergeCell ref="J6:K6"/>
    <mergeCell ref="M6:N6"/>
  </mergeCells>
  <pageMargins left="0.51181102362204722" right="0.51181102362204722" top="0.74803149606299213" bottom="0.74803149606299213" header="0.31496062992125984" footer="0.31496062992125984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3"/>
  <sheetViews>
    <sheetView showGridLines="0" zoomScale="80" zoomScaleNormal="80" workbookViewId="0">
      <selection activeCell="N10" sqref="N10"/>
    </sheetView>
  </sheetViews>
  <sheetFormatPr defaultColWidth="9.140625" defaultRowHeight="14.25" x14ac:dyDescent="0.2"/>
  <cols>
    <col min="1" max="1" width="3.140625" style="8" customWidth="1"/>
    <col min="2" max="2" width="45.42578125" style="8" customWidth="1"/>
    <col min="3" max="3" width="7.28515625" style="8" customWidth="1"/>
    <col min="4" max="4" width="23.42578125" style="8" customWidth="1"/>
    <col min="5" max="5" width="9.85546875" style="8" hidden="1" customWidth="1"/>
    <col min="6" max="6" width="26.85546875" style="8" customWidth="1"/>
    <col min="7" max="7" width="18.5703125" style="8" hidden="1" customWidth="1"/>
    <col min="8" max="8" width="28.5703125" style="8" customWidth="1"/>
    <col min="9" max="9" width="18.5703125" style="8" hidden="1" customWidth="1"/>
    <col min="10" max="10" width="37.28515625" style="8" customWidth="1"/>
    <col min="11" max="11" width="3.85546875" style="8" hidden="1" customWidth="1"/>
    <col min="12" max="12" width="16.7109375" style="8" customWidth="1"/>
    <col min="13" max="13" width="18.85546875" style="8" bestFit="1" customWidth="1"/>
    <col min="14" max="14" width="18.28515625" style="8" customWidth="1"/>
    <col min="15" max="16384" width="9.140625" style="8"/>
  </cols>
  <sheetData>
    <row r="1" spans="2:26" ht="14.45" customHeight="1" x14ac:dyDescent="0.25">
      <c r="B1" s="87"/>
      <c r="C1" s="87"/>
      <c r="D1" s="87"/>
      <c r="E1" s="87"/>
      <c r="F1" s="87"/>
      <c r="G1" s="8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2:26" ht="14.45" customHeight="1" x14ac:dyDescent="0.3">
      <c r="B2" s="37" t="s">
        <v>51</v>
      </c>
      <c r="C2" s="9"/>
      <c r="D2" s="9"/>
      <c r="E2" s="9"/>
      <c r="F2" s="9"/>
      <c r="G2" s="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2:26" ht="14.45" customHeight="1" x14ac:dyDescent="0.3">
      <c r="B3" s="37" t="s">
        <v>25</v>
      </c>
      <c r="C3" s="9"/>
      <c r="D3" s="9"/>
      <c r="E3" s="9"/>
      <c r="F3" s="9"/>
      <c r="G3" s="9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2:26" ht="14.45" customHeight="1" x14ac:dyDescent="0.3">
      <c r="B4" s="37" t="s">
        <v>26</v>
      </c>
      <c r="C4" s="9"/>
      <c r="D4" s="9"/>
      <c r="E4" s="9"/>
      <c r="F4" s="9"/>
      <c r="G4" s="9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ht="45" customHeight="1" x14ac:dyDescent="0.25">
      <c r="B5" s="87"/>
      <c r="C5" s="87"/>
      <c r="D5" s="87"/>
      <c r="E5" s="87"/>
      <c r="F5" s="87"/>
      <c r="G5" s="87"/>
      <c r="H5" s="87"/>
      <c r="I5" s="3"/>
      <c r="J5" s="83" t="s">
        <v>10</v>
      </c>
      <c r="K5" s="84"/>
      <c r="L5" s="33">
        <v>12</v>
      </c>
      <c r="M5" s="3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2:26" ht="46.9" customHeight="1" x14ac:dyDescent="0.25">
      <c r="B6" s="38"/>
      <c r="C6" s="38"/>
      <c r="D6" s="38"/>
      <c r="E6" s="38"/>
      <c r="F6" s="38"/>
      <c r="G6" s="38"/>
      <c r="H6" s="38"/>
      <c r="I6" s="38"/>
      <c r="J6" s="85" t="s">
        <v>35</v>
      </c>
      <c r="K6" s="85"/>
      <c r="L6" s="34" t="s">
        <v>24</v>
      </c>
      <c r="M6" s="89"/>
      <c r="N6" s="90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2:26" s="9" customFormat="1" ht="100.15" customHeight="1" x14ac:dyDescent="0.25">
      <c r="B7" s="40"/>
      <c r="C7" s="41"/>
      <c r="D7" s="64" t="s">
        <v>9</v>
      </c>
      <c r="E7" s="64"/>
      <c r="F7" s="64" t="s">
        <v>8</v>
      </c>
      <c r="G7" s="64"/>
      <c r="H7" s="64" t="s">
        <v>7</v>
      </c>
      <c r="I7" s="64"/>
      <c r="J7" s="64" t="s">
        <v>6</v>
      </c>
      <c r="K7" s="42"/>
      <c r="L7" s="65" t="s">
        <v>5</v>
      </c>
      <c r="M7" s="64" t="s">
        <v>4</v>
      </c>
      <c r="N7" s="65" t="s">
        <v>3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2:26" s="6" customFormat="1" ht="15.75" customHeight="1" x14ac:dyDescent="0.25">
      <c r="B8" s="39"/>
      <c r="C8" s="39"/>
      <c r="D8" s="44" t="s">
        <v>1</v>
      </c>
      <c r="E8" s="44" t="s">
        <v>2</v>
      </c>
      <c r="F8" s="44" t="s">
        <v>1</v>
      </c>
      <c r="G8" s="44" t="s">
        <v>2</v>
      </c>
      <c r="H8" s="44" t="s">
        <v>1</v>
      </c>
      <c r="I8" s="44" t="s">
        <v>2</v>
      </c>
      <c r="J8" s="44" t="s">
        <v>1</v>
      </c>
      <c r="K8" s="44" t="s">
        <v>2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2:26" ht="13.9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2:26" ht="15.75" customHeight="1" x14ac:dyDescent="0.25">
      <c r="B10" s="45" t="s">
        <v>27</v>
      </c>
      <c r="C10" s="46" t="s">
        <v>1</v>
      </c>
      <c r="D10" s="47">
        <v>51296782</v>
      </c>
      <c r="E10" s="47">
        <v>0</v>
      </c>
      <c r="F10" s="48">
        <v>0</v>
      </c>
      <c r="G10" s="47"/>
      <c r="H10" s="48">
        <v>0</v>
      </c>
      <c r="I10" s="38"/>
      <c r="J10" s="47">
        <v>51296782</v>
      </c>
      <c r="K10" s="47">
        <v>0</v>
      </c>
      <c r="L10" s="49">
        <v>1.8029877768975588E-2</v>
      </c>
      <c r="M10" s="50">
        <v>88536</v>
      </c>
      <c r="N10" s="51">
        <f>+M10/(J10/12*11)</f>
        <v>1.8828613317834885E-3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2:26" ht="15.75" customHeight="1" x14ac:dyDescent="0.25">
      <c r="B11" s="45" t="s">
        <v>37</v>
      </c>
      <c r="C11" s="46" t="s">
        <v>1</v>
      </c>
      <c r="D11" s="47">
        <v>97698580</v>
      </c>
      <c r="E11" s="47">
        <v>0</v>
      </c>
      <c r="F11" s="48">
        <v>0</v>
      </c>
      <c r="G11" s="47"/>
      <c r="H11" s="48">
        <v>0</v>
      </c>
      <c r="I11" s="38"/>
      <c r="J11" s="47">
        <v>97698580</v>
      </c>
      <c r="K11" s="47">
        <v>0</v>
      </c>
      <c r="L11" s="49">
        <v>3.4339258466593151E-2</v>
      </c>
      <c r="M11" s="50">
        <v>168624</v>
      </c>
      <c r="N11" s="51">
        <f t="shared" ref="N11:N17" si="0">+M11/(J11/12*11)</f>
        <v>1.8828672284229163E-3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2:26" ht="15.75" customHeight="1" x14ac:dyDescent="0.25">
      <c r="B12" s="45" t="s">
        <v>28</v>
      </c>
      <c r="C12" s="46" t="s">
        <v>1</v>
      </c>
      <c r="D12" s="47">
        <v>1685784808</v>
      </c>
      <c r="E12" s="47">
        <v>4927332</v>
      </c>
      <c r="F12" s="48">
        <v>0</v>
      </c>
      <c r="G12" s="47"/>
      <c r="H12" s="48">
        <v>0</v>
      </c>
      <c r="I12" s="38"/>
      <c r="J12" s="47">
        <v>1685784808</v>
      </c>
      <c r="K12" s="47">
        <v>4927332</v>
      </c>
      <c r="L12" s="49">
        <v>0.59252243216808376</v>
      </c>
      <c r="M12" s="50">
        <v>2909601</v>
      </c>
      <c r="N12" s="51">
        <f t="shared" si="0"/>
        <v>1.8828679477684448E-3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2:26" ht="15.75" customHeight="1" x14ac:dyDescent="0.25">
      <c r="B13" s="52" t="s">
        <v>29</v>
      </c>
      <c r="C13" s="53" t="s">
        <v>1</v>
      </c>
      <c r="D13" s="54">
        <v>1846972865</v>
      </c>
      <c r="E13" s="54">
        <v>4242951</v>
      </c>
      <c r="F13" s="22">
        <v>222586829.39081275</v>
      </c>
      <c r="G13" s="54"/>
      <c r="H13" s="22">
        <v>629529536.0806185</v>
      </c>
      <c r="I13" s="55"/>
      <c r="J13" s="54">
        <v>994856500</v>
      </c>
      <c r="K13" s="54">
        <v>4242951</v>
      </c>
      <c r="L13" s="56">
        <v>0.34967380785544916</v>
      </c>
      <c r="M13" s="57">
        <v>1717085</v>
      </c>
      <c r="N13" s="51">
        <f>+M13/(J13/12*8)</f>
        <v>2.5889437320859845E-3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ht="15.75" customHeight="1" x14ac:dyDescent="0.25">
      <c r="B14" s="45" t="s">
        <v>30</v>
      </c>
      <c r="C14" s="46" t="s">
        <v>1</v>
      </c>
      <c r="D14" s="47">
        <v>981267691</v>
      </c>
      <c r="E14" s="47">
        <v>1753816</v>
      </c>
      <c r="F14" s="48">
        <v>867919832.61320579</v>
      </c>
      <c r="G14" s="47"/>
      <c r="H14" s="48">
        <v>113347858.12562907</v>
      </c>
      <c r="I14" s="38"/>
      <c r="J14" s="47">
        <v>0</v>
      </c>
      <c r="K14" s="47">
        <v>1753816</v>
      </c>
      <c r="L14" s="49">
        <v>0</v>
      </c>
      <c r="M14" s="50">
        <v>0</v>
      </c>
      <c r="N14" s="51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2:26" ht="15.75" customHeight="1" x14ac:dyDescent="0.25">
      <c r="B15" s="45" t="s">
        <v>31</v>
      </c>
      <c r="C15" s="46" t="s">
        <v>1</v>
      </c>
      <c r="D15" s="47">
        <v>586175</v>
      </c>
      <c r="E15" s="47">
        <v>0</v>
      </c>
      <c r="F15" s="48">
        <v>0</v>
      </c>
      <c r="G15" s="47"/>
      <c r="H15" s="48">
        <v>0</v>
      </c>
      <c r="I15" s="38"/>
      <c r="J15" s="47">
        <v>586175</v>
      </c>
      <c r="K15" s="47">
        <v>0</v>
      </c>
      <c r="L15" s="49">
        <v>2.0602975838190522E-4</v>
      </c>
      <c r="M15" s="50">
        <v>1012</v>
      </c>
      <c r="N15" s="51">
        <f t="shared" si="0"/>
        <v>1.88339659657952E-3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2:26" ht="15.75" customHeight="1" x14ac:dyDescent="0.25">
      <c r="B16" s="45" t="s">
        <v>32</v>
      </c>
      <c r="C16" s="46" t="s">
        <v>1</v>
      </c>
      <c r="D16" s="47">
        <v>14875866</v>
      </c>
      <c r="E16" s="47">
        <v>41240</v>
      </c>
      <c r="F16" s="48">
        <v>0</v>
      </c>
      <c r="G16" s="47"/>
      <c r="H16" s="48">
        <v>0</v>
      </c>
      <c r="I16" s="38"/>
      <c r="J16" s="47">
        <v>14875866</v>
      </c>
      <c r="K16" s="47">
        <v>41240</v>
      </c>
      <c r="L16" s="49">
        <v>5.2285939825164824E-3</v>
      </c>
      <c r="M16" s="50">
        <v>25675</v>
      </c>
      <c r="N16" s="51">
        <f t="shared" si="0"/>
        <v>1.8828544777891188E-3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2:26" ht="14.45" thickBot="1" x14ac:dyDescent="0.3">
      <c r="B17" s="45" t="s">
        <v>33</v>
      </c>
      <c r="C17" s="46" t="s">
        <v>1</v>
      </c>
      <c r="D17" s="47">
        <v>0</v>
      </c>
      <c r="E17" s="47">
        <v>0</v>
      </c>
      <c r="F17" s="48">
        <v>0</v>
      </c>
      <c r="G17" s="47"/>
      <c r="H17" s="48">
        <v>0</v>
      </c>
      <c r="I17" s="38"/>
      <c r="J17" s="47">
        <v>0</v>
      </c>
      <c r="K17" s="47">
        <v>0</v>
      </c>
      <c r="L17" s="49">
        <v>0</v>
      </c>
      <c r="M17" s="50">
        <v>0</v>
      </c>
      <c r="N17" s="51">
        <v>0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2:26" ht="13.9" x14ac:dyDescent="0.25">
      <c r="B18" s="38"/>
      <c r="C18" s="58" t="s">
        <v>0</v>
      </c>
      <c r="D18" s="59">
        <v>4678482767</v>
      </c>
      <c r="E18" s="59">
        <v>10965339</v>
      </c>
      <c r="F18" s="59">
        <v>1090506662.0040185</v>
      </c>
      <c r="G18" s="59">
        <v>0</v>
      </c>
      <c r="H18" s="59">
        <v>742877394.20624757</v>
      </c>
      <c r="I18" s="60">
        <v>0</v>
      </c>
      <c r="J18" s="59">
        <v>2845098711</v>
      </c>
      <c r="K18" s="59">
        <v>10965339</v>
      </c>
      <c r="L18" s="61">
        <v>1</v>
      </c>
      <c r="M18" s="62">
        <v>4910533</v>
      </c>
      <c r="N18" s="63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2:26" ht="13.9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2:26" ht="13.9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2:26" ht="13.9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2:26" ht="13.9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2:26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</sheetData>
  <mergeCells count="5">
    <mergeCell ref="B5:H5"/>
    <mergeCell ref="J5:K5"/>
    <mergeCell ref="J6:K6"/>
    <mergeCell ref="M6:N6"/>
    <mergeCell ref="B1:G1"/>
  </mergeCells>
  <pageMargins left="0.51181102362204722" right="0.5118110236220472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GA RR HRZ</vt:lpstr>
      <vt:lpstr>GA RR BRZ</vt:lpstr>
      <vt:lpstr>GA RR PRZ</vt:lpstr>
      <vt:lpstr>GA RR ERZ</vt:lpstr>
      <vt:lpstr>'GA RR HRZ'!Print_Area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William Cheng</cp:lastModifiedBy>
  <cp:lastPrinted>2019-01-06T13:37:45Z</cp:lastPrinted>
  <dcterms:created xsi:type="dcterms:W3CDTF">2018-12-24T14:04:43Z</dcterms:created>
  <dcterms:modified xsi:type="dcterms:W3CDTF">2019-01-06T20:16:03Z</dcterms:modified>
</cp:coreProperties>
</file>