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ube_000\Dropbox\Active Files\SEC\EB-2018-0028 Energy+ 2019\Technical Conference\"/>
    </mc:Choice>
  </mc:AlternateContent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M24" i="1" l="1"/>
  <c r="D17" i="1"/>
  <c r="D18" i="1"/>
  <c r="D19" i="1"/>
  <c r="D16" i="1"/>
  <c r="D7" i="1"/>
  <c r="D6" i="1"/>
  <c r="D5" i="1"/>
  <c r="D4" i="1"/>
  <c r="M21" i="1" l="1"/>
  <c r="H17" i="1"/>
  <c r="J17" i="1" s="1"/>
  <c r="L17" i="1" s="1"/>
  <c r="H19" i="1"/>
  <c r="J19" i="1" s="1"/>
  <c r="L19" i="1" s="1"/>
  <c r="K20" i="1"/>
  <c r="H18" i="1"/>
  <c r="J18" i="1" s="1"/>
  <c r="L18" i="1" s="1"/>
  <c r="H16" i="1"/>
  <c r="J16" i="1" s="1"/>
  <c r="L16" i="1" s="1"/>
  <c r="H4" i="1"/>
  <c r="J4" i="1" s="1"/>
  <c r="L4" i="1" s="1"/>
  <c r="M9" i="1"/>
  <c r="K8" i="1"/>
  <c r="H5" i="1"/>
  <c r="J5" i="1" s="1"/>
  <c r="L5" i="1" s="1"/>
  <c r="H6" i="1"/>
  <c r="J6" i="1" s="1"/>
  <c r="L6" i="1" s="1"/>
  <c r="H7" i="1"/>
  <c r="J7" i="1" s="1"/>
  <c r="L7" i="1" s="1"/>
  <c r="L20" i="1" l="1"/>
  <c r="M20" i="1" s="1"/>
  <c r="M22" i="1" s="1"/>
  <c r="L8" i="1"/>
  <c r="M8" i="1" s="1"/>
  <c r="M10" i="1" s="1"/>
</calcChain>
</file>

<file path=xl/sharedStrings.xml><?xml version="1.0" encoding="utf-8"?>
<sst xmlns="http://schemas.openxmlformats.org/spreadsheetml/2006/main" count="39" uniqueCount="21">
  <si>
    <t>Cost of Power</t>
  </si>
  <si>
    <t>Payroll etc.</t>
  </si>
  <si>
    <t>Other OM&amp;A</t>
  </si>
  <si>
    <t>PILS, etc</t>
  </si>
  <si>
    <t>Sub Total</t>
  </si>
  <si>
    <t>HST</t>
  </si>
  <si>
    <t>Total</t>
  </si>
  <si>
    <t>Elements</t>
  </si>
  <si>
    <t>Service</t>
  </si>
  <si>
    <t xml:space="preserve">Billing </t>
  </si>
  <si>
    <t>Collection</t>
  </si>
  <si>
    <t>Processing</t>
  </si>
  <si>
    <t>Lead Days</t>
  </si>
  <si>
    <t>Net Days</t>
  </si>
  <si>
    <t>Weighting Factor</t>
  </si>
  <si>
    <t>Weighted Lead/Lag Days</t>
  </si>
  <si>
    <t>WCF</t>
  </si>
  <si>
    <t xml:space="preserve">OEB Letter Re: Allowance for Working Capital for Electricity Distribution Rate Applications, June 3 2015, Appendix </t>
  </si>
  <si>
    <t>Difference</t>
  </si>
  <si>
    <t>Working Capital -Monthly Billing</t>
  </si>
  <si>
    <t>Working Capital -Bi-Monhtly Billing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</si>
</sst>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164" fontId="0" fillId="0" borderId="0" xfId="0" applyNumberFormat="1"/>
    <xf numFmtId="165" fontId="0" fillId="0" borderId="0" xfId="0" applyNumberFormat="1"/>
    <xf numFmtId="164" fontId="1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3" borderId="0" xfId="0" applyFont="1" applyFill="1" applyAlignment="1">
      <alignment horizontal="right"/>
    </xf>
    <xf numFmtId="164" fontId="5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tabSelected="1" workbookViewId="0">
      <selection activeCell="M22" sqref="M22"/>
    </sheetView>
  </sheetViews>
  <sheetFormatPr defaultRowHeight="15" x14ac:dyDescent="0.25"/>
  <cols>
    <col min="1" max="1" width="3.5703125" customWidth="1"/>
    <col min="3" max="3" width="6.85546875" customWidth="1"/>
    <col min="6" max="6" width="13" customWidth="1"/>
    <col min="11" max="11" width="18" customWidth="1"/>
    <col min="12" max="12" width="24.7109375" customWidth="1"/>
    <col min="13" max="13" width="20.42578125" bestFit="1" customWidth="1"/>
  </cols>
  <sheetData>
    <row r="2" spans="1:13" x14ac:dyDescent="0.25">
      <c r="B2" s="10" t="s">
        <v>19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x14ac:dyDescent="0.25">
      <c r="B3" s="1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6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</row>
    <row r="4" spans="1:13" x14ac:dyDescent="0.25">
      <c r="A4">
        <v>1</v>
      </c>
      <c r="B4" t="s">
        <v>0</v>
      </c>
      <c r="D4" s="8">
        <f>365.25/12/2</f>
        <v>15.21875</v>
      </c>
      <c r="E4" s="6">
        <v>17.5</v>
      </c>
      <c r="F4" s="6">
        <v>22</v>
      </c>
      <c r="G4" s="6">
        <v>1.4</v>
      </c>
      <c r="H4" s="6">
        <f>SUM(D4:G4)</f>
        <v>56.118749999999999</v>
      </c>
      <c r="I4" s="6">
        <v>-32.700000000000003</v>
      </c>
      <c r="J4" s="6">
        <f>H4+I4</f>
        <v>23.418749999999996</v>
      </c>
      <c r="K4" s="7">
        <v>0.82799999999999996</v>
      </c>
      <c r="L4" s="6">
        <f>J4*K4</f>
        <v>19.390724999999996</v>
      </c>
    </row>
    <row r="5" spans="1:13" x14ac:dyDescent="0.25">
      <c r="A5">
        <v>2</v>
      </c>
      <c r="B5" t="s">
        <v>1</v>
      </c>
      <c r="D5" s="8">
        <f t="shared" ref="D5:D7" si="0">365.25/12/2</f>
        <v>15.21875</v>
      </c>
      <c r="E5" s="6">
        <v>17.5</v>
      </c>
      <c r="F5" s="6">
        <v>22</v>
      </c>
      <c r="G5" s="6">
        <v>1.4</v>
      </c>
      <c r="H5" s="6">
        <f t="shared" ref="H5:H7" si="1">SUM(D5:G5)</f>
        <v>56.118749999999999</v>
      </c>
      <c r="I5" s="6">
        <v>-9.4</v>
      </c>
      <c r="J5" s="6">
        <f t="shared" ref="J5:J7" si="2">H5+I5</f>
        <v>46.71875</v>
      </c>
      <c r="K5" s="7">
        <v>5.1999999999999998E-2</v>
      </c>
      <c r="L5" s="6">
        <f t="shared" ref="L5:L7" si="3">J5*K5</f>
        <v>2.4293749999999998</v>
      </c>
    </row>
    <row r="6" spans="1:13" x14ac:dyDescent="0.25">
      <c r="A6">
        <v>3</v>
      </c>
      <c r="B6" t="s">
        <v>2</v>
      </c>
      <c r="D6" s="8">
        <f t="shared" si="0"/>
        <v>15.21875</v>
      </c>
      <c r="E6" s="6">
        <v>17.5</v>
      </c>
      <c r="F6" s="6">
        <v>22</v>
      </c>
      <c r="G6" s="6">
        <v>1.4</v>
      </c>
      <c r="H6" s="6">
        <f t="shared" si="1"/>
        <v>56.118749999999999</v>
      </c>
      <c r="I6" s="6">
        <v>-7.8</v>
      </c>
      <c r="J6" s="6">
        <f t="shared" si="2"/>
        <v>48.318750000000001</v>
      </c>
      <c r="K6" s="7">
        <v>2.8000000000000001E-2</v>
      </c>
      <c r="L6" s="6">
        <f t="shared" si="3"/>
        <v>1.3529250000000002</v>
      </c>
    </row>
    <row r="7" spans="1:13" x14ac:dyDescent="0.25">
      <c r="A7">
        <v>4</v>
      </c>
      <c r="B7" t="s">
        <v>3</v>
      </c>
      <c r="D7" s="8">
        <f t="shared" si="0"/>
        <v>15.21875</v>
      </c>
      <c r="E7" s="6">
        <v>17.5</v>
      </c>
      <c r="F7" s="6">
        <v>22</v>
      </c>
      <c r="G7" s="6">
        <v>1.4</v>
      </c>
      <c r="H7" s="6">
        <f t="shared" si="1"/>
        <v>56.118749999999999</v>
      </c>
      <c r="I7" s="6">
        <v>-29.1</v>
      </c>
      <c r="J7" s="6">
        <f t="shared" si="2"/>
        <v>27.018749999999997</v>
      </c>
      <c r="K7" s="7">
        <v>9.1999999999999998E-2</v>
      </c>
      <c r="L7" s="6">
        <f t="shared" si="3"/>
        <v>2.4857249999999995</v>
      </c>
    </row>
    <row r="8" spans="1:13" x14ac:dyDescent="0.25">
      <c r="A8">
        <v>5</v>
      </c>
      <c r="B8" t="s">
        <v>4</v>
      </c>
      <c r="D8" s="8"/>
      <c r="E8" s="6"/>
      <c r="F8" s="6"/>
      <c r="G8" s="6"/>
      <c r="H8" s="6"/>
      <c r="I8" s="6"/>
      <c r="J8" s="6"/>
      <c r="K8" s="7">
        <f>SUM(K4:K7)</f>
        <v>1</v>
      </c>
      <c r="L8" s="8">
        <f>SUM(L4:L7)</f>
        <v>25.658749999999994</v>
      </c>
      <c r="M8" s="2">
        <f>L8/365.25</f>
        <v>7.0249828884325793E-2</v>
      </c>
    </row>
    <row r="9" spans="1:13" x14ac:dyDescent="0.25">
      <c r="A9">
        <v>6</v>
      </c>
      <c r="B9" t="s">
        <v>5</v>
      </c>
      <c r="D9" s="8"/>
      <c r="E9" s="6"/>
      <c r="F9" s="6"/>
      <c r="G9" s="6"/>
      <c r="H9" s="6"/>
      <c r="I9" s="6"/>
      <c r="J9" s="6"/>
      <c r="K9" s="7">
        <v>5.0000000000000001E-3</v>
      </c>
      <c r="L9" s="6"/>
      <c r="M9" s="3">
        <f>K9</f>
        <v>5.0000000000000001E-3</v>
      </c>
    </row>
    <row r="10" spans="1:13" x14ac:dyDescent="0.25">
      <c r="A10">
        <v>7</v>
      </c>
      <c r="B10" t="s">
        <v>6</v>
      </c>
      <c r="D10" s="8"/>
      <c r="E10" s="6"/>
      <c r="F10" s="6"/>
      <c r="G10" s="6"/>
      <c r="H10" s="6"/>
      <c r="I10" s="6"/>
      <c r="J10" s="6"/>
      <c r="K10" s="6"/>
      <c r="L10" s="6"/>
      <c r="M10" s="4">
        <f>SUM(M8:M9)</f>
        <v>7.5249828884325798E-2</v>
      </c>
    </row>
    <row r="11" spans="1:13" x14ac:dyDescent="0.25">
      <c r="D11" s="8"/>
      <c r="E11" s="6"/>
      <c r="F11" s="6"/>
      <c r="G11" s="6"/>
      <c r="H11" s="6"/>
      <c r="I11" s="6"/>
      <c r="J11" s="6"/>
      <c r="K11" s="6"/>
      <c r="L11" s="6"/>
    </row>
    <row r="12" spans="1:13" x14ac:dyDescent="0.25">
      <c r="D12" s="8"/>
      <c r="E12" s="6"/>
      <c r="F12" s="6"/>
      <c r="G12" s="6"/>
      <c r="H12" s="6"/>
      <c r="I12" s="6"/>
      <c r="J12" s="6"/>
      <c r="K12" s="6"/>
      <c r="L12" s="6"/>
    </row>
    <row r="13" spans="1:13" x14ac:dyDescent="0.25">
      <c r="D13" s="8"/>
      <c r="E13" s="6"/>
      <c r="F13" s="6"/>
      <c r="G13" s="6"/>
      <c r="H13" s="6"/>
      <c r="I13" s="6"/>
      <c r="J13" s="6"/>
      <c r="K13" s="6"/>
      <c r="L13" s="6"/>
    </row>
    <row r="14" spans="1:13" x14ac:dyDescent="0.25">
      <c r="B14" s="10" t="s">
        <v>20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 x14ac:dyDescent="0.25">
      <c r="B15" s="1" t="s">
        <v>7</v>
      </c>
      <c r="D15" s="9" t="s">
        <v>8</v>
      </c>
      <c r="E15" s="5" t="s">
        <v>9</v>
      </c>
      <c r="F15" s="5" t="s">
        <v>10</v>
      </c>
      <c r="G15" s="5" t="s">
        <v>11</v>
      </c>
      <c r="H15" s="5" t="s">
        <v>6</v>
      </c>
      <c r="I15" s="5" t="s">
        <v>12</v>
      </c>
      <c r="J15" s="5" t="s">
        <v>13</v>
      </c>
      <c r="K15" s="5" t="s">
        <v>14</v>
      </c>
      <c r="L15" s="5" t="s">
        <v>15</v>
      </c>
      <c r="M15" s="1"/>
    </row>
    <row r="16" spans="1:13" x14ac:dyDescent="0.25">
      <c r="A16">
        <v>1</v>
      </c>
      <c r="B16" t="s">
        <v>0</v>
      </c>
      <c r="D16" s="8">
        <f>365/12</f>
        <v>30.416666666666668</v>
      </c>
      <c r="E16" s="6">
        <v>17.5</v>
      </c>
      <c r="F16" s="6">
        <v>22</v>
      </c>
      <c r="G16" s="6">
        <v>1.4</v>
      </c>
      <c r="H16" s="6">
        <f>SUM(D16:G16)</f>
        <v>71.316666666666677</v>
      </c>
      <c r="I16" s="6">
        <v>-32.700000000000003</v>
      </c>
      <c r="J16" s="6">
        <f>H16+I16</f>
        <v>38.616666666666674</v>
      </c>
      <c r="K16" s="7">
        <v>0.82799999999999996</v>
      </c>
      <c r="L16" s="6">
        <f>J16*K16</f>
        <v>31.974600000000006</v>
      </c>
    </row>
    <row r="17" spans="1:13" x14ac:dyDescent="0.25">
      <c r="A17">
        <v>2</v>
      </c>
      <c r="B17" t="s">
        <v>1</v>
      </c>
      <c r="D17" s="8">
        <f t="shared" ref="D17:D19" si="4">365/12</f>
        <v>30.416666666666668</v>
      </c>
      <c r="E17" s="6">
        <v>17.5</v>
      </c>
      <c r="F17" s="6">
        <v>22</v>
      </c>
      <c r="G17" s="6">
        <v>1.4</v>
      </c>
      <c r="H17" s="6">
        <f t="shared" ref="H17:H19" si="5">SUM(D17:G17)</f>
        <v>71.316666666666677</v>
      </c>
      <c r="I17" s="6">
        <v>-9.4</v>
      </c>
      <c r="J17" s="6">
        <f t="shared" ref="J17:J19" si="6">H17+I17</f>
        <v>61.916666666666679</v>
      </c>
      <c r="K17" s="7">
        <v>5.1999999999999998E-2</v>
      </c>
      <c r="L17" s="6">
        <f t="shared" ref="L17:L19" si="7">J17*K17</f>
        <v>3.2196666666666673</v>
      </c>
    </row>
    <row r="18" spans="1:13" x14ac:dyDescent="0.25">
      <c r="A18">
        <v>3</v>
      </c>
      <c r="B18" t="s">
        <v>2</v>
      </c>
      <c r="D18" s="8">
        <f t="shared" si="4"/>
        <v>30.416666666666668</v>
      </c>
      <c r="E18" s="6">
        <v>17.5</v>
      </c>
      <c r="F18" s="6">
        <v>22</v>
      </c>
      <c r="G18" s="6">
        <v>1.4</v>
      </c>
      <c r="H18" s="6">
        <f t="shared" si="5"/>
        <v>71.316666666666677</v>
      </c>
      <c r="I18" s="6">
        <v>-7.8</v>
      </c>
      <c r="J18" s="6">
        <f t="shared" si="6"/>
        <v>63.51666666666668</v>
      </c>
      <c r="K18" s="7">
        <v>2.8000000000000001E-2</v>
      </c>
      <c r="L18" s="6">
        <f t="shared" si="7"/>
        <v>1.7784666666666671</v>
      </c>
    </row>
    <row r="19" spans="1:13" x14ac:dyDescent="0.25">
      <c r="A19">
        <v>4</v>
      </c>
      <c r="B19" t="s">
        <v>3</v>
      </c>
      <c r="D19" s="8">
        <f t="shared" si="4"/>
        <v>30.416666666666668</v>
      </c>
      <c r="E19" s="6">
        <v>17.5</v>
      </c>
      <c r="F19" s="6">
        <v>22</v>
      </c>
      <c r="G19" s="6">
        <v>1.4</v>
      </c>
      <c r="H19" s="6">
        <f t="shared" si="5"/>
        <v>71.316666666666677</v>
      </c>
      <c r="I19" s="6">
        <v>-29.1</v>
      </c>
      <c r="J19" s="6">
        <f t="shared" si="6"/>
        <v>42.216666666666676</v>
      </c>
      <c r="K19" s="7">
        <v>9.1999999999999998E-2</v>
      </c>
      <c r="L19" s="6">
        <f t="shared" si="7"/>
        <v>3.8839333333333341</v>
      </c>
    </row>
    <row r="20" spans="1:13" x14ac:dyDescent="0.25">
      <c r="A20">
        <v>5</v>
      </c>
      <c r="B20" t="s">
        <v>4</v>
      </c>
      <c r="D20" s="6"/>
      <c r="E20" s="6"/>
      <c r="F20" s="6"/>
      <c r="G20" s="6"/>
      <c r="H20" s="6"/>
      <c r="I20" s="6"/>
      <c r="J20" s="6"/>
      <c r="K20" s="7">
        <f>SUM(K16:K19)</f>
        <v>1</v>
      </c>
      <c r="L20" s="8">
        <f>SUM(L16:L19)</f>
        <v>40.856666666666669</v>
      </c>
      <c r="M20" s="2">
        <f>L20/365.25</f>
        <v>0.11185945699292722</v>
      </c>
    </row>
    <row r="21" spans="1:13" x14ac:dyDescent="0.25">
      <c r="A21">
        <v>6</v>
      </c>
      <c r="B21" t="s">
        <v>5</v>
      </c>
      <c r="D21" s="6"/>
      <c r="E21" s="6"/>
      <c r="F21" s="6"/>
      <c r="G21" s="6"/>
      <c r="H21" s="6"/>
      <c r="I21" s="6"/>
      <c r="J21" s="6"/>
      <c r="K21" s="7">
        <v>5.0000000000000001E-3</v>
      </c>
      <c r="L21" s="6"/>
      <c r="M21" s="3">
        <f>K21</f>
        <v>5.0000000000000001E-3</v>
      </c>
    </row>
    <row r="22" spans="1:13" x14ac:dyDescent="0.25">
      <c r="A22">
        <v>7</v>
      </c>
      <c r="B22" t="s">
        <v>6</v>
      </c>
      <c r="M22" s="4">
        <f>SUM(M20:M21)</f>
        <v>0.11685945699292723</v>
      </c>
    </row>
    <row r="24" spans="1:13" x14ac:dyDescent="0.25">
      <c r="L24" s="12" t="s">
        <v>18</v>
      </c>
      <c r="M24" s="13">
        <f>M22-M10</f>
        <v>4.1609628108601429E-2</v>
      </c>
    </row>
    <row r="29" spans="1:13" x14ac:dyDescent="0.25">
      <c r="B29" s="11" t="s">
        <v>17</v>
      </c>
    </row>
  </sheetData>
  <mergeCells count="2">
    <mergeCell ref="B2:M2"/>
    <mergeCell ref="B14:M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Rubenstein</dc:creator>
  <cp:lastModifiedBy>Mark</cp:lastModifiedBy>
  <dcterms:created xsi:type="dcterms:W3CDTF">2018-12-06T20:42:52Z</dcterms:created>
  <dcterms:modified xsi:type="dcterms:W3CDTF">2018-12-19T01:15:48Z</dcterms:modified>
</cp:coreProperties>
</file>