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B\OEB Rate Applications\2019 IRM Application\8. OEB Interrogatories &amp; Responses_Round 1\"/>
    </mc:Choice>
  </mc:AlternateContent>
  <bookViews>
    <workbookView xWindow="120" yWindow="195" windowWidth="15600" windowHeight="11580"/>
  </bookViews>
  <sheets>
    <sheet name="Unbilled Calculations" sheetId="10" r:id="rId1"/>
    <sheet name="Losses" sheetId="8" r:id="rId2"/>
  </sheets>
  <calcPr calcId="152511"/>
</workbook>
</file>

<file path=xl/calcChain.xml><?xml version="1.0" encoding="utf-8"?>
<calcChain xmlns="http://schemas.openxmlformats.org/spreadsheetml/2006/main">
  <c r="D17" i="8" l="1"/>
  <c r="D13" i="8"/>
  <c r="D9" i="8"/>
  <c r="F33" i="10" l="1"/>
  <c r="F32" i="10"/>
  <c r="F31" i="10"/>
  <c r="F30" i="10"/>
  <c r="H31" i="10" s="1"/>
  <c r="F29" i="10"/>
  <c r="H30" i="10" s="1"/>
  <c r="F28" i="10"/>
  <c r="F27" i="10"/>
  <c r="F26" i="10"/>
  <c r="F25" i="10"/>
  <c r="H26" i="10" s="1"/>
  <c r="F24" i="10"/>
  <c r="H24" i="10" s="1"/>
  <c r="F23" i="10"/>
  <c r="F22" i="10"/>
  <c r="H23" i="10" s="1"/>
  <c r="F21" i="10"/>
  <c r="H22" i="10" s="1"/>
  <c r="F20" i="10"/>
  <c r="H21" i="10" s="1"/>
  <c r="F19" i="10"/>
  <c r="F18" i="10"/>
  <c r="F17" i="10"/>
  <c r="H18" i="10" s="1"/>
  <c r="F16" i="10"/>
  <c r="H17" i="10" s="1"/>
  <c r="F15" i="10"/>
  <c r="F14" i="10"/>
  <c r="H15" i="10" s="1"/>
  <c r="F13" i="10"/>
  <c r="H14" i="10" s="1"/>
  <c r="F12" i="10"/>
  <c r="H13" i="10" s="1"/>
  <c r="F11" i="10"/>
  <c r="F10" i="10"/>
  <c r="F9" i="10"/>
  <c r="H10" i="10" s="1"/>
  <c r="F8" i="10"/>
  <c r="H8" i="10" s="1"/>
  <c r="F7" i="10"/>
  <c r="F6" i="10"/>
  <c r="H7" i="10" s="1"/>
  <c r="F5" i="10"/>
  <c r="H6" i="10" s="1"/>
  <c r="F4" i="10"/>
  <c r="H5" i="10" s="1"/>
  <c r="F3" i="10"/>
  <c r="H11" i="10" l="1"/>
  <c r="H19" i="10"/>
  <c r="H27" i="10"/>
  <c r="H28" i="10"/>
  <c r="H32" i="10"/>
  <c r="H16" i="10"/>
  <c r="H29" i="10"/>
  <c r="H9" i="10"/>
  <c r="H25" i="10"/>
  <c r="H4" i="10"/>
  <c r="H12" i="10"/>
  <c r="H20" i="10"/>
  <c r="H33" i="10"/>
  <c r="I33" i="10" l="1"/>
  <c r="E39" i="10" s="1"/>
  <c r="I27" i="10"/>
  <c r="E40" i="10" s="1"/>
</calcChain>
</file>

<file path=xl/sharedStrings.xml><?xml version="1.0" encoding="utf-8"?>
<sst xmlns="http://schemas.openxmlformats.org/spreadsheetml/2006/main" count="21" uniqueCount="20">
  <si>
    <t>GA Unbilled</t>
  </si>
  <si>
    <t xml:space="preserve">GA Rate </t>
  </si>
  <si>
    <t>Class A</t>
  </si>
  <si>
    <t>GA Variance from</t>
  </si>
  <si>
    <t>1st Estimate</t>
  </si>
  <si>
    <t>Unbilled kWh</t>
  </si>
  <si>
    <t>Total GA</t>
  </si>
  <si>
    <t>previous Month</t>
  </si>
  <si>
    <t>Cumulative Adjustment</t>
  </si>
  <si>
    <t xml:space="preserve"> UNBILLED </t>
  </si>
  <si>
    <t>Original Adjustment</t>
  </si>
  <si>
    <t>Adjustment to be made in 2018</t>
  </si>
  <si>
    <t>Adjustment to be included on GA Workform</t>
  </si>
  <si>
    <t xml:space="preserve">Electricity Purchases   </t>
  </si>
  <si>
    <t>Total Metered Electricity</t>
  </si>
  <si>
    <t>COS system Losses</t>
  </si>
  <si>
    <t>Difference</t>
  </si>
  <si>
    <t>2017 Non-RPP GA allocation</t>
  </si>
  <si>
    <t>Variance</t>
  </si>
  <si>
    <t>2017 System Load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</si>
</sst>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7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0" fontId="2" fillId="0" borderId="0" xfId="0" applyFont="1"/>
    <xf numFmtId="4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0" fontId="4" fillId="0" borderId="0" xfId="0" applyFont="1"/>
    <xf numFmtId="4" fontId="5" fillId="0" borderId="0" xfId="0" applyNumberFormat="1" applyFont="1"/>
    <xf numFmtId="167" fontId="5" fillId="0" borderId="0" xfId="0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sqref="A1:XFD2"/>
    </sheetView>
  </sheetViews>
  <sheetFormatPr defaultRowHeight="15" x14ac:dyDescent="0.25"/>
  <cols>
    <col min="1" max="1" width="10.42578125" bestFit="1" customWidth="1"/>
    <col min="3" max="3" width="15.42578125" customWidth="1"/>
    <col min="4" max="4" width="16.5703125" customWidth="1"/>
    <col min="5" max="5" width="17.85546875" customWidth="1"/>
    <col min="6" max="7" width="16.7109375" customWidth="1"/>
    <col min="8" max="8" width="21" customWidth="1"/>
    <col min="9" max="9" width="18.42578125" customWidth="1"/>
    <col min="11" max="11" width="17.7109375" customWidth="1"/>
    <col min="13" max="13" width="18" bestFit="1" customWidth="1"/>
  </cols>
  <sheetData>
    <row r="1" spans="1:9" ht="18.75" x14ac:dyDescent="0.3">
      <c r="C1" s="3" t="s">
        <v>1</v>
      </c>
      <c r="D1" s="3"/>
      <c r="E1" s="3" t="s">
        <v>2</v>
      </c>
      <c r="F1" s="3"/>
      <c r="G1" s="3"/>
      <c r="H1" s="3" t="s">
        <v>3</v>
      </c>
      <c r="I1" s="3" t="s">
        <v>9</v>
      </c>
    </row>
    <row r="2" spans="1:9" ht="18.75" x14ac:dyDescent="0.3">
      <c r="C2" s="3" t="s">
        <v>4</v>
      </c>
      <c r="D2" s="3" t="s">
        <v>5</v>
      </c>
      <c r="E2" s="3" t="s">
        <v>0</v>
      </c>
      <c r="F2" s="3" t="s">
        <v>0</v>
      </c>
      <c r="G2" s="3" t="s">
        <v>6</v>
      </c>
      <c r="H2" s="3" t="s">
        <v>7</v>
      </c>
      <c r="I2" s="3" t="s">
        <v>8</v>
      </c>
    </row>
    <row r="3" spans="1:9" x14ac:dyDescent="0.25">
      <c r="A3" s="1">
        <v>42004</v>
      </c>
      <c r="C3">
        <v>7.3180000000000009E-2</v>
      </c>
      <c r="D3" s="2">
        <v>5809649.6399999997</v>
      </c>
      <c r="E3" s="2"/>
      <c r="F3" s="4">
        <f t="shared" ref="F3:F33" si="0">D3*C3</f>
        <v>425150.16065520002</v>
      </c>
      <c r="G3" s="4"/>
    </row>
    <row r="4" spans="1:9" x14ac:dyDescent="0.25">
      <c r="A4" s="1">
        <v>42035</v>
      </c>
      <c r="C4">
        <v>5.5489999999999998E-2</v>
      </c>
      <c r="D4" s="2">
        <v>7231061.6399999997</v>
      </c>
      <c r="E4" s="2"/>
      <c r="F4" s="4">
        <f t="shared" si="0"/>
        <v>401251.61040359997</v>
      </c>
      <c r="G4" s="4"/>
      <c r="H4" s="5">
        <f>F3-F4</f>
        <v>23898.550251600042</v>
      </c>
    </row>
    <row r="5" spans="1:9" x14ac:dyDescent="0.25">
      <c r="A5" s="1">
        <v>42063</v>
      </c>
      <c r="C5">
        <v>6.9809999999999997E-2</v>
      </c>
      <c r="D5" s="2">
        <v>6875720.6399999997</v>
      </c>
      <c r="E5" s="2"/>
      <c r="F5" s="4">
        <f t="shared" si="0"/>
        <v>479994.05787839997</v>
      </c>
      <c r="G5" s="4"/>
      <c r="H5" s="5">
        <f t="shared" ref="H5:H33" si="1">F4-F5</f>
        <v>-78742.447474799992</v>
      </c>
    </row>
    <row r="6" spans="1:9" x14ac:dyDescent="0.25">
      <c r="A6" s="1">
        <v>42094</v>
      </c>
      <c r="C6">
        <v>3.6040000000000003E-2</v>
      </c>
      <c r="D6" s="2">
        <v>7468659</v>
      </c>
      <c r="E6" s="2"/>
      <c r="F6" s="4">
        <f t="shared" si="0"/>
        <v>269170.47036000004</v>
      </c>
      <c r="G6" s="4"/>
      <c r="H6" s="5">
        <f t="shared" si="1"/>
        <v>210823.58751839993</v>
      </c>
    </row>
    <row r="7" spans="1:9" x14ac:dyDescent="0.25">
      <c r="A7" s="1">
        <v>42124</v>
      </c>
      <c r="C7">
        <v>6.7049999999999998E-2</v>
      </c>
      <c r="D7" s="2">
        <v>5981416.9299999997</v>
      </c>
      <c r="E7" s="2"/>
      <c r="F7" s="4">
        <f t="shared" si="0"/>
        <v>401054.00515649997</v>
      </c>
      <c r="G7" s="4"/>
      <c r="H7" s="5">
        <f t="shared" si="1"/>
        <v>-131883.53479649994</v>
      </c>
    </row>
    <row r="8" spans="1:9" x14ac:dyDescent="0.25">
      <c r="A8" s="1">
        <v>42155</v>
      </c>
      <c r="C8">
        <v>9.4159999999999994E-2</v>
      </c>
      <c r="D8" s="2">
        <v>5889237.6299999999</v>
      </c>
      <c r="E8" s="2"/>
      <c r="F8" s="4">
        <f t="shared" si="0"/>
        <v>554530.61524079996</v>
      </c>
      <c r="G8" s="4"/>
      <c r="H8" s="5">
        <f t="shared" si="1"/>
        <v>-153476.61008429999</v>
      </c>
    </row>
    <row r="9" spans="1:9" x14ac:dyDescent="0.25">
      <c r="A9" s="1">
        <v>42185</v>
      </c>
      <c r="C9">
        <v>9.2280000000000001E-2</v>
      </c>
      <c r="D9" s="2">
        <v>6968047.1500000004</v>
      </c>
      <c r="E9" s="2"/>
      <c r="F9" s="4">
        <f t="shared" si="0"/>
        <v>643011.39100200008</v>
      </c>
      <c r="G9" s="4"/>
      <c r="H9" s="5">
        <f t="shared" si="1"/>
        <v>-88480.775761200115</v>
      </c>
    </row>
    <row r="10" spans="1:9" x14ac:dyDescent="0.25">
      <c r="A10" s="1">
        <v>42216</v>
      </c>
      <c r="C10">
        <v>8.8880000000000001E-2</v>
      </c>
      <c r="D10" s="2">
        <v>6757163.5099999998</v>
      </c>
      <c r="E10" s="2"/>
      <c r="F10" s="4">
        <f t="shared" si="0"/>
        <v>600576.69276879996</v>
      </c>
      <c r="G10" s="4"/>
      <c r="H10" s="5">
        <f t="shared" si="1"/>
        <v>42434.698233200121</v>
      </c>
    </row>
    <row r="11" spans="1:9" x14ac:dyDescent="0.25">
      <c r="A11" s="1">
        <v>42247</v>
      </c>
      <c r="C11">
        <v>8.8050000000000003E-2</v>
      </c>
      <c r="D11" s="2">
        <v>7008019.1500000004</v>
      </c>
      <c r="E11" s="2"/>
      <c r="F11" s="4">
        <f t="shared" si="0"/>
        <v>617056.08615750005</v>
      </c>
      <c r="G11" s="4"/>
      <c r="H11" s="5">
        <f t="shared" si="1"/>
        <v>-16479.393388700089</v>
      </c>
    </row>
    <row r="12" spans="1:9" x14ac:dyDescent="0.25">
      <c r="A12" s="1">
        <v>42277</v>
      </c>
      <c r="C12">
        <v>8.2699999999999996E-2</v>
      </c>
      <c r="D12" s="2">
        <v>6532952.9400000004</v>
      </c>
      <c r="E12" s="2"/>
      <c r="F12" s="4">
        <f t="shared" si="0"/>
        <v>540275.20813799999</v>
      </c>
      <c r="G12" s="4"/>
      <c r="H12" s="5">
        <f t="shared" si="1"/>
        <v>76780.878019500058</v>
      </c>
    </row>
    <row r="13" spans="1:9" x14ac:dyDescent="0.25">
      <c r="A13" s="1">
        <v>42308</v>
      </c>
      <c r="C13">
        <v>6.3710000000000003E-2</v>
      </c>
      <c r="D13" s="2">
        <v>5782651</v>
      </c>
      <c r="E13" s="2"/>
      <c r="F13" s="4">
        <f t="shared" si="0"/>
        <v>368412.69521000003</v>
      </c>
      <c r="G13" s="4"/>
      <c r="H13" s="5">
        <f t="shared" si="1"/>
        <v>171862.51292799995</v>
      </c>
    </row>
    <row r="14" spans="1:9" x14ac:dyDescent="0.25">
      <c r="A14" s="1">
        <v>42338</v>
      </c>
      <c r="C14">
        <v>7.6230000000000006E-2</v>
      </c>
      <c r="D14" s="2">
        <v>6762578</v>
      </c>
      <c r="E14" s="2"/>
      <c r="F14" s="4">
        <f t="shared" si="0"/>
        <v>515511.32094000006</v>
      </c>
      <c r="G14" s="4"/>
      <c r="H14" s="5">
        <f t="shared" si="1"/>
        <v>-147098.62573000003</v>
      </c>
    </row>
    <row r="15" spans="1:9" x14ac:dyDescent="0.25">
      <c r="A15" s="1">
        <v>42369</v>
      </c>
      <c r="C15">
        <v>0.11462</v>
      </c>
      <c r="D15" s="2">
        <v>5643777</v>
      </c>
      <c r="E15" s="2"/>
      <c r="F15" s="4">
        <f t="shared" si="0"/>
        <v>646889.71973999997</v>
      </c>
      <c r="G15" s="4"/>
      <c r="H15" s="5">
        <f t="shared" si="1"/>
        <v>-131378.39879999991</v>
      </c>
    </row>
    <row r="16" spans="1:9" x14ac:dyDescent="0.25">
      <c r="A16" s="1">
        <v>42400</v>
      </c>
      <c r="C16">
        <v>8.4229999999999999E-2</v>
      </c>
      <c r="D16" s="2">
        <v>6329508</v>
      </c>
      <c r="E16" s="2"/>
      <c r="F16" s="4">
        <f t="shared" si="0"/>
        <v>533134.45883999998</v>
      </c>
      <c r="G16" s="4"/>
      <c r="H16" s="5">
        <f t="shared" si="1"/>
        <v>113755.26089999999</v>
      </c>
    </row>
    <row r="17" spans="1:9" x14ac:dyDescent="0.25">
      <c r="A17" s="1">
        <v>42429</v>
      </c>
      <c r="C17">
        <v>0.10384</v>
      </c>
      <c r="D17" s="2">
        <v>6592223</v>
      </c>
      <c r="E17" s="2"/>
      <c r="F17" s="4">
        <f t="shared" si="0"/>
        <v>684536.43631999998</v>
      </c>
      <c r="G17" s="4"/>
      <c r="H17" s="5">
        <f t="shared" si="1"/>
        <v>-151401.97748</v>
      </c>
    </row>
    <row r="18" spans="1:9" x14ac:dyDescent="0.25">
      <c r="A18" s="1">
        <v>42460</v>
      </c>
      <c r="C18">
        <v>9.0219999999999995E-2</v>
      </c>
      <c r="D18" s="2">
        <v>6298314</v>
      </c>
      <c r="E18" s="2"/>
      <c r="F18" s="4">
        <f t="shared" si="0"/>
        <v>568233.88907999999</v>
      </c>
      <c r="G18" s="4"/>
      <c r="H18" s="5">
        <f t="shared" si="1"/>
        <v>116302.54723999999</v>
      </c>
    </row>
    <row r="19" spans="1:9" x14ac:dyDescent="0.25">
      <c r="A19" s="1">
        <v>42490</v>
      </c>
      <c r="C19">
        <v>0.12114999999999999</v>
      </c>
      <c r="D19" s="2">
        <v>6114524</v>
      </c>
      <c r="E19" s="2"/>
      <c r="F19" s="4">
        <f t="shared" si="0"/>
        <v>740774.58259999997</v>
      </c>
      <c r="G19" s="4"/>
      <c r="H19" s="5">
        <f t="shared" si="1"/>
        <v>-172540.69351999997</v>
      </c>
    </row>
    <row r="20" spans="1:9" x14ac:dyDescent="0.25">
      <c r="A20" s="1">
        <v>42521</v>
      </c>
      <c r="C20">
        <v>0.10405</v>
      </c>
      <c r="D20" s="2">
        <v>5676307</v>
      </c>
      <c r="E20" s="2"/>
      <c r="F20" s="4">
        <f t="shared" si="0"/>
        <v>590619.74335</v>
      </c>
      <c r="G20" s="4"/>
      <c r="H20" s="5">
        <f t="shared" si="1"/>
        <v>150154.83924999996</v>
      </c>
    </row>
    <row r="21" spans="1:9" x14ac:dyDescent="0.25">
      <c r="A21" s="1">
        <v>42551</v>
      </c>
      <c r="C21">
        <v>0.11650000000000001</v>
      </c>
      <c r="D21" s="2">
        <v>6275762</v>
      </c>
      <c r="E21" s="2"/>
      <c r="F21" s="4">
        <f t="shared" si="0"/>
        <v>731126.27300000004</v>
      </c>
      <c r="G21" s="4"/>
      <c r="H21" s="5">
        <f t="shared" si="1"/>
        <v>-140506.52965000004</v>
      </c>
    </row>
    <row r="22" spans="1:9" x14ac:dyDescent="0.25">
      <c r="A22" s="1">
        <v>42582</v>
      </c>
      <c r="C22">
        <v>7.6670000000000002E-2</v>
      </c>
      <c r="D22" s="2">
        <v>5706529</v>
      </c>
      <c r="E22" s="2"/>
      <c r="F22" s="4">
        <f t="shared" si="0"/>
        <v>437519.57842999999</v>
      </c>
      <c r="G22" s="4"/>
      <c r="H22" s="5">
        <f t="shared" si="1"/>
        <v>293606.69457000005</v>
      </c>
    </row>
    <row r="23" spans="1:9" x14ac:dyDescent="0.25">
      <c r="A23" s="1">
        <v>42613</v>
      </c>
      <c r="C23">
        <v>8.5690000000000002E-2</v>
      </c>
      <c r="D23" s="2">
        <v>6762018</v>
      </c>
      <c r="E23" s="2"/>
      <c r="F23" s="4">
        <f t="shared" si="0"/>
        <v>579437.32241999998</v>
      </c>
      <c r="G23" s="4"/>
      <c r="H23" s="5">
        <f t="shared" si="1"/>
        <v>-141917.74398999999</v>
      </c>
    </row>
    <row r="24" spans="1:9" x14ac:dyDescent="0.25">
      <c r="A24" s="1">
        <v>42643</v>
      </c>
      <c r="C24">
        <v>7.0599999999999996E-2</v>
      </c>
      <c r="D24" s="2">
        <v>6611526</v>
      </c>
      <c r="E24" s="2"/>
      <c r="F24" s="4">
        <f t="shared" si="0"/>
        <v>466773.73559999996</v>
      </c>
      <c r="G24" s="4"/>
      <c r="H24" s="5">
        <f t="shared" si="1"/>
        <v>112663.58682000003</v>
      </c>
    </row>
    <row r="25" spans="1:9" x14ac:dyDescent="0.25">
      <c r="A25" s="1">
        <v>42674</v>
      </c>
      <c r="C25">
        <v>9.7199999999999995E-2</v>
      </c>
      <c r="D25" s="2">
        <v>6398519</v>
      </c>
      <c r="E25" s="2"/>
      <c r="F25" s="4">
        <f t="shared" si="0"/>
        <v>621936.04680000001</v>
      </c>
      <c r="G25" s="4"/>
      <c r="H25" s="5">
        <f t="shared" si="1"/>
        <v>-155162.31120000005</v>
      </c>
    </row>
    <row r="26" spans="1:9" x14ac:dyDescent="0.25">
      <c r="A26" s="1">
        <v>42704</v>
      </c>
      <c r="C26">
        <v>0.12271</v>
      </c>
      <c r="D26" s="2">
        <v>5778454</v>
      </c>
      <c r="E26" s="2"/>
      <c r="F26" s="4">
        <f t="shared" si="0"/>
        <v>709074.09034</v>
      </c>
      <c r="G26" s="4"/>
      <c r="H26" s="5">
        <f t="shared" si="1"/>
        <v>-87138.043539999984</v>
      </c>
    </row>
    <row r="27" spans="1:9" ht="18" x14ac:dyDescent="0.25">
      <c r="A27" s="1">
        <v>42735</v>
      </c>
      <c r="C27">
        <v>0.10594000000000001</v>
      </c>
      <c r="D27" s="2">
        <v>5554240</v>
      </c>
      <c r="E27" s="2"/>
      <c r="F27" s="4">
        <f t="shared" si="0"/>
        <v>588416.18560000008</v>
      </c>
      <c r="G27" s="4"/>
      <c r="H27" s="5">
        <f t="shared" si="1"/>
        <v>120657.90473999991</v>
      </c>
      <c r="I27" s="6">
        <f>SUM(H4:H27)</f>
        <v>-163266.02494480007</v>
      </c>
    </row>
    <row r="28" spans="1:9" ht="18" x14ac:dyDescent="0.25">
      <c r="A28" s="1">
        <v>42766</v>
      </c>
      <c r="C28">
        <v>6.6869999999999999E-2</v>
      </c>
      <c r="D28" s="2">
        <v>6448912</v>
      </c>
      <c r="E28" s="2"/>
      <c r="F28" s="4">
        <f t="shared" si="0"/>
        <v>431238.74543999997</v>
      </c>
      <c r="G28" s="4"/>
      <c r="H28" s="5">
        <f t="shared" si="1"/>
        <v>157177.44016000011</v>
      </c>
      <c r="I28" s="7"/>
    </row>
    <row r="29" spans="1:9" ht="18" x14ac:dyDescent="0.25">
      <c r="A29" s="1">
        <v>42794</v>
      </c>
      <c r="C29">
        <v>0.10559</v>
      </c>
      <c r="D29" s="2">
        <v>5823587</v>
      </c>
      <c r="E29" s="2"/>
      <c r="F29" s="4">
        <f t="shared" si="0"/>
        <v>614912.55133000005</v>
      </c>
      <c r="G29" s="4"/>
      <c r="H29" s="5">
        <f t="shared" si="1"/>
        <v>-183673.80589000008</v>
      </c>
      <c r="I29" s="7"/>
    </row>
    <row r="30" spans="1:9" ht="18" x14ac:dyDescent="0.25">
      <c r="A30" s="1">
        <v>42825</v>
      </c>
      <c r="C30">
        <v>8.4089999999999998E-2</v>
      </c>
      <c r="D30" s="2">
        <v>6477220</v>
      </c>
      <c r="E30" s="2"/>
      <c r="F30" s="4">
        <f t="shared" si="0"/>
        <v>544669.42980000004</v>
      </c>
      <c r="G30" s="4"/>
      <c r="H30" s="5">
        <f t="shared" si="1"/>
        <v>70243.121530000004</v>
      </c>
      <c r="I30" s="7"/>
    </row>
    <row r="31" spans="1:9" ht="18" x14ac:dyDescent="0.25">
      <c r="A31" s="1">
        <v>42855</v>
      </c>
      <c r="C31">
        <v>6.8739999999999996E-2</v>
      </c>
      <c r="D31" s="2">
        <v>6153079</v>
      </c>
      <c r="E31" s="2"/>
      <c r="F31" s="4">
        <f t="shared" si="0"/>
        <v>422962.65045999998</v>
      </c>
      <c r="G31" s="4"/>
      <c r="H31" s="5">
        <f t="shared" si="1"/>
        <v>121706.77934000007</v>
      </c>
      <c r="I31" s="7"/>
    </row>
    <row r="32" spans="1:9" ht="18" x14ac:dyDescent="0.25">
      <c r="A32" s="1">
        <v>42886</v>
      </c>
      <c r="C32">
        <v>0.10623</v>
      </c>
      <c r="D32" s="2">
        <v>6051472</v>
      </c>
      <c r="E32" s="2"/>
      <c r="F32" s="4">
        <f t="shared" si="0"/>
        <v>642847.87056000007</v>
      </c>
      <c r="G32" s="4"/>
      <c r="H32" s="5">
        <f t="shared" si="1"/>
        <v>-219885.22010000009</v>
      </c>
      <c r="I32" s="7"/>
    </row>
    <row r="33" spans="1:11" ht="18" x14ac:dyDescent="0.25">
      <c r="A33" s="1">
        <v>42916</v>
      </c>
      <c r="C33">
        <v>0.11953999999999999</v>
      </c>
      <c r="D33" s="2">
        <v>5719264</v>
      </c>
      <c r="E33" s="2"/>
      <c r="F33" s="4">
        <f t="shared" si="0"/>
        <v>683680.81855999993</v>
      </c>
      <c r="G33" s="4"/>
      <c r="H33" s="5">
        <f t="shared" si="1"/>
        <v>-40832.947999999858</v>
      </c>
      <c r="I33" s="6">
        <f>SUM(H4:H33)</f>
        <v>-258530.65790479991</v>
      </c>
    </row>
    <row r="34" spans="1:11" x14ac:dyDescent="0.25">
      <c r="D34" s="2"/>
      <c r="E34" s="4"/>
      <c r="F34" s="4"/>
      <c r="G34" s="4"/>
      <c r="H34" s="5"/>
    </row>
    <row r="35" spans="1:11" x14ac:dyDescent="0.25">
      <c r="D35" s="2"/>
      <c r="E35" s="4"/>
      <c r="F35" s="4"/>
      <c r="G35" s="4"/>
      <c r="H35" s="5"/>
      <c r="I35" s="5"/>
      <c r="K35" s="5"/>
    </row>
    <row r="36" spans="1:11" ht="18.75" x14ac:dyDescent="0.3">
      <c r="A36" s="3" t="s">
        <v>10</v>
      </c>
      <c r="D36" s="2"/>
      <c r="E36" s="6">
        <v>-500430.34</v>
      </c>
      <c r="F36" s="4"/>
      <c r="G36" s="4"/>
      <c r="H36" s="5"/>
    </row>
    <row r="37" spans="1:11" x14ac:dyDescent="0.25">
      <c r="D37" s="2"/>
      <c r="E37" s="4"/>
      <c r="F37" s="4"/>
      <c r="G37" s="4"/>
      <c r="H37" s="5"/>
    </row>
    <row r="38" spans="1:11" x14ac:dyDescent="0.25">
      <c r="D38" s="2"/>
      <c r="E38" s="4"/>
      <c r="F38" s="4"/>
      <c r="G38" s="4"/>
      <c r="H38" s="5"/>
    </row>
    <row r="39" spans="1:11" ht="18.75" x14ac:dyDescent="0.3">
      <c r="A39" s="3" t="s">
        <v>11</v>
      </c>
      <c r="D39" s="2"/>
      <c r="E39" s="6">
        <f>I33-E36</f>
        <v>241899.68209520011</v>
      </c>
      <c r="F39" s="4"/>
      <c r="G39" s="4"/>
      <c r="H39" s="5"/>
    </row>
    <row r="40" spans="1:11" ht="18.75" x14ac:dyDescent="0.3">
      <c r="A40" s="3" t="s">
        <v>12</v>
      </c>
      <c r="E40" s="6">
        <f>-I27+E39</f>
        <v>405165.70704000018</v>
      </c>
    </row>
    <row r="42" spans="1:11" x14ac:dyDescent="0.25">
      <c r="D42" s="2"/>
    </row>
    <row r="43" spans="1:11" x14ac:dyDescent="0.25">
      <c r="D4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7"/>
  <sheetViews>
    <sheetView workbookViewId="0">
      <selection activeCell="A9" sqref="A9"/>
    </sheetView>
  </sheetViews>
  <sheetFormatPr defaultRowHeight="15" x14ac:dyDescent="0.25"/>
  <cols>
    <col min="4" max="4" width="15" customWidth="1"/>
  </cols>
  <sheetData>
    <row r="5" spans="1:4" x14ac:dyDescent="0.25">
      <c r="A5" t="s">
        <v>13</v>
      </c>
      <c r="D5" s="8">
        <v>106743638</v>
      </c>
    </row>
    <row r="7" spans="1:4" x14ac:dyDescent="0.25">
      <c r="A7" t="s">
        <v>14</v>
      </c>
      <c r="D7" s="8">
        <v>100777475</v>
      </c>
    </row>
    <row r="9" spans="1:4" x14ac:dyDescent="0.25">
      <c r="A9" t="s">
        <v>19</v>
      </c>
      <c r="D9">
        <f>D5/D7</f>
        <v>1.0592013542708825</v>
      </c>
    </row>
    <row r="11" spans="1:4" x14ac:dyDescent="0.25">
      <c r="A11" t="s">
        <v>15</v>
      </c>
      <c r="D11">
        <v>1.0656000000000001</v>
      </c>
    </row>
    <row r="13" spans="1:4" x14ac:dyDescent="0.25">
      <c r="A13" t="s">
        <v>16</v>
      </c>
      <c r="D13">
        <f>D11-D9</f>
        <v>6.3986457291176357E-3</v>
      </c>
    </row>
    <row r="15" spans="1:4" x14ac:dyDescent="0.25">
      <c r="A15" t="s">
        <v>17</v>
      </c>
      <c r="D15" s="9">
        <v>6144924.8900000006</v>
      </c>
    </row>
    <row r="17" spans="1:4" x14ac:dyDescent="0.25">
      <c r="A17" t="s">
        <v>18</v>
      </c>
      <c r="D17" s="5">
        <f>D15*D13</f>
        <v>39319.197403147162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Unbilled Calculations</vt:lpstr>
      <vt:lpstr>Losses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Raymond Petersen</cp:lastModifiedBy>
  <cp:lastPrinted>2018-10-19T13:53:20Z</cp:lastPrinted>
  <dcterms:created xsi:type="dcterms:W3CDTF">2013-06-13T20:32:54Z</dcterms:created>
  <dcterms:modified xsi:type="dcterms:W3CDTF">2019-01-18T18:38:30Z</dcterms:modified>
</cp:coreProperties>
</file>