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tm\Common\Rate Application\2019 IRM\Submission\#2 IR\"/>
    </mc:Choice>
  </mc:AlternateContent>
  <bookViews>
    <workbookView xWindow="0" yWindow="0" windowWidth="25200" windowHeight="11925"/>
  </bookViews>
  <sheets>
    <sheet name="Lost Revenue Calculation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7" i="1"/>
  <c r="R6" i="1"/>
  <c r="R7" i="1"/>
  <c r="R8" i="1"/>
  <c r="R9" i="1"/>
  <c r="R10" i="1"/>
  <c r="R11" i="1"/>
  <c r="R12" i="1"/>
  <c r="R13" i="1"/>
  <c r="R14" i="1"/>
  <c r="R15" i="1"/>
  <c r="R16" i="1"/>
  <c r="R17" i="1"/>
  <c r="V6" i="1"/>
  <c r="V7" i="1"/>
  <c r="V8" i="1"/>
  <c r="V9" i="1"/>
  <c r="V10" i="1"/>
  <c r="V11" i="1"/>
  <c r="V12" i="1"/>
  <c r="V13" i="1"/>
  <c r="V14" i="1"/>
  <c r="V15" i="1"/>
  <c r="V16" i="1"/>
  <c r="V17" i="1"/>
  <c r="Y92" i="1"/>
  <c r="W92" i="1"/>
  <c r="U92" i="1"/>
  <c r="Q92" i="1"/>
  <c r="Y91" i="1"/>
  <c r="W91" i="1"/>
  <c r="U91" i="1"/>
  <c r="Q91" i="1"/>
  <c r="N91" i="1"/>
  <c r="M91" i="1"/>
  <c r="J91" i="1"/>
  <c r="Y90" i="1"/>
  <c r="W90" i="1"/>
  <c r="U90" i="1"/>
  <c r="Q90" i="1"/>
  <c r="N90" i="1"/>
  <c r="J90" i="1"/>
  <c r="Y89" i="1"/>
  <c r="W89" i="1"/>
  <c r="U89" i="1"/>
  <c r="Q89" i="1"/>
  <c r="N89" i="1"/>
  <c r="J89" i="1"/>
  <c r="Y88" i="1"/>
  <c r="W88" i="1"/>
  <c r="U88" i="1"/>
  <c r="Q88" i="1"/>
  <c r="N88" i="1"/>
  <c r="K88" i="1"/>
  <c r="J88" i="1"/>
  <c r="Y87" i="1"/>
  <c r="W87" i="1"/>
  <c r="U87" i="1"/>
  <c r="Q87" i="1"/>
  <c r="N87" i="1"/>
  <c r="J87" i="1"/>
  <c r="Y86" i="1"/>
  <c r="W86" i="1"/>
  <c r="U86" i="1"/>
  <c r="Q86" i="1"/>
  <c r="N86" i="1"/>
  <c r="J86" i="1"/>
  <c r="Y85" i="1"/>
  <c r="W85" i="1"/>
  <c r="U85" i="1"/>
  <c r="Q85" i="1"/>
  <c r="I85" i="1"/>
  <c r="G85" i="1"/>
  <c r="Y84" i="1"/>
  <c r="U84" i="1"/>
  <c r="Q84" i="1"/>
  <c r="M84" i="1"/>
  <c r="I84" i="1"/>
  <c r="Y83" i="1"/>
  <c r="U83" i="1"/>
  <c r="Q83" i="1"/>
  <c r="M83" i="1"/>
  <c r="Y82" i="1"/>
  <c r="U82" i="1"/>
  <c r="Q82" i="1"/>
  <c r="M82" i="1"/>
  <c r="J82" i="1"/>
  <c r="I82" i="1"/>
  <c r="E82" i="1"/>
  <c r="Y81" i="1"/>
  <c r="U81" i="1"/>
  <c r="Q81" i="1"/>
  <c r="Q94" i="1" s="1"/>
  <c r="M81" i="1"/>
  <c r="J81" i="1"/>
  <c r="U79" i="1"/>
  <c r="Q79" i="1"/>
  <c r="I79" i="1"/>
  <c r="G79" i="1"/>
  <c r="V77" i="1"/>
  <c r="R77" i="1"/>
  <c r="AA77" i="1" s="1"/>
  <c r="B77" i="1"/>
  <c r="O76" i="1"/>
  <c r="B76" i="1"/>
  <c r="V75" i="1"/>
  <c r="R75" i="1"/>
  <c r="AA75" i="1" s="1"/>
  <c r="B75" i="1"/>
  <c r="V74" i="1"/>
  <c r="R74" i="1"/>
  <c r="AA74" i="1" s="1"/>
  <c r="B74" i="1"/>
  <c r="C73" i="1"/>
  <c r="O73" i="1" s="1"/>
  <c r="B73" i="1"/>
  <c r="V72" i="1"/>
  <c r="R72" i="1"/>
  <c r="AA72" i="1" s="1"/>
  <c r="B72" i="1"/>
  <c r="V71" i="1"/>
  <c r="R71" i="1"/>
  <c r="AA71" i="1" s="1"/>
  <c r="B71" i="1"/>
  <c r="V70" i="1"/>
  <c r="R70" i="1"/>
  <c r="B70" i="1"/>
  <c r="E79" i="1"/>
  <c r="C69" i="1"/>
  <c r="B69" i="1"/>
  <c r="Z68" i="1"/>
  <c r="V68" i="1"/>
  <c r="R68" i="1"/>
  <c r="AA68" i="1" s="1"/>
  <c r="B68" i="1"/>
  <c r="Z67" i="1"/>
  <c r="V67" i="1"/>
  <c r="R67" i="1"/>
  <c r="AA67" i="1" s="1"/>
  <c r="B67" i="1"/>
  <c r="O66" i="1"/>
  <c r="S66" i="1" s="1"/>
  <c r="B66" i="1"/>
  <c r="Y64" i="1"/>
  <c r="U64" i="1"/>
  <c r="Q64" i="1"/>
  <c r="J64" i="1"/>
  <c r="I64" i="1"/>
  <c r="F64" i="1"/>
  <c r="E64" i="1"/>
  <c r="S63" i="1"/>
  <c r="V62" i="1"/>
  <c r="R62" i="1"/>
  <c r="AA62" i="1" s="1"/>
  <c r="O62" i="1"/>
  <c r="S62" i="1" s="1"/>
  <c r="G62" i="1"/>
  <c r="B62" i="1"/>
  <c r="C61" i="1"/>
  <c r="O61" i="1" s="1"/>
  <c r="B61" i="1"/>
  <c r="O60" i="1"/>
  <c r="R60" i="1" s="1"/>
  <c r="B60" i="1"/>
  <c r="O59" i="1"/>
  <c r="S59" i="1" s="1"/>
  <c r="V59" i="1" s="1"/>
  <c r="G59" i="1"/>
  <c r="B59" i="1"/>
  <c r="C58" i="1"/>
  <c r="O58" i="1" s="1"/>
  <c r="B58" i="1"/>
  <c r="O57" i="1"/>
  <c r="S57" i="1" s="1"/>
  <c r="V57" i="1" s="1"/>
  <c r="B57" i="1"/>
  <c r="O56" i="1"/>
  <c r="S56" i="1" s="1"/>
  <c r="V56" i="1" s="1"/>
  <c r="B56" i="1"/>
  <c r="O55" i="1"/>
  <c r="R55" i="1" s="1"/>
  <c r="B55" i="1"/>
  <c r="C54" i="1"/>
  <c r="B54" i="1"/>
  <c r="O53" i="1"/>
  <c r="S53" i="1" s="1"/>
  <c r="V53" i="1" s="1"/>
  <c r="B53" i="1"/>
  <c r="O52" i="1"/>
  <c r="S52" i="1" s="1"/>
  <c r="B52" i="1"/>
  <c r="C51" i="1"/>
  <c r="O51" i="1" s="1"/>
  <c r="B51" i="1"/>
  <c r="Y49" i="1"/>
  <c r="U49" i="1"/>
  <c r="Q49" i="1"/>
  <c r="N49" i="1"/>
  <c r="M49" i="1"/>
  <c r="J49" i="1"/>
  <c r="F49" i="1"/>
  <c r="E49" i="1"/>
  <c r="V47" i="1"/>
  <c r="R47" i="1"/>
  <c r="AA47" i="1" s="1"/>
  <c r="O47" i="1"/>
  <c r="S47" i="1" s="1"/>
  <c r="K47" i="1"/>
  <c r="B47" i="1"/>
  <c r="V46" i="1"/>
  <c r="R46" i="1"/>
  <c r="AA46" i="1" s="1"/>
  <c r="O46" i="1"/>
  <c r="S46" i="1" s="1"/>
  <c r="K46" i="1"/>
  <c r="B46" i="1"/>
  <c r="V45" i="1"/>
  <c r="R45" i="1"/>
  <c r="AA45" i="1" s="1"/>
  <c r="O45" i="1"/>
  <c r="S45" i="1" s="1"/>
  <c r="K45" i="1"/>
  <c r="G45" i="1"/>
  <c r="B45" i="1"/>
  <c r="C44" i="1"/>
  <c r="O44" i="1" s="1"/>
  <c r="B44" i="1"/>
  <c r="C43" i="1"/>
  <c r="O43" i="1" s="1"/>
  <c r="B43" i="1"/>
  <c r="O42" i="1"/>
  <c r="S42" i="1" s="1"/>
  <c r="V42" i="1" s="1"/>
  <c r="K42" i="1"/>
  <c r="B42" i="1"/>
  <c r="O41" i="1"/>
  <c r="S41" i="1" s="1"/>
  <c r="V41" i="1" s="1"/>
  <c r="K41" i="1"/>
  <c r="G41" i="1"/>
  <c r="B41" i="1"/>
  <c r="K40" i="1"/>
  <c r="C40" i="1"/>
  <c r="O40" i="1" s="1"/>
  <c r="B40" i="1"/>
  <c r="O39" i="1"/>
  <c r="S39" i="1" s="1"/>
  <c r="W39" i="1" s="1"/>
  <c r="Z39" i="1" s="1"/>
  <c r="AA39" i="1" s="1"/>
  <c r="B39" i="1"/>
  <c r="O38" i="1"/>
  <c r="S38" i="1" s="1"/>
  <c r="W38" i="1" s="1"/>
  <c r="Z38" i="1" s="1"/>
  <c r="AA38" i="1" s="1"/>
  <c r="B38" i="1"/>
  <c r="O37" i="1"/>
  <c r="B37" i="1"/>
  <c r="O36" i="1"/>
  <c r="S36" i="1" s="1"/>
  <c r="B36" i="1"/>
  <c r="Y34" i="1"/>
  <c r="U34" i="1"/>
  <c r="Q34" i="1"/>
  <c r="N34" i="1"/>
  <c r="M34" i="1"/>
  <c r="K34" i="1"/>
  <c r="J34" i="1"/>
  <c r="F34" i="1"/>
  <c r="K32" i="1"/>
  <c r="G32" i="1"/>
  <c r="C32" i="1"/>
  <c r="O32" i="1" s="1"/>
  <c r="B32" i="1"/>
  <c r="K31" i="1"/>
  <c r="G31" i="1"/>
  <c r="C31" i="1"/>
  <c r="O31" i="1" s="1"/>
  <c r="R31" i="1" s="1"/>
  <c r="B31" i="1"/>
  <c r="K30" i="1"/>
  <c r="G30" i="1"/>
  <c r="C30" i="1"/>
  <c r="B30" i="1"/>
  <c r="M29" i="1"/>
  <c r="K29" i="1"/>
  <c r="G29" i="1"/>
  <c r="C29" i="1"/>
  <c r="O29" i="1" s="1"/>
  <c r="B29" i="1"/>
  <c r="K28" i="1"/>
  <c r="G28" i="1"/>
  <c r="C28" i="1"/>
  <c r="O28" i="1" s="1"/>
  <c r="S28" i="1" s="1"/>
  <c r="V28" i="1" s="1"/>
  <c r="B28" i="1"/>
  <c r="M27" i="1"/>
  <c r="K27" i="1"/>
  <c r="I87" i="1"/>
  <c r="G27" i="1"/>
  <c r="C27" i="1"/>
  <c r="O27" i="1" s="1"/>
  <c r="B27" i="1"/>
  <c r="K26" i="1"/>
  <c r="G26" i="1"/>
  <c r="C26" i="1"/>
  <c r="O26" i="1" s="1"/>
  <c r="B26" i="1"/>
  <c r="K25" i="1"/>
  <c r="G25" i="1"/>
  <c r="C25" i="1"/>
  <c r="O25" i="1" s="1"/>
  <c r="B25" i="1"/>
  <c r="C24" i="1"/>
  <c r="B24" i="1"/>
  <c r="C23" i="1"/>
  <c r="O23" i="1" s="1"/>
  <c r="R23" i="1" s="1"/>
  <c r="B23" i="1"/>
  <c r="G22" i="1"/>
  <c r="C22" i="1"/>
  <c r="O22" i="1" s="1"/>
  <c r="B22" i="1"/>
  <c r="G21" i="1"/>
  <c r="E34" i="1"/>
  <c r="C21" i="1"/>
  <c r="B21" i="1"/>
  <c r="Y19" i="1"/>
  <c r="U19" i="1"/>
  <c r="Q19" i="1"/>
  <c r="F19" i="1"/>
  <c r="M92" i="1"/>
  <c r="K17" i="1"/>
  <c r="K92" i="1" s="1"/>
  <c r="I92" i="1"/>
  <c r="G17" i="1"/>
  <c r="C17" i="1"/>
  <c r="K16" i="1"/>
  <c r="I91" i="1"/>
  <c r="G16" i="1"/>
  <c r="E91" i="1"/>
  <c r="M90" i="1"/>
  <c r="K15" i="1"/>
  <c r="G15" i="1"/>
  <c r="E90" i="1"/>
  <c r="C15" i="1"/>
  <c r="O15" i="1" s="1"/>
  <c r="B15" i="1"/>
  <c r="M89" i="1"/>
  <c r="G14" i="1"/>
  <c r="C14" i="1"/>
  <c r="O14" i="1" s="1"/>
  <c r="B14" i="1"/>
  <c r="M88" i="1"/>
  <c r="K13" i="1"/>
  <c r="I88" i="1"/>
  <c r="G13" i="1"/>
  <c r="G88" i="1" s="1"/>
  <c r="E88" i="1"/>
  <c r="C13" i="1"/>
  <c r="O13" i="1" s="1"/>
  <c r="B13" i="1"/>
  <c r="M87" i="1"/>
  <c r="K12" i="1"/>
  <c r="K87" i="1" s="1"/>
  <c r="G12" i="1"/>
  <c r="E87" i="1"/>
  <c r="C12" i="1"/>
  <c r="B12" i="1"/>
  <c r="K11" i="1"/>
  <c r="K86" i="1" s="1"/>
  <c r="I86" i="1"/>
  <c r="G11" i="1"/>
  <c r="G86" i="1" s="1"/>
  <c r="E86" i="1"/>
  <c r="C11" i="1"/>
  <c r="O11" i="1" s="1"/>
  <c r="S11" i="1" s="1"/>
  <c r="B11" i="1"/>
  <c r="M85" i="1"/>
  <c r="K10" i="1"/>
  <c r="K85" i="1" s="1"/>
  <c r="G10" i="1"/>
  <c r="C10" i="1"/>
  <c r="O10" i="1" s="1"/>
  <c r="K9" i="1"/>
  <c r="K84" i="1" s="1"/>
  <c r="G9" i="1"/>
  <c r="G84" i="1" s="1"/>
  <c r="C9" i="1"/>
  <c r="O9" i="1" s="1"/>
  <c r="B9" i="1"/>
  <c r="N84" i="1" s="1"/>
  <c r="K8" i="1"/>
  <c r="K83" i="1" s="1"/>
  <c r="I83" i="1"/>
  <c r="G8" i="1"/>
  <c r="G83" i="1" s="1"/>
  <c r="E83" i="1"/>
  <c r="K7" i="1"/>
  <c r="K82" i="1" s="1"/>
  <c r="G7" i="1"/>
  <c r="C7" i="1"/>
  <c r="O7" i="1" s="1"/>
  <c r="B7" i="1"/>
  <c r="K6" i="1"/>
  <c r="K81" i="1" s="1"/>
  <c r="I81" i="1"/>
  <c r="G6" i="1"/>
  <c r="G81" i="1" s="1"/>
  <c r="E81" i="1"/>
  <c r="C6" i="1"/>
  <c r="O6" i="1" s="1"/>
  <c r="B6" i="1"/>
  <c r="B79" i="1" l="1"/>
  <c r="C84" i="1"/>
  <c r="C87" i="1"/>
  <c r="G87" i="1"/>
  <c r="G82" i="1"/>
  <c r="C90" i="1"/>
  <c r="K49" i="1"/>
  <c r="S55" i="1"/>
  <c r="V55" i="1" s="1"/>
  <c r="AA55" i="1" s="1"/>
  <c r="R57" i="1"/>
  <c r="AA57" i="1" s="1"/>
  <c r="B81" i="1"/>
  <c r="J9" i="1"/>
  <c r="J84" i="1" s="1"/>
  <c r="S31" i="1"/>
  <c r="V31" i="1" s="1"/>
  <c r="AA31" i="1" s="1"/>
  <c r="B49" i="1"/>
  <c r="C81" i="1"/>
  <c r="M19" i="1"/>
  <c r="O49" i="1"/>
  <c r="B88" i="1"/>
  <c r="E19" i="1"/>
  <c r="B89" i="1"/>
  <c r="G91" i="1"/>
  <c r="G19" i="1"/>
  <c r="B87" i="1"/>
  <c r="G64" i="1"/>
  <c r="C79" i="1"/>
  <c r="I19" i="1"/>
  <c r="E89" i="1"/>
  <c r="K91" i="1"/>
  <c r="G34" i="1"/>
  <c r="I34" i="1"/>
  <c r="B8" i="1"/>
  <c r="N83" i="1" s="1"/>
  <c r="I89" i="1"/>
  <c r="B17" i="1"/>
  <c r="N92" i="1" s="1"/>
  <c r="B82" i="1"/>
  <c r="C64" i="1"/>
  <c r="C8" i="1"/>
  <c r="O8" i="1" s="1"/>
  <c r="S8" i="1" s="1"/>
  <c r="K14" i="1"/>
  <c r="K89" i="1" s="1"/>
  <c r="B90" i="1"/>
  <c r="S60" i="1"/>
  <c r="V60" i="1" s="1"/>
  <c r="AA60" i="1" s="1"/>
  <c r="AA70" i="1"/>
  <c r="M86" i="1"/>
  <c r="M94" i="1" s="1"/>
  <c r="W66" i="1"/>
  <c r="Z66" i="1" s="1"/>
  <c r="V66" i="1"/>
  <c r="R61" i="1"/>
  <c r="S61" i="1"/>
  <c r="V61" i="1" s="1"/>
  <c r="S25" i="1"/>
  <c r="V25" i="1" s="1"/>
  <c r="R25" i="1"/>
  <c r="AA25" i="1" s="1"/>
  <c r="W36" i="1"/>
  <c r="N82" i="1"/>
  <c r="O90" i="1"/>
  <c r="S7" i="1"/>
  <c r="O82" i="1"/>
  <c r="S58" i="1"/>
  <c r="V58" i="1" s="1"/>
  <c r="R58" i="1"/>
  <c r="AA58" i="1" s="1"/>
  <c r="R32" i="1"/>
  <c r="S32" i="1"/>
  <c r="V32" i="1" s="1"/>
  <c r="R43" i="1"/>
  <c r="S43" i="1"/>
  <c r="V43" i="1" s="1"/>
  <c r="W52" i="1"/>
  <c r="Z52" i="1" s="1"/>
  <c r="V52" i="1"/>
  <c r="O89" i="1"/>
  <c r="S14" i="1"/>
  <c r="S22" i="1"/>
  <c r="R22" i="1"/>
  <c r="S27" i="1"/>
  <c r="V27" i="1" s="1"/>
  <c r="R27" i="1"/>
  <c r="AA27" i="1" s="1"/>
  <c r="S26" i="1"/>
  <c r="V26" i="1" s="1"/>
  <c r="R26" i="1"/>
  <c r="W53" i="1"/>
  <c r="Z53" i="1" s="1"/>
  <c r="S51" i="1"/>
  <c r="R51" i="1"/>
  <c r="S9" i="1"/>
  <c r="I90" i="1"/>
  <c r="O85" i="1"/>
  <c r="B34" i="1"/>
  <c r="C85" i="1"/>
  <c r="O12" i="1"/>
  <c r="R41" i="1"/>
  <c r="AA41" i="1" s="1"/>
  <c r="S44" i="1"/>
  <c r="V44" i="1" s="1"/>
  <c r="R44" i="1"/>
  <c r="AA44" i="1" s="1"/>
  <c r="R52" i="1"/>
  <c r="B64" i="1"/>
  <c r="R66" i="1"/>
  <c r="S73" i="1"/>
  <c r="V73" i="1" s="1"/>
  <c r="R73" i="1"/>
  <c r="AA73" i="1" s="1"/>
  <c r="C89" i="1"/>
  <c r="S13" i="1"/>
  <c r="O88" i="1"/>
  <c r="Y94" i="1"/>
  <c r="S10" i="1"/>
  <c r="S40" i="1"/>
  <c r="V40" i="1" s="1"/>
  <c r="R40" i="1"/>
  <c r="O24" i="1"/>
  <c r="G90" i="1"/>
  <c r="C82" i="1"/>
  <c r="R28" i="1"/>
  <c r="AA28" i="1" s="1"/>
  <c r="K90" i="1"/>
  <c r="K94" i="1" s="1"/>
  <c r="C34" i="1"/>
  <c r="S23" i="1"/>
  <c r="C88" i="1"/>
  <c r="R56" i="1"/>
  <c r="AA56" i="1" s="1"/>
  <c r="B83" i="1"/>
  <c r="J8" i="1"/>
  <c r="R59" i="1"/>
  <c r="AA59" i="1" s="1"/>
  <c r="O30" i="1"/>
  <c r="S76" i="1"/>
  <c r="V76" i="1" s="1"/>
  <c r="R76" i="1"/>
  <c r="AA76" i="1" s="1"/>
  <c r="O54" i="1"/>
  <c r="S15" i="1"/>
  <c r="S29" i="1"/>
  <c r="V29" i="1" s="1"/>
  <c r="R29" i="1"/>
  <c r="AA29" i="1" s="1"/>
  <c r="K19" i="1"/>
  <c r="S37" i="1"/>
  <c r="W37" i="1" s="1"/>
  <c r="Z37" i="1" s="1"/>
  <c r="AA37" i="1" s="1"/>
  <c r="O86" i="1"/>
  <c r="O69" i="1"/>
  <c r="O84" i="1" s="1"/>
  <c r="C49" i="1"/>
  <c r="B86" i="1"/>
  <c r="E85" i="1"/>
  <c r="B10" i="1"/>
  <c r="S6" i="1"/>
  <c r="O17" i="1"/>
  <c r="C92" i="1"/>
  <c r="I49" i="1"/>
  <c r="G44" i="1"/>
  <c r="G49" i="1" s="1"/>
  <c r="B84" i="1"/>
  <c r="E92" i="1"/>
  <c r="O21" i="1"/>
  <c r="G92" i="1"/>
  <c r="N81" i="1"/>
  <c r="E84" i="1"/>
  <c r="B16" i="1"/>
  <c r="B91" i="1" s="1"/>
  <c r="C86" i="1"/>
  <c r="C16" i="1"/>
  <c r="J17" i="1"/>
  <c r="U94" i="1"/>
  <c r="R42" i="1"/>
  <c r="AA42" i="1" s="1"/>
  <c r="R53" i="1"/>
  <c r="AA26" i="1" l="1"/>
  <c r="I94" i="1"/>
  <c r="O83" i="1"/>
  <c r="C83" i="1"/>
  <c r="E94" i="1"/>
  <c r="B92" i="1"/>
  <c r="AA52" i="1"/>
  <c r="R83" i="1"/>
  <c r="W6" i="1"/>
  <c r="B85" i="1"/>
  <c r="B94" i="1" s="1"/>
  <c r="J10" i="1"/>
  <c r="J19" i="1" s="1"/>
  <c r="AA66" i="1"/>
  <c r="B19" i="1"/>
  <c r="R49" i="1"/>
  <c r="AA40" i="1"/>
  <c r="R81" i="1"/>
  <c r="V51" i="1"/>
  <c r="W51" i="1"/>
  <c r="C91" i="1"/>
  <c r="O16" i="1"/>
  <c r="C19" i="1"/>
  <c r="S54" i="1"/>
  <c r="R54" i="1"/>
  <c r="R64" i="1" s="1"/>
  <c r="O64" i="1"/>
  <c r="R24" i="1"/>
  <c r="S24" i="1"/>
  <c r="S49" i="1"/>
  <c r="V49" i="1"/>
  <c r="AA43" i="1"/>
  <c r="W49" i="1"/>
  <c r="Z36" i="1"/>
  <c r="R86" i="1"/>
  <c r="AA11" i="1"/>
  <c r="AA86" i="1" s="1"/>
  <c r="S30" i="1"/>
  <c r="V30" i="1" s="1"/>
  <c r="R30" i="1"/>
  <c r="AA30" i="1" s="1"/>
  <c r="S85" i="1"/>
  <c r="V85" i="1"/>
  <c r="R90" i="1"/>
  <c r="S21" i="1"/>
  <c r="R21" i="1"/>
  <c r="O34" i="1"/>
  <c r="S69" i="1"/>
  <c r="R69" i="1"/>
  <c r="R79" i="1" s="1"/>
  <c r="O79" i="1"/>
  <c r="O87" i="1"/>
  <c r="S12" i="1"/>
  <c r="W22" i="1"/>
  <c r="Z22" i="1" s="1"/>
  <c r="V22" i="1"/>
  <c r="AA32" i="1"/>
  <c r="J83" i="1"/>
  <c r="S86" i="1"/>
  <c r="R88" i="1"/>
  <c r="V86" i="1"/>
  <c r="S88" i="1"/>
  <c r="V88" i="1"/>
  <c r="W8" i="1"/>
  <c r="S83" i="1"/>
  <c r="G89" i="1"/>
  <c r="G94" i="1" s="1"/>
  <c r="AA61" i="1"/>
  <c r="AA53" i="1"/>
  <c r="W23" i="1"/>
  <c r="Z23" i="1" s="1"/>
  <c r="V23" i="1"/>
  <c r="AA23" i="1" s="1"/>
  <c r="W9" i="1"/>
  <c r="R85" i="1"/>
  <c r="R92" i="1"/>
  <c r="S17" i="1"/>
  <c r="O92" i="1"/>
  <c r="R89" i="1"/>
  <c r="R82" i="1"/>
  <c r="O81" i="1"/>
  <c r="S89" i="1"/>
  <c r="V89" i="1"/>
  <c r="J92" i="1"/>
  <c r="O19" i="1"/>
  <c r="V90" i="1"/>
  <c r="S90" i="1"/>
  <c r="W7" i="1"/>
  <c r="S82" i="1"/>
  <c r="C94" i="1" l="1"/>
  <c r="V83" i="1"/>
  <c r="AA14" i="1"/>
  <c r="AA89" i="1" s="1"/>
  <c r="AA15" i="1"/>
  <c r="AA90" i="1" s="1"/>
  <c r="AA22" i="1"/>
  <c r="AA13" i="1"/>
  <c r="AA88" i="1" s="1"/>
  <c r="R34" i="1"/>
  <c r="W24" i="1"/>
  <c r="Z24" i="1" s="1"/>
  <c r="V24" i="1"/>
  <c r="V21" i="1"/>
  <c r="V34" i="1" s="1"/>
  <c r="W21" i="1"/>
  <c r="W81" i="1" s="1"/>
  <c r="S34" i="1"/>
  <c r="AA24" i="1"/>
  <c r="R84" i="1"/>
  <c r="S84" i="1"/>
  <c r="W69" i="1"/>
  <c r="Z69" i="1" s="1"/>
  <c r="Z79" i="1" s="1"/>
  <c r="V69" i="1"/>
  <c r="V79" i="1" s="1"/>
  <c r="S79" i="1"/>
  <c r="S16" i="1"/>
  <c r="O91" i="1"/>
  <c r="Z6" i="1"/>
  <c r="AA6" i="1" s="1"/>
  <c r="W19" i="1"/>
  <c r="V82" i="1"/>
  <c r="Z8" i="1"/>
  <c r="Z83" i="1" s="1"/>
  <c r="W83" i="1"/>
  <c r="AA17" i="1"/>
  <c r="AA92" i="1" s="1"/>
  <c r="W54" i="1"/>
  <c r="Z54" i="1" s="1"/>
  <c r="V54" i="1"/>
  <c r="V64" i="1" s="1"/>
  <c r="Z51" i="1"/>
  <c r="AA36" i="1"/>
  <c r="AA49" i="1" s="1"/>
  <c r="Z49" i="1"/>
  <c r="S92" i="1"/>
  <c r="V92" i="1"/>
  <c r="Z9" i="1"/>
  <c r="W82" i="1"/>
  <c r="Z7" i="1"/>
  <c r="Z82" i="1" s="1"/>
  <c r="AA10" i="1"/>
  <c r="AA85" i="1" s="1"/>
  <c r="J85" i="1"/>
  <c r="J94" i="1" s="1"/>
  <c r="N85" i="1"/>
  <c r="N94" i="1" s="1"/>
  <c r="N19" i="1"/>
  <c r="O94" i="1"/>
  <c r="R87" i="1"/>
  <c r="S81" i="1"/>
  <c r="S87" i="1"/>
  <c r="V87" i="1"/>
  <c r="S64" i="1"/>
  <c r="AA54" i="1" l="1"/>
  <c r="V84" i="1"/>
  <c r="W64" i="1"/>
  <c r="Z84" i="1"/>
  <c r="AA12" i="1"/>
  <c r="AA87" i="1" s="1"/>
  <c r="W34" i="1"/>
  <c r="Z21" i="1"/>
  <c r="Z34" i="1" s="1"/>
  <c r="Z64" i="1"/>
  <c r="AA51" i="1"/>
  <c r="AA64" i="1" s="1"/>
  <c r="V19" i="1"/>
  <c r="AA7" i="1"/>
  <c r="AA82" i="1" s="1"/>
  <c r="V81" i="1"/>
  <c r="V94" i="1" s="1"/>
  <c r="AA9" i="1"/>
  <c r="R91" i="1"/>
  <c r="R94" i="1" s="1"/>
  <c r="R19" i="1"/>
  <c r="AA69" i="1"/>
  <c r="AA79" i="1" s="1"/>
  <c r="S91" i="1"/>
  <c r="S94" i="1" s="1"/>
  <c r="V91" i="1"/>
  <c r="S19" i="1"/>
  <c r="W84" i="1"/>
  <c r="W94" i="1" s="1"/>
  <c r="Z19" i="1"/>
  <c r="AA8" i="1"/>
  <c r="AA83" i="1" s="1"/>
  <c r="AA16" i="1" l="1"/>
  <c r="AA91" i="1" s="1"/>
  <c r="AA84" i="1"/>
  <c r="Z81" i="1"/>
  <c r="Z94" i="1" s="1"/>
  <c r="AA95" i="1" s="1"/>
  <c r="AA19" i="1"/>
  <c r="AA21" i="1"/>
  <c r="AA34" i="1" l="1"/>
  <c r="AA81" i="1"/>
  <c r="AA94" i="1" s="1"/>
</calcChain>
</file>

<file path=xl/sharedStrings.xml><?xml version="1.0" encoding="utf-8"?>
<sst xmlns="http://schemas.openxmlformats.org/spreadsheetml/2006/main" count="114" uniqueCount="33">
  <si>
    <t xml:space="preserve">Calculation of Lost Revenue of Collection of Account Charges </t>
  </si>
  <si>
    <t>2016 COS</t>
  </si>
  <si>
    <t>Actual</t>
  </si>
  <si>
    <t xml:space="preserve">Actual </t>
  </si>
  <si>
    <t>Forecast</t>
  </si>
  <si>
    <t>2017-2021 Forecast</t>
  </si>
  <si>
    <t>Approved Revenue</t>
  </si>
  <si>
    <t xml:space="preserve">Number of Accounts </t>
  </si>
  <si>
    <t xml:space="preserve">Rate </t>
  </si>
  <si>
    <t>Actual Revenue</t>
  </si>
  <si>
    <t>Lost Revenue</t>
  </si>
  <si>
    <t xml:space="preserve"> Revenue</t>
  </si>
  <si>
    <t>Revenue</t>
  </si>
  <si>
    <t>Accumulated Lost Revenue</t>
  </si>
  <si>
    <t>Residential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</si>
  <si>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</si>
  <si>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</si>
  <si>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</si>
  <si>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</si>
  <si>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</si>
  <si>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</si>
  <si>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</si>
  <si>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</si>
  <si>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</si>
  <si>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</si>
  <si>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</si>
  <si>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</si>
  <si>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</si>
  <si>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Industrial</t>
  </si>
  <si>
    <t>Scattered Load</t>
  </si>
  <si>
    <t>Sentinel</t>
  </si>
  <si>
    <t>All Classes</t>
  </si>
  <si>
    <t>Ground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</si>
</sst>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2" fillId="2" borderId="6" xfId="0" applyFont="1" applyFill="1" applyBorder="1"/>
    <xf numFmtId="0" fontId="0" fillId="0" borderId="9" xfId="0" applyBorder="1"/>
    <xf numFmtId="164" fontId="0" fillId="0" borderId="10" xfId="0" applyNumberFormat="1" applyBorder="1"/>
    <xf numFmtId="164" fontId="0" fillId="0" borderId="0" xfId="1" applyNumberFormat="1" applyFont="1" applyFill="1" applyBorder="1"/>
    <xf numFmtId="164" fontId="0" fillId="3" borderId="10" xfId="1" applyNumberFormat="1" applyFont="1" applyFill="1" applyBorder="1"/>
    <xf numFmtId="164" fontId="0" fillId="0" borderId="10" xfId="1" applyNumberFormat="1" applyFont="1" applyFill="1" applyBorder="1"/>
    <xf numFmtId="0" fontId="0" fillId="0" borderId="10" xfId="0" applyBorder="1"/>
    <xf numFmtId="2" fontId="0" fillId="0" borderId="0" xfId="0" applyNumberFormat="1" applyBorder="1"/>
    <xf numFmtId="0" fontId="0" fillId="0" borderId="8" xfId="0" applyFill="1" applyBorder="1"/>
    <xf numFmtId="0" fontId="0" fillId="0" borderId="0" xfId="0" applyFill="1" applyBorder="1"/>
    <xf numFmtId="0" fontId="0" fillId="0" borderId="10" xfId="0" applyFill="1" applyBorder="1"/>
    <xf numFmtId="164" fontId="2" fillId="0" borderId="11" xfId="1" applyNumberFormat="1" applyFont="1" applyFill="1" applyBorder="1"/>
    <xf numFmtId="164" fontId="2" fillId="0" borderId="12" xfId="1" applyNumberFormat="1" applyFont="1" applyFill="1" applyBorder="1"/>
    <xf numFmtId="164" fontId="0" fillId="0" borderId="13" xfId="1" applyNumberFormat="1" applyFont="1" applyFill="1" applyBorder="1"/>
    <xf numFmtId="164" fontId="0" fillId="0" borderId="12" xfId="1" applyNumberFormat="1" applyFont="1" applyFill="1" applyBorder="1"/>
    <xf numFmtId="164" fontId="0" fillId="0" borderId="14" xfId="1" applyNumberFormat="1" applyFont="1" applyFill="1" applyBorder="1"/>
    <xf numFmtId="0" fontId="2" fillId="0" borderId="15" xfId="0" applyFont="1" applyBorder="1"/>
    <xf numFmtId="164" fontId="0" fillId="0" borderId="15" xfId="1" applyNumberFormat="1" applyFont="1" applyFill="1" applyBorder="1"/>
    <xf numFmtId="164" fontId="0" fillId="0" borderId="16" xfId="1" applyNumberFormat="1" applyFont="1" applyFill="1" applyBorder="1"/>
    <xf numFmtId="0" fontId="0" fillId="3" borderId="10" xfId="0" applyFill="1" applyBorder="1"/>
    <xf numFmtId="164" fontId="0" fillId="0" borderId="17" xfId="1" applyNumberFormat="1" applyFont="1" applyFill="1" applyBorder="1"/>
    <xf numFmtId="164" fontId="0" fillId="0" borderId="18" xfId="1" applyNumberFormat="1" applyFont="1" applyFill="1" applyBorder="1"/>
    <xf numFmtId="164" fontId="0" fillId="0" borderId="19" xfId="1" applyNumberFormat="1" applyFont="1" applyFill="1" applyBorder="1"/>
    <xf numFmtId="164" fontId="0" fillId="0" borderId="20" xfId="1" applyNumberFormat="1" applyFont="1" applyFill="1" applyBorder="1"/>
    <xf numFmtId="165" fontId="0" fillId="0" borderId="0" xfId="1" applyNumberFormat="1" applyFont="1" applyFill="1" applyBorder="1"/>
    <xf numFmtId="164" fontId="0" fillId="0" borderId="0" xfId="1" applyNumberFormat="1" applyFont="1" applyBorder="1"/>
    <xf numFmtId="0" fontId="0" fillId="0" borderId="21" xfId="0" applyBorder="1"/>
    <xf numFmtId="0" fontId="0" fillId="0" borderId="8" xfId="0" applyBorder="1"/>
    <xf numFmtId="0" fontId="0" fillId="0" borderId="15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11" xfId="0" applyBorder="1"/>
    <xf numFmtId="0" fontId="0" fillId="0" borderId="12" xfId="0" applyBorder="1"/>
    <xf numFmtId="1" fontId="0" fillId="0" borderId="13" xfId="0" applyNumberFormat="1" applyBorder="1"/>
    <xf numFmtId="0" fontId="0" fillId="0" borderId="13" xfId="0" applyBorder="1"/>
    <xf numFmtId="0" fontId="0" fillId="0" borderId="15" xfId="0" applyFill="1" applyBorder="1"/>
    <xf numFmtId="0" fontId="0" fillId="0" borderId="16" xfId="0" applyFill="1" applyBorder="1"/>
    <xf numFmtId="0" fontId="0" fillId="3" borderId="19" xfId="0" applyFill="1" applyBorder="1"/>
    <xf numFmtId="0" fontId="0" fillId="0" borderId="16" xfId="0" applyBorder="1"/>
    <xf numFmtId="1" fontId="0" fillId="0" borderId="12" xfId="0" applyNumberFormat="1" applyBorder="1"/>
    <xf numFmtId="164" fontId="0" fillId="0" borderId="19" xfId="0" applyNumberFormat="1" applyBorder="1"/>
    <xf numFmtId="164" fontId="1" fillId="0" borderId="13" xfId="1" applyNumberFormat="1" applyFont="1" applyFill="1" applyBorder="1"/>
    <xf numFmtId="164" fontId="2" fillId="0" borderId="13" xfId="1" applyNumberFormat="1" applyFont="1" applyFill="1" applyBorder="1"/>
    <xf numFmtId="0" fontId="2" fillId="0" borderId="13" xfId="0" applyFont="1" applyBorder="1"/>
    <xf numFmtId="164" fontId="2" fillId="0" borderId="12" xfId="1" applyNumberFormat="1" applyFont="1" applyBorder="1"/>
    <xf numFmtId="164" fontId="1" fillId="0" borderId="13" xfId="1" applyNumberFormat="1" applyFont="1" applyBorder="1"/>
    <xf numFmtId="164" fontId="2" fillId="0" borderId="13" xfId="1" applyNumberFormat="1" applyFont="1" applyBorder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6"/>
  <sheetViews>
    <sheetView tabSelected="1" workbookViewId="0">
      <pane xSplit="6" ySplit="4" topLeftCell="J68" activePane="bottomRight" state="frozenSplit"/>
      <selection pane="topRight" activeCell="G1" sqref="G1"/>
      <selection pane="bottomLeft" activeCell="A5" sqref="A5"/>
      <selection pane="bottomRight" activeCell="E88" sqref="E88"/>
    </sheetView>
  </sheetViews>
  <sheetFormatPr defaultRowHeight="15" x14ac:dyDescent="0.25"/>
  <cols>
    <col min="1" max="1" width="12.42578125" customWidth="1"/>
    <col min="2" max="2" width="10.85546875" customWidth="1"/>
    <col min="3" max="3" width="11" customWidth="1"/>
    <col min="4" max="4" width="11.140625" customWidth="1"/>
    <col min="5" max="5" width="11" customWidth="1"/>
    <col min="6" max="6" width="10.42578125" customWidth="1"/>
    <col min="7" max="7" width="10.85546875" customWidth="1"/>
    <col min="8" max="8" width="12" customWidth="1"/>
    <col min="9" max="9" width="9.5703125" customWidth="1"/>
    <col min="10" max="10" width="10.28515625" customWidth="1"/>
    <col min="11" max="11" width="10.7109375" customWidth="1"/>
    <col min="12" max="12" width="11.28515625" customWidth="1"/>
    <col min="13" max="13" width="8.85546875" bestFit="1" customWidth="1"/>
    <col min="14" max="14" width="10.7109375" customWidth="1"/>
    <col min="15" max="15" width="12.42578125" customWidth="1"/>
    <col min="16" max="16" width="10.5703125" customWidth="1"/>
    <col min="17" max="17" width="8.85546875" bestFit="1" customWidth="1"/>
    <col min="18" max="18" width="10.85546875" customWidth="1"/>
    <col min="19" max="19" width="10.7109375" customWidth="1"/>
    <col min="20" max="20" width="8.42578125" bestFit="1" customWidth="1"/>
    <col min="23" max="23" width="10.5703125" bestFit="1" customWidth="1"/>
    <col min="24" max="24" width="8.42578125" bestFit="1" customWidth="1"/>
    <col min="27" max="27" width="19.42578125" customWidth="1"/>
  </cols>
  <sheetData>
    <row r="1" spans="1:27" x14ac:dyDescent="0.25">
      <c r="E1" s="1" t="s">
        <v>0</v>
      </c>
    </row>
    <row r="2" spans="1:27" ht="18" customHeight="1" x14ac:dyDescent="0.25"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4"/>
    </row>
    <row r="3" spans="1:27" x14ac:dyDescent="0.25">
      <c r="A3" s="5"/>
      <c r="B3" s="6" t="s">
        <v>1</v>
      </c>
      <c r="C3" s="7">
        <v>2016</v>
      </c>
      <c r="D3" s="7" t="s">
        <v>2</v>
      </c>
      <c r="E3" s="7"/>
      <c r="F3" s="8"/>
      <c r="G3" s="7">
        <v>2017</v>
      </c>
      <c r="H3" s="7" t="s">
        <v>3</v>
      </c>
      <c r="I3" s="7"/>
      <c r="J3" s="8"/>
      <c r="K3" s="7">
        <v>2018</v>
      </c>
      <c r="L3" s="7" t="s">
        <v>3</v>
      </c>
      <c r="M3" s="7"/>
      <c r="N3" s="8"/>
      <c r="O3" s="7">
        <v>2019</v>
      </c>
      <c r="P3" s="7" t="s">
        <v>4</v>
      </c>
      <c r="Q3" s="7"/>
      <c r="R3" s="7"/>
      <c r="S3" s="9">
        <v>2020</v>
      </c>
      <c r="T3" s="7" t="s">
        <v>4</v>
      </c>
      <c r="U3" s="7"/>
      <c r="V3" s="8"/>
      <c r="W3" s="9">
        <v>2021</v>
      </c>
      <c r="X3" s="7" t="s">
        <v>4</v>
      </c>
      <c r="Y3" s="7"/>
      <c r="Z3" s="8"/>
      <c r="AA3" s="6" t="s">
        <v>5</v>
      </c>
    </row>
    <row r="4" spans="1:27" ht="30" x14ac:dyDescent="0.25">
      <c r="A4" s="10"/>
      <c r="B4" s="11" t="s">
        <v>6</v>
      </c>
      <c r="C4" s="12" t="s">
        <v>7</v>
      </c>
      <c r="D4" s="2" t="s">
        <v>8</v>
      </c>
      <c r="E4" s="12" t="s">
        <v>9</v>
      </c>
      <c r="F4" s="11" t="s">
        <v>10</v>
      </c>
      <c r="G4" s="12" t="s">
        <v>7</v>
      </c>
      <c r="H4" s="2" t="s">
        <v>8</v>
      </c>
      <c r="I4" s="12" t="s">
        <v>11</v>
      </c>
      <c r="J4" s="11" t="s">
        <v>10</v>
      </c>
      <c r="K4" s="12" t="s">
        <v>7</v>
      </c>
      <c r="L4" s="2" t="s">
        <v>8</v>
      </c>
      <c r="M4" s="12" t="s">
        <v>9</v>
      </c>
      <c r="N4" s="11" t="s">
        <v>10</v>
      </c>
      <c r="O4" s="12" t="s">
        <v>7</v>
      </c>
      <c r="P4" s="2" t="s">
        <v>8</v>
      </c>
      <c r="Q4" s="12" t="s">
        <v>12</v>
      </c>
      <c r="R4" s="13" t="s">
        <v>10</v>
      </c>
      <c r="S4" s="12" t="s">
        <v>7</v>
      </c>
      <c r="T4" s="2" t="s">
        <v>8</v>
      </c>
      <c r="U4" s="12" t="s">
        <v>12</v>
      </c>
      <c r="V4" s="13" t="s">
        <v>10</v>
      </c>
      <c r="W4" s="12" t="s">
        <v>7</v>
      </c>
      <c r="X4" s="2" t="s">
        <v>8</v>
      </c>
      <c r="Y4" s="12" t="s">
        <v>12</v>
      </c>
      <c r="Z4" s="13" t="s">
        <v>10</v>
      </c>
      <c r="AA4" s="14" t="s">
        <v>13</v>
      </c>
    </row>
    <row r="5" spans="1:27" x14ac:dyDescent="0.25">
      <c r="A5" s="15" t="s">
        <v>14</v>
      </c>
      <c r="B5" s="8"/>
      <c r="C5" s="7"/>
      <c r="D5" s="7"/>
      <c r="E5" s="7"/>
      <c r="F5" s="8"/>
      <c r="G5" s="7"/>
      <c r="H5" s="7"/>
      <c r="I5" s="7"/>
      <c r="J5" s="8"/>
      <c r="K5" s="7"/>
      <c r="L5" s="7"/>
      <c r="M5" s="7"/>
      <c r="N5" s="8"/>
      <c r="O5" s="7"/>
      <c r="P5" s="7"/>
      <c r="Q5" s="7"/>
      <c r="R5" s="8"/>
      <c r="S5" s="7"/>
      <c r="T5" s="7"/>
      <c r="U5" s="7"/>
      <c r="V5" s="8"/>
      <c r="W5" s="7"/>
      <c r="X5" s="7"/>
      <c r="Y5" s="7"/>
      <c r="Z5" s="8"/>
      <c r="AA5" s="8"/>
    </row>
    <row r="6" spans="1:27" x14ac:dyDescent="0.25">
      <c r="A6" s="16" t="s">
        <v>15</v>
      </c>
      <c r="B6" s="17">
        <f>E6</f>
        <v>4095</v>
      </c>
      <c r="C6" s="18">
        <f>E6/D6</f>
        <v>136.5</v>
      </c>
      <c r="D6" s="18">
        <v>30</v>
      </c>
      <c r="E6" s="18">
        <v>4095</v>
      </c>
      <c r="F6" s="19"/>
      <c r="G6" s="18">
        <f>I6/H6</f>
        <v>54.75</v>
      </c>
      <c r="H6" s="18">
        <v>30</v>
      </c>
      <c r="I6" s="18">
        <v>1642.5</v>
      </c>
      <c r="J6" s="19"/>
      <c r="K6" s="18">
        <f>M6/L6</f>
        <v>0</v>
      </c>
      <c r="L6" s="18">
        <v>30</v>
      </c>
      <c r="M6" s="18">
        <v>0</v>
      </c>
      <c r="N6" s="20">
        <f>B6-M6</f>
        <v>4095</v>
      </c>
      <c r="O6" s="18">
        <f>C6</f>
        <v>136.5</v>
      </c>
      <c r="P6" s="18">
        <v>30</v>
      </c>
      <c r="Q6" s="18"/>
      <c r="R6" s="20">
        <f t="shared" ref="R6:R17" si="0">O6*P6</f>
        <v>4095</v>
      </c>
      <c r="S6" s="18">
        <f>O6</f>
        <v>136.5</v>
      </c>
      <c r="T6" s="18">
        <v>30</v>
      </c>
      <c r="U6" s="18"/>
      <c r="V6" s="20">
        <f t="shared" ref="V6:V17" si="1">S6*T6</f>
        <v>4095</v>
      </c>
      <c r="W6" s="18">
        <f>S6</f>
        <v>136.5</v>
      </c>
      <c r="X6" s="18">
        <v>30</v>
      </c>
      <c r="Y6" s="18"/>
      <c r="Z6" s="20">
        <f>W6*X6</f>
        <v>4095</v>
      </c>
      <c r="AA6" s="20">
        <f>SUM(J6,N6,R6,V6,Z6)</f>
        <v>16380</v>
      </c>
    </row>
    <row r="7" spans="1:27" x14ac:dyDescent="0.25">
      <c r="A7" s="16" t="s">
        <v>16</v>
      </c>
      <c r="B7" s="17">
        <f t="shared" ref="B7:B17" si="2">E7</f>
        <v>8280</v>
      </c>
      <c r="C7" s="18">
        <f t="shared" ref="C7:C17" si="3">E7/D7</f>
        <v>276</v>
      </c>
      <c r="D7" s="18">
        <v>30</v>
      </c>
      <c r="E7" s="18">
        <v>8280</v>
      </c>
      <c r="F7" s="19"/>
      <c r="G7" s="18">
        <f t="shared" ref="G7:G17" si="4">I7/H7</f>
        <v>217.5</v>
      </c>
      <c r="H7" s="18">
        <v>30</v>
      </c>
      <c r="I7" s="18">
        <v>6525</v>
      </c>
      <c r="J7" s="19"/>
      <c r="K7" s="18">
        <f t="shared" ref="K7:K17" si="5">M7/L7</f>
        <v>0</v>
      </c>
      <c r="L7" s="18">
        <v>30</v>
      </c>
      <c r="M7" s="18">
        <v>0</v>
      </c>
      <c r="N7" s="20">
        <f t="shared" ref="N7:N17" si="6">B7-M7</f>
        <v>8280</v>
      </c>
      <c r="O7" s="18">
        <f t="shared" ref="O7:O17" si="7">C7</f>
        <v>276</v>
      </c>
      <c r="P7" s="18">
        <v>30</v>
      </c>
      <c r="Q7" s="18"/>
      <c r="R7" s="20">
        <f t="shared" si="0"/>
        <v>8280</v>
      </c>
      <c r="S7" s="18">
        <f t="shared" ref="S7:S17" si="8">O7</f>
        <v>276</v>
      </c>
      <c r="T7" s="18">
        <v>30</v>
      </c>
      <c r="U7" s="18"/>
      <c r="V7" s="20">
        <f t="shared" si="1"/>
        <v>8280</v>
      </c>
      <c r="W7" s="18">
        <f t="shared" ref="W7:W9" si="9">S7</f>
        <v>276</v>
      </c>
      <c r="X7" s="18">
        <v>30</v>
      </c>
      <c r="Y7" s="18"/>
      <c r="Z7" s="20">
        <f>W7*X7</f>
        <v>8280</v>
      </c>
      <c r="AA7" s="20">
        <f t="shared" ref="AA7:AA17" si="10">SUM(J7,N7,R7,V7,Z7)</f>
        <v>33120</v>
      </c>
    </row>
    <row r="8" spans="1:27" x14ac:dyDescent="0.25">
      <c r="A8" s="16" t="s">
        <v>17</v>
      </c>
      <c r="B8" s="17">
        <f t="shared" si="2"/>
        <v>1237.5</v>
      </c>
      <c r="C8" s="18">
        <f t="shared" si="3"/>
        <v>41.25</v>
      </c>
      <c r="D8" s="18">
        <v>30</v>
      </c>
      <c r="E8" s="18">
        <v>1237.5</v>
      </c>
      <c r="F8" s="19"/>
      <c r="G8" s="18">
        <f t="shared" si="4"/>
        <v>-4.5</v>
      </c>
      <c r="H8" s="18">
        <v>30</v>
      </c>
      <c r="I8" s="18">
        <v>-135</v>
      </c>
      <c r="J8" s="20">
        <f>B8-I8</f>
        <v>1372.5</v>
      </c>
      <c r="K8" s="18">
        <f t="shared" si="5"/>
        <v>0</v>
      </c>
      <c r="L8" s="18">
        <v>30</v>
      </c>
      <c r="M8" s="18">
        <v>0</v>
      </c>
      <c r="N8" s="20">
        <f t="shared" si="6"/>
        <v>1237.5</v>
      </c>
      <c r="O8" s="18">
        <f t="shared" si="7"/>
        <v>41.25</v>
      </c>
      <c r="P8" s="18">
        <v>30</v>
      </c>
      <c r="Q8" s="18"/>
      <c r="R8" s="20">
        <f t="shared" si="0"/>
        <v>1237.5</v>
      </c>
      <c r="S8" s="18">
        <f t="shared" si="8"/>
        <v>41.25</v>
      </c>
      <c r="T8" s="18">
        <v>30</v>
      </c>
      <c r="U8" s="18"/>
      <c r="V8" s="20">
        <f t="shared" si="1"/>
        <v>1237.5</v>
      </c>
      <c r="W8" s="18">
        <f t="shared" si="9"/>
        <v>41.25</v>
      </c>
      <c r="X8" s="18">
        <v>30</v>
      </c>
      <c r="Y8" s="18"/>
      <c r="Z8" s="20">
        <f>W8*X8</f>
        <v>1237.5</v>
      </c>
      <c r="AA8" s="20">
        <f t="shared" si="10"/>
        <v>6322.5</v>
      </c>
    </row>
    <row r="9" spans="1:27" x14ac:dyDescent="0.25">
      <c r="A9" s="16" t="s">
        <v>18</v>
      </c>
      <c r="B9" s="17">
        <f t="shared" si="2"/>
        <v>11607</v>
      </c>
      <c r="C9" s="18">
        <f t="shared" si="3"/>
        <v>386.9</v>
      </c>
      <c r="D9" s="18">
        <v>30</v>
      </c>
      <c r="E9" s="18">
        <v>11607</v>
      </c>
      <c r="F9" s="19"/>
      <c r="G9" s="18">
        <f t="shared" si="4"/>
        <v>0</v>
      </c>
      <c r="H9" s="18">
        <v>30</v>
      </c>
      <c r="I9" s="18"/>
      <c r="J9" s="20">
        <f t="shared" ref="J9:J10" si="11">B9-I9</f>
        <v>11607</v>
      </c>
      <c r="K9" s="18">
        <f t="shared" si="5"/>
        <v>0</v>
      </c>
      <c r="L9" s="18">
        <v>30</v>
      </c>
      <c r="M9" s="18">
        <v>0</v>
      </c>
      <c r="N9" s="20">
        <f t="shared" si="6"/>
        <v>11607</v>
      </c>
      <c r="O9" s="18">
        <f t="shared" si="7"/>
        <v>386.9</v>
      </c>
      <c r="P9" s="18">
        <v>30</v>
      </c>
      <c r="Q9" s="18"/>
      <c r="R9" s="20">
        <f t="shared" si="0"/>
        <v>11607</v>
      </c>
      <c r="S9" s="18">
        <f t="shared" si="8"/>
        <v>386.9</v>
      </c>
      <c r="T9" s="18">
        <v>30</v>
      </c>
      <c r="U9" s="18"/>
      <c r="V9" s="20">
        <f t="shared" si="1"/>
        <v>11607</v>
      </c>
      <c r="W9" s="18">
        <f t="shared" si="9"/>
        <v>386.9</v>
      </c>
      <c r="X9" s="18">
        <v>30</v>
      </c>
      <c r="Y9" s="18"/>
      <c r="Z9" s="20">
        <f>W9*X9</f>
        <v>11607</v>
      </c>
      <c r="AA9" s="20">
        <f t="shared" si="10"/>
        <v>58035</v>
      </c>
    </row>
    <row r="10" spans="1:27" x14ac:dyDescent="0.25">
      <c r="A10" s="16" t="s">
        <v>19</v>
      </c>
      <c r="B10" s="17">
        <f t="shared" si="2"/>
        <v>11385</v>
      </c>
      <c r="C10" s="18">
        <f t="shared" si="3"/>
        <v>379.5</v>
      </c>
      <c r="D10" s="18">
        <v>30</v>
      </c>
      <c r="E10" s="18">
        <v>11385</v>
      </c>
      <c r="F10" s="19"/>
      <c r="G10" s="18">
        <f t="shared" si="4"/>
        <v>335.25</v>
      </c>
      <c r="H10" s="18">
        <v>30</v>
      </c>
      <c r="I10" s="18">
        <v>10057.5</v>
      </c>
      <c r="J10" s="20">
        <f t="shared" si="11"/>
        <v>1327.5</v>
      </c>
      <c r="K10" s="18">
        <f t="shared" si="5"/>
        <v>438.75</v>
      </c>
      <c r="L10" s="18">
        <v>30</v>
      </c>
      <c r="M10" s="18">
        <v>13162.5</v>
      </c>
      <c r="N10" s="20">
        <f t="shared" si="6"/>
        <v>-1777.5</v>
      </c>
      <c r="O10" s="18">
        <f t="shared" si="7"/>
        <v>379.5</v>
      </c>
      <c r="P10" s="18">
        <v>30</v>
      </c>
      <c r="Q10" s="18"/>
      <c r="R10" s="20">
        <f t="shared" si="0"/>
        <v>11385</v>
      </c>
      <c r="S10" s="18">
        <f t="shared" si="8"/>
        <v>379.5</v>
      </c>
      <c r="T10" s="18">
        <v>30</v>
      </c>
      <c r="U10" s="18"/>
      <c r="V10" s="20">
        <f t="shared" si="1"/>
        <v>11385</v>
      </c>
      <c r="W10" s="18"/>
      <c r="X10" s="18"/>
      <c r="Y10" s="18"/>
      <c r="Z10" s="20"/>
      <c r="AA10" s="20">
        <f t="shared" si="10"/>
        <v>22320</v>
      </c>
    </row>
    <row r="11" spans="1:27" x14ac:dyDescent="0.25">
      <c r="A11" s="16" t="s">
        <v>20</v>
      </c>
      <c r="B11" s="17">
        <f t="shared" si="2"/>
        <v>5040</v>
      </c>
      <c r="C11" s="18">
        <f t="shared" si="3"/>
        <v>168</v>
      </c>
      <c r="D11" s="18">
        <v>30</v>
      </c>
      <c r="E11" s="18">
        <v>5040</v>
      </c>
      <c r="F11" s="19"/>
      <c r="G11" s="18">
        <f t="shared" si="4"/>
        <v>188.25</v>
      </c>
      <c r="H11" s="18">
        <v>30</v>
      </c>
      <c r="I11" s="18">
        <v>5647.5</v>
      </c>
      <c r="J11" s="19"/>
      <c r="K11" s="18">
        <f t="shared" si="5"/>
        <v>171.75</v>
      </c>
      <c r="L11" s="18">
        <v>30</v>
      </c>
      <c r="M11" s="18">
        <v>5152.5</v>
      </c>
      <c r="N11" s="19"/>
      <c r="O11" s="18">
        <f t="shared" si="7"/>
        <v>168</v>
      </c>
      <c r="P11" s="18">
        <v>30</v>
      </c>
      <c r="Q11" s="18"/>
      <c r="R11" s="20">
        <f t="shared" si="0"/>
        <v>5040</v>
      </c>
      <c r="S11" s="18">
        <f t="shared" si="8"/>
        <v>168</v>
      </c>
      <c r="T11" s="18">
        <v>30</v>
      </c>
      <c r="U11" s="18"/>
      <c r="V11" s="20">
        <f t="shared" si="1"/>
        <v>5040</v>
      </c>
      <c r="W11" s="18"/>
      <c r="X11" s="18"/>
      <c r="Y11" s="18"/>
      <c r="Z11" s="20"/>
      <c r="AA11" s="20">
        <f t="shared" si="10"/>
        <v>10080</v>
      </c>
    </row>
    <row r="12" spans="1:27" x14ac:dyDescent="0.25">
      <c r="A12" s="16" t="s">
        <v>21</v>
      </c>
      <c r="B12" s="17">
        <f t="shared" si="2"/>
        <v>1665</v>
      </c>
      <c r="C12" s="18">
        <f t="shared" si="3"/>
        <v>55.5</v>
      </c>
      <c r="D12" s="18">
        <v>30</v>
      </c>
      <c r="E12" s="18">
        <v>1665</v>
      </c>
      <c r="F12" s="19"/>
      <c r="G12" s="18">
        <f t="shared" si="4"/>
        <v>376.5</v>
      </c>
      <c r="H12" s="18">
        <v>30</v>
      </c>
      <c r="I12" s="18">
        <v>11295</v>
      </c>
      <c r="J12" s="19"/>
      <c r="K12" s="18">
        <f t="shared" si="5"/>
        <v>90.65</v>
      </c>
      <c r="L12" s="18">
        <v>30</v>
      </c>
      <c r="M12" s="18">
        <v>2719.5</v>
      </c>
      <c r="N12" s="19"/>
      <c r="O12" s="18">
        <f t="shared" si="7"/>
        <v>55.5</v>
      </c>
      <c r="P12" s="18">
        <v>30</v>
      </c>
      <c r="Q12" s="18"/>
      <c r="R12" s="20">
        <f t="shared" si="0"/>
        <v>1665</v>
      </c>
      <c r="S12" s="18">
        <f t="shared" si="8"/>
        <v>55.5</v>
      </c>
      <c r="T12" s="18">
        <v>30</v>
      </c>
      <c r="U12" s="18"/>
      <c r="V12" s="20">
        <f t="shared" si="1"/>
        <v>1665</v>
      </c>
      <c r="W12" s="18"/>
      <c r="X12" s="18"/>
      <c r="Y12" s="18"/>
      <c r="Z12" s="20"/>
      <c r="AA12" s="20">
        <f t="shared" si="10"/>
        <v>3330</v>
      </c>
    </row>
    <row r="13" spans="1:27" x14ac:dyDescent="0.25">
      <c r="A13" s="16" t="s">
        <v>22</v>
      </c>
      <c r="B13" s="17">
        <f t="shared" si="2"/>
        <v>12442.5</v>
      </c>
      <c r="C13" s="18">
        <f t="shared" si="3"/>
        <v>414.75</v>
      </c>
      <c r="D13" s="18">
        <v>30</v>
      </c>
      <c r="E13" s="18">
        <v>12442.5</v>
      </c>
      <c r="F13" s="19"/>
      <c r="G13" s="18">
        <f t="shared" si="4"/>
        <v>71.900000000000006</v>
      </c>
      <c r="H13" s="18">
        <v>30</v>
      </c>
      <c r="I13" s="18">
        <v>2157</v>
      </c>
      <c r="J13" s="19"/>
      <c r="K13" s="18">
        <f t="shared" si="5"/>
        <v>186</v>
      </c>
      <c r="L13" s="18">
        <v>30</v>
      </c>
      <c r="M13" s="18">
        <v>5580</v>
      </c>
      <c r="N13" s="19"/>
      <c r="O13" s="18">
        <f t="shared" si="7"/>
        <v>414.75</v>
      </c>
      <c r="P13" s="18">
        <v>30</v>
      </c>
      <c r="Q13" s="18"/>
      <c r="R13" s="20">
        <f t="shared" si="0"/>
        <v>12442.5</v>
      </c>
      <c r="S13" s="18">
        <f t="shared" si="8"/>
        <v>414.75</v>
      </c>
      <c r="T13" s="18">
        <v>30</v>
      </c>
      <c r="U13" s="18"/>
      <c r="V13" s="20">
        <f t="shared" si="1"/>
        <v>12442.5</v>
      </c>
      <c r="W13" s="18"/>
      <c r="X13" s="18"/>
      <c r="Y13" s="18"/>
      <c r="Z13" s="20"/>
      <c r="AA13" s="20">
        <f t="shared" si="10"/>
        <v>24885</v>
      </c>
    </row>
    <row r="14" spans="1:27" x14ac:dyDescent="0.25">
      <c r="A14" s="16" t="s">
        <v>23</v>
      </c>
      <c r="B14" s="17">
        <f t="shared" si="2"/>
        <v>9472.5</v>
      </c>
      <c r="C14" s="18">
        <f t="shared" si="3"/>
        <v>315.75</v>
      </c>
      <c r="D14" s="18">
        <v>30</v>
      </c>
      <c r="E14" s="18">
        <v>9472.5</v>
      </c>
      <c r="F14" s="19"/>
      <c r="G14" s="18">
        <f t="shared" si="4"/>
        <v>451.5</v>
      </c>
      <c r="H14" s="18">
        <v>30</v>
      </c>
      <c r="I14" s="18">
        <v>13545</v>
      </c>
      <c r="J14" s="19"/>
      <c r="K14" s="18">
        <f t="shared" si="5"/>
        <v>141</v>
      </c>
      <c r="L14" s="18">
        <v>30</v>
      </c>
      <c r="M14" s="18">
        <v>4230</v>
      </c>
      <c r="N14" s="19"/>
      <c r="O14" s="18">
        <f t="shared" si="7"/>
        <v>315.75</v>
      </c>
      <c r="P14" s="18">
        <v>30</v>
      </c>
      <c r="Q14" s="18"/>
      <c r="R14" s="20">
        <f t="shared" si="0"/>
        <v>9472.5</v>
      </c>
      <c r="S14" s="18">
        <f t="shared" si="8"/>
        <v>315.75</v>
      </c>
      <c r="T14" s="18">
        <v>30</v>
      </c>
      <c r="U14" s="18"/>
      <c r="V14" s="20">
        <f t="shared" si="1"/>
        <v>9472.5</v>
      </c>
      <c r="W14" s="18"/>
      <c r="X14" s="18"/>
      <c r="Y14" s="18"/>
      <c r="Z14" s="20"/>
      <c r="AA14" s="20">
        <f t="shared" si="10"/>
        <v>18945</v>
      </c>
    </row>
    <row r="15" spans="1:27" x14ac:dyDescent="0.25">
      <c r="A15" s="16" t="s">
        <v>24</v>
      </c>
      <c r="B15" s="17">
        <f t="shared" si="2"/>
        <v>1462.5</v>
      </c>
      <c r="C15" s="18">
        <f t="shared" si="3"/>
        <v>48.75</v>
      </c>
      <c r="D15" s="18">
        <v>30</v>
      </c>
      <c r="E15" s="18">
        <v>1462.5</v>
      </c>
      <c r="F15" s="19"/>
      <c r="G15" s="18">
        <f t="shared" si="4"/>
        <v>79.5</v>
      </c>
      <c r="H15" s="18">
        <v>30</v>
      </c>
      <c r="I15" s="18">
        <v>2385</v>
      </c>
      <c r="J15" s="19"/>
      <c r="K15" s="18">
        <f t="shared" si="5"/>
        <v>220.5</v>
      </c>
      <c r="L15" s="18">
        <v>30</v>
      </c>
      <c r="M15" s="18">
        <v>6615</v>
      </c>
      <c r="N15" s="19"/>
      <c r="O15" s="18">
        <f t="shared" si="7"/>
        <v>48.75</v>
      </c>
      <c r="P15" s="18">
        <v>30</v>
      </c>
      <c r="Q15" s="18"/>
      <c r="R15" s="20">
        <f t="shared" si="0"/>
        <v>1462.5</v>
      </c>
      <c r="S15" s="18">
        <f t="shared" si="8"/>
        <v>48.75</v>
      </c>
      <c r="T15" s="18">
        <v>30</v>
      </c>
      <c r="U15" s="18"/>
      <c r="V15" s="20">
        <f t="shared" si="1"/>
        <v>1462.5</v>
      </c>
      <c r="W15" s="18"/>
      <c r="X15" s="18"/>
      <c r="Y15" s="18"/>
      <c r="Z15" s="20"/>
      <c r="AA15" s="20">
        <f t="shared" si="10"/>
        <v>2925</v>
      </c>
    </row>
    <row r="16" spans="1:27" x14ac:dyDescent="0.25">
      <c r="A16" s="16" t="s">
        <v>25</v>
      </c>
      <c r="B16" s="17">
        <f t="shared" si="2"/>
        <v>3352.5</v>
      </c>
      <c r="C16" s="18">
        <f t="shared" si="3"/>
        <v>111.75</v>
      </c>
      <c r="D16" s="18">
        <v>30</v>
      </c>
      <c r="E16" s="18">
        <v>3352.5</v>
      </c>
      <c r="F16" s="19"/>
      <c r="G16" s="18">
        <f t="shared" si="4"/>
        <v>159.75</v>
      </c>
      <c r="H16" s="18">
        <v>30</v>
      </c>
      <c r="I16" s="18">
        <v>4792.5</v>
      </c>
      <c r="J16" s="19"/>
      <c r="K16" s="18">
        <f t="shared" si="5"/>
        <v>163.5</v>
      </c>
      <c r="L16" s="18">
        <v>30</v>
      </c>
      <c r="M16" s="18">
        <v>4905</v>
      </c>
      <c r="N16" s="19"/>
      <c r="O16" s="18">
        <f t="shared" si="7"/>
        <v>111.75</v>
      </c>
      <c r="P16" s="18">
        <v>30</v>
      </c>
      <c r="Q16" s="18"/>
      <c r="R16" s="20">
        <f t="shared" si="0"/>
        <v>3352.5</v>
      </c>
      <c r="S16" s="18">
        <f t="shared" si="8"/>
        <v>111.75</v>
      </c>
      <c r="T16" s="18">
        <v>30</v>
      </c>
      <c r="U16" s="18"/>
      <c r="V16" s="20">
        <f t="shared" si="1"/>
        <v>3352.5</v>
      </c>
      <c r="W16" s="18"/>
      <c r="X16" s="18"/>
      <c r="Y16" s="18"/>
      <c r="Z16" s="20"/>
      <c r="AA16" s="20">
        <f t="shared" si="10"/>
        <v>6705</v>
      </c>
    </row>
    <row r="17" spans="1:27" x14ac:dyDescent="0.25">
      <c r="A17" s="16" t="s">
        <v>26</v>
      </c>
      <c r="B17" s="17">
        <f t="shared" si="2"/>
        <v>3510</v>
      </c>
      <c r="C17" s="18">
        <f t="shared" si="3"/>
        <v>117</v>
      </c>
      <c r="D17" s="18">
        <v>30</v>
      </c>
      <c r="E17" s="18">
        <v>3510</v>
      </c>
      <c r="F17" s="19"/>
      <c r="G17" s="18">
        <f t="shared" si="4"/>
        <v>-3.75</v>
      </c>
      <c r="H17" s="18">
        <v>30</v>
      </c>
      <c r="I17" s="18">
        <v>-112.5</v>
      </c>
      <c r="J17" s="20">
        <f>E17-I17</f>
        <v>3622.5</v>
      </c>
      <c r="K17" s="18">
        <f t="shared" si="5"/>
        <v>-2.25</v>
      </c>
      <c r="L17" s="18">
        <v>30</v>
      </c>
      <c r="M17" s="18">
        <v>-67.5</v>
      </c>
      <c r="N17" s="20">
        <f t="shared" si="6"/>
        <v>3577.5</v>
      </c>
      <c r="O17" s="18">
        <f t="shared" si="7"/>
        <v>117</v>
      </c>
      <c r="P17" s="18">
        <v>30</v>
      </c>
      <c r="Q17" s="18"/>
      <c r="R17" s="20">
        <f t="shared" si="0"/>
        <v>3510</v>
      </c>
      <c r="S17" s="18">
        <f t="shared" si="8"/>
        <v>117</v>
      </c>
      <c r="T17" s="18">
        <v>30</v>
      </c>
      <c r="U17" s="18"/>
      <c r="V17" s="20">
        <f t="shared" si="1"/>
        <v>3510</v>
      </c>
      <c r="W17" s="18"/>
      <c r="X17" s="18"/>
      <c r="Y17" s="18"/>
      <c r="Z17" s="20"/>
      <c r="AA17" s="20">
        <f t="shared" si="10"/>
        <v>14220</v>
      </c>
    </row>
    <row r="18" spans="1:27" x14ac:dyDescent="0.25">
      <c r="A18" s="16"/>
      <c r="B18" s="17"/>
      <c r="C18" s="4"/>
      <c r="D18" s="4"/>
      <c r="E18" s="4"/>
      <c r="F18" s="21"/>
      <c r="G18" s="4"/>
      <c r="H18" s="22"/>
      <c r="I18" s="4"/>
      <c r="J18" s="21"/>
      <c r="K18" s="4"/>
      <c r="L18" s="4"/>
      <c r="M18" s="4"/>
      <c r="N18" s="21"/>
      <c r="O18" s="4"/>
      <c r="P18" s="4"/>
      <c r="Q18" s="4"/>
      <c r="R18" s="23"/>
      <c r="S18" s="24"/>
      <c r="T18" s="24"/>
      <c r="U18" s="24"/>
      <c r="V18" s="23"/>
      <c r="W18" s="4"/>
      <c r="X18" s="4"/>
      <c r="Y18" s="4"/>
      <c r="Z18" s="25"/>
      <c r="AA18" s="25"/>
    </row>
    <row r="19" spans="1:27" ht="15.75" thickBot="1" x14ac:dyDescent="0.3">
      <c r="A19" s="26"/>
      <c r="B19" s="27">
        <f>SUM(B6:B18)</f>
        <v>73549.5</v>
      </c>
      <c r="C19" s="28">
        <f>SUM(C6:C18)</f>
        <v>2451.65</v>
      </c>
      <c r="D19" s="28"/>
      <c r="E19" s="28">
        <f>SUM(E6:E18)</f>
        <v>73549.5</v>
      </c>
      <c r="F19" s="29">
        <f>SUM(F6:F18)</f>
        <v>0</v>
      </c>
      <c r="G19" s="28">
        <f>SUM(G6:G18)</f>
        <v>1926.65</v>
      </c>
      <c r="H19" s="28"/>
      <c r="I19" s="28">
        <f>SUM(I6:I18)</f>
        <v>57799.5</v>
      </c>
      <c r="J19" s="27">
        <f>SUM(J6:J18)</f>
        <v>17929.5</v>
      </c>
      <c r="K19" s="28">
        <f>SUM(K6:K18)</f>
        <v>1409.9</v>
      </c>
      <c r="L19" s="28"/>
      <c r="M19" s="28">
        <f>SUM(M6:M18)</f>
        <v>42297</v>
      </c>
      <c r="N19" s="27">
        <f>SUM(N6:N18)</f>
        <v>27019.5</v>
      </c>
      <c r="O19" s="28">
        <f>SUM(O6:O18)</f>
        <v>2451.65</v>
      </c>
      <c r="P19" s="28"/>
      <c r="Q19" s="28">
        <f>SUM(Q6:Q18)</f>
        <v>0</v>
      </c>
      <c r="R19" s="27">
        <f>SUM(R6:R18)</f>
        <v>73549.5</v>
      </c>
      <c r="S19" s="28">
        <f>SUM(S6:S18)</f>
        <v>2451.65</v>
      </c>
      <c r="T19" s="28"/>
      <c r="U19" s="28">
        <f>SUM(U6:U18)</f>
        <v>0</v>
      </c>
      <c r="V19" s="27">
        <f>SUM(V6:V18)</f>
        <v>73549.5</v>
      </c>
      <c r="W19" s="28">
        <f>SUM(W6:W18)</f>
        <v>840.65</v>
      </c>
      <c r="X19" s="28"/>
      <c r="Y19" s="28">
        <f>SUM(Y6:Y18)</f>
        <v>0</v>
      </c>
      <c r="Z19" s="27">
        <f>SUM(Z6:Z18)</f>
        <v>25219.5</v>
      </c>
      <c r="AA19" s="27">
        <f>SUM(AA6:AA18)</f>
        <v>217267.5</v>
      </c>
    </row>
    <row r="20" spans="1:27" ht="14.25" customHeight="1" thickTop="1" x14ac:dyDescent="0.25">
      <c r="A20" s="15" t="s">
        <v>27</v>
      </c>
      <c r="B20" s="30"/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3"/>
      <c r="AA20" s="33"/>
    </row>
    <row r="21" spans="1:27" x14ac:dyDescent="0.25">
      <c r="A21" s="16" t="s">
        <v>15</v>
      </c>
      <c r="B21" s="17">
        <f>E21</f>
        <v>720</v>
      </c>
      <c r="C21" s="18">
        <f>E21/D21</f>
        <v>24</v>
      </c>
      <c r="D21" s="18">
        <v>30</v>
      </c>
      <c r="E21" s="18">
        <v>720</v>
      </c>
      <c r="F21" s="19"/>
      <c r="G21" s="18">
        <f>I21/H21</f>
        <v>12</v>
      </c>
      <c r="H21" s="18">
        <v>30</v>
      </c>
      <c r="I21" s="18">
        <v>360</v>
      </c>
      <c r="J21" s="19"/>
      <c r="K21" s="18"/>
      <c r="L21" s="18">
        <v>30</v>
      </c>
      <c r="M21" s="4"/>
      <c r="N21" s="34"/>
      <c r="O21" s="35">
        <f>C21</f>
        <v>24</v>
      </c>
      <c r="P21" s="36">
        <v>30</v>
      </c>
      <c r="Q21" s="36"/>
      <c r="R21" s="37">
        <f t="shared" ref="R21:R32" si="12">O21*P21</f>
        <v>720</v>
      </c>
      <c r="S21" s="18">
        <f>O21</f>
        <v>24</v>
      </c>
      <c r="T21" s="18">
        <v>30</v>
      </c>
      <c r="U21" s="18"/>
      <c r="V21" s="37">
        <f t="shared" ref="V21:V32" si="13">S21*T21</f>
        <v>720</v>
      </c>
      <c r="W21" s="18">
        <f>S21</f>
        <v>24</v>
      </c>
      <c r="X21" s="18">
        <v>30</v>
      </c>
      <c r="Y21" s="18"/>
      <c r="Z21" s="20">
        <f>W21*X21</f>
        <v>720</v>
      </c>
      <c r="AA21" s="20">
        <f>SUM(J21,N21,R21,V21,Z21)</f>
        <v>2160</v>
      </c>
    </row>
    <row r="22" spans="1:27" x14ac:dyDescent="0.25">
      <c r="A22" s="16" t="s">
        <v>16</v>
      </c>
      <c r="B22" s="17">
        <f t="shared" ref="B22:B32" si="14">E22</f>
        <v>593</v>
      </c>
      <c r="C22" s="18">
        <f t="shared" ref="C22:C32" si="15">E22/D22</f>
        <v>19.766666666666666</v>
      </c>
      <c r="D22" s="18">
        <v>30</v>
      </c>
      <c r="E22" s="18">
        <v>593</v>
      </c>
      <c r="F22" s="19"/>
      <c r="G22" s="18">
        <f t="shared" ref="G22:G32" si="16">I22/H22</f>
        <v>17</v>
      </c>
      <c r="H22" s="18">
        <v>30</v>
      </c>
      <c r="I22" s="18">
        <v>510</v>
      </c>
      <c r="J22" s="19"/>
      <c r="K22" s="18"/>
      <c r="L22" s="18">
        <v>30</v>
      </c>
      <c r="M22" s="4"/>
      <c r="N22" s="34"/>
      <c r="O22" s="38">
        <f t="shared" ref="O22:O32" si="17">C22</f>
        <v>19.766666666666666</v>
      </c>
      <c r="P22" s="18">
        <v>30</v>
      </c>
      <c r="Q22" s="18"/>
      <c r="R22" s="20">
        <f t="shared" si="12"/>
        <v>593</v>
      </c>
      <c r="S22" s="18">
        <f t="shared" ref="S22:S32" si="18">O22</f>
        <v>19.766666666666666</v>
      </c>
      <c r="T22" s="18">
        <v>30</v>
      </c>
      <c r="U22" s="18"/>
      <c r="V22" s="20">
        <f t="shared" si="13"/>
        <v>593</v>
      </c>
      <c r="W22" s="18">
        <f t="shared" ref="W22:W24" si="19">S22</f>
        <v>19.766666666666666</v>
      </c>
      <c r="X22" s="18">
        <v>30</v>
      </c>
      <c r="Y22" s="18"/>
      <c r="Z22" s="20">
        <f>W22*X22</f>
        <v>593</v>
      </c>
      <c r="AA22" s="20">
        <f t="shared" ref="AA22:AA32" si="20">SUM(J22,N22,R22,V22,Z22)</f>
        <v>1779</v>
      </c>
    </row>
    <row r="23" spans="1:27" x14ac:dyDescent="0.25">
      <c r="A23" s="16" t="s">
        <v>17</v>
      </c>
      <c r="B23" s="17">
        <f t="shared" si="14"/>
        <v>210</v>
      </c>
      <c r="C23" s="18">
        <f t="shared" si="15"/>
        <v>7</v>
      </c>
      <c r="D23" s="18">
        <v>30</v>
      </c>
      <c r="E23" s="18">
        <v>210</v>
      </c>
      <c r="F23" s="19"/>
      <c r="G23" s="18"/>
      <c r="H23" s="18">
        <v>30</v>
      </c>
      <c r="I23" s="18">
        <v>0</v>
      </c>
      <c r="J23" s="19"/>
      <c r="K23" s="18"/>
      <c r="L23" s="18">
        <v>30</v>
      </c>
      <c r="M23" s="4"/>
      <c r="N23" s="34"/>
      <c r="O23" s="38">
        <f t="shared" si="17"/>
        <v>7</v>
      </c>
      <c r="P23" s="18">
        <v>30</v>
      </c>
      <c r="Q23" s="18"/>
      <c r="R23" s="20">
        <f t="shared" si="12"/>
        <v>210</v>
      </c>
      <c r="S23" s="18">
        <f t="shared" si="18"/>
        <v>7</v>
      </c>
      <c r="T23" s="18">
        <v>30</v>
      </c>
      <c r="U23" s="18"/>
      <c r="V23" s="20">
        <f t="shared" si="13"/>
        <v>210</v>
      </c>
      <c r="W23" s="18">
        <f t="shared" si="19"/>
        <v>7</v>
      </c>
      <c r="X23" s="18">
        <v>30</v>
      </c>
      <c r="Y23" s="18"/>
      <c r="Z23" s="20">
        <f>W23*X23</f>
        <v>210</v>
      </c>
      <c r="AA23" s="20">
        <f t="shared" si="20"/>
        <v>630</v>
      </c>
    </row>
    <row r="24" spans="1:27" x14ac:dyDescent="0.25">
      <c r="A24" s="16" t="s">
        <v>18</v>
      </c>
      <c r="B24" s="17">
        <f t="shared" si="14"/>
        <v>1560</v>
      </c>
      <c r="C24" s="18">
        <f t="shared" si="15"/>
        <v>52</v>
      </c>
      <c r="D24" s="18">
        <v>30</v>
      </c>
      <c r="E24" s="18">
        <v>1560</v>
      </c>
      <c r="F24" s="19"/>
      <c r="G24" s="18"/>
      <c r="H24" s="18">
        <v>30</v>
      </c>
      <c r="I24" s="18">
        <v>0</v>
      </c>
      <c r="J24" s="19"/>
      <c r="K24" s="18"/>
      <c r="L24" s="18">
        <v>30</v>
      </c>
      <c r="M24" s="4"/>
      <c r="N24" s="34"/>
      <c r="O24" s="38">
        <f t="shared" si="17"/>
        <v>52</v>
      </c>
      <c r="P24" s="18">
        <v>30</v>
      </c>
      <c r="Q24" s="18"/>
      <c r="R24" s="20">
        <f t="shared" si="12"/>
        <v>1560</v>
      </c>
      <c r="S24" s="18">
        <f t="shared" si="18"/>
        <v>52</v>
      </c>
      <c r="T24" s="18">
        <v>30</v>
      </c>
      <c r="U24" s="18"/>
      <c r="V24" s="20">
        <f t="shared" si="13"/>
        <v>1560</v>
      </c>
      <c r="W24" s="18">
        <f t="shared" si="19"/>
        <v>52</v>
      </c>
      <c r="X24" s="18">
        <v>30</v>
      </c>
      <c r="Y24" s="18"/>
      <c r="Z24" s="20">
        <f>W24*X24</f>
        <v>1560</v>
      </c>
      <c r="AA24" s="20">
        <f t="shared" si="20"/>
        <v>4680</v>
      </c>
    </row>
    <row r="25" spans="1:27" x14ac:dyDescent="0.25">
      <c r="A25" s="16" t="s">
        <v>19</v>
      </c>
      <c r="B25" s="17">
        <f t="shared" si="14"/>
        <v>1860</v>
      </c>
      <c r="C25" s="18">
        <f t="shared" si="15"/>
        <v>62</v>
      </c>
      <c r="D25" s="18">
        <v>30</v>
      </c>
      <c r="E25" s="18">
        <v>1860</v>
      </c>
      <c r="F25" s="19"/>
      <c r="G25" s="18">
        <f t="shared" si="16"/>
        <v>56.233333333333334</v>
      </c>
      <c r="H25" s="18">
        <v>30</v>
      </c>
      <c r="I25" s="18">
        <v>1687</v>
      </c>
      <c r="J25" s="19"/>
      <c r="K25" s="39">
        <f t="shared" ref="K25:K32" si="21">M25/L25</f>
        <v>43</v>
      </c>
      <c r="L25" s="18">
        <v>30</v>
      </c>
      <c r="M25" s="40">
        <v>1290</v>
      </c>
      <c r="N25" s="34"/>
      <c r="O25" s="38">
        <f t="shared" si="17"/>
        <v>62</v>
      </c>
      <c r="P25" s="18">
        <v>30</v>
      </c>
      <c r="Q25" s="18"/>
      <c r="R25" s="20">
        <f t="shared" si="12"/>
        <v>1860</v>
      </c>
      <c r="S25" s="18">
        <f t="shared" si="18"/>
        <v>62</v>
      </c>
      <c r="T25" s="18">
        <v>30</v>
      </c>
      <c r="U25" s="18"/>
      <c r="V25" s="20">
        <f t="shared" si="13"/>
        <v>1860</v>
      </c>
      <c r="W25" s="18"/>
      <c r="X25" s="18"/>
      <c r="Y25" s="18"/>
      <c r="Z25" s="20"/>
      <c r="AA25" s="20">
        <f t="shared" si="20"/>
        <v>3720</v>
      </c>
    </row>
    <row r="26" spans="1:27" x14ac:dyDescent="0.25">
      <c r="A26" s="16" t="s">
        <v>20</v>
      </c>
      <c r="B26" s="17">
        <f t="shared" si="14"/>
        <v>330</v>
      </c>
      <c r="C26" s="18">
        <f t="shared" si="15"/>
        <v>11</v>
      </c>
      <c r="D26" s="18">
        <v>30</v>
      </c>
      <c r="E26" s="18">
        <v>330</v>
      </c>
      <c r="F26" s="19"/>
      <c r="G26" s="18">
        <f t="shared" si="16"/>
        <v>18</v>
      </c>
      <c r="H26" s="18">
        <v>30</v>
      </c>
      <c r="I26" s="18">
        <v>540</v>
      </c>
      <c r="J26" s="19"/>
      <c r="K26" s="39">
        <f t="shared" si="21"/>
        <v>16</v>
      </c>
      <c r="L26" s="18">
        <v>30</v>
      </c>
      <c r="M26" s="40">
        <v>480</v>
      </c>
      <c r="N26" s="34"/>
      <c r="O26" s="38">
        <f t="shared" si="17"/>
        <v>11</v>
      </c>
      <c r="P26" s="18">
        <v>30</v>
      </c>
      <c r="Q26" s="18"/>
      <c r="R26" s="20">
        <f t="shared" si="12"/>
        <v>330</v>
      </c>
      <c r="S26" s="18">
        <f t="shared" si="18"/>
        <v>11</v>
      </c>
      <c r="T26" s="18">
        <v>30</v>
      </c>
      <c r="U26" s="18"/>
      <c r="V26" s="20">
        <f t="shared" si="13"/>
        <v>330</v>
      </c>
      <c r="W26" s="18"/>
      <c r="X26" s="18"/>
      <c r="Y26" s="18"/>
      <c r="Z26" s="20"/>
      <c r="AA26" s="20">
        <f t="shared" si="20"/>
        <v>660</v>
      </c>
    </row>
    <row r="27" spans="1:27" x14ac:dyDescent="0.25">
      <c r="A27" s="16" t="s">
        <v>21</v>
      </c>
      <c r="B27" s="17">
        <f t="shared" si="14"/>
        <v>30</v>
      </c>
      <c r="C27" s="18">
        <f t="shared" si="15"/>
        <v>1</v>
      </c>
      <c r="D27" s="18">
        <v>30</v>
      </c>
      <c r="E27" s="18">
        <v>30</v>
      </c>
      <c r="F27" s="19"/>
      <c r="G27" s="18">
        <f t="shared" si="16"/>
        <v>18</v>
      </c>
      <c r="H27" s="18">
        <v>30</v>
      </c>
      <c r="I27" s="18">
        <v>540</v>
      </c>
      <c r="J27" s="19"/>
      <c r="K27" s="39">
        <f t="shared" si="21"/>
        <v>15</v>
      </c>
      <c r="L27" s="18">
        <v>30</v>
      </c>
      <c r="M27" s="40">
        <f>600*0.75</f>
        <v>450</v>
      </c>
      <c r="N27" s="34"/>
      <c r="O27" s="38">
        <f t="shared" si="17"/>
        <v>1</v>
      </c>
      <c r="P27" s="18">
        <v>30</v>
      </c>
      <c r="Q27" s="18"/>
      <c r="R27" s="20">
        <f t="shared" si="12"/>
        <v>30</v>
      </c>
      <c r="S27" s="18">
        <f t="shared" si="18"/>
        <v>1</v>
      </c>
      <c r="T27" s="18">
        <v>30</v>
      </c>
      <c r="U27" s="18"/>
      <c r="V27" s="20">
        <f t="shared" si="13"/>
        <v>30</v>
      </c>
      <c r="W27" s="18"/>
      <c r="X27" s="18"/>
      <c r="Y27" s="18"/>
      <c r="Z27" s="20"/>
      <c r="AA27" s="20">
        <f t="shared" si="20"/>
        <v>60</v>
      </c>
    </row>
    <row r="28" spans="1:27" x14ac:dyDescent="0.25">
      <c r="A28" s="16" t="s">
        <v>22</v>
      </c>
      <c r="B28" s="17">
        <f t="shared" si="14"/>
        <v>1770</v>
      </c>
      <c r="C28" s="18">
        <f t="shared" si="15"/>
        <v>59</v>
      </c>
      <c r="D28" s="18">
        <v>30</v>
      </c>
      <c r="E28" s="18">
        <v>1770</v>
      </c>
      <c r="F28" s="19"/>
      <c r="G28" s="18">
        <f t="shared" si="16"/>
        <v>5</v>
      </c>
      <c r="H28" s="18">
        <v>30</v>
      </c>
      <c r="I28" s="18">
        <v>150</v>
      </c>
      <c r="J28" s="19"/>
      <c r="K28" s="39">
        <f t="shared" si="21"/>
        <v>16</v>
      </c>
      <c r="L28" s="18">
        <v>30</v>
      </c>
      <c r="M28" s="18">
        <v>480</v>
      </c>
      <c r="N28" s="34"/>
      <c r="O28" s="38">
        <f t="shared" si="17"/>
        <v>59</v>
      </c>
      <c r="P28" s="18">
        <v>30</v>
      </c>
      <c r="Q28" s="18"/>
      <c r="R28" s="20">
        <f t="shared" si="12"/>
        <v>1770</v>
      </c>
      <c r="S28" s="18">
        <f t="shared" si="18"/>
        <v>59</v>
      </c>
      <c r="T28" s="18">
        <v>30</v>
      </c>
      <c r="U28" s="18"/>
      <c r="V28" s="20">
        <f t="shared" si="13"/>
        <v>1770</v>
      </c>
      <c r="W28" s="18"/>
      <c r="X28" s="18"/>
      <c r="Y28" s="18"/>
      <c r="Z28" s="20"/>
      <c r="AA28" s="20">
        <f t="shared" si="20"/>
        <v>3540</v>
      </c>
    </row>
    <row r="29" spans="1:27" x14ac:dyDescent="0.25">
      <c r="A29" s="16" t="s">
        <v>23</v>
      </c>
      <c r="B29" s="17">
        <f t="shared" si="14"/>
        <v>1260</v>
      </c>
      <c r="C29" s="18">
        <f t="shared" si="15"/>
        <v>42</v>
      </c>
      <c r="D29" s="18">
        <v>30</v>
      </c>
      <c r="E29" s="18">
        <v>1260</v>
      </c>
      <c r="F29" s="19"/>
      <c r="G29" s="18">
        <f t="shared" si="16"/>
        <v>35</v>
      </c>
      <c r="H29" s="18">
        <v>30</v>
      </c>
      <c r="I29" s="18">
        <v>1050</v>
      </c>
      <c r="J29" s="19"/>
      <c r="K29" s="39">
        <f t="shared" si="21"/>
        <v>9</v>
      </c>
      <c r="L29" s="18">
        <v>30</v>
      </c>
      <c r="M29" s="18">
        <f>360*0.75</f>
        <v>270</v>
      </c>
      <c r="N29" s="34"/>
      <c r="O29" s="38">
        <f t="shared" si="17"/>
        <v>42</v>
      </c>
      <c r="P29" s="18">
        <v>30</v>
      </c>
      <c r="Q29" s="18"/>
      <c r="R29" s="20">
        <f t="shared" si="12"/>
        <v>1260</v>
      </c>
      <c r="S29" s="18">
        <f t="shared" si="18"/>
        <v>42</v>
      </c>
      <c r="T29" s="18">
        <v>30</v>
      </c>
      <c r="U29" s="18"/>
      <c r="V29" s="20">
        <f t="shared" si="13"/>
        <v>1260</v>
      </c>
      <c r="W29" s="18"/>
      <c r="X29" s="18"/>
      <c r="Y29" s="18"/>
      <c r="Z29" s="20"/>
      <c r="AA29" s="20">
        <f t="shared" si="20"/>
        <v>2520</v>
      </c>
    </row>
    <row r="30" spans="1:27" x14ac:dyDescent="0.25">
      <c r="A30" s="16" t="s">
        <v>24</v>
      </c>
      <c r="B30" s="17">
        <f t="shared" si="14"/>
        <v>390</v>
      </c>
      <c r="C30" s="18">
        <f t="shared" si="15"/>
        <v>13</v>
      </c>
      <c r="D30" s="18">
        <v>30</v>
      </c>
      <c r="E30" s="18">
        <v>390</v>
      </c>
      <c r="F30" s="19"/>
      <c r="G30" s="18">
        <f t="shared" si="16"/>
        <v>15</v>
      </c>
      <c r="H30" s="18">
        <v>30</v>
      </c>
      <c r="I30" s="18">
        <v>450</v>
      </c>
      <c r="J30" s="19"/>
      <c r="K30" s="39">
        <f t="shared" si="21"/>
        <v>16</v>
      </c>
      <c r="L30" s="18">
        <v>30</v>
      </c>
      <c r="M30" s="18">
        <v>480</v>
      </c>
      <c r="N30" s="34"/>
      <c r="O30" s="38">
        <f t="shared" si="17"/>
        <v>13</v>
      </c>
      <c r="P30" s="18">
        <v>30</v>
      </c>
      <c r="Q30" s="18"/>
      <c r="R30" s="20">
        <f t="shared" si="12"/>
        <v>390</v>
      </c>
      <c r="S30" s="18">
        <f t="shared" si="18"/>
        <v>13</v>
      </c>
      <c r="T30" s="18">
        <v>30</v>
      </c>
      <c r="U30" s="18"/>
      <c r="V30" s="20">
        <f t="shared" si="13"/>
        <v>390</v>
      </c>
      <c r="W30" s="18"/>
      <c r="X30" s="18"/>
      <c r="Y30" s="18"/>
      <c r="Z30" s="20"/>
      <c r="AA30" s="20">
        <f t="shared" si="20"/>
        <v>780</v>
      </c>
    </row>
    <row r="31" spans="1:27" x14ac:dyDescent="0.25">
      <c r="A31" s="16" t="s">
        <v>25</v>
      </c>
      <c r="B31" s="17">
        <f t="shared" si="14"/>
        <v>300</v>
      </c>
      <c r="C31" s="18">
        <f t="shared" si="15"/>
        <v>10</v>
      </c>
      <c r="D31" s="18">
        <v>30</v>
      </c>
      <c r="E31" s="18">
        <v>300</v>
      </c>
      <c r="F31" s="19"/>
      <c r="G31" s="18">
        <f t="shared" si="16"/>
        <v>13</v>
      </c>
      <c r="H31" s="18">
        <v>30</v>
      </c>
      <c r="I31" s="18">
        <v>390</v>
      </c>
      <c r="J31" s="19"/>
      <c r="K31" s="39">
        <f t="shared" si="21"/>
        <v>25</v>
      </c>
      <c r="L31" s="18">
        <v>30</v>
      </c>
      <c r="M31" s="18">
        <v>750</v>
      </c>
      <c r="N31" s="34"/>
      <c r="O31" s="38">
        <f t="shared" si="17"/>
        <v>10</v>
      </c>
      <c r="P31" s="18">
        <v>30</v>
      </c>
      <c r="Q31" s="18"/>
      <c r="R31" s="20">
        <f t="shared" si="12"/>
        <v>300</v>
      </c>
      <c r="S31" s="18">
        <f t="shared" si="18"/>
        <v>10</v>
      </c>
      <c r="T31" s="18">
        <v>30</v>
      </c>
      <c r="U31" s="18"/>
      <c r="V31" s="20">
        <f t="shared" si="13"/>
        <v>300</v>
      </c>
      <c r="W31" s="18"/>
      <c r="X31" s="18"/>
      <c r="Y31" s="18"/>
      <c r="Z31" s="20"/>
      <c r="AA31" s="20">
        <f t="shared" si="20"/>
        <v>600</v>
      </c>
    </row>
    <row r="32" spans="1:27" x14ac:dyDescent="0.25">
      <c r="A32" s="16" t="s">
        <v>26</v>
      </c>
      <c r="B32" s="17">
        <f t="shared" si="14"/>
        <v>180</v>
      </c>
      <c r="C32" s="18">
        <f t="shared" si="15"/>
        <v>6</v>
      </c>
      <c r="D32" s="18">
        <v>30</v>
      </c>
      <c r="E32" s="18">
        <v>180</v>
      </c>
      <c r="F32" s="19"/>
      <c r="G32" s="39">
        <f t="shared" si="16"/>
        <v>0</v>
      </c>
      <c r="H32" s="18">
        <v>30</v>
      </c>
      <c r="I32" s="18">
        <v>0</v>
      </c>
      <c r="J32" s="19"/>
      <c r="K32" s="18">
        <f t="shared" si="21"/>
        <v>0</v>
      </c>
      <c r="L32" s="18">
        <v>30</v>
      </c>
      <c r="M32" s="4"/>
      <c r="N32" s="34"/>
      <c r="O32" s="38">
        <f t="shared" si="17"/>
        <v>6</v>
      </c>
      <c r="P32" s="18">
        <v>30</v>
      </c>
      <c r="Q32" s="18"/>
      <c r="R32" s="20">
        <f t="shared" si="12"/>
        <v>180</v>
      </c>
      <c r="S32" s="18">
        <f t="shared" si="18"/>
        <v>6</v>
      </c>
      <c r="T32" s="18">
        <v>30</v>
      </c>
      <c r="U32" s="18"/>
      <c r="V32" s="20">
        <f t="shared" si="13"/>
        <v>180</v>
      </c>
      <c r="W32" s="18"/>
      <c r="X32" s="18"/>
      <c r="Y32" s="18"/>
      <c r="Z32" s="20"/>
      <c r="AA32" s="20">
        <f t="shared" si="20"/>
        <v>360</v>
      </c>
    </row>
    <row r="33" spans="1:27" x14ac:dyDescent="0.25">
      <c r="A33" s="16"/>
      <c r="B33" s="21"/>
      <c r="C33" s="4"/>
      <c r="D33" s="4"/>
      <c r="E33" s="4"/>
      <c r="F33" s="21"/>
      <c r="G33" s="4"/>
      <c r="H33" s="4"/>
      <c r="I33" s="4"/>
      <c r="J33" s="21"/>
      <c r="K33" s="4"/>
      <c r="L33" s="4"/>
      <c r="M33" s="4"/>
      <c r="N33" s="21"/>
      <c r="O33" s="41"/>
      <c r="P33" s="2"/>
      <c r="Q33" s="2"/>
      <c r="R33" s="23"/>
      <c r="S33" s="24"/>
      <c r="T33" s="24"/>
      <c r="U33" s="24"/>
      <c r="V33" s="23"/>
      <c r="W33" s="4"/>
      <c r="X33" s="4"/>
      <c r="Y33" s="4"/>
      <c r="Z33" s="42"/>
      <c r="AA33" s="42"/>
    </row>
    <row r="34" spans="1:27" ht="15.75" thickBot="1" x14ac:dyDescent="0.3">
      <c r="A34" s="26"/>
      <c r="B34" s="29">
        <f>SUM(B21:B33)</f>
        <v>9203</v>
      </c>
      <c r="C34" s="28">
        <f>SUM(C21:C33)</f>
        <v>306.76666666666665</v>
      </c>
      <c r="D34" s="28"/>
      <c r="E34" s="28">
        <f>SUM(E21:E33)</f>
        <v>9203</v>
      </c>
      <c r="F34" s="29">
        <f>SUM(F21:F33)</f>
        <v>0</v>
      </c>
      <c r="G34" s="28">
        <f>SUM(G21:G33)</f>
        <v>189.23333333333335</v>
      </c>
      <c r="H34" s="28"/>
      <c r="I34" s="28">
        <f>SUM(I21:I33)</f>
        <v>5677</v>
      </c>
      <c r="J34" s="29">
        <f>SUM(J21:J33)</f>
        <v>0</v>
      </c>
      <c r="K34" s="28">
        <f>SUM(K21:K33)</f>
        <v>140</v>
      </c>
      <c r="L34" s="28"/>
      <c r="M34" s="28">
        <f>SUM(M21:M33)</f>
        <v>4200</v>
      </c>
      <c r="N34" s="29">
        <f>SUM(N21:N33)</f>
        <v>0</v>
      </c>
      <c r="O34" s="28">
        <f>SUM(O21:O33)</f>
        <v>306.76666666666665</v>
      </c>
      <c r="P34" s="28"/>
      <c r="Q34" s="28">
        <f>SUM(Q21:Q33)</f>
        <v>0</v>
      </c>
      <c r="R34" s="27">
        <f>SUM(R21:R33)</f>
        <v>9203</v>
      </c>
      <c r="S34" s="28">
        <f>SUM(S21:S33)</f>
        <v>306.76666666666665</v>
      </c>
      <c r="T34" s="28"/>
      <c r="U34" s="28">
        <f>SUM(U21:U33)</f>
        <v>0</v>
      </c>
      <c r="V34" s="27">
        <f>SUM(V21:V33)</f>
        <v>9203</v>
      </c>
      <c r="W34" s="28">
        <f>SUM(W21:W33)</f>
        <v>102.76666666666667</v>
      </c>
      <c r="X34" s="28"/>
      <c r="Y34" s="28">
        <f>SUM(Y21:Y33)</f>
        <v>0</v>
      </c>
      <c r="Z34" s="27">
        <f>SUM(Z21:Z33)</f>
        <v>3083</v>
      </c>
      <c r="AA34" s="27">
        <f>SUM(AA21:AA33)</f>
        <v>21489</v>
      </c>
    </row>
    <row r="35" spans="1:27" ht="15.75" thickTop="1" x14ac:dyDescent="0.25">
      <c r="A35" s="15" t="s">
        <v>28</v>
      </c>
      <c r="B35" s="32"/>
      <c r="C35" s="43"/>
      <c r="D35" s="32"/>
      <c r="E35" s="32"/>
      <c r="F35" s="32"/>
      <c r="G35" s="32"/>
      <c r="H35" s="32"/>
      <c r="I35" s="32"/>
      <c r="J35" s="32"/>
      <c r="K35" s="43"/>
      <c r="L35" s="43"/>
      <c r="M35" s="43"/>
      <c r="N35" s="43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3"/>
      <c r="AA35" s="33"/>
    </row>
    <row r="36" spans="1:27" x14ac:dyDescent="0.25">
      <c r="A36" s="16" t="s">
        <v>15</v>
      </c>
      <c r="B36" s="20">
        <f>E36</f>
        <v>0</v>
      </c>
      <c r="C36" s="18"/>
      <c r="D36" s="18">
        <v>30</v>
      </c>
      <c r="E36" s="4"/>
      <c r="F36" s="34"/>
      <c r="G36" s="4"/>
      <c r="H36" s="4"/>
      <c r="I36" s="4"/>
      <c r="J36" s="34"/>
      <c r="K36" s="4"/>
      <c r="L36" s="22"/>
      <c r="M36" s="4"/>
      <c r="N36" s="34"/>
      <c r="O36" s="18">
        <f t="shared" ref="O36:O47" si="22">C36</f>
        <v>0</v>
      </c>
      <c r="P36" s="18"/>
      <c r="Q36" s="18"/>
      <c r="R36" s="37"/>
      <c r="S36" s="18">
        <f t="shared" ref="S36:S47" si="23">O36</f>
        <v>0</v>
      </c>
      <c r="T36" s="18"/>
      <c r="U36" s="18"/>
      <c r="V36" s="37"/>
      <c r="W36" s="18">
        <f>S36</f>
        <v>0</v>
      </c>
      <c r="X36" s="18">
        <v>30</v>
      </c>
      <c r="Y36" s="18"/>
      <c r="Z36" s="20">
        <f>W36*X36</f>
        <v>0</v>
      </c>
      <c r="AA36" s="20">
        <f>SUM(J36,N36,R36,V36,Z36)</f>
        <v>0</v>
      </c>
    </row>
    <row r="37" spans="1:27" x14ac:dyDescent="0.25">
      <c r="A37" s="16" t="s">
        <v>16</v>
      </c>
      <c r="B37" s="20">
        <f t="shared" ref="B37:B47" si="24">E37</f>
        <v>0</v>
      </c>
      <c r="C37" s="18"/>
      <c r="D37" s="18">
        <v>30</v>
      </c>
      <c r="E37" s="4"/>
      <c r="F37" s="34"/>
      <c r="G37" s="4"/>
      <c r="H37" s="4"/>
      <c r="I37" s="4"/>
      <c r="J37" s="34"/>
      <c r="K37" s="4"/>
      <c r="L37" s="22"/>
      <c r="M37" s="4"/>
      <c r="N37" s="34"/>
      <c r="O37" s="18">
        <f t="shared" si="22"/>
        <v>0</v>
      </c>
      <c r="P37" s="18"/>
      <c r="Q37" s="18"/>
      <c r="R37" s="20"/>
      <c r="S37" s="18">
        <f t="shared" si="23"/>
        <v>0</v>
      </c>
      <c r="T37" s="18"/>
      <c r="U37" s="18"/>
      <c r="V37" s="20"/>
      <c r="W37" s="18">
        <f t="shared" ref="W37:W39" si="25">S37</f>
        <v>0</v>
      </c>
      <c r="X37" s="18">
        <v>30</v>
      </c>
      <c r="Y37" s="18"/>
      <c r="Z37" s="20">
        <f>W37*X37</f>
        <v>0</v>
      </c>
      <c r="AA37" s="20">
        <f t="shared" ref="AA37:AA47" si="26">SUM(J37,N37,R37,V37,Z37)</f>
        <v>0</v>
      </c>
    </row>
    <row r="38" spans="1:27" x14ac:dyDescent="0.25">
      <c r="A38" s="16" t="s">
        <v>17</v>
      </c>
      <c r="B38" s="20">
        <f t="shared" si="24"/>
        <v>0</v>
      </c>
      <c r="C38" s="18"/>
      <c r="D38" s="18">
        <v>30</v>
      </c>
      <c r="E38" s="40"/>
      <c r="F38" s="34"/>
      <c r="G38" s="4"/>
      <c r="H38" s="4"/>
      <c r="I38" s="4"/>
      <c r="J38" s="34"/>
      <c r="K38" s="4"/>
      <c r="L38" s="22"/>
      <c r="M38" s="4"/>
      <c r="N38" s="34"/>
      <c r="O38" s="18">
        <f t="shared" si="22"/>
        <v>0</v>
      </c>
      <c r="P38" s="18"/>
      <c r="Q38" s="18"/>
      <c r="R38" s="20"/>
      <c r="S38" s="18">
        <f t="shared" si="23"/>
        <v>0</v>
      </c>
      <c r="T38" s="18"/>
      <c r="U38" s="18"/>
      <c r="V38" s="20"/>
      <c r="W38" s="18">
        <f t="shared" si="25"/>
        <v>0</v>
      </c>
      <c r="X38" s="18">
        <v>30</v>
      </c>
      <c r="Y38" s="18"/>
      <c r="Z38" s="20">
        <f>W38*X38</f>
        <v>0</v>
      </c>
      <c r="AA38" s="20">
        <f t="shared" si="26"/>
        <v>0</v>
      </c>
    </row>
    <row r="39" spans="1:27" x14ac:dyDescent="0.25">
      <c r="A39" s="16" t="s">
        <v>18</v>
      </c>
      <c r="B39" s="20">
        <f t="shared" si="24"/>
        <v>0</v>
      </c>
      <c r="C39" s="18"/>
      <c r="D39" s="18">
        <v>30</v>
      </c>
      <c r="E39" s="40"/>
      <c r="F39" s="34"/>
      <c r="G39" s="4"/>
      <c r="H39" s="4"/>
      <c r="I39" s="4"/>
      <c r="J39" s="34"/>
      <c r="K39" s="4"/>
      <c r="L39" s="22"/>
      <c r="M39" s="4"/>
      <c r="N39" s="34"/>
      <c r="O39" s="18">
        <f t="shared" si="22"/>
        <v>0</v>
      </c>
      <c r="P39" s="18"/>
      <c r="Q39" s="18"/>
      <c r="R39" s="20"/>
      <c r="S39" s="18">
        <f t="shared" si="23"/>
        <v>0</v>
      </c>
      <c r="T39" s="18"/>
      <c r="U39" s="18"/>
      <c r="V39" s="20"/>
      <c r="W39" s="18">
        <f t="shared" si="25"/>
        <v>0</v>
      </c>
      <c r="X39" s="18">
        <v>30</v>
      </c>
      <c r="Y39" s="18"/>
      <c r="Z39" s="20">
        <f>W39*X39</f>
        <v>0</v>
      </c>
      <c r="AA39" s="20">
        <f t="shared" si="26"/>
        <v>0</v>
      </c>
    </row>
    <row r="40" spans="1:27" x14ac:dyDescent="0.25">
      <c r="A40" s="16" t="s">
        <v>19</v>
      </c>
      <c r="B40" s="20">
        <f t="shared" si="24"/>
        <v>67</v>
      </c>
      <c r="C40" s="18">
        <f t="shared" ref="C40:C44" si="27">E40/D40</f>
        <v>2.2333333333333334</v>
      </c>
      <c r="D40" s="18">
        <v>30</v>
      </c>
      <c r="E40" s="40">
        <v>67</v>
      </c>
      <c r="F40" s="34"/>
      <c r="G40" s="18"/>
      <c r="H40" s="18"/>
      <c r="I40" s="4"/>
      <c r="J40" s="34"/>
      <c r="K40" s="44">
        <f>M40/L40</f>
        <v>1</v>
      </c>
      <c r="L40" s="18">
        <v>30</v>
      </c>
      <c r="M40" s="45">
        <v>30</v>
      </c>
      <c r="N40" s="34"/>
      <c r="O40" s="18">
        <f t="shared" si="22"/>
        <v>2.2333333333333334</v>
      </c>
      <c r="P40" s="18">
        <v>30</v>
      </c>
      <c r="Q40" s="18"/>
      <c r="R40" s="20">
        <f>O40*P40</f>
        <v>67</v>
      </c>
      <c r="S40" s="18">
        <f t="shared" si="23"/>
        <v>2.2333333333333334</v>
      </c>
      <c r="T40" s="18">
        <v>30</v>
      </c>
      <c r="U40" s="18"/>
      <c r="V40" s="20">
        <f>S40*T40</f>
        <v>67</v>
      </c>
      <c r="W40" s="18"/>
      <c r="X40" s="18"/>
      <c r="Y40" s="18"/>
      <c r="Z40" s="20"/>
      <c r="AA40" s="20">
        <f t="shared" si="26"/>
        <v>134</v>
      </c>
    </row>
    <row r="41" spans="1:27" x14ac:dyDescent="0.25">
      <c r="A41" s="16" t="s">
        <v>20</v>
      </c>
      <c r="B41" s="20">
        <f t="shared" si="24"/>
        <v>0</v>
      </c>
      <c r="C41" s="18"/>
      <c r="D41" s="18">
        <v>30</v>
      </c>
      <c r="E41" s="40"/>
      <c r="F41" s="34"/>
      <c r="G41" s="18">
        <f t="shared" ref="G41" si="28">I41/H41</f>
        <v>1</v>
      </c>
      <c r="H41" s="18">
        <v>30</v>
      </c>
      <c r="I41" s="45">
        <v>30</v>
      </c>
      <c r="J41" s="34"/>
      <c r="K41" s="44">
        <f t="shared" ref="K41:K47" si="29">M41/L41</f>
        <v>1</v>
      </c>
      <c r="L41" s="18">
        <v>30</v>
      </c>
      <c r="M41" s="45">
        <v>30</v>
      </c>
      <c r="N41" s="34"/>
      <c r="O41" s="18">
        <f t="shared" si="22"/>
        <v>0</v>
      </c>
      <c r="P41" s="18">
        <v>30</v>
      </c>
      <c r="Q41" s="18"/>
      <c r="R41" s="20">
        <f>O41*P41</f>
        <v>0</v>
      </c>
      <c r="S41" s="18">
        <f t="shared" si="23"/>
        <v>0</v>
      </c>
      <c r="T41" s="18">
        <v>30</v>
      </c>
      <c r="U41" s="18"/>
      <c r="V41" s="20">
        <f>S41*T41</f>
        <v>0</v>
      </c>
      <c r="W41" s="18"/>
      <c r="X41" s="18"/>
      <c r="Y41" s="18"/>
      <c r="Z41" s="20"/>
      <c r="AA41" s="20">
        <f t="shared" si="26"/>
        <v>0</v>
      </c>
    </row>
    <row r="42" spans="1:27" x14ac:dyDescent="0.25">
      <c r="A42" s="16" t="s">
        <v>21</v>
      </c>
      <c r="B42" s="20">
        <f t="shared" si="24"/>
        <v>0</v>
      </c>
      <c r="C42" s="18"/>
      <c r="D42" s="18">
        <v>30</v>
      </c>
      <c r="E42" s="40"/>
      <c r="F42" s="34"/>
      <c r="G42" s="18"/>
      <c r="H42" s="18"/>
      <c r="I42" s="45"/>
      <c r="J42" s="34"/>
      <c r="K42" s="44">
        <f t="shared" si="29"/>
        <v>0</v>
      </c>
      <c r="L42" s="18">
        <v>30</v>
      </c>
      <c r="M42" s="45"/>
      <c r="N42" s="34"/>
      <c r="O42" s="18">
        <f t="shared" si="22"/>
        <v>0</v>
      </c>
      <c r="P42" s="18">
        <v>30</v>
      </c>
      <c r="Q42" s="18"/>
      <c r="R42" s="20">
        <f>O42*P42</f>
        <v>0</v>
      </c>
      <c r="S42" s="18">
        <f t="shared" si="23"/>
        <v>0</v>
      </c>
      <c r="T42" s="18">
        <v>30</v>
      </c>
      <c r="U42" s="18"/>
      <c r="V42" s="20">
        <f>S42*T42</f>
        <v>0</v>
      </c>
      <c r="W42" s="18"/>
      <c r="X42" s="18"/>
      <c r="Y42" s="18"/>
      <c r="Z42" s="20"/>
      <c r="AA42" s="20">
        <f t="shared" si="26"/>
        <v>0</v>
      </c>
    </row>
    <row r="43" spans="1:27" x14ac:dyDescent="0.25">
      <c r="A43" s="16" t="s">
        <v>22</v>
      </c>
      <c r="B43" s="20">
        <f t="shared" si="24"/>
        <v>68</v>
      </c>
      <c r="C43" s="18">
        <f t="shared" si="27"/>
        <v>2.2666666666666666</v>
      </c>
      <c r="D43" s="18">
        <v>30</v>
      </c>
      <c r="E43" s="40">
        <v>68</v>
      </c>
      <c r="F43" s="34"/>
      <c r="G43" s="18"/>
      <c r="H43" s="18"/>
      <c r="I43" s="45"/>
      <c r="J43" s="34"/>
      <c r="K43" s="44"/>
      <c r="L43" s="18"/>
      <c r="M43" s="45"/>
      <c r="N43" s="34"/>
      <c r="O43" s="18">
        <f t="shared" si="22"/>
        <v>2.2666666666666666</v>
      </c>
      <c r="P43" s="18">
        <v>30</v>
      </c>
      <c r="Q43" s="18"/>
      <c r="R43" s="20">
        <f>O43*P43</f>
        <v>68</v>
      </c>
      <c r="S43" s="18">
        <f t="shared" si="23"/>
        <v>2.2666666666666666</v>
      </c>
      <c r="T43" s="18">
        <v>30</v>
      </c>
      <c r="U43" s="18"/>
      <c r="V43" s="20">
        <f>S43*T43</f>
        <v>68</v>
      </c>
      <c r="W43" s="18"/>
      <c r="X43" s="18"/>
      <c r="Y43" s="18"/>
      <c r="Z43" s="20"/>
      <c r="AA43" s="20">
        <f t="shared" si="26"/>
        <v>136</v>
      </c>
    </row>
    <row r="44" spans="1:27" x14ac:dyDescent="0.25">
      <c r="A44" s="16" t="s">
        <v>23</v>
      </c>
      <c r="B44" s="20">
        <f t="shared" si="24"/>
        <v>0</v>
      </c>
      <c r="C44" s="18">
        <f t="shared" si="27"/>
        <v>0</v>
      </c>
      <c r="D44" s="18">
        <v>30</v>
      </c>
      <c r="E44" s="40"/>
      <c r="F44" s="34"/>
      <c r="G44" s="18">
        <f t="shared" ref="G44:G45" si="30">I44/H44</f>
        <v>3</v>
      </c>
      <c r="H44" s="18">
        <v>30</v>
      </c>
      <c r="I44" s="45">
        <v>90</v>
      </c>
      <c r="J44" s="34"/>
      <c r="K44" s="44"/>
      <c r="L44" s="18"/>
      <c r="M44" s="45"/>
      <c r="N44" s="34"/>
      <c r="O44" s="18">
        <f t="shared" si="22"/>
        <v>0</v>
      </c>
      <c r="P44" s="18">
        <v>30</v>
      </c>
      <c r="Q44" s="18"/>
      <c r="R44" s="20">
        <f>O44*P44</f>
        <v>0</v>
      </c>
      <c r="S44" s="18">
        <f t="shared" si="23"/>
        <v>0</v>
      </c>
      <c r="T44" s="18">
        <v>30</v>
      </c>
      <c r="U44" s="18"/>
      <c r="V44" s="20">
        <f>S44*T44</f>
        <v>0</v>
      </c>
      <c r="W44" s="18"/>
      <c r="X44" s="18"/>
      <c r="Y44" s="18"/>
      <c r="Z44" s="20"/>
      <c r="AA44" s="20">
        <f t="shared" si="26"/>
        <v>0</v>
      </c>
    </row>
    <row r="45" spans="1:27" x14ac:dyDescent="0.25">
      <c r="A45" s="16" t="s">
        <v>24</v>
      </c>
      <c r="B45" s="20">
        <f t="shared" si="24"/>
        <v>0</v>
      </c>
      <c r="C45" s="18"/>
      <c r="D45" s="18">
        <v>30</v>
      </c>
      <c r="E45" s="40"/>
      <c r="F45" s="34"/>
      <c r="G45" s="18">
        <f t="shared" si="30"/>
        <v>1</v>
      </c>
      <c r="H45" s="18">
        <v>30</v>
      </c>
      <c r="I45" s="45">
        <v>30</v>
      </c>
      <c r="J45" s="34"/>
      <c r="K45" s="44">
        <f t="shared" si="29"/>
        <v>1</v>
      </c>
      <c r="L45" s="18">
        <v>30</v>
      </c>
      <c r="M45" s="45">
        <v>30</v>
      </c>
      <c r="N45" s="34"/>
      <c r="O45" s="18">
        <f t="shared" si="22"/>
        <v>0</v>
      </c>
      <c r="P45" s="18"/>
      <c r="Q45" s="18"/>
      <c r="R45" s="20">
        <f t="shared" ref="R45:R47" si="31">Q45</f>
        <v>0</v>
      </c>
      <c r="S45" s="18">
        <f t="shared" si="23"/>
        <v>0</v>
      </c>
      <c r="T45" s="18"/>
      <c r="U45" s="18"/>
      <c r="V45" s="20">
        <f t="shared" ref="V45:V47" si="32">U45</f>
        <v>0</v>
      </c>
      <c r="W45" s="18"/>
      <c r="X45" s="18"/>
      <c r="Y45" s="18"/>
      <c r="Z45" s="20"/>
      <c r="AA45" s="20">
        <f t="shared" si="26"/>
        <v>0</v>
      </c>
    </row>
    <row r="46" spans="1:27" x14ac:dyDescent="0.25">
      <c r="A46" s="16" t="s">
        <v>25</v>
      </c>
      <c r="B46" s="20">
        <f t="shared" si="24"/>
        <v>0</v>
      </c>
      <c r="C46" s="18"/>
      <c r="D46" s="18">
        <v>30</v>
      </c>
      <c r="E46" s="40"/>
      <c r="F46" s="34"/>
      <c r="G46" s="18"/>
      <c r="H46" s="18"/>
      <c r="I46" s="4"/>
      <c r="J46" s="34"/>
      <c r="K46" s="44">
        <f t="shared" si="29"/>
        <v>2</v>
      </c>
      <c r="L46" s="18">
        <v>30</v>
      </c>
      <c r="M46" s="45">
        <v>60</v>
      </c>
      <c r="N46" s="34"/>
      <c r="O46" s="18">
        <f t="shared" si="22"/>
        <v>0</v>
      </c>
      <c r="P46" s="18"/>
      <c r="Q46" s="18"/>
      <c r="R46" s="20">
        <f t="shared" si="31"/>
        <v>0</v>
      </c>
      <c r="S46" s="18">
        <f t="shared" si="23"/>
        <v>0</v>
      </c>
      <c r="T46" s="18"/>
      <c r="U46" s="18"/>
      <c r="V46" s="20">
        <f t="shared" si="32"/>
        <v>0</v>
      </c>
      <c r="W46" s="18"/>
      <c r="X46" s="18"/>
      <c r="Y46" s="18"/>
      <c r="Z46" s="20"/>
      <c r="AA46" s="20">
        <f t="shared" si="26"/>
        <v>0</v>
      </c>
    </row>
    <row r="47" spans="1:27" x14ac:dyDescent="0.25">
      <c r="A47" s="16" t="s">
        <v>26</v>
      </c>
      <c r="B47" s="20">
        <f t="shared" si="24"/>
        <v>0</v>
      </c>
      <c r="C47" s="18"/>
      <c r="D47" s="18">
        <v>30</v>
      </c>
      <c r="E47" s="40"/>
      <c r="F47" s="34"/>
      <c r="G47" s="18"/>
      <c r="H47" s="18"/>
      <c r="I47" s="4"/>
      <c r="J47" s="34"/>
      <c r="K47" s="44">
        <f t="shared" si="29"/>
        <v>-1</v>
      </c>
      <c r="L47" s="18">
        <v>30</v>
      </c>
      <c r="M47" s="45">
        <v>-30</v>
      </c>
      <c r="N47" s="34"/>
      <c r="O47" s="18">
        <f t="shared" si="22"/>
        <v>0</v>
      </c>
      <c r="P47" s="18"/>
      <c r="Q47" s="18"/>
      <c r="R47" s="20">
        <f t="shared" si="31"/>
        <v>0</v>
      </c>
      <c r="S47" s="18">
        <f t="shared" si="23"/>
        <v>0</v>
      </c>
      <c r="T47" s="18"/>
      <c r="U47" s="18"/>
      <c r="V47" s="20">
        <f t="shared" si="32"/>
        <v>0</v>
      </c>
      <c r="W47" s="18"/>
      <c r="X47" s="18"/>
      <c r="Y47" s="18"/>
      <c r="Z47" s="20"/>
      <c r="AA47" s="20">
        <f t="shared" si="26"/>
        <v>0</v>
      </c>
    </row>
    <row r="48" spans="1:27" x14ac:dyDescent="0.25">
      <c r="A48" s="16"/>
      <c r="B48" s="21"/>
      <c r="C48" s="4"/>
      <c r="D48" s="4"/>
      <c r="E48" s="4"/>
      <c r="F48" s="21"/>
      <c r="G48" s="4"/>
      <c r="H48" s="4"/>
      <c r="I48" s="4"/>
      <c r="J48" s="21"/>
      <c r="K48" s="4"/>
      <c r="L48" s="4"/>
      <c r="M48" s="4"/>
      <c r="N48" s="21"/>
      <c r="O48" s="4"/>
      <c r="P48" s="4"/>
      <c r="Q48" s="4"/>
      <c r="R48" s="23"/>
      <c r="S48" s="24"/>
      <c r="T48" s="24"/>
      <c r="U48" s="24"/>
      <c r="V48" s="23"/>
      <c r="W48" s="24"/>
      <c r="X48" s="24"/>
      <c r="Y48" s="24"/>
      <c r="Z48" s="23"/>
      <c r="AA48" s="23"/>
    </row>
    <row r="49" spans="1:27" ht="15.75" thickBot="1" x14ac:dyDescent="0.3">
      <c r="A49" s="46"/>
      <c r="B49" s="47">
        <f>SUM(B36:B48)</f>
        <v>135</v>
      </c>
      <c r="C49" s="48">
        <f>SUM(C36:C48)</f>
        <v>4.5</v>
      </c>
      <c r="D49" s="49"/>
      <c r="E49" s="49">
        <f>SUM(E36:E48)</f>
        <v>135</v>
      </c>
      <c r="F49" s="29">
        <f>SUM(F36:F48)</f>
        <v>0</v>
      </c>
      <c r="G49" s="28">
        <f>SUM(G36:G48)</f>
        <v>5</v>
      </c>
      <c r="H49" s="28"/>
      <c r="I49" s="28">
        <f>SUM(I36:I48)</f>
        <v>150</v>
      </c>
      <c r="J49" s="29">
        <f>SUM(J36:J48)</f>
        <v>0</v>
      </c>
      <c r="K49" s="28">
        <f>SUM(K36:K48)</f>
        <v>4</v>
      </c>
      <c r="L49" s="28"/>
      <c r="M49" s="28">
        <f>SUM(M36:M48)</f>
        <v>120</v>
      </c>
      <c r="N49" s="29">
        <f>SUM(N36:N48)</f>
        <v>0</v>
      </c>
      <c r="O49" s="28">
        <f>SUM(O36:O48)</f>
        <v>4.5</v>
      </c>
      <c r="P49" s="28"/>
      <c r="Q49" s="28">
        <f>SUM(Q36:Q48)</f>
        <v>0</v>
      </c>
      <c r="R49" s="27">
        <f>SUM(R36:R48)</f>
        <v>135</v>
      </c>
      <c r="S49" s="28">
        <f>SUM(S36:S48)</f>
        <v>4.5</v>
      </c>
      <c r="T49" s="28"/>
      <c r="U49" s="28">
        <f>SUM(U36:U48)</f>
        <v>0</v>
      </c>
      <c r="V49" s="27">
        <f>SUM(V36:V48)</f>
        <v>135</v>
      </c>
      <c r="W49" s="28">
        <f>SUM(W36:W48)</f>
        <v>0</v>
      </c>
      <c r="X49" s="28"/>
      <c r="Y49" s="28">
        <f>SUM(Y36:Y48)</f>
        <v>0</v>
      </c>
      <c r="Z49" s="29">
        <f>SUM(Z36:Z48)</f>
        <v>0</v>
      </c>
      <c r="AA49" s="27">
        <f>SUM(AA36:AA48)</f>
        <v>270</v>
      </c>
    </row>
    <row r="50" spans="1:27" ht="15.75" thickTop="1" x14ac:dyDescent="0.25">
      <c r="A50" s="15" t="s">
        <v>29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50"/>
      <c r="S50" s="50"/>
      <c r="T50" s="50"/>
      <c r="U50" s="50"/>
      <c r="V50" s="50"/>
      <c r="W50" s="50"/>
      <c r="X50" s="50"/>
      <c r="Y50" s="50"/>
      <c r="Z50" s="51"/>
      <c r="AA50" s="51"/>
    </row>
    <row r="51" spans="1:27" x14ac:dyDescent="0.25">
      <c r="A51" s="16" t="s">
        <v>15</v>
      </c>
      <c r="B51" s="20">
        <f>E51</f>
        <v>25</v>
      </c>
      <c r="C51" s="45">
        <f>E51/D51</f>
        <v>0.83333333333333337</v>
      </c>
      <c r="D51" s="45">
        <v>30</v>
      </c>
      <c r="E51" s="40">
        <v>25</v>
      </c>
      <c r="F51" s="34"/>
      <c r="G51" s="4"/>
      <c r="H51" s="22"/>
      <c r="I51" s="4"/>
      <c r="J51" s="34"/>
      <c r="K51" s="4"/>
      <c r="L51" s="4"/>
      <c r="M51" s="4"/>
      <c r="N51" s="52"/>
      <c r="O51" s="18">
        <f t="shared" ref="O51:O62" si="33">C51</f>
        <v>0.83333333333333337</v>
      </c>
      <c r="P51" s="18">
        <v>30</v>
      </c>
      <c r="Q51" s="4"/>
      <c r="R51" s="20">
        <f>O51*P51</f>
        <v>25</v>
      </c>
      <c r="S51" s="18">
        <f>O51</f>
        <v>0.83333333333333337</v>
      </c>
      <c r="T51" s="18">
        <v>30</v>
      </c>
      <c r="U51" s="4"/>
      <c r="V51" s="20">
        <f>S51*T51</f>
        <v>25</v>
      </c>
      <c r="W51" s="18">
        <f>S51</f>
        <v>0.83333333333333337</v>
      </c>
      <c r="X51" s="18">
        <v>30</v>
      </c>
      <c r="Y51" s="4"/>
      <c r="Z51" s="20">
        <f>W51*X51</f>
        <v>25</v>
      </c>
      <c r="AA51" s="20">
        <f>SUM(J51,N51,R51,V51,Z51)</f>
        <v>75</v>
      </c>
    </row>
    <row r="52" spans="1:27" x14ac:dyDescent="0.25">
      <c r="A52" s="16" t="s">
        <v>16</v>
      </c>
      <c r="B52" s="20">
        <f t="shared" ref="B52:B62" si="34">E52</f>
        <v>0</v>
      </c>
      <c r="C52" s="45"/>
      <c r="D52" s="45">
        <v>30</v>
      </c>
      <c r="E52" s="40"/>
      <c r="F52" s="34"/>
      <c r="G52" s="4"/>
      <c r="H52" s="22"/>
      <c r="I52" s="4"/>
      <c r="J52" s="34"/>
      <c r="K52" s="4"/>
      <c r="L52" s="4"/>
      <c r="M52" s="4"/>
      <c r="N52" s="34"/>
      <c r="O52" s="18">
        <f t="shared" si="33"/>
        <v>0</v>
      </c>
      <c r="P52" s="18">
        <v>30</v>
      </c>
      <c r="Q52" s="4"/>
      <c r="R52" s="20">
        <f t="shared" ref="R52:R61" si="35">O52*P52</f>
        <v>0</v>
      </c>
      <c r="S52" s="18">
        <f t="shared" ref="S52:S63" si="36">O52</f>
        <v>0</v>
      </c>
      <c r="T52" s="18">
        <v>30</v>
      </c>
      <c r="U52" s="4"/>
      <c r="V52" s="20">
        <f t="shared" ref="V52:V61" si="37">S52*T52</f>
        <v>0</v>
      </c>
      <c r="W52" s="18">
        <f t="shared" ref="W52:W54" si="38">S52</f>
        <v>0</v>
      </c>
      <c r="X52" s="18">
        <v>30</v>
      </c>
      <c r="Y52" s="4"/>
      <c r="Z52" s="20">
        <f>W52*X52</f>
        <v>0</v>
      </c>
      <c r="AA52" s="20">
        <f t="shared" ref="AA52:AA62" si="39">SUM(J52,N52,R52,V52,Z52)</f>
        <v>0</v>
      </c>
    </row>
    <row r="53" spans="1:27" x14ac:dyDescent="0.25">
      <c r="A53" s="16" t="s">
        <v>17</v>
      </c>
      <c r="B53" s="20">
        <f t="shared" si="34"/>
        <v>0</v>
      </c>
      <c r="C53" s="45"/>
      <c r="D53" s="45">
        <v>30</v>
      </c>
      <c r="E53" s="40"/>
      <c r="F53" s="34"/>
      <c r="G53" s="4"/>
      <c r="H53" s="22"/>
      <c r="I53" s="4"/>
      <c r="J53" s="34"/>
      <c r="K53" s="4"/>
      <c r="L53" s="4"/>
      <c r="M53" s="4"/>
      <c r="N53" s="34"/>
      <c r="O53" s="18">
        <f t="shared" si="33"/>
        <v>0</v>
      </c>
      <c r="P53" s="18">
        <v>30</v>
      </c>
      <c r="Q53" s="4"/>
      <c r="R53" s="20">
        <f t="shared" si="35"/>
        <v>0</v>
      </c>
      <c r="S53" s="18">
        <f t="shared" si="36"/>
        <v>0</v>
      </c>
      <c r="T53" s="18">
        <v>30</v>
      </c>
      <c r="U53" s="4"/>
      <c r="V53" s="20">
        <f t="shared" si="37"/>
        <v>0</v>
      </c>
      <c r="W53" s="18">
        <f t="shared" si="38"/>
        <v>0</v>
      </c>
      <c r="X53" s="18">
        <v>30</v>
      </c>
      <c r="Y53" s="4"/>
      <c r="Z53" s="20">
        <f>W53*X53</f>
        <v>0</v>
      </c>
      <c r="AA53" s="20">
        <f t="shared" si="39"/>
        <v>0</v>
      </c>
    </row>
    <row r="54" spans="1:27" x14ac:dyDescent="0.25">
      <c r="A54" s="16" t="s">
        <v>18</v>
      </c>
      <c r="B54" s="20">
        <f t="shared" si="34"/>
        <v>27</v>
      </c>
      <c r="C54" s="45">
        <f t="shared" ref="C54:C61" si="40">E54/D54</f>
        <v>0.9</v>
      </c>
      <c r="D54" s="45">
        <v>30</v>
      </c>
      <c r="E54" s="40">
        <v>27</v>
      </c>
      <c r="F54" s="34"/>
      <c r="G54" s="4"/>
      <c r="H54" s="22"/>
      <c r="I54" s="4"/>
      <c r="J54" s="34"/>
      <c r="K54" s="4"/>
      <c r="L54" s="4"/>
      <c r="M54" s="4"/>
      <c r="N54" s="34"/>
      <c r="O54" s="18">
        <f t="shared" si="33"/>
        <v>0.9</v>
      </c>
      <c r="P54" s="18">
        <v>30</v>
      </c>
      <c r="Q54" s="4"/>
      <c r="R54" s="20">
        <f t="shared" si="35"/>
        <v>27</v>
      </c>
      <c r="S54" s="18">
        <f t="shared" si="36"/>
        <v>0.9</v>
      </c>
      <c r="T54" s="18">
        <v>30</v>
      </c>
      <c r="U54" s="4"/>
      <c r="V54" s="20">
        <f t="shared" si="37"/>
        <v>27</v>
      </c>
      <c r="W54" s="18">
        <f t="shared" si="38"/>
        <v>0.9</v>
      </c>
      <c r="X54" s="18">
        <v>30</v>
      </c>
      <c r="Y54" s="4"/>
      <c r="Z54" s="20">
        <f>W54*X54</f>
        <v>27</v>
      </c>
      <c r="AA54" s="20">
        <f t="shared" si="39"/>
        <v>81</v>
      </c>
    </row>
    <row r="55" spans="1:27" x14ac:dyDescent="0.25">
      <c r="A55" s="16" t="s">
        <v>19</v>
      </c>
      <c r="B55" s="20">
        <f t="shared" si="34"/>
        <v>0</v>
      </c>
      <c r="C55" s="45"/>
      <c r="D55" s="45">
        <v>30</v>
      </c>
      <c r="E55" s="40"/>
      <c r="F55" s="34"/>
      <c r="G55" s="4"/>
      <c r="H55" s="22"/>
      <c r="I55" s="4"/>
      <c r="J55" s="34"/>
      <c r="K55" s="4"/>
      <c r="L55" s="4"/>
      <c r="M55" s="4"/>
      <c r="N55" s="34"/>
      <c r="O55" s="18">
        <f t="shared" si="33"/>
        <v>0</v>
      </c>
      <c r="P55" s="18">
        <v>30</v>
      </c>
      <c r="Q55" s="4"/>
      <c r="R55" s="20">
        <f t="shared" si="35"/>
        <v>0</v>
      </c>
      <c r="S55" s="18">
        <f t="shared" si="36"/>
        <v>0</v>
      </c>
      <c r="T55" s="18">
        <v>30</v>
      </c>
      <c r="U55" s="4"/>
      <c r="V55" s="20">
        <f t="shared" si="37"/>
        <v>0</v>
      </c>
      <c r="W55" s="18"/>
      <c r="X55" s="18"/>
      <c r="Y55" s="4"/>
      <c r="Z55" s="20"/>
      <c r="AA55" s="20">
        <f t="shared" si="39"/>
        <v>0</v>
      </c>
    </row>
    <row r="56" spans="1:27" x14ac:dyDescent="0.25">
      <c r="A56" s="16" t="s">
        <v>20</v>
      </c>
      <c r="B56" s="20">
        <f t="shared" si="34"/>
        <v>0</v>
      </c>
      <c r="C56" s="45"/>
      <c r="D56" s="45">
        <v>30</v>
      </c>
      <c r="E56" s="40"/>
      <c r="F56" s="34"/>
      <c r="G56" s="4"/>
      <c r="H56" s="22"/>
      <c r="I56" s="4"/>
      <c r="J56" s="34"/>
      <c r="K56" s="4"/>
      <c r="L56" s="4"/>
      <c r="M56" s="4"/>
      <c r="N56" s="34"/>
      <c r="O56" s="18">
        <f t="shared" si="33"/>
        <v>0</v>
      </c>
      <c r="P56" s="18">
        <v>30</v>
      </c>
      <c r="Q56" s="4"/>
      <c r="R56" s="20">
        <f t="shared" si="35"/>
        <v>0</v>
      </c>
      <c r="S56" s="18">
        <f t="shared" si="36"/>
        <v>0</v>
      </c>
      <c r="T56" s="18">
        <v>30</v>
      </c>
      <c r="U56" s="4"/>
      <c r="V56" s="20">
        <f t="shared" si="37"/>
        <v>0</v>
      </c>
      <c r="W56" s="18"/>
      <c r="X56" s="18"/>
      <c r="Y56" s="4"/>
      <c r="Z56" s="20"/>
      <c r="AA56" s="20">
        <f t="shared" si="39"/>
        <v>0</v>
      </c>
    </row>
    <row r="57" spans="1:27" x14ac:dyDescent="0.25">
      <c r="A57" s="16" t="s">
        <v>21</v>
      </c>
      <c r="B57" s="20">
        <f t="shared" si="34"/>
        <v>0</v>
      </c>
      <c r="C57" s="45"/>
      <c r="D57" s="45">
        <v>30</v>
      </c>
      <c r="E57" s="40"/>
      <c r="F57" s="34"/>
      <c r="G57" s="4"/>
      <c r="H57" s="22"/>
      <c r="I57" s="4"/>
      <c r="J57" s="34"/>
      <c r="K57" s="4"/>
      <c r="L57" s="4"/>
      <c r="M57" s="4"/>
      <c r="N57" s="34"/>
      <c r="O57" s="18">
        <f t="shared" si="33"/>
        <v>0</v>
      </c>
      <c r="P57" s="18">
        <v>30</v>
      </c>
      <c r="Q57" s="4"/>
      <c r="R57" s="20">
        <f t="shared" si="35"/>
        <v>0</v>
      </c>
      <c r="S57" s="18">
        <f t="shared" si="36"/>
        <v>0</v>
      </c>
      <c r="T57" s="18">
        <v>30</v>
      </c>
      <c r="U57" s="4"/>
      <c r="V57" s="20">
        <f t="shared" si="37"/>
        <v>0</v>
      </c>
      <c r="W57" s="18"/>
      <c r="X57" s="18"/>
      <c r="Y57" s="4"/>
      <c r="Z57" s="20"/>
      <c r="AA57" s="20">
        <f t="shared" si="39"/>
        <v>0</v>
      </c>
    </row>
    <row r="58" spans="1:27" x14ac:dyDescent="0.25">
      <c r="A58" s="16" t="s">
        <v>22</v>
      </c>
      <c r="B58" s="20">
        <f t="shared" si="34"/>
        <v>30</v>
      </c>
      <c r="C58" s="45">
        <f t="shared" si="40"/>
        <v>1</v>
      </c>
      <c r="D58" s="45">
        <v>30</v>
      </c>
      <c r="E58" s="40">
        <v>30</v>
      </c>
      <c r="F58" s="34"/>
      <c r="G58" s="4"/>
      <c r="H58" s="22"/>
      <c r="I58" s="4"/>
      <c r="J58" s="34"/>
      <c r="K58" s="4"/>
      <c r="L58" s="4"/>
      <c r="M58" s="4"/>
      <c r="N58" s="34"/>
      <c r="O58" s="18">
        <f t="shared" si="33"/>
        <v>1</v>
      </c>
      <c r="P58" s="18">
        <v>30</v>
      </c>
      <c r="Q58" s="4"/>
      <c r="R58" s="20">
        <f t="shared" si="35"/>
        <v>30</v>
      </c>
      <c r="S58" s="18">
        <f t="shared" si="36"/>
        <v>1</v>
      </c>
      <c r="T58" s="18">
        <v>30</v>
      </c>
      <c r="U58" s="4"/>
      <c r="V58" s="20">
        <f t="shared" si="37"/>
        <v>30</v>
      </c>
      <c r="W58" s="18"/>
      <c r="X58" s="18"/>
      <c r="Y58" s="4"/>
      <c r="Z58" s="20"/>
      <c r="AA58" s="20">
        <f t="shared" si="39"/>
        <v>60</v>
      </c>
    </row>
    <row r="59" spans="1:27" x14ac:dyDescent="0.25">
      <c r="A59" s="16" t="s">
        <v>23</v>
      </c>
      <c r="B59" s="20">
        <f t="shared" si="34"/>
        <v>0</v>
      </c>
      <c r="C59" s="45"/>
      <c r="D59" s="45">
        <v>30</v>
      </c>
      <c r="E59" s="40"/>
      <c r="F59" s="34"/>
      <c r="G59" s="4">
        <f>I59/H59</f>
        <v>1</v>
      </c>
      <c r="H59" s="45">
        <v>30</v>
      </c>
      <c r="I59" s="4">
        <v>30</v>
      </c>
      <c r="J59" s="34"/>
      <c r="K59" s="4"/>
      <c r="L59" s="4"/>
      <c r="M59" s="4"/>
      <c r="N59" s="34"/>
      <c r="O59" s="18">
        <f t="shared" si="33"/>
        <v>0</v>
      </c>
      <c r="P59" s="18">
        <v>30</v>
      </c>
      <c r="Q59" s="4"/>
      <c r="R59" s="20">
        <f t="shared" si="35"/>
        <v>0</v>
      </c>
      <c r="S59" s="18">
        <f t="shared" si="36"/>
        <v>0</v>
      </c>
      <c r="T59" s="18">
        <v>30</v>
      </c>
      <c r="U59" s="4"/>
      <c r="V59" s="20">
        <f t="shared" si="37"/>
        <v>0</v>
      </c>
      <c r="W59" s="18"/>
      <c r="X59" s="18"/>
      <c r="Y59" s="4"/>
      <c r="Z59" s="20"/>
      <c r="AA59" s="20">
        <f t="shared" si="39"/>
        <v>0</v>
      </c>
    </row>
    <row r="60" spans="1:27" x14ac:dyDescent="0.25">
      <c r="A60" s="16" t="s">
        <v>24</v>
      </c>
      <c r="B60" s="20">
        <f t="shared" si="34"/>
        <v>0</v>
      </c>
      <c r="C60" s="45"/>
      <c r="D60" s="45">
        <v>30</v>
      </c>
      <c r="E60" s="40"/>
      <c r="F60" s="34"/>
      <c r="G60" s="4"/>
      <c r="H60" s="45"/>
      <c r="I60" s="4"/>
      <c r="J60" s="34"/>
      <c r="K60" s="4"/>
      <c r="L60" s="4"/>
      <c r="M60" s="4"/>
      <c r="N60" s="34"/>
      <c r="O60" s="18">
        <f t="shared" si="33"/>
        <v>0</v>
      </c>
      <c r="P60" s="18">
        <v>30</v>
      </c>
      <c r="Q60" s="4"/>
      <c r="R60" s="20">
        <f t="shared" si="35"/>
        <v>0</v>
      </c>
      <c r="S60" s="18">
        <f t="shared" si="36"/>
        <v>0</v>
      </c>
      <c r="T60" s="18">
        <v>30</v>
      </c>
      <c r="U60" s="4"/>
      <c r="V60" s="20">
        <f t="shared" si="37"/>
        <v>0</v>
      </c>
      <c r="W60" s="18"/>
      <c r="X60" s="18"/>
      <c r="Y60" s="4"/>
      <c r="Z60" s="20"/>
      <c r="AA60" s="20">
        <f t="shared" si="39"/>
        <v>0</v>
      </c>
    </row>
    <row r="61" spans="1:27" x14ac:dyDescent="0.25">
      <c r="A61" s="16" t="s">
        <v>25</v>
      </c>
      <c r="B61" s="20">
        <f t="shared" si="34"/>
        <v>30</v>
      </c>
      <c r="C61" s="45">
        <f t="shared" si="40"/>
        <v>1</v>
      </c>
      <c r="D61" s="45">
        <v>30</v>
      </c>
      <c r="E61" s="40">
        <v>30</v>
      </c>
      <c r="F61" s="34"/>
      <c r="G61" s="4"/>
      <c r="H61" s="45"/>
      <c r="I61" s="4"/>
      <c r="J61" s="34"/>
      <c r="K61" s="4"/>
      <c r="L61" s="4"/>
      <c r="M61" s="4"/>
      <c r="N61" s="34"/>
      <c r="O61" s="18">
        <f t="shared" si="33"/>
        <v>1</v>
      </c>
      <c r="P61" s="18">
        <v>30</v>
      </c>
      <c r="Q61" s="4"/>
      <c r="R61" s="20">
        <f t="shared" si="35"/>
        <v>30</v>
      </c>
      <c r="S61" s="18">
        <f t="shared" si="36"/>
        <v>1</v>
      </c>
      <c r="T61" s="18">
        <v>30</v>
      </c>
      <c r="U61" s="4"/>
      <c r="V61" s="20">
        <f t="shared" si="37"/>
        <v>30</v>
      </c>
      <c r="W61" s="18"/>
      <c r="X61" s="18"/>
      <c r="Y61" s="4"/>
      <c r="Z61" s="20"/>
      <c r="AA61" s="20">
        <f t="shared" si="39"/>
        <v>60</v>
      </c>
    </row>
    <row r="62" spans="1:27" x14ac:dyDescent="0.25">
      <c r="A62" s="16" t="s">
        <v>26</v>
      </c>
      <c r="B62" s="20">
        <f t="shared" si="34"/>
        <v>0</v>
      </c>
      <c r="C62" s="4"/>
      <c r="D62" s="45">
        <v>30</v>
      </c>
      <c r="E62" s="40"/>
      <c r="F62" s="34"/>
      <c r="G62" s="4">
        <f t="shared" ref="G62" si="41">I62/H62</f>
        <v>-1</v>
      </c>
      <c r="H62" s="45">
        <v>30</v>
      </c>
      <c r="I62" s="4">
        <v>-30</v>
      </c>
      <c r="J62" s="34"/>
      <c r="K62" s="4"/>
      <c r="L62" s="4"/>
      <c r="M62" s="4"/>
      <c r="N62" s="34"/>
      <c r="O62" s="18">
        <f t="shared" si="33"/>
        <v>0</v>
      </c>
      <c r="P62" s="18">
        <v>30</v>
      </c>
      <c r="Q62" s="4"/>
      <c r="R62" s="20">
        <f t="shared" ref="R62" si="42">Q62</f>
        <v>0</v>
      </c>
      <c r="S62" s="18">
        <f t="shared" si="36"/>
        <v>0</v>
      </c>
      <c r="T62" s="18"/>
      <c r="U62" s="4"/>
      <c r="V62" s="20">
        <f t="shared" ref="V62" si="43">U62</f>
        <v>0</v>
      </c>
      <c r="W62" s="18"/>
      <c r="X62" s="18"/>
      <c r="Y62" s="4"/>
      <c r="Z62" s="20"/>
      <c r="AA62" s="20">
        <f t="shared" si="39"/>
        <v>0</v>
      </c>
    </row>
    <row r="63" spans="1:27" x14ac:dyDescent="0.25">
      <c r="A63" s="16"/>
      <c r="B63" s="21"/>
      <c r="C63" s="4"/>
      <c r="D63" s="4"/>
      <c r="E63" s="4"/>
      <c r="F63" s="21"/>
      <c r="G63" s="4"/>
      <c r="H63" s="4"/>
      <c r="I63" s="4"/>
      <c r="J63" s="21"/>
      <c r="K63" s="4"/>
      <c r="L63" s="4"/>
      <c r="M63" s="4"/>
      <c r="N63" s="42"/>
      <c r="O63" s="4"/>
      <c r="P63" s="4"/>
      <c r="Q63" s="4"/>
      <c r="R63" s="23"/>
      <c r="S63" s="18">
        <f t="shared" si="36"/>
        <v>0</v>
      </c>
      <c r="T63" s="4"/>
      <c r="U63" s="4"/>
      <c r="V63" s="23"/>
      <c r="W63" s="4"/>
      <c r="X63" s="4"/>
      <c r="Y63" s="4"/>
      <c r="Z63" s="23"/>
      <c r="AA63" s="23"/>
    </row>
    <row r="64" spans="1:27" ht="15.75" thickBot="1" x14ac:dyDescent="0.3">
      <c r="A64" s="46"/>
      <c r="B64" s="47">
        <f>SUM(B51:B63)</f>
        <v>112</v>
      </c>
      <c r="C64" s="48">
        <f>SUM(C51:C63)</f>
        <v>3.7333333333333334</v>
      </c>
      <c r="D64" s="49"/>
      <c r="E64" s="49">
        <f>SUM(E51:E63)</f>
        <v>112</v>
      </c>
      <c r="F64" s="47">
        <f>SUM(F51:F63)</f>
        <v>0</v>
      </c>
      <c r="G64" s="28">
        <f>SUM(G51:G63)</f>
        <v>0</v>
      </c>
      <c r="H64" s="28"/>
      <c r="I64" s="28">
        <f>SUM(I51:I63)</f>
        <v>0</v>
      </c>
      <c r="J64" s="29">
        <f>SUM(J51:J63)</f>
        <v>0</v>
      </c>
      <c r="K64" s="28"/>
      <c r="L64" s="28"/>
      <c r="M64" s="28"/>
      <c r="N64" s="29"/>
      <c r="O64" s="28">
        <f>SUM(O51:O63)</f>
        <v>3.7333333333333334</v>
      </c>
      <c r="P64" s="28"/>
      <c r="Q64" s="28">
        <f>SUM(Q51:Q63)</f>
        <v>0</v>
      </c>
      <c r="R64" s="27">
        <f>SUM(R51:R63)</f>
        <v>112</v>
      </c>
      <c r="S64" s="28">
        <f>SUM(S51:S63)</f>
        <v>3.7333333333333334</v>
      </c>
      <c r="T64" s="28"/>
      <c r="U64" s="28">
        <f>SUM(U51:U63)</f>
        <v>0</v>
      </c>
      <c r="V64" s="27">
        <f>SUM(V51:V63)</f>
        <v>112</v>
      </c>
      <c r="W64" s="28">
        <f>SUM(W51:W63)</f>
        <v>1.7333333333333334</v>
      </c>
      <c r="X64" s="28"/>
      <c r="Y64" s="28">
        <f>SUM(Y51:Y63)</f>
        <v>0</v>
      </c>
      <c r="Z64" s="27">
        <f>SUM(Z51:Z63)</f>
        <v>52</v>
      </c>
      <c r="AA64" s="27">
        <f>SUM(AA51:AA63)</f>
        <v>276</v>
      </c>
    </row>
    <row r="65" spans="1:27" ht="15.75" thickTop="1" x14ac:dyDescent="0.25">
      <c r="A65" s="15" t="s">
        <v>30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53"/>
      <c r="AA65" s="53"/>
    </row>
    <row r="66" spans="1:27" x14ac:dyDescent="0.25">
      <c r="A66" s="16" t="s">
        <v>15</v>
      </c>
      <c r="B66" s="20">
        <f>E66</f>
        <v>0</v>
      </c>
      <c r="C66" s="4"/>
      <c r="D66" s="22">
        <v>30</v>
      </c>
      <c r="E66" s="4"/>
      <c r="F66" s="34"/>
      <c r="G66" s="4"/>
      <c r="H66" s="4"/>
      <c r="I66" s="4"/>
      <c r="J66" s="34"/>
      <c r="K66" s="4"/>
      <c r="L66" s="4"/>
      <c r="M66" s="4"/>
      <c r="N66" s="52"/>
      <c r="O66" s="18">
        <f>C66</f>
        <v>0</v>
      </c>
      <c r="P66" s="18">
        <v>30</v>
      </c>
      <c r="Q66" s="4"/>
      <c r="R66" s="20">
        <f>O66*P66</f>
        <v>0</v>
      </c>
      <c r="S66" s="18">
        <f>O66</f>
        <v>0</v>
      </c>
      <c r="T66" s="18">
        <v>30</v>
      </c>
      <c r="U66" s="24"/>
      <c r="V66" s="20">
        <f>S66*T66</f>
        <v>0</v>
      </c>
      <c r="W66" s="18">
        <f>S66</f>
        <v>0</v>
      </c>
      <c r="X66" s="18">
        <v>30</v>
      </c>
      <c r="Y66" s="24"/>
      <c r="Z66" s="20">
        <f>W66*X66</f>
        <v>0</v>
      </c>
      <c r="AA66" s="20">
        <f>SUM(J66,N66,R66,V66,Z66)</f>
        <v>0</v>
      </c>
    </row>
    <row r="67" spans="1:27" x14ac:dyDescent="0.25">
      <c r="A67" s="16" t="s">
        <v>16</v>
      </c>
      <c r="B67" s="20">
        <f t="shared" ref="B67:B77" si="44">E67</f>
        <v>0</v>
      </c>
      <c r="C67" s="4"/>
      <c r="D67" s="22">
        <v>30</v>
      </c>
      <c r="E67" s="4"/>
      <c r="F67" s="34"/>
      <c r="G67" s="4"/>
      <c r="H67" s="4"/>
      <c r="I67" s="4"/>
      <c r="J67" s="34"/>
      <c r="K67" s="4"/>
      <c r="L67" s="4"/>
      <c r="M67" s="4"/>
      <c r="N67" s="34"/>
      <c r="O67" s="18"/>
      <c r="P67" s="18">
        <v>30</v>
      </c>
      <c r="Q67" s="4"/>
      <c r="R67" s="20">
        <f t="shared" ref="R67:R76" si="45">O67*P67</f>
        <v>0</v>
      </c>
      <c r="S67" s="18"/>
      <c r="T67" s="18">
        <v>30</v>
      </c>
      <c r="U67" s="24"/>
      <c r="V67" s="20">
        <f t="shared" ref="V67:V76" si="46">S67*T67</f>
        <v>0</v>
      </c>
      <c r="W67" s="18"/>
      <c r="X67" s="18">
        <v>30</v>
      </c>
      <c r="Y67" s="24"/>
      <c r="Z67" s="20">
        <f>W67*X67</f>
        <v>0</v>
      </c>
      <c r="AA67" s="20">
        <f t="shared" ref="AA67:AA77" si="47">SUM(J67,N67,R67,V67,Z67)</f>
        <v>0</v>
      </c>
    </row>
    <row r="68" spans="1:27" x14ac:dyDescent="0.25">
      <c r="A68" s="16" t="s">
        <v>17</v>
      </c>
      <c r="B68" s="20">
        <f t="shared" si="44"/>
        <v>0</v>
      </c>
      <c r="C68" s="4"/>
      <c r="D68" s="22">
        <v>30</v>
      </c>
      <c r="E68" s="4"/>
      <c r="F68" s="34"/>
      <c r="G68" s="4"/>
      <c r="H68" s="4"/>
      <c r="I68" s="4"/>
      <c r="J68" s="34"/>
      <c r="K68" s="4"/>
      <c r="L68" s="4"/>
      <c r="M68" s="4"/>
      <c r="N68" s="34"/>
      <c r="O68" s="18"/>
      <c r="P68" s="18">
        <v>30</v>
      </c>
      <c r="Q68" s="4"/>
      <c r="R68" s="20">
        <f t="shared" si="45"/>
        <v>0</v>
      </c>
      <c r="S68" s="18"/>
      <c r="T68" s="18">
        <v>30</v>
      </c>
      <c r="U68" s="24"/>
      <c r="V68" s="20">
        <f t="shared" si="46"/>
        <v>0</v>
      </c>
      <c r="W68" s="18"/>
      <c r="X68" s="18">
        <v>30</v>
      </c>
      <c r="Y68" s="24"/>
      <c r="Z68" s="20">
        <f>W68*X68</f>
        <v>0</v>
      </c>
      <c r="AA68" s="20">
        <f t="shared" si="47"/>
        <v>0</v>
      </c>
    </row>
    <row r="69" spans="1:27" x14ac:dyDescent="0.25">
      <c r="A69" s="16" t="s">
        <v>18</v>
      </c>
      <c r="B69" s="20">
        <f t="shared" si="44"/>
        <v>45</v>
      </c>
      <c r="C69" s="45">
        <f>E69/D69</f>
        <v>1.5</v>
      </c>
      <c r="D69" s="22">
        <v>30</v>
      </c>
      <c r="E69" s="4">
        <v>45</v>
      </c>
      <c r="F69" s="34"/>
      <c r="G69" s="4"/>
      <c r="H69" s="4"/>
      <c r="I69" s="4"/>
      <c r="J69" s="34"/>
      <c r="K69" s="4"/>
      <c r="L69" s="4"/>
      <c r="M69" s="4"/>
      <c r="N69" s="34"/>
      <c r="O69" s="18">
        <f t="shared" ref="O69" si="48">C69</f>
        <v>1.5</v>
      </c>
      <c r="P69" s="18">
        <v>30</v>
      </c>
      <c r="Q69" s="4"/>
      <c r="R69" s="20">
        <f t="shared" si="45"/>
        <v>45</v>
      </c>
      <c r="S69" s="18">
        <f t="shared" ref="S69" si="49">O69</f>
        <v>1.5</v>
      </c>
      <c r="T69" s="18">
        <v>30</v>
      </c>
      <c r="U69" s="24"/>
      <c r="V69" s="20">
        <f t="shared" si="46"/>
        <v>45</v>
      </c>
      <c r="W69" s="18">
        <f>S69</f>
        <v>1.5</v>
      </c>
      <c r="X69" s="18">
        <v>30</v>
      </c>
      <c r="Y69" s="24"/>
      <c r="Z69" s="20">
        <f>W69*X69</f>
        <v>45</v>
      </c>
      <c r="AA69" s="20">
        <f t="shared" si="47"/>
        <v>135</v>
      </c>
    </row>
    <row r="70" spans="1:27" x14ac:dyDescent="0.25">
      <c r="A70" s="16" t="s">
        <v>19</v>
      </c>
      <c r="B70" s="20">
        <f t="shared" si="44"/>
        <v>0</v>
      </c>
      <c r="C70" s="45"/>
      <c r="D70" s="22">
        <v>30</v>
      </c>
      <c r="E70" s="4"/>
      <c r="F70" s="34"/>
      <c r="G70" s="4"/>
      <c r="H70" s="4"/>
      <c r="I70" s="4"/>
      <c r="J70" s="34"/>
      <c r="K70" s="4"/>
      <c r="L70" s="4"/>
      <c r="M70" s="4"/>
      <c r="N70" s="34"/>
      <c r="O70" s="18"/>
      <c r="P70" s="18">
        <v>30</v>
      </c>
      <c r="Q70" s="4"/>
      <c r="R70" s="20">
        <f t="shared" si="45"/>
        <v>0</v>
      </c>
      <c r="S70" s="18"/>
      <c r="T70" s="18">
        <v>30</v>
      </c>
      <c r="U70" s="24"/>
      <c r="V70" s="20">
        <f t="shared" si="46"/>
        <v>0</v>
      </c>
      <c r="W70" s="18"/>
      <c r="X70" s="24"/>
      <c r="Y70" s="24"/>
      <c r="Z70" s="25"/>
      <c r="AA70" s="20">
        <f t="shared" si="47"/>
        <v>0</v>
      </c>
    </row>
    <row r="71" spans="1:27" x14ac:dyDescent="0.25">
      <c r="A71" s="16" t="s">
        <v>20</v>
      </c>
      <c r="B71" s="20">
        <f t="shared" si="44"/>
        <v>0</v>
      </c>
      <c r="C71" s="45"/>
      <c r="D71" s="22">
        <v>30</v>
      </c>
      <c r="E71" s="4"/>
      <c r="F71" s="34"/>
      <c r="G71" s="4"/>
      <c r="H71" s="4"/>
      <c r="I71" s="4"/>
      <c r="J71" s="34"/>
      <c r="K71" s="4"/>
      <c r="L71" s="4"/>
      <c r="M71" s="4"/>
      <c r="N71" s="34"/>
      <c r="O71" s="18"/>
      <c r="P71" s="18">
        <v>30</v>
      </c>
      <c r="Q71" s="4"/>
      <c r="R71" s="20">
        <f t="shared" si="45"/>
        <v>0</v>
      </c>
      <c r="S71" s="18"/>
      <c r="T71" s="18">
        <v>30</v>
      </c>
      <c r="U71" s="24"/>
      <c r="V71" s="20">
        <f t="shared" si="46"/>
        <v>0</v>
      </c>
      <c r="W71" s="18"/>
      <c r="X71" s="24"/>
      <c r="Y71" s="24"/>
      <c r="Z71" s="25"/>
      <c r="AA71" s="20">
        <f t="shared" si="47"/>
        <v>0</v>
      </c>
    </row>
    <row r="72" spans="1:27" x14ac:dyDescent="0.25">
      <c r="A72" s="16" t="s">
        <v>21</v>
      </c>
      <c r="B72" s="20">
        <f t="shared" si="44"/>
        <v>0</v>
      </c>
      <c r="C72" s="45"/>
      <c r="D72" s="22">
        <v>30</v>
      </c>
      <c r="E72" s="4"/>
      <c r="F72" s="34"/>
      <c r="G72" s="4"/>
      <c r="H72" s="4"/>
      <c r="I72" s="4"/>
      <c r="J72" s="34"/>
      <c r="K72" s="4"/>
      <c r="L72" s="4"/>
      <c r="M72" s="4"/>
      <c r="N72" s="34"/>
      <c r="O72" s="18"/>
      <c r="P72" s="18">
        <v>30</v>
      </c>
      <c r="Q72" s="4"/>
      <c r="R72" s="20">
        <f t="shared" si="45"/>
        <v>0</v>
      </c>
      <c r="S72" s="18"/>
      <c r="T72" s="18">
        <v>30</v>
      </c>
      <c r="U72" s="24"/>
      <c r="V72" s="20">
        <f t="shared" si="46"/>
        <v>0</v>
      </c>
      <c r="W72" s="18"/>
      <c r="X72" s="24"/>
      <c r="Y72" s="24"/>
      <c r="Z72" s="25"/>
      <c r="AA72" s="20">
        <f t="shared" si="47"/>
        <v>0</v>
      </c>
    </row>
    <row r="73" spans="1:27" x14ac:dyDescent="0.25">
      <c r="A73" s="16" t="s">
        <v>22</v>
      </c>
      <c r="B73" s="20">
        <f t="shared" si="44"/>
        <v>22.5</v>
      </c>
      <c r="C73" s="45">
        <f t="shared" ref="C73" si="50">E73/D73</f>
        <v>0.75</v>
      </c>
      <c r="D73" s="22">
        <v>30</v>
      </c>
      <c r="E73" s="45">
        <v>22.5</v>
      </c>
      <c r="F73" s="34"/>
      <c r="G73" s="4"/>
      <c r="H73" s="4"/>
      <c r="I73" s="4"/>
      <c r="J73" s="34"/>
      <c r="K73" s="4"/>
      <c r="L73" s="4"/>
      <c r="M73" s="4"/>
      <c r="N73" s="34"/>
      <c r="O73" s="18">
        <f t="shared" ref="O73" si="51">C73</f>
        <v>0.75</v>
      </c>
      <c r="P73" s="18">
        <v>30</v>
      </c>
      <c r="Q73" s="4"/>
      <c r="R73" s="20">
        <f t="shared" si="45"/>
        <v>22.5</v>
      </c>
      <c r="S73" s="18">
        <f t="shared" ref="S73" si="52">O73</f>
        <v>0.75</v>
      </c>
      <c r="T73" s="18">
        <v>30</v>
      </c>
      <c r="U73" s="24"/>
      <c r="V73" s="20">
        <f t="shared" si="46"/>
        <v>22.5</v>
      </c>
      <c r="W73" s="18"/>
      <c r="X73" s="24"/>
      <c r="Y73" s="24"/>
      <c r="Z73" s="25"/>
      <c r="AA73" s="20">
        <f t="shared" si="47"/>
        <v>45</v>
      </c>
    </row>
    <row r="74" spans="1:27" x14ac:dyDescent="0.25">
      <c r="A74" s="16" t="s">
        <v>23</v>
      </c>
      <c r="B74" s="20">
        <f t="shared" si="44"/>
        <v>0</v>
      </c>
      <c r="C74" s="4"/>
      <c r="D74" s="22">
        <v>30</v>
      </c>
      <c r="E74" s="4"/>
      <c r="F74" s="34"/>
      <c r="G74" s="4"/>
      <c r="H74" s="4"/>
      <c r="I74" s="4"/>
      <c r="J74" s="34"/>
      <c r="K74" s="4"/>
      <c r="L74" s="4"/>
      <c r="M74" s="4"/>
      <c r="N74" s="34"/>
      <c r="O74" s="18"/>
      <c r="P74" s="18">
        <v>30</v>
      </c>
      <c r="Q74" s="4"/>
      <c r="R74" s="20">
        <f t="shared" si="45"/>
        <v>0</v>
      </c>
      <c r="S74" s="18"/>
      <c r="T74" s="18">
        <v>30</v>
      </c>
      <c r="U74" s="24"/>
      <c r="V74" s="20">
        <f t="shared" si="46"/>
        <v>0</v>
      </c>
      <c r="W74" s="18"/>
      <c r="X74" s="24"/>
      <c r="Y74" s="24"/>
      <c r="Z74" s="25"/>
      <c r="AA74" s="20">
        <f t="shared" si="47"/>
        <v>0</v>
      </c>
    </row>
    <row r="75" spans="1:27" x14ac:dyDescent="0.25">
      <c r="A75" s="16" t="s">
        <v>24</v>
      </c>
      <c r="B75" s="20">
        <f t="shared" si="44"/>
        <v>0</v>
      </c>
      <c r="C75" s="4"/>
      <c r="D75" s="22">
        <v>30</v>
      </c>
      <c r="E75" s="4"/>
      <c r="F75" s="34"/>
      <c r="G75" s="4">
        <v>1</v>
      </c>
      <c r="H75" s="4"/>
      <c r="I75" s="4">
        <v>30</v>
      </c>
      <c r="J75" s="34"/>
      <c r="K75" s="4"/>
      <c r="L75" s="4"/>
      <c r="M75" s="4"/>
      <c r="N75" s="34"/>
      <c r="O75" s="18"/>
      <c r="P75" s="18">
        <v>30</v>
      </c>
      <c r="Q75" s="4"/>
      <c r="R75" s="20">
        <f t="shared" si="45"/>
        <v>0</v>
      </c>
      <c r="S75" s="18"/>
      <c r="T75" s="18">
        <v>30</v>
      </c>
      <c r="U75" s="24"/>
      <c r="V75" s="20">
        <f t="shared" si="46"/>
        <v>0</v>
      </c>
      <c r="W75" s="18"/>
      <c r="X75" s="24"/>
      <c r="Y75" s="24"/>
      <c r="Z75" s="25"/>
      <c r="AA75" s="20">
        <f t="shared" si="47"/>
        <v>0</v>
      </c>
    </row>
    <row r="76" spans="1:27" x14ac:dyDescent="0.25">
      <c r="A76" s="16" t="s">
        <v>25</v>
      </c>
      <c r="B76" s="20">
        <f t="shared" si="44"/>
        <v>0</v>
      </c>
      <c r="C76" s="4"/>
      <c r="D76" s="22">
        <v>30</v>
      </c>
      <c r="E76" s="4"/>
      <c r="F76" s="34"/>
      <c r="G76" s="4"/>
      <c r="H76" s="4"/>
      <c r="I76" s="4"/>
      <c r="J76" s="34"/>
      <c r="K76" s="4"/>
      <c r="L76" s="4"/>
      <c r="M76" s="4"/>
      <c r="N76" s="34"/>
      <c r="O76" s="18">
        <f t="shared" ref="O76" si="53">C76</f>
        <v>0</v>
      </c>
      <c r="P76" s="18">
        <v>30</v>
      </c>
      <c r="Q76" s="4"/>
      <c r="R76" s="20">
        <f t="shared" si="45"/>
        <v>0</v>
      </c>
      <c r="S76" s="18">
        <f t="shared" ref="S76" si="54">O76</f>
        <v>0</v>
      </c>
      <c r="T76" s="18">
        <v>30</v>
      </c>
      <c r="U76" s="24"/>
      <c r="V76" s="20">
        <f t="shared" si="46"/>
        <v>0</v>
      </c>
      <c r="W76" s="24"/>
      <c r="X76" s="24"/>
      <c r="Y76" s="24"/>
      <c r="Z76" s="25"/>
      <c r="AA76" s="20">
        <f t="shared" si="47"/>
        <v>0</v>
      </c>
    </row>
    <row r="77" spans="1:27" x14ac:dyDescent="0.25">
      <c r="A77" s="16" t="s">
        <v>26</v>
      </c>
      <c r="B77" s="20">
        <f t="shared" si="44"/>
        <v>0</v>
      </c>
      <c r="C77" s="4"/>
      <c r="D77" s="22">
        <v>30</v>
      </c>
      <c r="E77" s="4"/>
      <c r="F77" s="34"/>
      <c r="G77" s="4"/>
      <c r="H77" s="4"/>
      <c r="I77" s="4"/>
      <c r="J77" s="34"/>
      <c r="K77" s="4"/>
      <c r="L77" s="4"/>
      <c r="M77" s="4"/>
      <c r="N77" s="34"/>
      <c r="O77" s="4"/>
      <c r="P77" s="4"/>
      <c r="Q77" s="4"/>
      <c r="R77" s="20">
        <f t="shared" ref="R77" si="55">Q77</f>
        <v>0</v>
      </c>
      <c r="S77" s="18"/>
      <c r="T77" s="24"/>
      <c r="U77" s="24"/>
      <c r="V77" s="20">
        <f t="shared" ref="V77" si="56">U77</f>
        <v>0</v>
      </c>
      <c r="W77" s="24"/>
      <c r="X77" s="24"/>
      <c r="Y77" s="24"/>
      <c r="Z77" s="25"/>
      <c r="AA77" s="20">
        <f t="shared" si="47"/>
        <v>0</v>
      </c>
    </row>
    <row r="78" spans="1:27" x14ac:dyDescent="0.25">
      <c r="A78" s="16"/>
      <c r="B78" s="21"/>
      <c r="C78" s="4"/>
      <c r="D78" s="4"/>
      <c r="E78" s="4"/>
      <c r="F78" s="21"/>
      <c r="G78" s="4"/>
      <c r="H78" s="4"/>
      <c r="I78" s="4"/>
      <c r="J78" s="21"/>
      <c r="K78" s="4"/>
      <c r="L78" s="4"/>
      <c r="M78" s="4"/>
      <c r="N78" s="21"/>
      <c r="O78" s="4"/>
      <c r="P78" s="4"/>
      <c r="Q78" s="4"/>
      <c r="R78" s="23"/>
      <c r="S78" s="24"/>
      <c r="T78" s="24"/>
      <c r="U78" s="24"/>
      <c r="V78" s="23"/>
      <c r="W78" s="24"/>
      <c r="X78" s="24"/>
      <c r="Y78" s="24"/>
      <c r="Z78" s="25"/>
      <c r="AA78" s="25"/>
    </row>
    <row r="79" spans="1:27" ht="15.75" thickBot="1" x14ac:dyDescent="0.3">
      <c r="A79" s="46"/>
      <c r="B79" s="54">
        <f>SUM(B66:B78)</f>
        <v>67.5</v>
      </c>
      <c r="C79" s="48">
        <f>SUM(C66:C78)</f>
        <v>2.25</v>
      </c>
      <c r="D79" s="48"/>
      <c r="E79" s="48">
        <f>SUM(E66:E78)</f>
        <v>67.5</v>
      </c>
      <c r="F79" s="47"/>
      <c r="G79" s="49">
        <f>SUM(G66:G78)</f>
        <v>1</v>
      </c>
      <c r="H79" s="49"/>
      <c r="I79" s="49">
        <f>SUM(I66:I78)</f>
        <v>30</v>
      </c>
      <c r="J79" s="47"/>
      <c r="K79" s="28"/>
      <c r="L79" s="28"/>
      <c r="M79" s="28"/>
      <c r="N79" s="29"/>
      <c r="O79" s="28">
        <f>SUM(O66:O78)</f>
        <v>2.25</v>
      </c>
      <c r="P79" s="28"/>
      <c r="Q79" s="28">
        <f>SUM(Q66:Q78)</f>
        <v>0</v>
      </c>
      <c r="R79" s="27">
        <f>SUM(R66:R78)</f>
        <v>67.5</v>
      </c>
      <c r="S79" s="28">
        <f>SUM(S66:S78)</f>
        <v>2.25</v>
      </c>
      <c r="T79" s="28"/>
      <c r="U79" s="28">
        <f>SUM(U66:U78)</f>
        <v>0</v>
      </c>
      <c r="V79" s="27">
        <f>SUM(V66:V78)</f>
        <v>67.5</v>
      </c>
      <c r="W79" s="28"/>
      <c r="X79" s="28"/>
      <c r="Y79" s="28"/>
      <c r="Z79" s="27">
        <f>SUM(Z66:Z78)</f>
        <v>45</v>
      </c>
      <c r="AA79" s="27">
        <f>SUM(AA66:AA78)</f>
        <v>180</v>
      </c>
    </row>
    <row r="80" spans="1:27" ht="15.75" thickTop="1" x14ac:dyDescent="0.25">
      <c r="A80" s="15" t="s">
        <v>31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53"/>
      <c r="AA80" s="53"/>
    </row>
    <row r="81" spans="1:27" x14ac:dyDescent="0.25">
      <c r="A81" s="16" t="s">
        <v>15</v>
      </c>
      <c r="B81" s="20">
        <f t="shared" ref="B81:C92" si="57">B6+B21+B36+B51+B66</f>
        <v>4840</v>
      </c>
      <c r="C81" s="44">
        <f t="shared" si="57"/>
        <v>161.33333333333334</v>
      </c>
      <c r="D81" s="4"/>
      <c r="E81" s="44">
        <f t="shared" ref="E81:E92" si="58">E6+E21+E36+E51+E66</f>
        <v>4840</v>
      </c>
      <c r="F81" s="34"/>
      <c r="G81" s="44">
        <f t="shared" ref="G81:G92" si="59">G6+G21+G36+G51+G66</f>
        <v>66.75</v>
      </c>
      <c r="H81" s="4"/>
      <c r="I81" s="44">
        <f t="shared" ref="I81:K92" si="60">I6+I21+I36+I51+I66</f>
        <v>2002.5</v>
      </c>
      <c r="J81" s="55">
        <f t="shared" si="60"/>
        <v>0</v>
      </c>
      <c r="K81" s="44">
        <f t="shared" si="60"/>
        <v>0</v>
      </c>
      <c r="L81" s="4"/>
      <c r="M81" s="44">
        <f t="shared" ref="M81:O92" si="61">M6+M21+M36+M51+M66</f>
        <v>0</v>
      </c>
      <c r="N81" s="55">
        <f t="shared" si="61"/>
        <v>4095</v>
      </c>
      <c r="O81" s="44">
        <f t="shared" si="61"/>
        <v>161.33333333333334</v>
      </c>
      <c r="P81" s="18"/>
      <c r="Q81" s="44">
        <f>Q6+Q21+Q36+Q51+Q66</f>
        <v>0</v>
      </c>
      <c r="R81" s="55">
        <f t="shared" ref="R81:S92" si="62">R6+R21+R36+R51+R66</f>
        <v>4840</v>
      </c>
      <c r="S81" s="44">
        <f t="shared" si="62"/>
        <v>161.33333333333334</v>
      </c>
      <c r="T81" s="18">
        <v>30</v>
      </c>
      <c r="U81" s="44">
        <f t="shared" ref="U81:W92" si="63">U6+U21+U36+U51+U66</f>
        <v>0</v>
      </c>
      <c r="V81" s="55">
        <f t="shared" si="63"/>
        <v>4840</v>
      </c>
      <c r="W81" s="44">
        <f t="shared" si="63"/>
        <v>161.33333333333334</v>
      </c>
      <c r="X81" s="4"/>
      <c r="Y81" s="44">
        <f t="shared" ref="Y81:AA92" si="64">Y6+Y21+Y36+Y51+Y66</f>
        <v>0</v>
      </c>
      <c r="Z81" s="55">
        <f t="shared" si="64"/>
        <v>4840</v>
      </c>
      <c r="AA81" s="55">
        <f t="shared" si="64"/>
        <v>18615</v>
      </c>
    </row>
    <row r="82" spans="1:27" x14ac:dyDescent="0.25">
      <c r="A82" s="16" t="s">
        <v>16</v>
      </c>
      <c r="B82" s="20">
        <f t="shared" si="57"/>
        <v>8873</v>
      </c>
      <c r="C82" s="44">
        <f t="shared" si="57"/>
        <v>295.76666666666665</v>
      </c>
      <c r="D82" s="4"/>
      <c r="E82" s="44">
        <f t="shared" si="58"/>
        <v>8873</v>
      </c>
      <c r="F82" s="34"/>
      <c r="G82" s="44">
        <f t="shared" si="59"/>
        <v>234.5</v>
      </c>
      <c r="H82" s="4"/>
      <c r="I82" s="44">
        <f t="shared" si="60"/>
        <v>7035</v>
      </c>
      <c r="J82" s="17">
        <f t="shared" si="60"/>
        <v>0</v>
      </c>
      <c r="K82" s="44">
        <f t="shared" si="60"/>
        <v>0</v>
      </c>
      <c r="L82" s="4"/>
      <c r="M82" s="44">
        <f t="shared" si="61"/>
        <v>0</v>
      </c>
      <c r="N82" s="17">
        <f t="shared" si="61"/>
        <v>8280</v>
      </c>
      <c r="O82" s="44">
        <f>O7+O22+O37+O52+O67</f>
        <v>295.76666666666665</v>
      </c>
      <c r="P82" s="18"/>
      <c r="Q82" s="44">
        <f t="shared" ref="Q82:Q92" si="65">Q7+Q22+Q37+Q52+Q67</f>
        <v>0</v>
      </c>
      <c r="R82" s="17">
        <f t="shared" si="62"/>
        <v>8873</v>
      </c>
      <c r="S82" s="44">
        <f t="shared" si="62"/>
        <v>295.76666666666665</v>
      </c>
      <c r="T82" s="18">
        <v>30</v>
      </c>
      <c r="U82" s="44">
        <f t="shared" si="63"/>
        <v>0</v>
      </c>
      <c r="V82" s="17">
        <f t="shared" si="63"/>
        <v>8873</v>
      </c>
      <c r="W82" s="44">
        <f t="shared" si="63"/>
        <v>295.76666666666665</v>
      </c>
      <c r="X82" s="4"/>
      <c r="Y82" s="44">
        <f t="shared" si="64"/>
        <v>0</v>
      </c>
      <c r="Z82" s="17">
        <f t="shared" si="64"/>
        <v>8873</v>
      </c>
      <c r="AA82" s="17">
        <f t="shared" si="64"/>
        <v>34899</v>
      </c>
    </row>
    <row r="83" spans="1:27" x14ac:dyDescent="0.25">
      <c r="A83" s="16" t="s">
        <v>17</v>
      </c>
      <c r="B83" s="20">
        <f t="shared" si="57"/>
        <v>1447.5</v>
      </c>
      <c r="C83" s="44">
        <f t="shared" si="57"/>
        <v>48.25</v>
      </c>
      <c r="D83" s="4"/>
      <c r="E83" s="44">
        <f t="shared" si="58"/>
        <v>1447.5</v>
      </c>
      <c r="F83" s="34"/>
      <c r="G83" s="44">
        <f t="shared" si="59"/>
        <v>-4.5</v>
      </c>
      <c r="H83" s="4"/>
      <c r="I83" s="44">
        <f t="shared" si="60"/>
        <v>-135</v>
      </c>
      <c r="J83" s="17">
        <f t="shared" si="60"/>
        <v>1372.5</v>
      </c>
      <c r="K83" s="44">
        <f t="shared" si="60"/>
        <v>0</v>
      </c>
      <c r="L83" s="4"/>
      <c r="M83" s="44">
        <f t="shared" si="61"/>
        <v>0</v>
      </c>
      <c r="N83" s="17">
        <f t="shared" si="61"/>
        <v>1237.5</v>
      </c>
      <c r="O83" s="44">
        <f t="shared" si="61"/>
        <v>48.25</v>
      </c>
      <c r="P83" s="18"/>
      <c r="Q83" s="44">
        <f t="shared" si="65"/>
        <v>0</v>
      </c>
      <c r="R83" s="17">
        <f t="shared" si="62"/>
        <v>1447.5</v>
      </c>
      <c r="S83" s="44">
        <f t="shared" si="62"/>
        <v>48.25</v>
      </c>
      <c r="T83" s="18">
        <v>30</v>
      </c>
      <c r="U83" s="44">
        <f t="shared" si="63"/>
        <v>0</v>
      </c>
      <c r="V83" s="17">
        <f t="shared" si="63"/>
        <v>1447.5</v>
      </c>
      <c r="W83" s="44">
        <f t="shared" si="63"/>
        <v>48.25</v>
      </c>
      <c r="X83" s="4"/>
      <c r="Y83" s="44">
        <f t="shared" si="64"/>
        <v>0</v>
      </c>
      <c r="Z83" s="17">
        <f t="shared" si="64"/>
        <v>1447.5</v>
      </c>
      <c r="AA83" s="17">
        <f t="shared" si="64"/>
        <v>6952.5</v>
      </c>
    </row>
    <row r="84" spans="1:27" x14ac:dyDescent="0.25">
      <c r="A84" s="16" t="s">
        <v>18</v>
      </c>
      <c r="B84" s="20">
        <f t="shared" si="57"/>
        <v>13239</v>
      </c>
      <c r="C84" s="44">
        <f t="shared" si="57"/>
        <v>441.29999999999995</v>
      </c>
      <c r="D84" s="4"/>
      <c r="E84" s="44">
        <f t="shared" si="58"/>
        <v>13239</v>
      </c>
      <c r="F84" s="34"/>
      <c r="G84" s="44">
        <f t="shared" si="59"/>
        <v>0</v>
      </c>
      <c r="H84" s="4"/>
      <c r="I84" s="44">
        <f t="shared" si="60"/>
        <v>0</v>
      </c>
      <c r="J84" s="17">
        <f t="shared" si="60"/>
        <v>11607</v>
      </c>
      <c r="K84" s="44">
        <f t="shared" si="60"/>
        <v>0</v>
      </c>
      <c r="L84" s="4"/>
      <c r="M84" s="44">
        <f t="shared" si="61"/>
        <v>0</v>
      </c>
      <c r="N84" s="17">
        <f t="shared" si="61"/>
        <v>11607</v>
      </c>
      <c r="O84" s="44">
        <f t="shared" si="61"/>
        <v>441.29999999999995</v>
      </c>
      <c r="P84" s="18"/>
      <c r="Q84" s="44">
        <f t="shared" si="65"/>
        <v>0</v>
      </c>
      <c r="R84" s="17">
        <f t="shared" si="62"/>
        <v>13239</v>
      </c>
      <c r="S84" s="44">
        <f t="shared" si="62"/>
        <v>441.29999999999995</v>
      </c>
      <c r="T84" s="18">
        <v>30</v>
      </c>
      <c r="U84" s="44">
        <f t="shared" si="63"/>
        <v>0</v>
      </c>
      <c r="V84" s="17">
        <f t="shared" si="63"/>
        <v>13239</v>
      </c>
      <c r="W84" s="44">
        <f t="shared" si="63"/>
        <v>441.29999999999995</v>
      </c>
      <c r="X84" s="4"/>
      <c r="Y84" s="44">
        <f t="shared" si="64"/>
        <v>0</v>
      </c>
      <c r="Z84" s="17">
        <f t="shared" si="64"/>
        <v>13239</v>
      </c>
      <c r="AA84" s="17">
        <f t="shared" si="64"/>
        <v>62931</v>
      </c>
    </row>
    <row r="85" spans="1:27" x14ac:dyDescent="0.25">
      <c r="A85" s="16" t="s">
        <v>19</v>
      </c>
      <c r="B85" s="20">
        <f t="shared" si="57"/>
        <v>13312</v>
      </c>
      <c r="C85" s="44">
        <f t="shared" si="57"/>
        <v>443.73333333333335</v>
      </c>
      <c r="D85" s="4"/>
      <c r="E85" s="44">
        <f t="shared" si="58"/>
        <v>13312</v>
      </c>
      <c r="F85" s="34"/>
      <c r="G85" s="44">
        <f t="shared" si="59"/>
        <v>391.48333333333335</v>
      </c>
      <c r="H85" s="4"/>
      <c r="I85" s="44">
        <f t="shared" si="60"/>
        <v>11744.5</v>
      </c>
      <c r="J85" s="17">
        <f t="shared" si="60"/>
        <v>1327.5</v>
      </c>
      <c r="K85" s="44">
        <f t="shared" si="60"/>
        <v>482.75</v>
      </c>
      <c r="L85" s="4"/>
      <c r="M85" s="44">
        <f t="shared" si="61"/>
        <v>14482.5</v>
      </c>
      <c r="N85" s="17">
        <f t="shared" si="61"/>
        <v>-1777.5</v>
      </c>
      <c r="O85" s="44">
        <f t="shared" si="61"/>
        <v>443.73333333333335</v>
      </c>
      <c r="P85" s="18"/>
      <c r="Q85" s="44">
        <f t="shared" si="65"/>
        <v>0</v>
      </c>
      <c r="R85" s="17">
        <f t="shared" si="62"/>
        <v>13312</v>
      </c>
      <c r="S85" s="44">
        <f t="shared" si="62"/>
        <v>443.73333333333335</v>
      </c>
      <c r="T85" s="18">
        <v>30</v>
      </c>
      <c r="U85" s="44">
        <f t="shared" si="63"/>
        <v>0</v>
      </c>
      <c r="V85" s="17">
        <f t="shared" si="63"/>
        <v>13312</v>
      </c>
      <c r="W85" s="44">
        <f t="shared" si="63"/>
        <v>0</v>
      </c>
      <c r="X85" s="4"/>
      <c r="Y85" s="44">
        <f t="shared" si="64"/>
        <v>0</v>
      </c>
      <c r="Z85" s="21"/>
      <c r="AA85" s="17">
        <f t="shared" si="64"/>
        <v>26174</v>
      </c>
    </row>
    <row r="86" spans="1:27" x14ac:dyDescent="0.25">
      <c r="A86" s="16" t="s">
        <v>20</v>
      </c>
      <c r="B86" s="20">
        <f t="shared" si="57"/>
        <v>5370</v>
      </c>
      <c r="C86" s="44">
        <f t="shared" si="57"/>
        <v>179</v>
      </c>
      <c r="D86" s="4"/>
      <c r="E86" s="44">
        <f t="shared" si="58"/>
        <v>5370</v>
      </c>
      <c r="F86" s="34"/>
      <c r="G86" s="44">
        <f t="shared" si="59"/>
        <v>207.25</v>
      </c>
      <c r="H86" s="4"/>
      <c r="I86" s="44">
        <f t="shared" si="60"/>
        <v>6217.5</v>
      </c>
      <c r="J86" s="17">
        <f t="shared" si="60"/>
        <v>0</v>
      </c>
      <c r="K86" s="44">
        <f t="shared" si="60"/>
        <v>188.75</v>
      </c>
      <c r="L86" s="4"/>
      <c r="M86" s="44">
        <f t="shared" si="61"/>
        <v>5662.5</v>
      </c>
      <c r="N86" s="17">
        <f t="shared" si="61"/>
        <v>0</v>
      </c>
      <c r="O86" s="44">
        <f t="shared" si="61"/>
        <v>179</v>
      </c>
      <c r="P86" s="18"/>
      <c r="Q86" s="44">
        <f t="shared" si="65"/>
        <v>0</v>
      </c>
      <c r="R86" s="17">
        <f t="shared" si="62"/>
        <v>5370</v>
      </c>
      <c r="S86" s="44">
        <f t="shared" si="62"/>
        <v>179</v>
      </c>
      <c r="T86" s="18">
        <v>30</v>
      </c>
      <c r="U86" s="44">
        <f t="shared" si="63"/>
        <v>0</v>
      </c>
      <c r="V86" s="17">
        <f t="shared" si="63"/>
        <v>5370</v>
      </c>
      <c r="W86" s="44">
        <f t="shared" si="63"/>
        <v>0</v>
      </c>
      <c r="X86" s="4"/>
      <c r="Y86" s="44">
        <f t="shared" si="64"/>
        <v>0</v>
      </c>
      <c r="Z86" s="21"/>
      <c r="AA86" s="17">
        <f t="shared" si="64"/>
        <v>10740</v>
      </c>
    </row>
    <row r="87" spans="1:27" x14ac:dyDescent="0.25">
      <c r="A87" s="16" t="s">
        <v>21</v>
      </c>
      <c r="B87" s="20">
        <f t="shared" si="57"/>
        <v>1695</v>
      </c>
      <c r="C87" s="44">
        <f t="shared" si="57"/>
        <v>56.5</v>
      </c>
      <c r="D87" s="4"/>
      <c r="E87" s="44">
        <f t="shared" si="58"/>
        <v>1695</v>
      </c>
      <c r="F87" s="34"/>
      <c r="G87" s="44">
        <f t="shared" si="59"/>
        <v>394.5</v>
      </c>
      <c r="H87" s="4"/>
      <c r="I87" s="44">
        <f t="shared" si="60"/>
        <v>11835</v>
      </c>
      <c r="J87" s="17">
        <f t="shared" si="60"/>
        <v>0</v>
      </c>
      <c r="K87" s="44">
        <f t="shared" si="60"/>
        <v>105.65</v>
      </c>
      <c r="L87" s="4"/>
      <c r="M87" s="44">
        <f t="shared" si="61"/>
        <v>3169.5</v>
      </c>
      <c r="N87" s="17">
        <f t="shared" si="61"/>
        <v>0</v>
      </c>
      <c r="O87" s="44">
        <f t="shared" si="61"/>
        <v>56.5</v>
      </c>
      <c r="P87" s="18"/>
      <c r="Q87" s="44">
        <f t="shared" si="65"/>
        <v>0</v>
      </c>
      <c r="R87" s="17">
        <f t="shared" si="62"/>
        <v>1695</v>
      </c>
      <c r="S87" s="44">
        <f t="shared" si="62"/>
        <v>56.5</v>
      </c>
      <c r="T87" s="18">
        <v>30</v>
      </c>
      <c r="U87" s="44">
        <f t="shared" si="63"/>
        <v>0</v>
      </c>
      <c r="V87" s="17">
        <f t="shared" si="63"/>
        <v>1695</v>
      </c>
      <c r="W87" s="44">
        <f t="shared" si="63"/>
        <v>0</v>
      </c>
      <c r="X87" s="4"/>
      <c r="Y87" s="44">
        <f t="shared" si="64"/>
        <v>0</v>
      </c>
      <c r="Z87" s="21"/>
      <c r="AA87" s="17">
        <f t="shared" si="64"/>
        <v>3390</v>
      </c>
    </row>
    <row r="88" spans="1:27" x14ac:dyDescent="0.25">
      <c r="A88" s="16" t="s">
        <v>22</v>
      </c>
      <c r="B88" s="20">
        <f t="shared" si="57"/>
        <v>14333</v>
      </c>
      <c r="C88" s="44">
        <f t="shared" si="57"/>
        <v>477.76666666666665</v>
      </c>
      <c r="D88" s="4"/>
      <c r="E88" s="44">
        <f t="shared" si="58"/>
        <v>14333</v>
      </c>
      <c r="F88" s="34"/>
      <c r="G88" s="44">
        <f t="shared" si="59"/>
        <v>76.900000000000006</v>
      </c>
      <c r="H88" s="4"/>
      <c r="I88" s="44">
        <f t="shared" si="60"/>
        <v>2307</v>
      </c>
      <c r="J88" s="17">
        <f t="shared" si="60"/>
        <v>0</v>
      </c>
      <c r="K88" s="44">
        <f t="shared" si="60"/>
        <v>202</v>
      </c>
      <c r="L88" s="4"/>
      <c r="M88" s="44">
        <f t="shared" si="61"/>
        <v>6060</v>
      </c>
      <c r="N88" s="17">
        <f t="shared" si="61"/>
        <v>0</v>
      </c>
      <c r="O88" s="44">
        <f t="shared" si="61"/>
        <v>477.76666666666665</v>
      </c>
      <c r="P88" s="18"/>
      <c r="Q88" s="44">
        <f t="shared" si="65"/>
        <v>0</v>
      </c>
      <c r="R88" s="17">
        <f t="shared" si="62"/>
        <v>14333</v>
      </c>
      <c r="S88" s="44">
        <f t="shared" si="62"/>
        <v>477.76666666666665</v>
      </c>
      <c r="T88" s="18">
        <v>30</v>
      </c>
      <c r="U88" s="44">
        <f t="shared" si="63"/>
        <v>0</v>
      </c>
      <c r="V88" s="17">
        <f t="shared" si="63"/>
        <v>14333</v>
      </c>
      <c r="W88" s="44">
        <f t="shared" si="63"/>
        <v>0</v>
      </c>
      <c r="X88" s="4"/>
      <c r="Y88" s="44">
        <f t="shared" si="64"/>
        <v>0</v>
      </c>
      <c r="Z88" s="21"/>
      <c r="AA88" s="17">
        <f t="shared" si="64"/>
        <v>28666</v>
      </c>
    </row>
    <row r="89" spans="1:27" x14ac:dyDescent="0.25">
      <c r="A89" s="16" t="s">
        <v>23</v>
      </c>
      <c r="B89" s="20">
        <f t="shared" si="57"/>
        <v>10732.5</v>
      </c>
      <c r="C89" s="44">
        <f t="shared" si="57"/>
        <v>357.75</v>
      </c>
      <c r="D89" s="4"/>
      <c r="E89" s="44">
        <f t="shared" si="58"/>
        <v>10732.5</v>
      </c>
      <c r="F89" s="34"/>
      <c r="G89" s="44">
        <f t="shared" si="59"/>
        <v>490.5</v>
      </c>
      <c r="H89" s="4"/>
      <c r="I89" s="44">
        <f t="shared" si="60"/>
        <v>14715</v>
      </c>
      <c r="J89" s="17">
        <f t="shared" si="60"/>
        <v>0</v>
      </c>
      <c r="K89" s="44">
        <f t="shared" si="60"/>
        <v>150</v>
      </c>
      <c r="L89" s="4"/>
      <c r="M89" s="44">
        <f t="shared" si="61"/>
        <v>4500</v>
      </c>
      <c r="N89" s="17">
        <f t="shared" si="61"/>
        <v>0</v>
      </c>
      <c r="O89" s="44">
        <f t="shared" si="61"/>
        <v>357.75</v>
      </c>
      <c r="P89" s="18"/>
      <c r="Q89" s="44">
        <f t="shared" si="65"/>
        <v>0</v>
      </c>
      <c r="R89" s="17">
        <f t="shared" si="62"/>
        <v>10732.5</v>
      </c>
      <c r="S89" s="44">
        <f t="shared" si="62"/>
        <v>357.75</v>
      </c>
      <c r="T89" s="18">
        <v>30</v>
      </c>
      <c r="U89" s="44">
        <f t="shared" si="63"/>
        <v>0</v>
      </c>
      <c r="V89" s="17">
        <f t="shared" si="63"/>
        <v>10732.5</v>
      </c>
      <c r="W89" s="44">
        <f t="shared" si="63"/>
        <v>0</v>
      </c>
      <c r="X89" s="4"/>
      <c r="Y89" s="44">
        <f t="shared" si="64"/>
        <v>0</v>
      </c>
      <c r="Z89" s="21"/>
      <c r="AA89" s="17">
        <f t="shared" si="64"/>
        <v>21465</v>
      </c>
    </row>
    <row r="90" spans="1:27" x14ac:dyDescent="0.25">
      <c r="A90" s="16" t="s">
        <v>24</v>
      </c>
      <c r="B90" s="20">
        <f t="shared" si="57"/>
        <v>1852.5</v>
      </c>
      <c r="C90" s="44">
        <f t="shared" si="57"/>
        <v>61.75</v>
      </c>
      <c r="D90" s="4"/>
      <c r="E90" s="44">
        <f t="shared" si="58"/>
        <v>1852.5</v>
      </c>
      <c r="F90" s="34"/>
      <c r="G90" s="44">
        <f t="shared" si="59"/>
        <v>96.5</v>
      </c>
      <c r="H90" s="4"/>
      <c r="I90" s="44">
        <f t="shared" si="60"/>
        <v>2895</v>
      </c>
      <c r="J90" s="17">
        <f t="shared" si="60"/>
        <v>0</v>
      </c>
      <c r="K90" s="44">
        <f t="shared" si="60"/>
        <v>237.5</v>
      </c>
      <c r="L90" s="4"/>
      <c r="M90" s="44">
        <f t="shared" si="61"/>
        <v>7125</v>
      </c>
      <c r="N90" s="17">
        <f t="shared" si="61"/>
        <v>0</v>
      </c>
      <c r="O90" s="44">
        <f t="shared" si="61"/>
        <v>61.75</v>
      </c>
      <c r="P90" s="18"/>
      <c r="Q90" s="44">
        <f t="shared" si="65"/>
        <v>0</v>
      </c>
      <c r="R90" s="17">
        <f t="shared" si="62"/>
        <v>1852.5</v>
      </c>
      <c r="S90" s="44">
        <f t="shared" si="62"/>
        <v>61.75</v>
      </c>
      <c r="T90" s="18">
        <v>30</v>
      </c>
      <c r="U90" s="44">
        <f t="shared" si="63"/>
        <v>0</v>
      </c>
      <c r="V90" s="17">
        <f t="shared" si="63"/>
        <v>1852.5</v>
      </c>
      <c r="W90" s="44">
        <f t="shared" si="63"/>
        <v>0</v>
      </c>
      <c r="X90" s="4"/>
      <c r="Y90" s="44">
        <f t="shared" si="64"/>
        <v>0</v>
      </c>
      <c r="Z90" s="21"/>
      <c r="AA90" s="17">
        <f t="shared" si="64"/>
        <v>3705</v>
      </c>
    </row>
    <row r="91" spans="1:27" x14ac:dyDescent="0.25">
      <c r="A91" s="16" t="s">
        <v>25</v>
      </c>
      <c r="B91" s="20">
        <f t="shared" si="57"/>
        <v>3682.5</v>
      </c>
      <c r="C91" s="44">
        <f t="shared" si="57"/>
        <v>122.75</v>
      </c>
      <c r="D91" s="4"/>
      <c r="E91" s="44">
        <f t="shared" si="58"/>
        <v>3682.5</v>
      </c>
      <c r="F91" s="34"/>
      <c r="G91" s="44">
        <f t="shared" si="59"/>
        <v>172.75</v>
      </c>
      <c r="H91" s="4"/>
      <c r="I91" s="44">
        <f t="shared" si="60"/>
        <v>5182.5</v>
      </c>
      <c r="J91" s="17">
        <f t="shared" si="60"/>
        <v>0</v>
      </c>
      <c r="K91" s="44">
        <f t="shared" si="60"/>
        <v>190.5</v>
      </c>
      <c r="L91" s="4"/>
      <c r="M91" s="44">
        <f t="shared" si="61"/>
        <v>5715</v>
      </c>
      <c r="N91" s="17">
        <f t="shared" si="61"/>
        <v>0</v>
      </c>
      <c r="O91" s="44">
        <f t="shared" si="61"/>
        <v>122.75</v>
      </c>
      <c r="P91" s="18"/>
      <c r="Q91" s="44">
        <f t="shared" si="65"/>
        <v>0</v>
      </c>
      <c r="R91" s="17">
        <f t="shared" si="62"/>
        <v>3682.5</v>
      </c>
      <c r="S91" s="44">
        <f t="shared" si="62"/>
        <v>122.75</v>
      </c>
      <c r="T91" s="18">
        <v>30</v>
      </c>
      <c r="U91" s="44">
        <f t="shared" si="63"/>
        <v>0</v>
      </c>
      <c r="V91" s="17">
        <f t="shared" si="63"/>
        <v>3682.5</v>
      </c>
      <c r="W91" s="44">
        <f t="shared" si="63"/>
        <v>0</v>
      </c>
      <c r="X91" s="4"/>
      <c r="Y91" s="44">
        <f t="shared" si="64"/>
        <v>0</v>
      </c>
      <c r="Z91" s="21"/>
      <c r="AA91" s="17">
        <f t="shared" si="64"/>
        <v>7365</v>
      </c>
    </row>
    <row r="92" spans="1:27" x14ac:dyDescent="0.25">
      <c r="A92" s="16" t="s">
        <v>26</v>
      </c>
      <c r="B92" s="20">
        <f t="shared" si="57"/>
        <v>3690</v>
      </c>
      <c r="C92" s="44">
        <f t="shared" si="57"/>
        <v>123</v>
      </c>
      <c r="D92" s="4"/>
      <c r="E92" s="44">
        <f t="shared" si="58"/>
        <v>3690</v>
      </c>
      <c r="F92" s="34"/>
      <c r="G92" s="44">
        <f t="shared" si="59"/>
        <v>-4.75</v>
      </c>
      <c r="H92" s="4"/>
      <c r="I92" s="44">
        <f t="shared" si="60"/>
        <v>-142.5</v>
      </c>
      <c r="J92" s="17">
        <f t="shared" si="60"/>
        <v>3622.5</v>
      </c>
      <c r="K92" s="44">
        <f t="shared" si="60"/>
        <v>-3.25</v>
      </c>
      <c r="L92" s="4"/>
      <c r="M92" s="44">
        <f t="shared" si="61"/>
        <v>-97.5</v>
      </c>
      <c r="N92" s="17">
        <f t="shared" si="61"/>
        <v>3577.5</v>
      </c>
      <c r="O92" s="44">
        <f t="shared" si="61"/>
        <v>123</v>
      </c>
      <c r="P92" s="18"/>
      <c r="Q92" s="44">
        <f t="shared" si="65"/>
        <v>0</v>
      </c>
      <c r="R92" s="17">
        <f t="shared" si="62"/>
        <v>3690</v>
      </c>
      <c r="S92" s="44">
        <f t="shared" si="62"/>
        <v>123</v>
      </c>
      <c r="T92" s="4"/>
      <c r="U92" s="44">
        <f t="shared" si="63"/>
        <v>0</v>
      </c>
      <c r="V92" s="17">
        <f t="shared" si="63"/>
        <v>3690</v>
      </c>
      <c r="W92" s="44">
        <f t="shared" si="63"/>
        <v>0</v>
      </c>
      <c r="X92" s="4"/>
      <c r="Y92" s="44">
        <f t="shared" si="64"/>
        <v>0</v>
      </c>
      <c r="Z92" s="21"/>
      <c r="AA92" s="17">
        <f t="shared" si="64"/>
        <v>14580</v>
      </c>
    </row>
    <row r="93" spans="1:27" x14ac:dyDescent="0.25">
      <c r="A93" s="16"/>
      <c r="B93" s="21"/>
      <c r="C93" s="4"/>
      <c r="D93" s="4"/>
      <c r="E93" s="4"/>
      <c r="F93" s="25"/>
      <c r="G93" s="4"/>
      <c r="H93" s="4"/>
      <c r="I93" s="4"/>
      <c r="J93" s="21"/>
      <c r="K93" s="4"/>
      <c r="L93" s="4"/>
      <c r="M93" s="4"/>
      <c r="N93" s="21"/>
      <c r="O93" s="4"/>
      <c r="P93" s="4"/>
      <c r="Q93" s="4"/>
      <c r="R93" s="21"/>
      <c r="S93" s="4"/>
      <c r="T93" s="4"/>
      <c r="U93" s="4"/>
      <c r="V93" s="21"/>
      <c r="W93" s="4"/>
      <c r="X93" s="4"/>
      <c r="Y93" s="4"/>
      <c r="Z93" s="21"/>
      <c r="AA93" s="21"/>
    </row>
    <row r="94" spans="1:27" ht="15.75" thickBot="1" x14ac:dyDescent="0.3">
      <c r="A94" s="46" t="s">
        <v>32</v>
      </c>
      <c r="B94" s="27">
        <f>SUM(B81:B93)</f>
        <v>83067</v>
      </c>
      <c r="C94" s="56">
        <f>SUM(C81:C93)</f>
        <v>2768.8999999999996</v>
      </c>
      <c r="D94" s="57"/>
      <c r="E94" s="57">
        <f>SUM(E81:E93)</f>
        <v>83067</v>
      </c>
      <c r="F94" s="27"/>
      <c r="G94" s="56">
        <f>SUM(G81:G93)</f>
        <v>2121.8833333333332</v>
      </c>
      <c r="H94" s="58"/>
      <c r="I94" s="56">
        <f>SUM(I81:I93)</f>
        <v>63656.5</v>
      </c>
      <c r="J94" s="59">
        <f>SUM(J81:J93)</f>
        <v>17929.5</v>
      </c>
      <c r="K94" s="56">
        <f>SUM(K81:K93)</f>
        <v>1553.9</v>
      </c>
      <c r="L94" s="56"/>
      <c r="M94" s="60">
        <f>SUM(M81:M93)</f>
        <v>46617</v>
      </c>
      <c r="N94" s="59">
        <f>SUM(N81:N93)</f>
        <v>27019.5</v>
      </c>
      <c r="O94" s="56">
        <f>SUM(O81:O93)</f>
        <v>2768.8999999999996</v>
      </c>
      <c r="P94" s="57"/>
      <c r="Q94" s="60">
        <f>SUM(Q81:Q93)</f>
        <v>0</v>
      </c>
      <c r="R94" s="59">
        <f>SUM(R81:R93)</f>
        <v>83067</v>
      </c>
      <c r="S94" s="56">
        <f>SUM(S81:S93)</f>
        <v>2768.8999999999996</v>
      </c>
      <c r="T94" s="56"/>
      <c r="U94" s="60">
        <f t="shared" ref="U94:V94" si="66">SUM(U81:U93)</f>
        <v>0</v>
      </c>
      <c r="V94" s="59">
        <f t="shared" si="66"/>
        <v>83067</v>
      </c>
      <c r="W94" s="56">
        <f>SUM(W81:W93)</f>
        <v>946.65</v>
      </c>
      <c r="X94" s="57"/>
      <c r="Y94" s="61">
        <f>SUM(Y81:Y93)</f>
        <v>0</v>
      </c>
      <c r="Z94" s="59">
        <f>SUM(Z81:Z93)</f>
        <v>28399.5</v>
      </c>
      <c r="AA94" s="59">
        <f>SUM(AA81:AA93)</f>
        <v>239482.5</v>
      </c>
    </row>
    <row r="95" spans="1:27" ht="15.75" thickTop="1" x14ac:dyDescent="0.25">
      <c r="AA95" s="62">
        <f>J94+N94+R94+V94+Z94</f>
        <v>239482.5</v>
      </c>
    </row>
    <row r="96" spans="1:27" x14ac:dyDescent="0.25">
      <c r="AA96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Lost Revenue Calculation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RSLU</dc:creator>
  <cp:lastModifiedBy>Jane RSLU</cp:lastModifiedBy>
  <dcterms:created xsi:type="dcterms:W3CDTF">2019-01-24T21:00:50Z</dcterms:created>
  <dcterms:modified xsi:type="dcterms:W3CDTF">2019-01-24T21:12:50Z</dcterms:modified>
</cp:coreProperties>
</file>