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20112" windowHeight="7488"/>
  </bookViews>
  <sheets>
    <sheet name="ERZ"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0">#REF!</definedName>
    <definedName name="\A">#REF!</definedName>
    <definedName name="\B">#REF!</definedName>
    <definedName name="\M">#REF!</definedName>
    <definedName name="\S">#REF!</definedName>
    <definedName name="\Z">#REF!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#REF!</definedName>
    <definedName name="_1_1100">#REF!</definedName>
    <definedName name="_10_204">#REF!</definedName>
    <definedName name="_11_205">#REF!</definedName>
    <definedName name="_1100">#REF!</definedName>
    <definedName name="_1101">#REF!</definedName>
    <definedName name="_1120">#REF!</definedName>
    <definedName name="_1140">#REF!</definedName>
    <definedName name="_1150">#REF!</definedName>
    <definedName name="_1153">#REF!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#REF!</definedName>
    <definedName name="_201">#REF!</definedName>
    <definedName name="_203">#REF!</definedName>
    <definedName name="_204">#REF!</definedName>
    <definedName name="_205">#REF!</definedName>
    <definedName name="_206">#REF!</definedName>
    <definedName name="_207">#REF!</definedName>
    <definedName name="_208">#REF!</definedName>
    <definedName name="_209">#REF!</definedName>
    <definedName name="_21_216">#REF!</definedName>
    <definedName name="_210">#REF!</definedName>
    <definedName name="_211">#REF!</definedName>
    <definedName name="_212">#REF!</definedName>
    <definedName name="_213">#REF!</definedName>
    <definedName name="_215">#REF!</definedName>
    <definedName name="_216">#REF!</definedName>
    <definedName name="_217">#REF!</definedName>
    <definedName name="_218">#REF!</definedName>
    <definedName name="_219">#REF!</definedName>
    <definedName name="_22_217">#REF!</definedName>
    <definedName name="_220">#REF!</definedName>
    <definedName name="_223">#REF!</definedName>
    <definedName name="_224">#REF!</definedName>
    <definedName name="_23_218">#REF!</definedName>
    <definedName name="_232">#REF!</definedName>
    <definedName name="_24_219">#REF!</definedName>
    <definedName name="_240">#REF!</definedName>
    <definedName name="_241">#REF!</definedName>
    <definedName name="_242">#REF!</definedName>
    <definedName name="_243">#REF!</definedName>
    <definedName name="_25_220">#REF!</definedName>
    <definedName name="_250">#REF!</definedName>
    <definedName name="_26_223">#REF!</definedName>
    <definedName name="_27_224">#REF!</definedName>
    <definedName name="_28_232">#REF!</definedName>
    <definedName name="_29_240">#REF!</definedName>
    <definedName name="_3_1120">#REF!</definedName>
    <definedName name="_30_241">#REF!</definedName>
    <definedName name="_300">#REF!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_242">#REF!</definedName>
    <definedName name="_310">#REF!</definedName>
    <definedName name="_311">#REF!</definedName>
    <definedName name="_312">#REF!</definedName>
    <definedName name="_313">#REF!</definedName>
    <definedName name="_315">#REF!</definedName>
    <definedName name="_316">#REF!</definedName>
    <definedName name="_317">#REF!</definedName>
    <definedName name="_318">#REF!</definedName>
    <definedName name="_319">#REF!</definedName>
    <definedName name="_32_243">#REF!</definedName>
    <definedName name="_320">#REF!</definedName>
    <definedName name="_323">#REF!</definedName>
    <definedName name="_324">#REF!</definedName>
    <definedName name="_33_250">#REF!</definedName>
    <definedName name="_332">#REF!</definedName>
    <definedName name="_34_300">#REF!</definedName>
    <definedName name="_340">#REF!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#REF!</definedName>
    <definedName name="_61_700">#REF!</definedName>
    <definedName name="_61_800">#REF!</definedName>
    <definedName name="_62_800">#REF!</definedName>
    <definedName name="_7_200">#REF!</definedName>
    <definedName name="_700">#REF!</definedName>
    <definedName name="_8_201">#REF!</definedName>
    <definedName name="_800">#REF!</definedName>
    <definedName name="_9_203">#REF!</definedName>
    <definedName name="_Order1" hidden="1">255</definedName>
    <definedName name="_Sort" hidden="1">[1]Sheet1!$G$40:$K$40</definedName>
    <definedName name="a" localSheetId="0">#REF!</definedName>
    <definedName name="a">#REF!</definedName>
    <definedName name="ABC" localSheetId="0">#REF!</definedName>
    <definedName name="ABC">#REF!</definedName>
    <definedName name="account">'[2]B. Setup'!$B$513:$C$1305</definedName>
    <definedName name="Accrued" localSheetId="0">#REF!</definedName>
    <definedName name="Accrued">#REF!</definedName>
    <definedName name="AGBill" localSheetId="0">'[3]3b. 2012 - CS Inc Stmt'!#REF!</definedName>
    <definedName name="AGBill">'[3]3b. 2012 - CS Inc Stmt'!#REF!</definedName>
    <definedName name="AGBillAndColl">'[3]3a. 2012 EDO - Inc Stmt'!#REF!</definedName>
    <definedName name="AGCapTax">'[3]3a. 2012 EDO - Inc Stmt'!#REF!</definedName>
    <definedName name="AGccCorpTax">'[3]3b. 2012 - CS Inc Stmt'!#REF!</definedName>
    <definedName name="AGccIntExpense">'[3]3b. 2012 - CS Inc Stmt'!#REF!</definedName>
    <definedName name="AGccIntIncome">'[3]3b. 2012 - CS Inc Stmt'!#REF!</definedName>
    <definedName name="AGCorpTax">'[3]3a. 2012 EDO - Inc Stmt'!#REF!</definedName>
    <definedName name="AGCredLoss">'[3]3a. 2012 EDO - Inc Stmt'!#REF!</definedName>
    <definedName name="AGcsCapTax">'[3]3b. 2012 - CS Inc Stmt'!#REF!</definedName>
    <definedName name="AGcsDepAndAmort">'[3]3b. 2012 - CS Inc Stmt'!#REF!</definedName>
    <definedName name="AGDandU">'[3]3a. 2012 EDO - Inc Stmt'!#REF!</definedName>
    <definedName name="AGDepAndAmort">'[3]3a. 2012 EDO - Inc Stmt'!#REF!</definedName>
    <definedName name="AGGandA">'[3]3a. 2012 EDO - Inc Stmt'!#REF!</definedName>
    <definedName name="AGIntExpense">'[3]3a. 2012 EDO - Inc Stmt'!#REF!</definedName>
    <definedName name="AGIntIncome">'[3]3a. 2012 EDO - Inc Stmt'!#REF!</definedName>
    <definedName name="AGOpCosts">'[3]3b. 2012 - CS Inc Stmt'!#REF!</definedName>
    <definedName name="AGOtherInc">'[3]3a. 2012 EDO - Inc Stmt'!#REF!</definedName>
    <definedName name="AGOtherRev">'[3]3b. 2012 - CS Inc Stmt'!#REF!</definedName>
    <definedName name="AGRevFixed">'[3]3a. 2012 EDO - Inc Stmt'!#REF!</definedName>
    <definedName name="AGRevVar">'[3]3a. 2012 EDO - Inc Stmt'!#REF!</definedName>
    <definedName name="AGSalAndBen">'[3]3b. 2012 - CS Inc Stmt'!#REF!</definedName>
    <definedName name="AGSaleOfAssets">'[3]3a. 2012 EDO - Inc Stmt'!#REF!</definedName>
    <definedName name="Alectra_SA" localSheetId="0">'[4]2016 List'!$C$2:$C$5</definedName>
    <definedName name="Alectra_SA">'[5]2016 List'!$C$2:$C$5</definedName>
    <definedName name="Answer">[6]CLD!$Y$1:$Y$3</definedName>
    <definedName name="ARCPUBURL">""</definedName>
    <definedName name="AssetNum">'[7]CAP - data - current month'!$E$10:$E$1008</definedName>
    <definedName name="ASSETS">#REF!</definedName>
    <definedName name="BI_LDCLIST" localSheetId="0">#REF!</definedName>
    <definedName name="BI_LDCLIST">'[8]3. Rate Class Selection'!$B$19:$B$21</definedName>
    <definedName name="Billed">'[9]Energy Revenue'!$A$5:$S$88</definedName>
    <definedName name="BILLING_DETERMINANTS">'[10]4. Billing Det. for Def-Var'!$B$17:$K$28</definedName>
    <definedName name="BizUnits">[11]Sheet1!$B$3:$B$16</definedName>
    <definedName name="BlankCells">#REF!,#REF!,#REF!</definedName>
    <definedName name="BPAGE">"1"</definedName>
    <definedName name="BridgeYear">'[12]LDC Info'!$E$26</definedName>
    <definedName name="capcosttype">[13]Setup!$C$5:$C$10</definedName>
    <definedName name="CAPEX">'[14]D&amp;U_G&amp;A'!#REF!</definedName>
    <definedName name="capital">'[15]WorkPlan - Capital'!$B$7:$AO$500</definedName>
    <definedName name="CapitalOEBs">'[2]B. Setup'!$A$1591:$C$1645</definedName>
    <definedName name="CAPNOTE">[16]capex!#REF!</definedName>
    <definedName name="CapOEB">'[2]B. Setup'!$A$233:$F$245</definedName>
    <definedName name="capsupplier">[15]Setup!$A$225:$A$234</definedName>
    <definedName name="CAPX1">[16]capex!#REF!</definedName>
    <definedName name="CAPX10">[16]capex!#REF!</definedName>
    <definedName name="CAPX11">[16]capex!#REF!</definedName>
    <definedName name="CAPX12">[16]capex!#REF!</definedName>
    <definedName name="CAPX13">[16]capex!#REF!</definedName>
    <definedName name="CAPX14">[16]capex!#REF!</definedName>
    <definedName name="CAPX15">[16]capex!#REF!</definedName>
    <definedName name="CAPX16">[16]capex!#REF!</definedName>
    <definedName name="CAPX17">[16]capex!#REF!</definedName>
    <definedName name="CAPX18">[16]capex!#REF!</definedName>
    <definedName name="CAPX2">[16]capex!#REF!</definedName>
    <definedName name="CAPX20">[16]capex!#REF!</definedName>
    <definedName name="CAPX23">[16]capex!#REF!</definedName>
    <definedName name="CAPX3">[16]capex!#REF!</definedName>
    <definedName name="CAPX4">[16]capex!#REF!</definedName>
    <definedName name="CAPX5">[16]capex!#REF!</definedName>
    <definedName name="CAPX6">[16]capex!#REF!</definedName>
    <definedName name="CAPX7">[16]capex!#REF!</definedName>
    <definedName name="CAPX8">[16]capex!#REF!</definedName>
    <definedName name="CAPX9">[16]capex!#REF!</definedName>
    <definedName name="CAS_TB_DATA">#REF!</definedName>
    <definedName name="categories">'[17]Capital Summary'!$A$29:$A$61</definedName>
    <definedName name="CC_LIST">'[18]|'!$A$2:$A$1801</definedName>
    <definedName name="CC_MASTER_LIST">'[19]|'!$E$2:$E$301</definedName>
    <definedName name="CC_OEB_LIST">'[19]|'!$K$2:$K$301</definedName>
    <definedName name="CCBill">'[3]3b. 2012 - CS Inc Stmt'!#REF!</definedName>
    <definedName name="CCBillAndColl">'[3]3a. 2012 EDO - Inc Stmt'!#REF!</definedName>
    <definedName name="CCCapTax">'[3]3a. 2012 EDO - Inc Stmt'!#REF!</definedName>
    <definedName name="CCCorpTax">'[3]3a. 2012 EDO - Inc Stmt'!#REF!</definedName>
    <definedName name="CCCredLoss">'[3]3a. 2012 EDO - Inc Stmt'!#REF!</definedName>
    <definedName name="CCcsCapTax">'[3]3b. 2012 - CS Inc Stmt'!#REF!</definedName>
    <definedName name="CCcsCorpTax">'[3]3b. 2012 - CS Inc Stmt'!#REF!</definedName>
    <definedName name="CCcsDepAndAmort">'[3]3b. 2012 - CS Inc Stmt'!#REF!</definedName>
    <definedName name="CCcsIntExpense">'[3]3b. 2012 - CS Inc Stmt'!#REF!</definedName>
    <definedName name="CCcsIntIncome">'[3]3b. 2012 - CS Inc Stmt'!#REF!</definedName>
    <definedName name="CCDandU">'[3]3a. 2012 EDO - Inc Stmt'!#REF!</definedName>
    <definedName name="CCDepAndAmort">'[3]3a. 2012 EDO - Inc Stmt'!#REF!</definedName>
    <definedName name="CCGandA">'[3]3a. 2012 EDO - Inc Stmt'!#REF!</definedName>
    <definedName name="CCIntExpense">'[3]3a. 2012 EDO - Inc Stmt'!#REF!</definedName>
    <definedName name="CCIntIncome">'[3]3a. 2012 EDO - Inc Stmt'!#REF!</definedName>
    <definedName name="CCOpCosts">'[3]3b. 2012 - CS Inc Stmt'!#REF!</definedName>
    <definedName name="CCOtherInc">'[3]3a. 2012 EDO - Inc Stmt'!#REF!</definedName>
    <definedName name="CCOtherRev">'[3]3b. 2012 - CS Inc Stmt'!#REF!</definedName>
    <definedName name="CCRevFixed">'[3]3a. 2012 EDO - Inc Stmt'!#REF!</definedName>
    <definedName name="CCRevVar">'[3]3a. 2012 EDO - Inc Stmt'!#REF!</definedName>
    <definedName name="CCSalAndBen">'[3]3b. 2012 - CS Inc Stmt'!#REF!</definedName>
    <definedName name="CCSaleOfAssets">'[3]3a. 2012 EDO - Inc Stmt'!#REF!</definedName>
    <definedName name="CDM_TO_BS">'[20]|3-3_DRIVERS|'!$BC$2</definedName>
    <definedName name="CG_FLEET_BURDEN">'[19]|Index|'!$BB$3</definedName>
    <definedName name="CG_MAT_BURDEN">'[19]|Index|'!$BB$4</definedName>
    <definedName name="ClientName">[21]Main!$C$6</definedName>
    <definedName name="CLUSTER">'[18]|OPEX|'!$C$2</definedName>
    <definedName name="CLUSTER_LIST">'[18]|'!$A$2:$A$3000</definedName>
    <definedName name="CO_LIST">'[20]|3-2_INDEX|'!$G$3:$G$18</definedName>
    <definedName name="Companies">[22]Companies!$B$4:$B$20</definedName>
    <definedName name="Company">"Hydro One Brampton Networks Inc."</definedName>
    <definedName name="Company10">[23]Setup!$A$29:$A$30</definedName>
    <definedName name="Company12">[23]Setup!$A$19:$A$24</definedName>
    <definedName name="contactf" localSheetId="0">#REF!</definedName>
    <definedName name="contactf">#REF!</definedName>
    <definedName name="COP">'[9]Cost of Power'!$C$27:$N$33</definedName>
    <definedName name="COS_RES_CUSTOMERS" localSheetId="0">'[4]16. Rev2Cost_GDPIPI'!$F$12</definedName>
    <definedName name="COS_RES_CUSTOMERS">'[10]17. Rev2Cost-GDPIPI'!$H$12</definedName>
    <definedName name="COS_RES_KWH" localSheetId="0">'[4]16. Rev2Cost_GDPIPI'!$F$13</definedName>
    <definedName name="COS_RES_KWH">'[10]17. Rev2Cost-GDPIPI'!$H$13</definedName>
    <definedName name="CostCenter">[15]Setup!$B$134:$B$208</definedName>
    <definedName name="costtype">[15]Setup!$A$214:$A$219</definedName>
    <definedName name="CPAGE">"37"</definedName>
    <definedName name="CPNMB">"1"</definedName>
    <definedName name="CTIM2">"084922"</definedName>
    <definedName name="Cust3a" localSheetId="0">'[4]6. Class A Consumption Data'!$C$25</definedName>
    <definedName name="Cust3a">'[5]6. Class A Consumption Data'!$C$25</definedName>
    <definedName name="CustomerAdministration" localSheetId="0">[4]lists!#REF!</definedName>
    <definedName name="CustomerAdministration">[24]lists!$Z$1:$Z$36</definedName>
    <definedName name="CustomerCount">#REF!</definedName>
    <definedName name="DASH">""</definedName>
    <definedName name="data">'[14]D&amp;U_G&amp;A'!#REF!</definedName>
    <definedName name="data3">#REF!</definedName>
    <definedName name="data303" localSheetId="0">#REF!</definedName>
    <definedName name="data303">#REF!</definedName>
    <definedName name="DATE_LIST">[18]INDEX!$BC$3:$BC$3000</definedName>
    <definedName name="DateCell">#REF!</definedName>
    <definedName name="DaysInPreviousYear">'[25]Distribution Revenue by Source'!$B$22</definedName>
    <definedName name="DaysInYear">'[25]Distribution Revenue by Source'!$B$21</definedName>
    <definedName name="DD">"23"</definedName>
    <definedName name="DEPBYYR">#REF!</definedName>
    <definedName name="Details" localSheetId="0">#REF!</definedName>
    <definedName name="Details">#REF!</definedName>
    <definedName name="DISTRIB" localSheetId="0">[16]capex!#REF!</definedName>
    <definedName name="DISTRIB">[16]capex!#REF!</definedName>
    <definedName name="DVNAM">"QSYSPRT"</definedName>
    <definedName name="DVTYP">"PRINTER"</definedName>
    <definedName name="EBNUMBER" localSheetId="0">'[12]LDC Info'!$E$16</definedName>
    <definedName name="EBNUMBER">'[24]LDC Info'!$E$16</definedName>
    <definedName name="EDO">[16]capex!#REF!</definedName>
    <definedName name="EDOInput">#REF!,#REF!,#REF!,#REF!</definedName>
    <definedName name="EMP_LIST">[18]INDEX!$AY$3:$AY$1000</definedName>
    <definedName name="EPAGE">"2"</definedName>
    <definedName name="ERR_INDEX_ACCT">[18]INDEX!$Y$2</definedName>
    <definedName name="expense">[15]Setup!$D$1151:$D$1179</definedName>
    <definedName name="Explanation">#REF!</definedName>
    <definedName name="Fixed_Charges">[24]lists!$I$1:$I$185</definedName>
    <definedName name="FMTYP">"SP1"</definedName>
    <definedName name="forecast_wholesale_lineplus" localSheetId="0">'[4]14. RTSR - Forecast Wholesale'!$P$113</definedName>
    <definedName name="forecast_wholesale_lineplus">'[26]14. RTSR - Forecast Wholesale'!$P$113</definedName>
    <definedName name="forecast_wholesale_LNPlus">'[10]15. RTSR-Forecast Wholesale'!$P$113</definedName>
    <definedName name="forecast_wholesale_network" localSheetId="0">'[4]14. RTSR - Forecast Wholesale'!$F$109</definedName>
    <definedName name="forecast_wholesale_network">'[26]14. RTSR - Forecast Wholesale'!$F$109</definedName>
    <definedName name="forecast_wholesale_TN">'[10]15. RTSR-Forecast Wholesale'!$F$109</definedName>
    <definedName name="FS_LINES">'[20]|'!$G$1:$G$100</definedName>
    <definedName name="FULL">[16]capex!#REF!</definedName>
    <definedName name="FW">[16]capex!#REF!</definedName>
    <definedName name="G1LD" localSheetId="0">'[4]6. Class A Consumption Data'!$C$14</definedName>
    <definedName name="G1LD">'[5]6. Class A Consumption Data'!$C$14</definedName>
    <definedName name="G1LDCBR" localSheetId="0">#REF!</definedName>
    <definedName name="G1LDCBR">#REF!</definedName>
    <definedName name="GA">'[27]1e. Allocation Percents'!$B$80:$B$100</definedName>
    <definedName name="GLaccount">[15]Setup!$B$507:$C$1142</definedName>
    <definedName name="glcomp">#REF!</definedName>
    <definedName name="GLlookup">[15]Setup!$A$371:$B$499</definedName>
    <definedName name="GLname">[15]Setup!$B$507:$C$1142</definedName>
    <definedName name="Group1Desposing" localSheetId="0">'[4]4. Billing Det. for Def-Var'!#REF!</definedName>
    <definedName name="Group1Desposing">'[5]4. Billing Det. for Def-Var'!#REF!</definedName>
    <definedName name="HCE" localSheetId="0">[16]capex!#REF!</definedName>
    <definedName name="HCE">[16]capex!#REF!</definedName>
    <definedName name="HEADER1">"WORK ORDER ANALYSIS DETAIL  GAAP"</definedName>
    <definedName name="HEADER2">"S667"</definedName>
    <definedName name="HEADER3">"START DATE: JAN 2016     END DATE: DEC 2016"</definedName>
    <definedName name="HEADER4">""</definedName>
    <definedName name="HH">"8"</definedName>
    <definedName name="histdate">[28]Financials!$E$76</definedName>
    <definedName name="Holidays">'[2]B. Setup'!$A$1505:$A$1516</definedName>
    <definedName name="HOME" localSheetId="0">#REF!</definedName>
    <definedName name="HOME">#REF!</definedName>
    <definedName name="HORIZON">'[20]|3-3_DRIVERS|'!$FV$2:$GD$2</definedName>
    <definedName name="HoursAvail">[15]Setup!$A$122:$B$124</definedName>
    <definedName name="HUCMULT">'[20]|3-3_DRIVERS|'!$AZ$2</definedName>
    <definedName name="IncludeProject">'[29]Proj Summ'!$B$13:$CE$48</definedName>
    <definedName name="Incr2000" localSheetId="0">#REF!</definedName>
    <definedName name="Incr2000">#REF!</definedName>
    <definedName name="Input_FW">'[30]MgtRp - FW'!$K$13:$K$18,'[30]MgtRp - FW'!$K$21:$K$24,'[30]MgtRp - FW'!$K$29,'[30]MgtRp - FW'!$K$31</definedName>
    <definedName name="Input_HUC">'[30]MgtRp - HUC'!$K$15,'[30]MgtRp - HUC'!$K$17,'[30]MgtRp - HUC'!$K$18,'[30]MgtRp - HUC'!$K$19,'[30]MgtRp - HUC'!$K$20,'[30]MgtRp - HUC'!$K$24,'[30]MgtRp - HUC'!$K$25,'[30]MgtRp - HUC'!$K$27</definedName>
    <definedName name="InputCells" localSheetId="0">#REF!,#REF!</definedName>
    <definedName name="InputCells">#REF!,#REF!</definedName>
    <definedName name="inputdata" localSheetId="0">#REF!</definedName>
    <definedName name="inputdata">#REF!</definedName>
    <definedName name="IPATH">"\\HOB2\CORPORATE\Compleo\Compleo IDF"</definedName>
    <definedName name="IS_CATEGORIES">[18]INDEX!$AA$3:$AA$78</definedName>
    <definedName name="JBNAM">"WOANALYSIS"</definedName>
    <definedName name="JBNMB">"814029"</definedName>
    <definedName name="JE">#REF!</definedName>
    <definedName name="LabourHours" localSheetId="0">#REF!</definedName>
    <definedName name="LabourHours">#REF!</definedName>
    <definedName name="labourlist">[15]Setup!$C$1189:$I$1363</definedName>
    <definedName name="Lakeland_SA">'[31]2016 List'!$C$10:$C$11</definedName>
    <definedName name="lastyrcap">'[15]2009 Capital Budget'!$B$3:$D$500</definedName>
    <definedName name="lastyrop">'[15]2009 Operating Budget'!$B$3:$D$500</definedName>
    <definedName name="LDC\NAME">'[32]LDC List'!$A$1:$A$65536</definedName>
    <definedName name="LDC_LIST">[33]lists!$AM$1:$AM$80</definedName>
    <definedName name="LDC_NAMES">'[34]LDC List'!$A$1:$A$65536</definedName>
    <definedName name="LDCList" localSheetId="0">OFFSET('[4]2016 List'!$A$1,0,0,COUNTA('[4]2016 List'!$A:$A),1)</definedName>
    <definedName name="LDCList">OFFSET('[5]2016 List'!$A$1,0,0,COUNTA('[5]2016 List'!$A:$A),1)</definedName>
    <definedName name="LDCNAME" localSheetId="0">#REF!</definedName>
    <definedName name="LDCNAME">#REF!</definedName>
    <definedName name="LDCNAME1" localSheetId="0">#REF!</definedName>
    <definedName name="LDCNAME1">#REF!</definedName>
    <definedName name="LIMIT" localSheetId="0">#REF!</definedName>
    <definedName name="LIMIT">#REF!</definedName>
    <definedName name="listdata" localSheetId="0">'[4]4. Billing Det. for Def-Var'!#REF!</definedName>
    <definedName name="listdata">'[5]4. Billing Det. for Def-Var'!#REF!</definedName>
    <definedName name="ListOfPrograms">'[35]OPA Use only'!$B$25:$B$30</definedName>
    <definedName name="LLF" localSheetId="0">#REF!</definedName>
    <definedName name="LLF">'[10]Model Specs'!$C$9</definedName>
    <definedName name="LossFactors">[24]lists!$L$2:$L$15</definedName>
    <definedName name="MACRO">#REF!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idPeak" localSheetId="0">'[4]17. Regulatory Charges'!$D$24</definedName>
    <definedName name="MidPeak">'[5]17. Regulatory Charges'!$D$24</definedName>
    <definedName name="MIN">"49"</definedName>
    <definedName name="MissingEmployees">#REF!</definedName>
    <definedName name="MMM">"MAY"</definedName>
    <definedName name="MofF">#REF!</definedName>
    <definedName name="Month" localSheetId="0">#REF!</definedName>
    <definedName name="Month">#REF!</definedName>
    <definedName name="MULT">'[20]|3-2_INDEX|'!$B$5</definedName>
    <definedName name="NBV">#REF!</definedName>
    <definedName name="NonPayment">[24]lists!$AA$1:$AA$71</definedName>
    <definedName name="NorB">[15]Setup!$A$129:$A$130</definedName>
    <definedName name="NOTE">[16]capex!#REF!</definedName>
    <definedName name="NumOfPCs">'[27]1e. Allocation Percents'!$A$13:$N$66</definedName>
    <definedName name="OEB_LIST">'[19]|'!$G$2:$G$600</definedName>
    <definedName name="OEBcodes">'[36]OEB Codes'!$B$9:$Z$511</definedName>
    <definedName name="OffPeak" localSheetId="0">'[4]17. Regulatory Charges'!$D$23</definedName>
    <definedName name="OffPeak">'[5]17. Regulatory Charges'!$D$23</definedName>
    <definedName name="OnPeak" localSheetId="0">'[4]17. Regulatory Charges'!$D$25</definedName>
    <definedName name="OnPeak">'[5]17. Regulatory Charges'!$D$25</definedName>
    <definedName name="operating">'[37]WorkPlan - Operating'!$B$7:$AP$678</definedName>
    <definedName name="opsupplier">[15]Setup!$A$241:$A$317</definedName>
    <definedName name="OQLIB">"QUSRSYS"</definedName>
    <definedName name="OQNAM">"COMPLEO"</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[38]Inputs!$CA$3:$CA$105</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W">"146"</definedName>
    <definedName name="payroll">'[39]1d. 2014 Payroll Budget'!$C$501+'[39]1d. 2014 Payroll Budget'!$C$501:$OV$506</definedName>
    <definedName name="PCDAT">"5/23/2017"</definedName>
    <definedName name="PCDAY">"23"</definedName>
    <definedName name="PCDT2">"20170523"</definedName>
    <definedName name="PCMON">"05"</definedName>
    <definedName name="PCTIM">"8:50:15 AM"</definedName>
    <definedName name="PCYEA">"2017"</definedName>
    <definedName name="pemployee">'[15]Labour Types'!$B$7:$H$106</definedName>
    <definedName name="PERIOD_CUTOFF">'[20]|3-2_INDEX|'!$B$3</definedName>
    <definedName name="PorW">[15]Setup!$C$129:$C$130</definedName>
    <definedName name="PreparedBy">#REF!</definedName>
    <definedName name="_xlnm.Print_Area" localSheetId="0">ERZ!$D$2:$M$391</definedName>
    <definedName name="print_end" localSheetId="0">#REF!</definedName>
    <definedName name="print_end">#REF!</definedName>
    <definedName name="PRIOR">" 5"</definedName>
    <definedName name="Proj01">#REF!</definedName>
    <definedName name="Proj01_CopyOH1" localSheetId="0">#REF!</definedName>
    <definedName name="Proj01_CopyOH1">#REF!</definedName>
    <definedName name="Proj01_CopyOH2" localSheetId="0">#REF!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'[15]Labour Types'!$U$7:$V$106</definedName>
    <definedName name="projectname">'[15]Labour Types'!$U$7:$U$106</definedName>
    <definedName name="PROXY_REV_REQ">'[20]|3-3_DRIVERS|'!$GX$4</definedName>
    <definedName name="Q_Exl_Payroll_W">#REF!</definedName>
    <definedName name="QUARTER">'[20]|3-2_INDEX|'!$B$8</definedName>
    <definedName name="Rate_Class">[24]lists!$A$1:$A$104</definedName>
    <definedName name="RATE_CLASSES">[40]lists!$A$1:$A$104</definedName>
    <definedName name="ratebase" localSheetId="0">'[4]8. STS - Tax Change'!$N$19</definedName>
    <definedName name="ratebase">'[10]9. STS-Tax Change'!$O$19</definedName>
    <definedName name="ratedescription" localSheetId="0">[41]hidden1!$D$1:$D$122</definedName>
    <definedName name="ratedescription">[42]hidden1!$D$1:$D$122</definedName>
    <definedName name="RATES">'[10]2. Current Tariff Schedule'!$A$25:$D$408</definedName>
    <definedName name="REASON_CODES">[18]INDEX!$BA$3:$BA$32</definedName>
    <definedName name="RebaseYear">'[12]LDC Info'!$E$28</definedName>
    <definedName name="REG_SWITCH">'[20]|3-2_INDEX|'!$B$23</definedName>
    <definedName name="Renewal_Detail">#REF!</definedName>
    <definedName name="REV_REQ_MANUAL_ADJ">'[43]&lt;2-3_Reg_ADJ_Revenue_Req'!$S$7</definedName>
    <definedName name="Reversing">[22]Reversing!$B$4:$B$5</definedName>
    <definedName name="Role">[44]Sheet1!$E$3:$E$5</definedName>
    <definedName name="RTSR">'[10]11. RTSR - Current Rates'!$A$15:$I$29</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chedule">#REF!</definedName>
    <definedName name="Security_Detail">#REF!</definedName>
    <definedName name="SME" localSheetId="0">'[4]17. Regulatory Charges'!$D$33</definedName>
    <definedName name="SME">'[5]17. Regulatory Charges'!$D$33</definedName>
    <definedName name="SOLARMULT">'[20]|3-3_DRIVERS|'!$AZ$3</definedName>
    <definedName name="SortData">#REF!</definedName>
    <definedName name="SPATH">"S1042357:\QUSRSYS\COMPLEO"</definedName>
    <definedName name="SPATH0">"S1042357:"</definedName>
    <definedName name="SPATH1">"QUSRSYS"</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"COMPLEO"</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"5/23/2017"</definedName>
    <definedName name="SPDAY">"23"</definedName>
    <definedName name="SPDT2">"20170523"</definedName>
    <definedName name="SPMON">"05"</definedName>
    <definedName name="SPNAM">"QSYSPRT"</definedName>
    <definedName name="SPNMB">"1"</definedName>
    <definedName name="SPTIM">"08:49:22"</definedName>
    <definedName name="SPTM2">"085015"</definedName>
    <definedName name="SPYEA">"2017"</definedName>
    <definedName name="SS">"22"</definedName>
    <definedName name="Start_25" localSheetId="0">#REF!</definedName>
    <definedName name="Start_25">#REF!</definedName>
    <definedName name="Start_27" localSheetId="0">#REF!</definedName>
    <definedName name="Start_27">#REF!</definedName>
    <definedName name="Start_28">#REF!</definedName>
    <definedName name="Start_30">#REF!</definedName>
    <definedName name="StartEnd" localSheetId="0">[4]Database!#REF!</definedName>
    <definedName name="StartEnd">[5]Database!#REF!</definedName>
    <definedName name="STATE">"*READY"</definedName>
    <definedName name="SUBCLUSTER_LIST">'[18]|'!$I$1:$I$100</definedName>
    <definedName name="SUMMARY">#REF!</definedName>
    <definedName name="Surtax" localSheetId="0">#REF!</definedName>
    <definedName name="Surtax">#REF!</definedName>
    <definedName name="TaxYear">[45]Main!$C$8</definedName>
    <definedName name="TEMPA" localSheetId="0">#REF!</definedName>
    <definedName name="TEMPA">#REF!</definedName>
    <definedName name="Test" localSheetId="0">#REF!</definedName>
    <definedName name="Test">#REF!</definedName>
    <definedName name="TestYear" localSheetId="0">'[12]LDC Info'!$E$24</definedName>
    <definedName name="TestYear">'[24]LDC Info'!$E$24</definedName>
    <definedName name="TM1REBUILDOPTION">1</definedName>
    <definedName name="TorF">[15]Setup!$B$129:$B$130</definedName>
    <definedName name="Total_Current_Wholesale_Lineplus" localSheetId="0">'[4]13. RTSR - Current Wholesale'!$P$113</definedName>
    <definedName name="Total_Current_Wholesale_Lineplus">'[26]13. RTSR - Current Wholesale'!$P$113</definedName>
    <definedName name="total_current_wholesale_network" localSheetId="0">'[4]13. RTSR - Current Wholesale'!$F$109</definedName>
    <definedName name="total_current_wholesale_network">'[26]13.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otal_wholesale_LinePlus">'[10]14. RTSR-Current Wholesale'!$P$113</definedName>
    <definedName name="total_wholesale_TN">'[10]14. RTSR-Current Wholesale'!$F$109</definedName>
    <definedName name="TotalCapital" localSheetId="0">#REF!</definedName>
    <definedName name="TotalCapital">#REF!</definedName>
    <definedName name="TotImpl" localSheetId="0">#REF!</definedName>
    <definedName name="TotImpl">#REF!</definedName>
    <definedName name="TOTPG">"2"</definedName>
    <definedName name="TotRenovation" localSheetId="0">#REF!</definedName>
    <definedName name="TotRenovation">#REF!</definedName>
    <definedName name="TotTestComp" localSheetId="0">#REF!</definedName>
    <definedName name="TotTestComp">#REF!</definedName>
    <definedName name="TotTestIntg" localSheetId="0">#REF!</definedName>
    <definedName name="TotTestIntg">#REF!</definedName>
    <definedName name="TotTestPlan">#REF!</definedName>
    <definedName name="TPATH">"C:\ProgramData\Symtrax\Compleo Suite\Temp\9650e73e-dd35-449d-b9b7-11bb9c259c70"</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[15]Setup!$B$17:$G$114</definedName>
    <definedName name="UnionTitles">[15]Setup!$B$17:$B$114</definedName>
    <definedName name="Units">[24]lists!$N$2:$N$5</definedName>
    <definedName name="Units1" localSheetId="0">[4]lists!#REF!</definedName>
    <definedName name="Units1">[5]lists!#REF!</definedName>
    <definedName name="Units2" localSheetId="0">[4]lists!#REF!</definedName>
    <definedName name="Units2">[5]lists!#REF!</definedName>
    <definedName name="USDAT">"GRWO19B_1"</definedName>
    <definedName name="UsefulLife">'[23]Depreciation Summary'!$A$10:$C$40</definedName>
    <definedName name="USNAM">"AYAN"</definedName>
    <definedName name="USOA">'[2]B. Setup'!$A$1649:$B$2121</definedName>
    <definedName name="Utility">[28]Financials!$A$1</definedName>
    <definedName name="utitliy1">[46]Financials!$A$1</definedName>
    <definedName name="VarSum">'[9]monthly details by account'!$E$99:$AB$105</definedName>
    <definedName name="vehicle">[15]Setup!$A$326:$A$345</definedName>
    <definedName name="VehicleHours">#REF!</definedName>
    <definedName name="vehiclelookup">[15]Setup!$A$326:$E$345</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wemployee">'[15]Labour Types'!$A$7:$H$106</definedName>
    <definedName name="workemployee">'[15]Labour Types'!$S$7:$T$106</definedName>
    <definedName name="workname">'[15]Labour Types'!$S$7:$S$106</definedName>
    <definedName name="x" localSheetId="0">#REF!</definedName>
    <definedName name="x">#REF!</definedName>
    <definedName name="YEAR">'[20]|3-2_INDEX|'!$B$2</definedName>
    <definedName name="YEAR_LIST">'[20]|3-2_INDEX|'!$B$9:$B$20</definedName>
    <definedName name="YEBal">#REF!</definedName>
    <definedName name="YRS_LEFT" localSheetId="0">'[4]16. Rev2Cost_GDPIPI'!$F$14</definedName>
    <definedName name="YRS_LEFT">'[10]17. Rev2Cost-GDPIPI'!$H$14</definedName>
    <definedName name="YTDvar">'[7]CAP - data - current month'!$O$10:$O$1008</definedName>
    <definedName name="YYYY">"2017"</definedName>
  </definedNames>
  <calcPr calcId="145621"/>
</workbook>
</file>

<file path=xl/calcChain.xml><?xml version="1.0" encoding="utf-8"?>
<calcChain xmlns="http://schemas.openxmlformats.org/spreadsheetml/2006/main">
  <c r="L379" i="8" l="1"/>
  <c r="K375" i="8"/>
  <c r="J375" i="8"/>
  <c r="I375" i="8"/>
  <c r="H375" i="8"/>
  <c r="G375" i="8"/>
  <c r="K374" i="8"/>
  <c r="J374" i="8"/>
  <c r="I374" i="8"/>
  <c r="G374" i="8"/>
  <c r="H374" i="8" s="1"/>
  <c r="J373" i="8"/>
  <c r="K373" i="8" s="1"/>
  <c r="H373" i="8"/>
  <c r="G373" i="8"/>
  <c r="L372" i="8"/>
  <c r="M372" i="8" s="1"/>
  <c r="K372" i="8"/>
  <c r="J372" i="8"/>
  <c r="G372" i="8"/>
  <c r="H372" i="8" s="1"/>
  <c r="J371" i="8"/>
  <c r="K371" i="8" s="1"/>
  <c r="H371" i="8"/>
  <c r="G371" i="8"/>
  <c r="L369" i="8"/>
  <c r="M369" i="8" s="1"/>
  <c r="K369" i="8"/>
  <c r="H369" i="8"/>
  <c r="K368" i="8"/>
  <c r="L368" i="8" s="1"/>
  <c r="M368" i="8" s="1"/>
  <c r="J368" i="8"/>
  <c r="G368" i="8"/>
  <c r="H368" i="8" s="1"/>
  <c r="J367" i="8"/>
  <c r="K367" i="8" s="1"/>
  <c r="H367" i="8"/>
  <c r="G367" i="8"/>
  <c r="K365" i="8"/>
  <c r="L365" i="8" s="1"/>
  <c r="M365" i="8" s="1"/>
  <c r="J365" i="8"/>
  <c r="G365" i="8"/>
  <c r="H365" i="8" s="1"/>
  <c r="J364" i="8"/>
  <c r="K364" i="8" s="1"/>
  <c r="L364" i="8" s="1"/>
  <c r="M364" i="8" s="1"/>
  <c r="H364" i="8"/>
  <c r="G364" i="8"/>
  <c r="K362" i="8"/>
  <c r="J362" i="8"/>
  <c r="G362" i="8"/>
  <c r="H362" i="8" s="1"/>
  <c r="K361" i="8"/>
  <c r="H361" i="8"/>
  <c r="L361" i="8" s="1"/>
  <c r="M361" i="8" s="1"/>
  <c r="M360" i="8"/>
  <c r="K360" i="8"/>
  <c r="H360" i="8"/>
  <c r="L360" i="8" s="1"/>
  <c r="J359" i="8"/>
  <c r="K359" i="8" s="1"/>
  <c r="L359" i="8" s="1"/>
  <c r="M359" i="8" s="1"/>
  <c r="H359" i="8"/>
  <c r="G359" i="8"/>
  <c r="K358" i="8"/>
  <c r="J358" i="8"/>
  <c r="G358" i="8"/>
  <c r="H358" i="8" s="1"/>
  <c r="J357" i="8"/>
  <c r="K357" i="8" s="1"/>
  <c r="L357" i="8" s="1"/>
  <c r="M357" i="8" s="1"/>
  <c r="H357" i="8"/>
  <c r="G357" i="8"/>
  <c r="K356" i="8"/>
  <c r="L356" i="8" s="1"/>
  <c r="M356" i="8" s="1"/>
  <c r="J356" i="8"/>
  <c r="G356" i="8"/>
  <c r="H356" i="8" s="1"/>
  <c r="J355" i="8"/>
  <c r="K355" i="8" s="1"/>
  <c r="I355" i="8"/>
  <c r="F355" i="8"/>
  <c r="G355" i="8" s="1"/>
  <c r="H355" i="8" s="1"/>
  <c r="O353" i="8"/>
  <c r="I353" i="8" s="1"/>
  <c r="K353" i="8"/>
  <c r="L353" i="8" s="1"/>
  <c r="M353" i="8" s="1"/>
  <c r="J353" i="8"/>
  <c r="G353" i="8"/>
  <c r="H353" i="8" s="1"/>
  <c r="O352" i="8"/>
  <c r="I352" i="8" s="1"/>
  <c r="K352" i="8"/>
  <c r="L352" i="8" s="1"/>
  <c r="M352" i="8" s="1"/>
  <c r="J352" i="8"/>
  <c r="H352" i="8"/>
  <c r="L351" i="8"/>
  <c r="M351" i="8" s="1"/>
  <c r="J351" i="8"/>
  <c r="G351" i="8"/>
  <c r="J350" i="8"/>
  <c r="J349" i="8"/>
  <c r="K349" i="8" s="1"/>
  <c r="H349" i="8"/>
  <c r="H354" i="8" s="1"/>
  <c r="G349" i="8"/>
  <c r="L348" i="8"/>
  <c r="M348" i="8" s="1"/>
  <c r="K348" i="8"/>
  <c r="J348" i="8"/>
  <c r="H348" i="8"/>
  <c r="L323" i="8"/>
  <c r="J319" i="8"/>
  <c r="K319" i="8" s="1"/>
  <c r="L319" i="8" s="1"/>
  <c r="M319" i="8" s="1"/>
  <c r="I319" i="8"/>
  <c r="H319" i="8"/>
  <c r="G319" i="8"/>
  <c r="J318" i="8"/>
  <c r="I318" i="8"/>
  <c r="K318" i="8" s="1"/>
  <c r="L318" i="8" s="1"/>
  <c r="M318" i="8" s="1"/>
  <c r="H318" i="8"/>
  <c r="G318" i="8"/>
  <c r="L317" i="8"/>
  <c r="M317" i="8" s="1"/>
  <c r="K317" i="8"/>
  <c r="J317" i="8"/>
  <c r="G317" i="8"/>
  <c r="H317" i="8" s="1"/>
  <c r="J316" i="8"/>
  <c r="K316" i="8" s="1"/>
  <c r="H316" i="8"/>
  <c r="G316" i="8"/>
  <c r="L315" i="8"/>
  <c r="M315" i="8" s="1"/>
  <c r="K315" i="8"/>
  <c r="J315" i="8"/>
  <c r="G315" i="8"/>
  <c r="H315" i="8" s="1"/>
  <c r="M313" i="8"/>
  <c r="K313" i="8"/>
  <c r="H313" i="8"/>
  <c r="L313" i="8" s="1"/>
  <c r="J312" i="8"/>
  <c r="K312" i="8" s="1"/>
  <c r="L312" i="8" s="1"/>
  <c r="M312" i="8" s="1"/>
  <c r="H312" i="8"/>
  <c r="G312" i="8"/>
  <c r="K311" i="8"/>
  <c r="J311" i="8"/>
  <c r="G311" i="8"/>
  <c r="H311" i="8" s="1"/>
  <c r="J309" i="8"/>
  <c r="K309" i="8" s="1"/>
  <c r="L309" i="8" s="1"/>
  <c r="M309" i="8" s="1"/>
  <c r="H309" i="8"/>
  <c r="G309" i="8"/>
  <c r="K308" i="8"/>
  <c r="L308" i="8" s="1"/>
  <c r="M308" i="8" s="1"/>
  <c r="J308" i="8"/>
  <c r="G308" i="8"/>
  <c r="H308" i="8" s="1"/>
  <c r="J306" i="8"/>
  <c r="K306" i="8" s="1"/>
  <c r="L306" i="8" s="1"/>
  <c r="M306" i="8" s="1"/>
  <c r="H306" i="8"/>
  <c r="G306" i="8"/>
  <c r="K305" i="8"/>
  <c r="L305" i="8" s="1"/>
  <c r="M305" i="8" s="1"/>
  <c r="H305" i="8"/>
  <c r="L304" i="8"/>
  <c r="M304" i="8" s="1"/>
  <c r="K304" i="8"/>
  <c r="H304" i="8"/>
  <c r="K303" i="8"/>
  <c r="L303" i="8" s="1"/>
  <c r="M303" i="8" s="1"/>
  <c r="J303" i="8"/>
  <c r="G303" i="8"/>
  <c r="H303" i="8" s="1"/>
  <c r="J302" i="8"/>
  <c r="K302" i="8" s="1"/>
  <c r="L302" i="8" s="1"/>
  <c r="M302" i="8" s="1"/>
  <c r="H302" i="8"/>
  <c r="G302" i="8"/>
  <c r="K301" i="8"/>
  <c r="J301" i="8"/>
  <c r="G301" i="8"/>
  <c r="H301" i="8" s="1"/>
  <c r="J300" i="8"/>
  <c r="K300" i="8" s="1"/>
  <c r="L300" i="8" s="1"/>
  <c r="M300" i="8" s="1"/>
  <c r="H300" i="8"/>
  <c r="G300" i="8"/>
  <c r="K299" i="8"/>
  <c r="J299" i="8"/>
  <c r="I299" i="8"/>
  <c r="G299" i="8"/>
  <c r="H299" i="8" s="1"/>
  <c r="F299" i="8"/>
  <c r="O297" i="8"/>
  <c r="J297" i="8"/>
  <c r="I297" i="8"/>
  <c r="H297" i="8"/>
  <c r="G297" i="8"/>
  <c r="O296" i="8"/>
  <c r="J296" i="8"/>
  <c r="K296" i="8" s="1"/>
  <c r="I296" i="8"/>
  <c r="H296" i="8"/>
  <c r="L295" i="8"/>
  <c r="M295" i="8" s="1"/>
  <c r="J295" i="8"/>
  <c r="G295" i="8"/>
  <c r="J294" i="8"/>
  <c r="K293" i="8"/>
  <c r="J293" i="8"/>
  <c r="G293" i="8"/>
  <c r="H293" i="8" s="1"/>
  <c r="J292" i="8"/>
  <c r="K292" i="8" s="1"/>
  <c r="H292" i="8"/>
  <c r="L267" i="8"/>
  <c r="K263" i="8"/>
  <c r="L263" i="8" s="1"/>
  <c r="M263" i="8" s="1"/>
  <c r="J263" i="8"/>
  <c r="I263" i="8"/>
  <c r="G263" i="8"/>
  <c r="H263" i="8" s="1"/>
  <c r="K262" i="8"/>
  <c r="L262" i="8" s="1"/>
  <c r="M262" i="8" s="1"/>
  <c r="J262" i="8"/>
  <c r="I262" i="8"/>
  <c r="G262" i="8"/>
  <c r="H262" i="8" s="1"/>
  <c r="J261" i="8"/>
  <c r="K261" i="8" s="1"/>
  <c r="G261" i="8"/>
  <c r="H261" i="8" s="1"/>
  <c r="J260" i="8"/>
  <c r="K260" i="8" s="1"/>
  <c r="L260" i="8" s="1"/>
  <c r="M260" i="8" s="1"/>
  <c r="G260" i="8"/>
  <c r="H260" i="8" s="1"/>
  <c r="J259" i="8"/>
  <c r="K259" i="8" s="1"/>
  <c r="L259" i="8" s="1"/>
  <c r="M259" i="8" s="1"/>
  <c r="G259" i="8"/>
  <c r="H259" i="8" s="1"/>
  <c r="K257" i="8"/>
  <c r="H257" i="8"/>
  <c r="L257" i="8" s="1"/>
  <c r="M257" i="8" s="1"/>
  <c r="L256" i="8"/>
  <c r="M256" i="8" s="1"/>
  <c r="J256" i="8"/>
  <c r="K256" i="8" s="1"/>
  <c r="G256" i="8"/>
  <c r="H256" i="8" s="1"/>
  <c r="L255" i="8"/>
  <c r="M255" i="8" s="1"/>
  <c r="J255" i="8"/>
  <c r="K255" i="8" s="1"/>
  <c r="G255" i="8"/>
  <c r="H255" i="8" s="1"/>
  <c r="L253" i="8"/>
  <c r="M253" i="8" s="1"/>
  <c r="J253" i="8"/>
  <c r="K253" i="8" s="1"/>
  <c r="G253" i="8"/>
  <c r="H253" i="8" s="1"/>
  <c r="J252" i="8"/>
  <c r="K252" i="8" s="1"/>
  <c r="L252" i="8" s="1"/>
  <c r="M252" i="8" s="1"/>
  <c r="G252" i="8"/>
  <c r="H252" i="8" s="1"/>
  <c r="L250" i="8"/>
  <c r="M250" i="8" s="1"/>
  <c r="J250" i="8"/>
  <c r="K250" i="8" s="1"/>
  <c r="G250" i="8"/>
  <c r="H250" i="8" s="1"/>
  <c r="L249" i="8"/>
  <c r="M249" i="8" s="1"/>
  <c r="K249" i="8"/>
  <c r="H249" i="8"/>
  <c r="K248" i="8"/>
  <c r="H248" i="8"/>
  <c r="L248" i="8" s="1"/>
  <c r="M248" i="8" s="1"/>
  <c r="J247" i="8"/>
  <c r="K247" i="8" s="1"/>
  <c r="G247" i="8"/>
  <c r="H247" i="8" s="1"/>
  <c r="L247" i="8" s="1"/>
  <c r="M247" i="8" s="1"/>
  <c r="L246" i="8"/>
  <c r="M246" i="8" s="1"/>
  <c r="J246" i="8"/>
  <c r="K246" i="8" s="1"/>
  <c r="G246" i="8"/>
  <c r="H246" i="8" s="1"/>
  <c r="L245" i="8"/>
  <c r="M245" i="8" s="1"/>
  <c r="J245" i="8"/>
  <c r="K245" i="8" s="1"/>
  <c r="G245" i="8"/>
  <c r="H245" i="8" s="1"/>
  <c r="J244" i="8"/>
  <c r="K244" i="8" s="1"/>
  <c r="G244" i="8"/>
  <c r="H244" i="8" s="1"/>
  <c r="J243" i="8"/>
  <c r="K243" i="8" s="1"/>
  <c r="I243" i="8"/>
  <c r="H243" i="8"/>
  <c r="L243" i="8" s="1"/>
  <c r="M243" i="8" s="1"/>
  <c r="F243" i="8"/>
  <c r="G243" i="8" s="1"/>
  <c r="H242" i="8"/>
  <c r="H251" i="8" s="1"/>
  <c r="O241" i="8"/>
  <c r="J241" i="8"/>
  <c r="I241" i="8"/>
  <c r="K241" i="8" s="1"/>
  <c r="L241" i="8" s="1"/>
  <c r="M241" i="8" s="1"/>
  <c r="G241" i="8"/>
  <c r="H241" i="8" s="1"/>
  <c r="O240" i="8"/>
  <c r="K240" i="8"/>
  <c r="L240" i="8" s="1"/>
  <c r="M240" i="8" s="1"/>
  <c r="J240" i="8"/>
  <c r="I240" i="8"/>
  <c r="H240" i="8"/>
  <c r="M239" i="8"/>
  <c r="L239" i="8"/>
  <c r="J239" i="8"/>
  <c r="G239" i="8"/>
  <c r="J238" i="8"/>
  <c r="G238" i="8"/>
  <c r="K237" i="8"/>
  <c r="L237" i="8" s="1"/>
  <c r="M237" i="8" s="1"/>
  <c r="J237" i="8"/>
  <c r="H237" i="8"/>
  <c r="G237" i="8"/>
  <c r="K236" i="8"/>
  <c r="J236" i="8"/>
  <c r="H236" i="8"/>
  <c r="L211" i="8"/>
  <c r="K207" i="8"/>
  <c r="J207" i="8"/>
  <c r="I207" i="8"/>
  <c r="G207" i="8"/>
  <c r="H207" i="8" s="1"/>
  <c r="L206" i="8"/>
  <c r="M206" i="8" s="1"/>
  <c r="J206" i="8"/>
  <c r="K206" i="8" s="1"/>
  <c r="I206" i="8"/>
  <c r="H206" i="8"/>
  <c r="G206" i="8"/>
  <c r="K205" i="8"/>
  <c r="J205" i="8"/>
  <c r="H205" i="8"/>
  <c r="G205" i="8"/>
  <c r="K204" i="8"/>
  <c r="J204" i="8"/>
  <c r="H204" i="8"/>
  <c r="G204" i="8"/>
  <c r="K203" i="8"/>
  <c r="L203" i="8" s="1"/>
  <c r="M203" i="8" s="1"/>
  <c r="J203" i="8"/>
  <c r="H203" i="8"/>
  <c r="G203" i="8"/>
  <c r="K201" i="8"/>
  <c r="L201" i="8" s="1"/>
  <c r="M201" i="8" s="1"/>
  <c r="H201" i="8"/>
  <c r="K200" i="8"/>
  <c r="L200" i="8" s="1"/>
  <c r="M200" i="8" s="1"/>
  <c r="J200" i="8"/>
  <c r="H200" i="8"/>
  <c r="G200" i="8"/>
  <c r="K199" i="8"/>
  <c r="J199" i="8"/>
  <c r="H199" i="8"/>
  <c r="G199" i="8"/>
  <c r="K197" i="8"/>
  <c r="L197" i="8" s="1"/>
  <c r="M197" i="8" s="1"/>
  <c r="J197" i="8"/>
  <c r="H197" i="8"/>
  <c r="G197" i="8"/>
  <c r="M196" i="8"/>
  <c r="K196" i="8"/>
  <c r="L196" i="8" s="1"/>
  <c r="J196" i="8"/>
  <c r="H196" i="8"/>
  <c r="G196" i="8"/>
  <c r="K194" i="8"/>
  <c r="L194" i="8" s="1"/>
  <c r="M194" i="8" s="1"/>
  <c r="J194" i="8"/>
  <c r="H194" i="8"/>
  <c r="G194" i="8"/>
  <c r="K193" i="8"/>
  <c r="L193" i="8" s="1"/>
  <c r="M193" i="8" s="1"/>
  <c r="H193" i="8"/>
  <c r="K192" i="8"/>
  <c r="L192" i="8" s="1"/>
  <c r="M192" i="8" s="1"/>
  <c r="H192" i="8"/>
  <c r="K191" i="8"/>
  <c r="J191" i="8"/>
  <c r="H191" i="8"/>
  <c r="G191" i="8"/>
  <c r="K190" i="8"/>
  <c r="L190" i="8" s="1"/>
  <c r="M190" i="8" s="1"/>
  <c r="J190" i="8"/>
  <c r="H190" i="8"/>
  <c r="G190" i="8"/>
  <c r="K189" i="8"/>
  <c r="L189" i="8" s="1"/>
  <c r="M189" i="8" s="1"/>
  <c r="J189" i="8"/>
  <c r="H189" i="8"/>
  <c r="G189" i="8"/>
  <c r="K188" i="8"/>
  <c r="J188" i="8"/>
  <c r="H188" i="8"/>
  <c r="G188" i="8"/>
  <c r="I187" i="8"/>
  <c r="J187" i="8" s="1"/>
  <c r="K187" i="8" s="1"/>
  <c r="L187" i="8" s="1"/>
  <c r="M187" i="8" s="1"/>
  <c r="G187" i="8"/>
  <c r="H187" i="8" s="1"/>
  <c r="F187" i="8"/>
  <c r="O185" i="8"/>
  <c r="I185" i="8" s="1"/>
  <c r="J185" i="8"/>
  <c r="H185" i="8"/>
  <c r="G185" i="8"/>
  <c r="O184" i="8"/>
  <c r="I184" i="8" s="1"/>
  <c r="K184" i="8"/>
  <c r="L184" i="8" s="1"/>
  <c r="M184" i="8" s="1"/>
  <c r="J184" i="8"/>
  <c r="H184" i="8"/>
  <c r="M183" i="8"/>
  <c r="L183" i="8"/>
  <c r="J183" i="8"/>
  <c r="G183" i="8"/>
  <c r="J182" i="8"/>
  <c r="G182" i="8"/>
  <c r="L181" i="8"/>
  <c r="M181" i="8" s="1"/>
  <c r="K181" i="8"/>
  <c r="J181" i="8"/>
  <c r="G181" i="8"/>
  <c r="H181" i="8" s="1"/>
  <c r="M180" i="8"/>
  <c r="J180" i="8"/>
  <c r="K180" i="8" s="1"/>
  <c r="L180" i="8" s="1"/>
  <c r="H180" i="8"/>
  <c r="L155" i="8"/>
  <c r="K151" i="8"/>
  <c r="J151" i="8"/>
  <c r="I151" i="8"/>
  <c r="G151" i="8"/>
  <c r="H151" i="8" s="1"/>
  <c r="K150" i="8"/>
  <c r="L150" i="8" s="1"/>
  <c r="M150" i="8" s="1"/>
  <c r="J150" i="8"/>
  <c r="I150" i="8"/>
  <c r="G150" i="8"/>
  <c r="H150" i="8" s="1"/>
  <c r="M149" i="8"/>
  <c r="J149" i="8"/>
  <c r="K149" i="8" s="1"/>
  <c r="L149" i="8" s="1"/>
  <c r="H149" i="8"/>
  <c r="G149" i="8"/>
  <c r="L148" i="8"/>
  <c r="M148" i="8" s="1"/>
  <c r="K148" i="8"/>
  <c r="J148" i="8"/>
  <c r="G148" i="8"/>
  <c r="H148" i="8" s="1"/>
  <c r="M147" i="8"/>
  <c r="J147" i="8"/>
  <c r="K147" i="8" s="1"/>
  <c r="L147" i="8" s="1"/>
  <c r="H147" i="8"/>
  <c r="G147" i="8"/>
  <c r="L145" i="8"/>
  <c r="M145" i="8" s="1"/>
  <c r="K145" i="8"/>
  <c r="H145" i="8"/>
  <c r="K144" i="8"/>
  <c r="L144" i="8" s="1"/>
  <c r="M144" i="8" s="1"/>
  <c r="J144" i="8"/>
  <c r="G144" i="8"/>
  <c r="H144" i="8" s="1"/>
  <c r="J143" i="8"/>
  <c r="K143" i="8" s="1"/>
  <c r="L143" i="8" s="1"/>
  <c r="M143" i="8" s="1"/>
  <c r="H143" i="8"/>
  <c r="G143" i="8"/>
  <c r="K141" i="8"/>
  <c r="J141" i="8"/>
  <c r="G141" i="8"/>
  <c r="H141" i="8" s="1"/>
  <c r="L141" i="8" s="1"/>
  <c r="M141" i="8" s="1"/>
  <c r="J140" i="8"/>
  <c r="K140" i="8" s="1"/>
  <c r="H140" i="8"/>
  <c r="G140" i="8"/>
  <c r="K138" i="8"/>
  <c r="L138" i="8" s="1"/>
  <c r="M138" i="8" s="1"/>
  <c r="J138" i="8"/>
  <c r="G138" i="8"/>
  <c r="H138" i="8" s="1"/>
  <c r="M137" i="8"/>
  <c r="K137" i="8"/>
  <c r="H137" i="8"/>
  <c r="L137" i="8" s="1"/>
  <c r="K136" i="8"/>
  <c r="H136" i="8"/>
  <c r="L136" i="8" s="1"/>
  <c r="M136" i="8" s="1"/>
  <c r="J135" i="8"/>
  <c r="K135" i="8" s="1"/>
  <c r="H135" i="8"/>
  <c r="G135" i="8"/>
  <c r="K134" i="8"/>
  <c r="J134" i="8"/>
  <c r="G134" i="8"/>
  <c r="H134" i="8" s="1"/>
  <c r="L134" i="8" s="1"/>
  <c r="M134" i="8" s="1"/>
  <c r="J133" i="8"/>
  <c r="K133" i="8" s="1"/>
  <c r="H133" i="8"/>
  <c r="G133" i="8"/>
  <c r="K132" i="8"/>
  <c r="J132" i="8"/>
  <c r="G132" i="8"/>
  <c r="H132" i="8" s="1"/>
  <c r="L132" i="8" s="1"/>
  <c r="M132" i="8" s="1"/>
  <c r="I131" i="8"/>
  <c r="J131" i="8" s="1"/>
  <c r="K131" i="8" s="1"/>
  <c r="L131" i="8" s="1"/>
  <c r="M131" i="8" s="1"/>
  <c r="F131" i="8"/>
  <c r="G131" i="8" s="1"/>
  <c r="H131" i="8" s="1"/>
  <c r="O129" i="8"/>
  <c r="I129" i="8" s="1"/>
  <c r="K129" i="8"/>
  <c r="L129" i="8" s="1"/>
  <c r="M129" i="8" s="1"/>
  <c r="J129" i="8"/>
  <c r="G129" i="8"/>
  <c r="H129" i="8" s="1"/>
  <c r="O128" i="8"/>
  <c r="I128" i="8" s="1"/>
  <c r="K128" i="8"/>
  <c r="L128" i="8" s="1"/>
  <c r="M128" i="8" s="1"/>
  <c r="J128" i="8"/>
  <c r="H128" i="8"/>
  <c r="L127" i="8"/>
  <c r="M127" i="8" s="1"/>
  <c r="J127" i="8"/>
  <c r="G127" i="8"/>
  <c r="J126" i="8"/>
  <c r="G126" i="8"/>
  <c r="K125" i="8"/>
  <c r="L125" i="8" s="1"/>
  <c r="M125" i="8" s="1"/>
  <c r="J125" i="8"/>
  <c r="H125" i="8"/>
  <c r="G125" i="8"/>
  <c r="K124" i="8"/>
  <c r="J124" i="8"/>
  <c r="H124" i="8"/>
  <c r="H130" i="8" s="1"/>
  <c r="J95" i="8"/>
  <c r="I95" i="8"/>
  <c r="H95" i="8"/>
  <c r="G95" i="8"/>
  <c r="K94" i="8"/>
  <c r="L94" i="8" s="1"/>
  <c r="M94" i="8" s="1"/>
  <c r="J94" i="8"/>
  <c r="I94" i="8"/>
  <c r="G94" i="8"/>
  <c r="H94" i="8" s="1"/>
  <c r="K93" i="8"/>
  <c r="L93" i="8" s="1"/>
  <c r="M93" i="8" s="1"/>
  <c r="J93" i="8"/>
  <c r="H93" i="8"/>
  <c r="G93" i="8"/>
  <c r="K92" i="8"/>
  <c r="J92" i="8"/>
  <c r="H92" i="8"/>
  <c r="L92" i="8" s="1"/>
  <c r="M92" i="8" s="1"/>
  <c r="G92" i="8"/>
  <c r="J91" i="8"/>
  <c r="K91" i="8" s="1"/>
  <c r="L91" i="8" s="1"/>
  <c r="M91" i="8" s="1"/>
  <c r="G91" i="8"/>
  <c r="H91" i="8" s="1"/>
  <c r="L89" i="8"/>
  <c r="M89" i="8" s="1"/>
  <c r="K89" i="8"/>
  <c r="H89" i="8"/>
  <c r="J88" i="8"/>
  <c r="K88" i="8" s="1"/>
  <c r="L88" i="8" s="1"/>
  <c r="M88" i="8" s="1"/>
  <c r="H88" i="8"/>
  <c r="G88" i="8"/>
  <c r="J87" i="8"/>
  <c r="K87" i="8" s="1"/>
  <c r="G87" i="8"/>
  <c r="H87" i="8" s="1"/>
  <c r="J85" i="8"/>
  <c r="K85" i="8" s="1"/>
  <c r="G85" i="8"/>
  <c r="H85" i="8" s="1"/>
  <c r="L85" i="8" s="1"/>
  <c r="M85" i="8" s="1"/>
  <c r="K84" i="8"/>
  <c r="J84" i="8"/>
  <c r="G84" i="8"/>
  <c r="H84" i="8" s="1"/>
  <c r="J82" i="8"/>
  <c r="K82" i="8" s="1"/>
  <c r="L82" i="8" s="1"/>
  <c r="M82" i="8" s="1"/>
  <c r="H82" i="8"/>
  <c r="G82" i="8"/>
  <c r="K81" i="8"/>
  <c r="H81" i="8"/>
  <c r="K80" i="8"/>
  <c r="L80" i="8" s="1"/>
  <c r="M80" i="8" s="1"/>
  <c r="H80" i="8"/>
  <c r="J79" i="8"/>
  <c r="K79" i="8" s="1"/>
  <c r="L79" i="8" s="1"/>
  <c r="M79" i="8" s="1"/>
  <c r="G79" i="8"/>
  <c r="H79" i="8" s="1"/>
  <c r="J78" i="8"/>
  <c r="K78" i="8" s="1"/>
  <c r="L78" i="8" s="1"/>
  <c r="M78" i="8" s="1"/>
  <c r="H78" i="8"/>
  <c r="G78" i="8"/>
  <c r="K77" i="8"/>
  <c r="L77" i="8" s="1"/>
  <c r="M77" i="8" s="1"/>
  <c r="J77" i="8"/>
  <c r="G77" i="8"/>
  <c r="H77" i="8" s="1"/>
  <c r="K76" i="8"/>
  <c r="J76" i="8"/>
  <c r="G76" i="8"/>
  <c r="H76" i="8" s="1"/>
  <c r="L76" i="8" s="1"/>
  <c r="M76" i="8" s="1"/>
  <c r="J75" i="8"/>
  <c r="K75" i="8" s="1"/>
  <c r="I75" i="8"/>
  <c r="F75" i="8"/>
  <c r="G75" i="8" s="1"/>
  <c r="H75" i="8" s="1"/>
  <c r="O73" i="8"/>
  <c r="I73" i="8" s="1"/>
  <c r="K73" i="8" s="1"/>
  <c r="J73" i="8"/>
  <c r="G73" i="8"/>
  <c r="H73" i="8" s="1"/>
  <c r="O72" i="8"/>
  <c r="I72" i="8" s="1"/>
  <c r="K72" i="8" s="1"/>
  <c r="L72" i="8" s="1"/>
  <c r="M72" i="8" s="1"/>
  <c r="J72" i="8"/>
  <c r="H72" i="8"/>
  <c r="M71" i="8"/>
  <c r="L71" i="8"/>
  <c r="J71" i="8"/>
  <c r="G71" i="8"/>
  <c r="J70" i="8"/>
  <c r="G70" i="8"/>
  <c r="K69" i="8"/>
  <c r="J69" i="8"/>
  <c r="G69" i="8"/>
  <c r="H69" i="8" s="1"/>
  <c r="J68" i="8"/>
  <c r="K68" i="8" s="1"/>
  <c r="H68" i="8"/>
  <c r="J39" i="8"/>
  <c r="K39" i="8" s="1"/>
  <c r="L39" i="8" s="1"/>
  <c r="M39" i="8" s="1"/>
  <c r="I39" i="8"/>
  <c r="H39" i="8"/>
  <c r="G39" i="8"/>
  <c r="J38" i="8"/>
  <c r="I38" i="8"/>
  <c r="K38" i="8" s="1"/>
  <c r="L38" i="8" s="1"/>
  <c r="M38" i="8" s="1"/>
  <c r="H38" i="8"/>
  <c r="G38" i="8"/>
  <c r="K37" i="8"/>
  <c r="J37" i="8"/>
  <c r="G37" i="8"/>
  <c r="H37" i="8" s="1"/>
  <c r="J36" i="8"/>
  <c r="K36" i="8" s="1"/>
  <c r="L36" i="8" s="1"/>
  <c r="M36" i="8" s="1"/>
  <c r="H36" i="8"/>
  <c r="G36" i="8"/>
  <c r="K35" i="8"/>
  <c r="L35" i="8" s="1"/>
  <c r="M35" i="8" s="1"/>
  <c r="J35" i="8"/>
  <c r="G35" i="8"/>
  <c r="H35" i="8" s="1"/>
  <c r="K33" i="8"/>
  <c r="H33" i="8"/>
  <c r="L33" i="8" s="1"/>
  <c r="M33" i="8" s="1"/>
  <c r="J32" i="8"/>
  <c r="K32" i="8" s="1"/>
  <c r="L32" i="8" s="1"/>
  <c r="M32" i="8" s="1"/>
  <c r="H32" i="8"/>
  <c r="G32" i="8"/>
  <c r="K31" i="8"/>
  <c r="J31" i="8"/>
  <c r="G31" i="8"/>
  <c r="H31" i="8" s="1"/>
  <c r="J29" i="8"/>
  <c r="K29" i="8" s="1"/>
  <c r="L29" i="8" s="1"/>
  <c r="M29" i="8" s="1"/>
  <c r="H29" i="8"/>
  <c r="G29" i="8"/>
  <c r="K28" i="8"/>
  <c r="J28" i="8"/>
  <c r="G28" i="8"/>
  <c r="H28" i="8" s="1"/>
  <c r="J26" i="8"/>
  <c r="K26" i="8" s="1"/>
  <c r="L26" i="8" s="1"/>
  <c r="M26" i="8" s="1"/>
  <c r="H26" i="8"/>
  <c r="G26" i="8"/>
  <c r="K25" i="8"/>
  <c r="L25" i="8" s="1"/>
  <c r="M25" i="8" s="1"/>
  <c r="H25" i="8"/>
  <c r="K24" i="8"/>
  <c r="L24" i="8" s="1"/>
  <c r="M24" i="8" s="1"/>
  <c r="H24" i="8"/>
  <c r="K23" i="8"/>
  <c r="L23" i="8" s="1"/>
  <c r="M23" i="8" s="1"/>
  <c r="J23" i="8"/>
  <c r="G23" i="8"/>
  <c r="H23" i="8" s="1"/>
  <c r="J22" i="8"/>
  <c r="K22" i="8" s="1"/>
  <c r="L22" i="8" s="1"/>
  <c r="M22" i="8" s="1"/>
  <c r="H22" i="8"/>
  <c r="G22" i="8"/>
  <c r="K21" i="8"/>
  <c r="J21" i="8"/>
  <c r="G21" i="8"/>
  <c r="H21" i="8" s="1"/>
  <c r="J20" i="8"/>
  <c r="K20" i="8" s="1"/>
  <c r="L20" i="8" s="1"/>
  <c r="M20" i="8" s="1"/>
  <c r="H20" i="8"/>
  <c r="G20" i="8"/>
  <c r="K19" i="8"/>
  <c r="J19" i="8"/>
  <c r="I19" i="8"/>
  <c r="G19" i="8"/>
  <c r="H19" i="8" s="1"/>
  <c r="F19" i="8"/>
  <c r="K17" i="8"/>
  <c r="J17" i="8"/>
  <c r="G17" i="8"/>
  <c r="H17" i="8" s="1"/>
  <c r="O16" i="8"/>
  <c r="I16" i="8" s="1"/>
  <c r="J16" i="8"/>
  <c r="K16" i="8" s="1"/>
  <c r="L16" i="8" s="1"/>
  <c r="M16" i="8" s="1"/>
  <c r="H16" i="8"/>
  <c r="L15" i="8"/>
  <c r="M15" i="8" s="1"/>
  <c r="J15" i="8"/>
  <c r="G15" i="8"/>
  <c r="J14" i="8"/>
  <c r="G14" i="8"/>
  <c r="J13" i="8"/>
  <c r="K13" i="8" s="1"/>
  <c r="H13" i="8"/>
  <c r="G13" i="8"/>
  <c r="L12" i="8"/>
  <c r="M12" i="8" s="1"/>
  <c r="K12" i="8"/>
  <c r="J12" i="8"/>
  <c r="H12" i="8"/>
  <c r="L17" i="8" l="1"/>
  <c r="M17" i="8" s="1"/>
  <c r="H74" i="8"/>
  <c r="L69" i="8"/>
  <c r="M69" i="8" s="1"/>
  <c r="L73" i="8"/>
  <c r="M73" i="8" s="1"/>
  <c r="L87" i="8"/>
  <c r="M87" i="8" s="1"/>
  <c r="L13" i="8"/>
  <c r="M13" i="8" s="1"/>
  <c r="K18" i="8"/>
  <c r="L19" i="8"/>
  <c r="M19" i="8" s="1"/>
  <c r="L68" i="8"/>
  <c r="M68" i="8" s="1"/>
  <c r="K74" i="8"/>
  <c r="H139" i="8"/>
  <c r="L151" i="8"/>
  <c r="M151" i="8" s="1"/>
  <c r="H254" i="8"/>
  <c r="H18" i="8"/>
  <c r="L21" i="8"/>
  <c r="M21" i="8" s="1"/>
  <c r="L28" i="8"/>
  <c r="M28" i="8" s="1"/>
  <c r="L37" i="8"/>
  <c r="M37" i="8" s="1"/>
  <c r="L75" i="8"/>
  <c r="M75" i="8" s="1"/>
  <c r="H363" i="8"/>
  <c r="L31" i="8"/>
  <c r="M31" i="8" s="1"/>
  <c r="K95" i="8"/>
  <c r="L95" i="8" s="1"/>
  <c r="M95" i="8" s="1"/>
  <c r="K130" i="8"/>
  <c r="L199" i="8"/>
  <c r="M199" i="8" s="1"/>
  <c r="K242" i="8"/>
  <c r="L236" i="8"/>
  <c r="M236" i="8" s="1"/>
  <c r="L244" i="8"/>
  <c r="M244" i="8" s="1"/>
  <c r="L292" i="8"/>
  <c r="M292" i="8" s="1"/>
  <c r="K298" i="8"/>
  <c r="L367" i="8"/>
  <c r="M367" i="8" s="1"/>
  <c r="L124" i="8"/>
  <c r="M124" i="8" s="1"/>
  <c r="L133" i="8"/>
  <c r="M133" i="8" s="1"/>
  <c r="L135" i="8"/>
  <c r="M135" i="8" s="1"/>
  <c r="L140" i="8"/>
  <c r="M140" i="8" s="1"/>
  <c r="H186" i="8"/>
  <c r="L81" i="8"/>
  <c r="M81" i="8" s="1"/>
  <c r="L84" i="8"/>
  <c r="M84" i="8" s="1"/>
  <c r="L207" i="8"/>
  <c r="M207" i="8" s="1"/>
  <c r="L299" i="8"/>
  <c r="M299" i="8" s="1"/>
  <c r="L375" i="8"/>
  <c r="M375" i="8" s="1"/>
  <c r="K185" i="8"/>
  <c r="L191" i="8"/>
  <c r="M191" i="8" s="1"/>
  <c r="L204" i="8"/>
  <c r="M204" i="8" s="1"/>
  <c r="L296" i="8"/>
  <c r="M296" i="8" s="1"/>
  <c r="L301" i="8"/>
  <c r="M301" i="8" s="1"/>
  <c r="L355" i="8"/>
  <c r="M355" i="8" s="1"/>
  <c r="L362" i="8"/>
  <c r="M362" i="8" s="1"/>
  <c r="L188" i="8"/>
  <c r="M188" i="8" s="1"/>
  <c r="L205" i="8"/>
  <c r="M205" i="8" s="1"/>
  <c r="L261" i="8"/>
  <c r="M261" i="8" s="1"/>
  <c r="L293" i="8"/>
  <c r="M293" i="8" s="1"/>
  <c r="L311" i="8"/>
  <c r="M311" i="8" s="1"/>
  <c r="L358" i="8"/>
  <c r="M358" i="8" s="1"/>
  <c r="L374" i="8"/>
  <c r="M374" i="8" s="1"/>
  <c r="K354" i="8"/>
  <c r="L349" i="8"/>
  <c r="M349" i="8" s="1"/>
  <c r="L371" i="8"/>
  <c r="M371" i="8" s="1"/>
  <c r="L373" i="8"/>
  <c r="M373" i="8" s="1"/>
  <c r="H298" i="8"/>
  <c r="K297" i="8"/>
  <c r="L297" i="8" s="1"/>
  <c r="M297" i="8" s="1"/>
  <c r="L316" i="8"/>
  <c r="M316" i="8" s="1"/>
  <c r="K307" i="8" l="1"/>
  <c r="L298" i="8"/>
  <c r="L130" i="8"/>
  <c r="M130" i="8" s="1"/>
  <c r="K139" i="8"/>
  <c r="H366" i="8"/>
  <c r="K83" i="8"/>
  <c r="L74" i="8"/>
  <c r="L18" i="8"/>
  <c r="K27" i="8"/>
  <c r="H195" i="8"/>
  <c r="M298" i="8"/>
  <c r="H307" i="8"/>
  <c r="H275" i="8"/>
  <c r="H83" i="8"/>
  <c r="M74" i="8"/>
  <c r="K251" i="8"/>
  <c r="L242" i="8"/>
  <c r="M242" i="8" s="1"/>
  <c r="H27" i="8"/>
  <c r="M18" i="8"/>
  <c r="L185" i="8"/>
  <c r="M185" i="8" s="1"/>
  <c r="K186" i="8"/>
  <c r="L354" i="8"/>
  <c r="M354" i="8" s="1"/>
  <c r="K363" i="8"/>
  <c r="H265" i="8"/>
  <c r="H270" i="8"/>
  <c r="H142" i="8"/>
  <c r="H271" i="8" l="1"/>
  <c r="L186" i="8"/>
  <c r="M186" i="8" s="1"/>
  <c r="K195" i="8"/>
  <c r="H276" i="8"/>
  <c r="H278" i="8"/>
  <c r="L139" i="8"/>
  <c r="M139" i="8" s="1"/>
  <c r="K142" i="8"/>
  <c r="H266" i="8"/>
  <c r="K254" i="8"/>
  <c r="L251" i="8"/>
  <c r="M251" i="8" s="1"/>
  <c r="M307" i="8"/>
  <c r="H310" i="8"/>
  <c r="H198" i="8"/>
  <c r="K86" i="8"/>
  <c r="L83" i="8"/>
  <c r="L363" i="8"/>
  <c r="M363" i="8" s="1"/>
  <c r="K366" i="8"/>
  <c r="L27" i="8"/>
  <c r="M27" i="8" s="1"/>
  <c r="K30" i="8"/>
  <c r="H163" i="8"/>
  <c r="H153" i="8"/>
  <c r="H158" i="8"/>
  <c r="H30" i="8"/>
  <c r="H86" i="8"/>
  <c r="M83" i="8"/>
  <c r="H387" i="8"/>
  <c r="H377" i="8"/>
  <c r="H382" i="8"/>
  <c r="L307" i="8"/>
  <c r="K310" i="8"/>
  <c r="H378" i="8" l="1"/>
  <c r="H380" i="8"/>
  <c r="M86" i="8"/>
  <c r="H97" i="8"/>
  <c r="L310" i="8"/>
  <c r="M310" i="8" s="1"/>
  <c r="K321" i="8"/>
  <c r="H164" i="8"/>
  <c r="H166" i="8"/>
  <c r="H41" i="8"/>
  <c r="H219" i="8"/>
  <c r="H209" i="8"/>
  <c r="H214" i="8"/>
  <c r="L254" i="8"/>
  <c r="M254" i="8" s="1"/>
  <c r="K270" i="8"/>
  <c r="K275" i="8"/>
  <c r="K265" i="8"/>
  <c r="L142" i="8"/>
  <c r="M142" i="8" s="1"/>
  <c r="K163" i="8"/>
  <c r="K158" i="8"/>
  <c r="K153" i="8"/>
  <c r="H273" i="8"/>
  <c r="H154" i="8"/>
  <c r="H156" i="8"/>
  <c r="L86" i="8"/>
  <c r="K97" i="8"/>
  <c r="H390" i="8"/>
  <c r="H388" i="8"/>
  <c r="L366" i="8"/>
  <c r="M366" i="8" s="1"/>
  <c r="K387" i="8"/>
  <c r="K382" i="8"/>
  <c r="K377" i="8"/>
  <c r="H383" i="8"/>
  <c r="H385" i="8"/>
  <c r="H159" i="8"/>
  <c r="L30" i="8"/>
  <c r="M30" i="8" s="1"/>
  <c r="K41" i="8"/>
  <c r="H321" i="8"/>
  <c r="H268" i="8"/>
  <c r="L195" i="8"/>
  <c r="M195" i="8" s="1"/>
  <c r="K198" i="8"/>
  <c r="K154" i="8" l="1"/>
  <c r="L154" i="8" s="1"/>
  <c r="M154" i="8" s="1"/>
  <c r="L153" i="8"/>
  <c r="M153" i="8" s="1"/>
  <c r="H215" i="8"/>
  <c r="H217" i="8" s="1"/>
  <c r="L387" i="8"/>
  <c r="M387" i="8" s="1"/>
  <c r="K388" i="8"/>
  <c r="L388" i="8" s="1"/>
  <c r="M388" i="8" s="1"/>
  <c r="L275" i="8"/>
  <c r="M275" i="8" s="1"/>
  <c r="K276" i="8"/>
  <c r="L276" i="8" s="1"/>
  <c r="M276" i="8" s="1"/>
  <c r="M166" i="8"/>
  <c r="L198" i="8"/>
  <c r="M198" i="8" s="1"/>
  <c r="K209" i="8"/>
  <c r="K219" i="8"/>
  <c r="K214" i="8"/>
  <c r="H161" i="8"/>
  <c r="K99" i="8"/>
  <c r="K98" i="8"/>
  <c r="L98" i="8" s="1"/>
  <c r="L97" i="8"/>
  <c r="L163" i="8"/>
  <c r="M163" i="8" s="1"/>
  <c r="K164" i="8"/>
  <c r="L164" i="8" s="1"/>
  <c r="K166" i="8"/>
  <c r="L166" i="8" s="1"/>
  <c r="L270" i="8"/>
  <c r="M270" i="8" s="1"/>
  <c r="K273" i="8"/>
  <c r="L273" i="8" s="1"/>
  <c r="K271" i="8"/>
  <c r="L271" i="8" s="1"/>
  <c r="M271" i="8" s="1"/>
  <c r="M164" i="8"/>
  <c r="L382" i="8"/>
  <c r="M382" i="8" s="1"/>
  <c r="K383" i="8"/>
  <c r="L383" i="8" s="1"/>
  <c r="L265" i="8"/>
  <c r="M265" i="8" s="1"/>
  <c r="K266" i="8"/>
  <c r="L266" i="8" s="1"/>
  <c r="M266" i="8" s="1"/>
  <c r="H43" i="8"/>
  <c r="H42" i="8"/>
  <c r="H44" i="8" s="1"/>
  <c r="K324" i="8"/>
  <c r="L321" i="8"/>
  <c r="M321" i="8" s="1"/>
  <c r="K322" i="8"/>
  <c r="H322" i="8"/>
  <c r="H324" i="8" s="1"/>
  <c r="M383" i="8"/>
  <c r="L158" i="8"/>
  <c r="M158" i="8" s="1"/>
  <c r="K159" i="8"/>
  <c r="L159" i="8" s="1"/>
  <c r="M159" i="8" s="1"/>
  <c r="H210" i="8"/>
  <c r="H212" i="8" s="1"/>
  <c r="L41" i="8"/>
  <c r="M41" i="8" s="1"/>
  <c r="K43" i="8"/>
  <c r="K42" i="8"/>
  <c r="L42" i="8" s="1"/>
  <c r="K380" i="8"/>
  <c r="L380" i="8" s="1"/>
  <c r="M380" i="8" s="1"/>
  <c r="K378" i="8"/>
  <c r="L378" i="8" s="1"/>
  <c r="L377" i="8"/>
  <c r="M377" i="8" s="1"/>
  <c r="M273" i="8"/>
  <c r="H220" i="8"/>
  <c r="H222" i="8"/>
  <c r="H99" i="8"/>
  <c r="H98" i="8"/>
  <c r="H100" i="8" s="1"/>
  <c r="M97" i="8"/>
  <c r="M378" i="8"/>
  <c r="M324" i="8" l="1"/>
  <c r="K220" i="8"/>
  <c r="L220" i="8" s="1"/>
  <c r="L219" i="8"/>
  <c r="M219" i="8" s="1"/>
  <c r="K161" i="8"/>
  <c r="L161" i="8" s="1"/>
  <c r="L99" i="8"/>
  <c r="K156" i="8"/>
  <c r="L156" i="8" s="1"/>
  <c r="M156" i="8" s="1"/>
  <c r="M220" i="8"/>
  <c r="L43" i="8"/>
  <c r="K268" i="8"/>
  <c r="L268" i="8" s="1"/>
  <c r="M268" i="8" s="1"/>
  <c r="K385" i="8"/>
  <c r="L385" i="8" s="1"/>
  <c r="M385" i="8" s="1"/>
  <c r="M161" i="8"/>
  <c r="K278" i="8"/>
  <c r="L278" i="8" s="1"/>
  <c r="M278" i="8" s="1"/>
  <c r="M215" i="8"/>
  <c r="L324" i="8"/>
  <c r="L209" i="8"/>
  <c r="M209" i="8" s="1"/>
  <c r="K210" i="8"/>
  <c r="L210" i="8" s="1"/>
  <c r="M210" i="8" s="1"/>
  <c r="K390" i="8"/>
  <c r="L390" i="8" s="1"/>
  <c r="M390" i="8" s="1"/>
  <c r="M98" i="8"/>
  <c r="K44" i="8"/>
  <c r="L44" i="8" s="1"/>
  <c r="M44" i="8" s="1"/>
  <c r="L322" i="8"/>
  <c r="M322" i="8" s="1"/>
  <c r="M42" i="8"/>
  <c r="K100" i="8"/>
  <c r="L100" i="8" s="1"/>
  <c r="M100" i="8" s="1"/>
  <c r="K217" i="8"/>
  <c r="L217" i="8" s="1"/>
  <c r="M217" i="8" s="1"/>
  <c r="K215" i="8"/>
  <c r="L215" i="8" s="1"/>
  <c r="L214" i="8"/>
  <c r="M214" i="8" s="1"/>
  <c r="K212" i="8" l="1"/>
  <c r="L212" i="8" s="1"/>
  <c r="M212" i="8" s="1"/>
  <c r="K222" i="8"/>
  <c r="L222" i="8" s="1"/>
  <c r="M222" i="8" s="1"/>
</calcChain>
</file>

<file path=xl/sharedStrings.xml><?xml version="1.0" encoding="utf-8"?>
<sst xmlns="http://schemas.openxmlformats.org/spreadsheetml/2006/main" count="950" uniqueCount="71">
  <si>
    <t>Customer Class:</t>
  </si>
  <si>
    <t>RESIDENTIAL SERVICE CLASSIFICATION</t>
  </si>
  <si>
    <t/>
  </si>
  <si>
    <t>X</t>
  </si>
  <si>
    <t>RPP / Non-RPP:</t>
  </si>
  <si>
    <t>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</si>
  <si>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</si>
  <si>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</si>
  <si>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</si>
  <si>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</si>
  <si>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</si>
  <si>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</si>
  <si>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</si>
  <si>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</si>
  <si>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</si>
  <si>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</si>
  <si>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</si>
  <si>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</si>
  <si>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</si>
  <si>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</si>
  <si>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</si>
  <si>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</si>
  <si>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</si>
  <si>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</si>
  <si>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</si>
  <si>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</si>
  <si>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</si>
  <si>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</si>
  <si>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</si>
  <si>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</si>
  <si>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</si>
  <si>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</si>
  <si>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</si>
  <si>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</si>
  <si>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</si>
  <si>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</si>
  <si>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</si>
  <si>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</si>
  <si>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</si>
  <si>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</si>
  <si>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</si>
  <si>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</si>
  <si>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</si>
  <si>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</si>
  <si>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</si>
  <si>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</si>
  <si>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</si>
  <si>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</si>
  <si>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</si>
  <si>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</si>
  <si>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t>
  </si>
  <si>
    <t>Non-RPP Retailer Avg. Price</t>
  </si>
  <si>
    <t>Non-RPP (Other)</t>
  </si>
  <si>
    <t>Average IESO Wholesale Market Price</t>
  </si>
  <si>
    <t>Total Bill on TOU (before Taxes)</t>
  </si>
  <si>
    <t>HST</t>
  </si>
  <si>
    <t>8% Rebate</t>
  </si>
  <si>
    <t>RPP_TOTAL</t>
  </si>
  <si>
    <t>Total Bill on TOU</t>
  </si>
  <si>
    <t>Total Bill on Non-RPP Avg. Price</t>
  </si>
  <si>
    <t>Non-RPP (Retailer)_TOTAL</t>
  </si>
  <si>
    <t>Total Bill on Average IESO Wholesale Market Price</t>
  </si>
  <si>
    <t>Non-RPP (Other)_TOTAL</t>
  </si>
  <si>
    <t>GENERAL SERVICE LESS THAN 50 KW SERVICE CLASSIFICATION</t>
  </si>
  <si>
    <t>GENERAL SERVICE 50 TO 499 KW SERVICE CLASSIFICATION</t>
  </si>
  <si>
    <t>GENERAL SERVICE 500 TO 4,999 KW SERVICE CLASSIFICATION</t>
  </si>
  <si>
    <t>LARGE USE SERVICE CLASSIFICATION</t>
  </si>
  <si>
    <t>UNMETERED SCATTERED LOAD SERVICE CLASSIFICATION</t>
  </si>
  <si>
    <t>STREET LIGHTING SERVICE CLASSIFICATION</t>
  </si>
  <si>
    <t>b/f ICM</t>
  </si>
  <si>
    <t>ICM RR</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</si>
</sst>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quot;$&quot;#,##0"/>
    <numFmt numFmtId="44" formatCode="_-&quot;$&quot;* #,##0.00_-;\-&quot;$&quot;* #,##0.00_-;_-&quot;$&quot;* &quot;-&quot;??_-;_-@_-"/>
    <numFmt numFmtId="43" formatCode="_-* #,##0.00_-;\-* #,##0.00_-;_-* &quot;-&quot;??_-;_-@_-"/>
    <numFmt numFmtId="164" formatCode="&quot;$&quot;#,##0_);\(&quot;$&quot;#,##0\)"/>
    <numFmt numFmtId="165" formatCode="&quot;$&quot;#,##0.00_);[Red]\(&quot;$&quot;#,##0.00\)"/>
    <numFmt numFmtId="166" formatCode="_(* #,##0_);_(* \(#,##0\);_(* &quot;-&quot;_);_(@_)"/>
    <numFmt numFmtId="167" formatCode="_(&quot;$&quot;* #,##0.00_);_(&quot;$&quot;* \(#,##0.00\);_(&quot;$&quot;* &quot;-&quot;??_);_(@_)"/>
    <numFmt numFmtId="168" formatCode="_(* #,##0.00_);_(* \(#,##0.00\);_(* &quot;-&quot;??_);_(@_)"/>
    <numFmt numFmtId="169" formatCode="_-* #,##0_-;\-* #,##0_-;_-* &quot;-&quot;??_-;_-@_-"/>
    <numFmt numFmtId="170" formatCode="0.0000"/>
    <numFmt numFmtId="171" formatCode="_-&quot;$&quot;* #,##0.0000_-;\-&quot;$&quot;* #,##0.0000_-;_-&quot;$&quot;* &quot;-&quot;??_-;_-@_-"/>
    <numFmt numFmtId="172" formatCode="_(* #,##0.0_);_(* \(#,##0.0\);_(* &quot;-&quot;??_);_(@_)"/>
    <numFmt numFmtId="173" formatCode="#,##0.0"/>
    <numFmt numFmtId="174" formatCode="mm/dd/yyyy"/>
    <numFmt numFmtId="175" formatCode="0\-0"/>
    <numFmt numFmtId="176" formatCode="#,##0.0000_);\(#,##0.0000\)"/>
    <numFmt numFmtId="177" formatCode="_-&quot;$&quot;* #,##0_-;\-&quot;$&quot;* #,##0_-;_-&quot;$&quot;* &quot;-&quot;??_-;_-@_-"/>
    <numFmt numFmtId="178" formatCode="_(&quot;$&quot;* #,##0_);_(&quot;$&quot;* \(#,##0\);_(&quot;$&quot;* &quot;-&quot;??_);_(@_)"/>
    <numFmt numFmtId="179" formatCode="&quot;$&quot;#,##0\ ;\(&quot;$&quot;#,##0\)"/>
    <numFmt numFmtId="180" formatCode="0.000%"/>
    <numFmt numFmtId="181" formatCode="&quot;£ &quot;#,##0.00;[Red]\-&quot;£ &quot;#,##0.00"/>
    <numFmt numFmtId="182" formatCode="_([$€-2]* #,##0.00_);_([$€-2]* \(#,##0.00\);_([$€-2]* &quot;-&quot;??_)"/>
    <numFmt numFmtId="183" formatCode="##\-#"/>
    <numFmt numFmtId="184" formatCode="_(* #,##0_);_(* \(#,##0\);_(* &quot;-&quot;??_);_(@_)"/>
    <numFmt numFmtId="185" formatCode="[$-409]mmmm\ d\,\ yyyy;@"/>
  </numFmts>
  <fonts count="71"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b/>
      <sz val="9"/>
      <name val="Arial"/>
      <family val="2"/>
    </font>
    <font>
      <b/>
      <sz val="12"/>
      <name val="Arial"/>
      <family val="2"/>
    </font>
    <font>
      <sz val="10"/>
      <color theme="0"/>
      <name val="Arial"/>
      <family val="2"/>
    </font>
    <font>
      <sz val="10"/>
      <color theme="1"/>
      <name val="Arial"/>
      <family val="2"/>
    </font>
    <font>
      <b/>
      <sz val="10"/>
      <color theme="3"/>
      <name val="Arial"/>
      <family val="2"/>
    </font>
    <font>
      <b/>
      <sz val="10"/>
      <color theme="1"/>
      <name val="Arial"/>
      <family val="2"/>
    </font>
    <font>
      <sz val="10"/>
      <color indexed="8"/>
      <name val="Arial"/>
      <family val="2"/>
    </font>
    <font>
      <sz val="11"/>
      <color indexed="8"/>
      <name val="Calibri"/>
      <family val="2"/>
    </font>
    <font>
      <sz val="10"/>
      <color indexed="8"/>
      <name val="Tahoma"/>
      <family val="2"/>
    </font>
    <font>
      <sz val="10"/>
      <color indexed="9"/>
      <name val="Arial"/>
      <family val="2"/>
    </font>
    <font>
      <sz val="11"/>
      <color indexed="9"/>
      <name val="Calibri"/>
      <family val="2"/>
    </font>
    <font>
      <sz val="10"/>
      <color indexed="9"/>
      <name val="Tahoma"/>
      <family val="2"/>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sz val="11"/>
      <color indexed="8"/>
      <name val="Calibri"/>
      <family val="2"/>
      <scheme val="minor"/>
    </font>
    <font>
      <sz val="10"/>
      <color indexed="24"/>
      <name val="Courier New"/>
      <family val="3"/>
    </font>
    <font>
      <sz val="10"/>
      <name val="MS Sans Serif"/>
      <family val="2"/>
    </font>
    <font>
      <sz val="11"/>
      <color theme="1"/>
      <name val="Arial"/>
      <family val="2"/>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sz val="8"/>
      <name val="Arial"/>
      <family val="2"/>
    </font>
    <font>
      <b/>
      <sz val="16"/>
      <name val="Times New Roman"/>
      <family val="1"/>
    </font>
    <font>
      <b/>
      <sz val="18"/>
      <name val="Arial"/>
      <family val="2"/>
    </font>
    <font>
      <b/>
      <sz val="15"/>
      <color indexed="56"/>
      <name val="Arial"/>
      <family val="2"/>
    </font>
    <font>
      <b/>
      <sz val="15"/>
      <color indexed="56"/>
      <name val="Calibri"/>
      <family val="2"/>
    </font>
    <font>
      <b/>
      <sz val="12"/>
      <color indexed="24"/>
      <name val="Times New Roman"/>
      <family val="1"/>
    </font>
    <font>
      <b/>
      <sz val="13"/>
      <color indexed="56"/>
      <name val="Arial"/>
      <family val="2"/>
    </font>
    <font>
      <b/>
      <sz val="13"/>
      <color indexed="56"/>
      <name val="Calibri"/>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u/>
      <sz val="10"/>
      <color indexed="12"/>
      <name val="Arial"/>
      <family val="2"/>
    </font>
    <font>
      <u/>
      <sz val="10"/>
      <color indexed="8"/>
      <name val="Arial"/>
      <family val="2"/>
    </font>
    <font>
      <sz val="10"/>
      <color indexed="62"/>
      <name val="Arial"/>
      <family val="2"/>
    </font>
    <font>
      <sz val="11"/>
      <color indexed="62"/>
      <name val="Calibri"/>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b/>
      <sz val="10"/>
      <name val="Helv"/>
    </font>
    <font>
      <b/>
      <sz val="10"/>
      <color indexed="63"/>
      <name val="Arial"/>
      <family val="2"/>
    </font>
    <font>
      <b/>
      <sz val="11"/>
      <color indexed="63"/>
      <name val="Calibri"/>
      <family val="2"/>
    </font>
    <font>
      <b/>
      <sz val="10"/>
      <color indexed="63"/>
      <name val="Tahoma"/>
      <family val="2"/>
    </font>
    <font>
      <b/>
      <sz val="18"/>
      <color indexed="56"/>
      <name val="Cambria"/>
      <family val="2"/>
    </font>
    <font>
      <b/>
      <sz val="10"/>
      <color indexed="8"/>
      <name val="Arial"/>
      <family val="2"/>
    </font>
    <font>
      <b/>
      <sz val="11"/>
      <color indexed="8"/>
      <name val="Calibri"/>
      <family val="2"/>
    </font>
    <font>
      <sz val="10"/>
      <color indexed="10"/>
      <name val="Arial"/>
      <family val="2"/>
    </font>
    <font>
      <sz val="11"/>
      <color indexed="10"/>
      <name val="Calibri"/>
      <family val="2"/>
    </font>
    <font>
      <sz val="10"/>
      <color indexed="10"/>
      <name val="Tahoma"/>
      <family val="2"/>
    </font>
  </fonts>
  <fills count="4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s>
  <cellStyleXfs count="604">
    <xf numFmtId="0" fontId="0"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72" fontId="2" fillId="0" borderId="0"/>
    <xf numFmtId="172" fontId="2" fillId="0" borderId="0"/>
    <xf numFmtId="172" fontId="2" fillId="0" borderId="0"/>
    <xf numFmtId="173" fontId="2" fillId="0" borderId="0"/>
    <xf numFmtId="173" fontId="2" fillId="0" borderId="0"/>
    <xf numFmtId="173"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4" fontId="2" fillId="0" borderId="0"/>
    <xf numFmtId="174" fontId="2" fillId="0" borderId="0"/>
    <xf numFmtId="174" fontId="2" fillId="0" borderId="0"/>
    <xf numFmtId="175" fontId="2" fillId="0" borderId="0"/>
    <xf numFmtId="175" fontId="2" fillId="0" borderId="0"/>
    <xf numFmtId="175" fontId="2" fillId="0" borderId="0"/>
    <xf numFmtId="174" fontId="2" fillId="0" borderId="0"/>
    <xf numFmtId="0" fontId="11" fillId="21"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2" fillId="22"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3" fillId="24" borderId="0" applyNumberFormat="0" applyBorder="0" applyAlignment="0" applyProtection="0"/>
    <xf numFmtId="0" fontId="12" fillId="24" borderId="0" applyNumberFormat="0" applyBorder="0" applyAlignment="0" applyProtection="0"/>
    <xf numFmtId="0" fontId="11" fillId="25" borderId="0" applyNumberFormat="0" applyBorder="0" applyAlignment="0" applyProtection="0"/>
    <xf numFmtId="0" fontId="12" fillId="25" borderId="0" applyNumberFormat="0" applyBorder="0" applyAlignment="0" applyProtection="0"/>
    <xf numFmtId="0" fontId="1" fillId="11" borderId="0" applyNumberFormat="0" applyBorder="0" applyAlignment="0" applyProtection="0"/>
    <xf numFmtId="0" fontId="13" fillId="25"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2" fillId="26" borderId="0" applyNumberFormat="0" applyBorder="0" applyAlignment="0" applyProtection="0"/>
    <xf numFmtId="0" fontId="1" fillId="13" borderId="0" applyNumberFormat="0" applyBorder="0" applyAlignment="0" applyProtection="0"/>
    <xf numFmtId="0" fontId="13" fillId="26" borderId="0" applyNumberFormat="0" applyBorder="0" applyAlignment="0" applyProtection="0"/>
    <xf numFmtId="0" fontId="12" fillId="26"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2" fillId="27" borderId="0" applyNumberFormat="0" applyBorder="0" applyAlignment="0" applyProtection="0"/>
    <xf numFmtId="0" fontId="11" fillId="28"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2" fillId="28" borderId="0" applyNumberFormat="0" applyBorder="0" applyAlignment="0" applyProtection="0"/>
    <xf numFmtId="0" fontId="11" fillId="29"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2" fillId="29"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2" fillId="24"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 fillId="12" borderId="0" applyNumberFormat="0" applyBorder="0" applyAlignment="0" applyProtection="0"/>
    <xf numFmtId="0" fontId="13" fillId="27" borderId="0" applyNumberFormat="0" applyBorder="0" applyAlignment="0" applyProtection="0"/>
    <xf numFmtId="0" fontId="12" fillId="27" borderId="0" applyNumberFormat="0" applyBorder="0" applyAlignment="0" applyProtection="0"/>
    <xf numFmtId="0" fontId="11" fillId="30" borderId="0" applyNumberFormat="0" applyBorder="0" applyAlignment="0" applyProtection="0"/>
    <xf numFmtId="0" fontId="12" fillId="30" borderId="0" applyNumberFormat="0" applyBorder="0" applyAlignment="0" applyProtection="0"/>
    <xf numFmtId="0" fontId="1" fillId="14" borderId="0" applyNumberFormat="0" applyBorder="0" applyAlignment="0" applyProtection="0"/>
    <xf numFmtId="0" fontId="13" fillId="30" borderId="0" applyNumberFormat="0" applyBorder="0" applyAlignment="0" applyProtection="0"/>
    <xf numFmtId="0" fontId="12" fillId="30" borderId="0" applyNumberFormat="0" applyBorder="0" applyAlignment="0" applyProtection="0"/>
    <xf numFmtId="0" fontId="14" fillId="31" borderId="0" applyNumberFormat="0" applyBorder="0" applyAlignment="0" applyProtection="0"/>
    <xf numFmtId="0" fontId="15" fillId="31" borderId="0" applyNumberFormat="0" applyBorder="0" applyAlignment="0" applyProtection="0"/>
    <xf numFmtId="0" fontId="16" fillId="31" borderId="0" applyNumberFormat="0" applyBorder="0" applyAlignment="0" applyProtection="0"/>
    <xf numFmtId="0" fontId="15" fillId="31"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5" fillId="28"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6" fillId="29" borderId="0" applyNumberFormat="0" applyBorder="0" applyAlignment="0" applyProtection="0"/>
    <xf numFmtId="0" fontId="15" fillId="29" borderId="0" applyNumberFormat="0" applyBorder="0" applyAlignment="0" applyProtection="0"/>
    <xf numFmtId="0" fontId="14" fillId="32"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5" fillId="32" borderId="0" applyNumberFormat="0" applyBorder="0" applyAlignment="0" applyProtection="0"/>
    <xf numFmtId="0" fontId="14" fillId="33" borderId="0" applyNumberFormat="0" applyBorder="0" applyAlignment="0" applyProtection="0"/>
    <xf numFmtId="0" fontId="15" fillId="33" borderId="0" applyNumberFormat="0" applyBorder="0" applyAlignment="0" applyProtection="0"/>
    <xf numFmtId="0" fontId="16" fillId="33" borderId="0" applyNumberFormat="0" applyBorder="0" applyAlignment="0" applyProtection="0"/>
    <xf numFmtId="0" fontId="15" fillId="33" borderId="0" applyNumberFormat="0" applyBorder="0" applyAlignment="0" applyProtection="0"/>
    <xf numFmtId="0" fontId="14" fillId="34" borderId="0" applyNumberFormat="0" applyBorder="0" applyAlignment="0" applyProtection="0"/>
    <xf numFmtId="0" fontId="15" fillId="34" borderId="0" applyNumberFormat="0" applyBorder="0" applyAlignment="0" applyProtection="0"/>
    <xf numFmtId="0" fontId="16" fillId="34"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5" borderId="0" applyNumberFormat="0" applyBorder="0" applyAlignment="0" applyProtection="0"/>
    <xf numFmtId="0" fontId="16" fillId="35" borderId="0" applyNumberFormat="0" applyBorder="0" applyAlignment="0" applyProtection="0"/>
    <xf numFmtId="0" fontId="15" fillId="35"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6" fillId="36" borderId="0" applyNumberFormat="0" applyBorder="0" applyAlignment="0" applyProtection="0"/>
    <xf numFmtId="0" fontId="15" fillId="36"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6" fillId="37" borderId="0" applyNumberFormat="0" applyBorder="0" applyAlignment="0" applyProtection="0"/>
    <xf numFmtId="0" fontId="15" fillId="37" borderId="0" applyNumberFormat="0" applyBorder="0" applyAlignment="0" applyProtection="0"/>
    <xf numFmtId="0" fontId="14" fillId="32"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5" fillId="32" borderId="0" applyNumberFormat="0" applyBorder="0" applyAlignment="0" applyProtection="0"/>
    <xf numFmtId="0" fontId="14" fillId="33" borderId="0" applyNumberFormat="0" applyBorder="0" applyAlignment="0" applyProtection="0"/>
    <xf numFmtId="0" fontId="15" fillId="33" borderId="0" applyNumberFormat="0" applyBorder="0" applyAlignment="0" applyProtection="0"/>
    <xf numFmtId="0" fontId="16" fillId="33" borderId="0" applyNumberFormat="0" applyBorder="0" applyAlignment="0" applyProtection="0"/>
    <xf numFmtId="0" fontId="15" fillId="33"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6" fillId="38" borderId="0" applyNumberFormat="0" applyBorder="0" applyAlignment="0" applyProtection="0"/>
    <xf numFmtId="0" fontId="15" fillId="38"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9" fillId="22" borderId="0" applyNumberFormat="0" applyBorder="0" applyAlignment="0" applyProtection="0"/>
    <xf numFmtId="0" fontId="18" fillId="22" borderId="0" applyNumberFormat="0" applyBorder="0" applyAlignment="0" applyProtection="0"/>
    <xf numFmtId="0" fontId="20" fillId="39" borderId="21" applyNumberFormat="0" applyAlignment="0" applyProtection="0"/>
    <xf numFmtId="0" fontId="20" fillId="39" borderId="21" applyNumberFormat="0" applyAlignment="0" applyProtection="0"/>
    <xf numFmtId="0" fontId="21" fillId="39" borderId="21" applyNumberFormat="0" applyAlignment="0" applyProtection="0"/>
    <xf numFmtId="0" fontId="22" fillId="39" borderId="21" applyNumberFormat="0" applyAlignment="0" applyProtection="0"/>
    <xf numFmtId="0" fontId="21" fillId="39" borderId="21" applyNumberFormat="0" applyAlignment="0" applyProtection="0"/>
    <xf numFmtId="0" fontId="22" fillId="39" borderId="21" applyNumberFormat="0" applyAlignment="0" applyProtection="0"/>
    <xf numFmtId="0" fontId="23" fillId="40" borderId="22" applyNumberFormat="0" applyAlignment="0" applyProtection="0"/>
    <xf numFmtId="0" fontId="24" fillId="40" borderId="22" applyNumberFormat="0" applyAlignment="0" applyProtection="0"/>
    <xf numFmtId="0" fontId="25" fillId="40" borderId="22" applyNumberFormat="0" applyAlignment="0" applyProtection="0"/>
    <xf numFmtId="0" fontId="24" fillId="40" borderId="22" applyNumberFormat="0" applyAlignment="0" applyProtection="0"/>
    <xf numFmtId="166"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6"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7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6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8"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5" fontId="29"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4" fontId="2" fillId="0" borderId="0" applyFont="0" applyFill="0" applyBorder="0" applyAlignment="0" applyProtection="0"/>
    <xf numFmtId="181"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28" fillId="0" borderId="0" applyFont="0" applyFill="0" applyBorder="0" applyAlignment="0" applyProtection="0"/>
    <xf numFmtId="4" fontId="31" fillId="0" borderId="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8" fillId="0" borderId="0" applyFont="0" applyFill="0" applyBorder="0" applyAlignment="0" applyProtection="0"/>
    <xf numFmtId="0" fontId="35" fillId="23" borderId="0" applyNumberFormat="0" applyBorder="0" applyAlignment="0" applyProtection="0"/>
    <xf numFmtId="0" fontId="36" fillId="23" borderId="0" applyNumberFormat="0" applyBorder="0" applyAlignment="0" applyProtection="0"/>
    <xf numFmtId="0" fontId="37" fillId="23" borderId="0" applyNumberFormat="0" applyBorder="0" applyAlignment="0" applyProtection="0"/>
    <xf numFmtId="0" fontId="36" fillId="23" borderId="0" applyNumberFormat="0" applyBorder="0" applyAlignment="0" applyProtection="0"/>
    <xf numFmtId="38" fontId="38" fillId="41" borderId="0" applyNumberFormat="0" applyBorder="0" applyAlignment="0" applyProtection="0"/>
    <xf numFmtId="38" fontId="38" fillId="41" borderId="0" applyNumberFormat="0" applyBorder="0" applyAlignment="0" applyProtection="0"/>
    <xf numFmtId="0" fontId="39" fillId="0" borderId="0"/>
    <xf numFmtId="0" fontId="6" fillId="0" borderId="14" applyNumberFormat="0" applyAlignment="0" applyProtection="0">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1" fillId="0" borderId="23" applyNumberFormat="0" applyFill="0" applyAlignment="0" applyProtection="0"/>
    <xf numFmtId="0" fontId="42" fillId="0" borderId="23" applyNumberFormat="0" applyFill="0" applyAlignment="0" applyProtection="0"/>
    <xf numFmtId="0" fontId="43" fillId="0" borderId="0" applyNumberFormat="0" applyFill="0" applyBorder="0" applyAlignment="0" applyProtection="0"/>
    <xf numFmtId="0" fontId="42" fillId="0" borderId="23" applyNumberForma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4" fillId="0" borderId="24" applyNumberFormat="0" applyFill="0" applyAlignment="0" applyProtection="0"/>
    <xf numFmtId="0" fontId="45" fillId="0" borderId="24" applyNumberForma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5" fillId="0" borderId="24" applyNumberFormat="0" applyFill="0" applyAlignment="0" applyProtection="0"/>
    <xf numFmtId="0" fontId="46" fillId="0" borderId="0" applyNumberForma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7" fillId="0" borderId="25" applyNumberFormat="0" applyFill="0" applyAlignment="0" applyProtection="0"/>
    <xf numFmtId="0" fontId="48" fillId="0" borderId="25" applyNumberFormat="0" applyFill="0" applyAlignment="0" applyProtection="0"/>
    <xf numFmtId="0" fontId="49" fillId="0" borderId="25" applyNumberFormat="0" applyFill="0" applyAlignment="0" applyProtection="0"/>
    <xf numFmtId="0" fontId="48" fillId="0" borderId="25"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0" fontId="38" fillId="42" borderId="2" applyNumberFormat="0" applyBorder="0" applyAlignment="0" applyProtection="0"/>
    <xf numFmtId="10" fontId="38" fillId="42" borderId="2" applyNumberFormat="0" applyBorder="0" applyAlignment="0" applyProtection="0"/>
    <xf numFmtId="10" fontId="38" fillId="42" borderId="2" applyNumberFormat="0" applyBorder="0" applyAlignment="0" applyProtection="0"/>
    <xf numFmtId="10" fontId="38" fillId="42" borderId="2" applyNumberFormat="0" applyBorder="0" applyAlignment="0" applyProtection="0"/>
    <xf numFmtId="0" fontId="52" fillId="26" borderId="21" applyNumberFormat="0" applyAlignment="0" applyProtection="0"/>
    <xf numFmtId="0" fontId="52" fillId="26" borderId="21" applyNumberFormat="0" applyAlignment="0" applyProtection="0"/>
    <xf numFmtId="0" fontId="53" fillId="26" borderId="21" applyNumberFormat="0" applyAlignment="0" applyProtection="0"/>
    <xf numFmtId="0" fontId="54" fillId="26" borderId="21" applyNumberFormat="0" applyAlignment="0" applyProtection="0"/>
    <xf numFmtId="0" fontId="53" fillId="26" borderId="21" applyNumberFormat="0" applyAlignment="0" applyProtection="0"/>
    <xf numFmtId="0" fontId="54" fillId="26" borderId="21" applyNumberFormat="0" applyAlignment="0" applyProtection="0"/>
    <xf numFmtId="0" fontId="52" fillId="26" borderId="21" applyNumberFormat="0" applyAlignment="0" applyProtection="0"/>
    <xf numFmtId="0" fontId="55" fillId="0" borderId="26" applyNumberFormat="0" applyFill="0" applyAlignment="0" applyProtection="0"/>
    <xf numFmtId="0" fontId="56" fillId="0" borderId="26" applyNumberFormat="0" applyFill="0" applyAlignment="0" applyProtection="0"/>
    <xf numFmtId="0" fontId="57" fillId="0" borderId="26" applyNumberFormat="0" applyFill="0" applyAlignment="0" applyProtection="0"/>
    <xf numFmtId="0" fontId="56" fillId="0" borderId="26" applyNumberFormat="0" applyFill="0" applyAlignment="0" applyProtection="0"/>
    <xf numFmtId="183" fontId="2" fillId="0" borderId="0"/>
    <xf numFmtId="183" fontId="2" fillId="0" borderId="0"/>
    <xf numFmtId="183" fontId="2" fillId="0" borderId="0"/>
    <xf numFmtId="184" fontId="2" fillId="0" borderId="0"/>
    <xf numFmtId="184" fontId="2" fillId="0" borderId="0"/>
    <xf numFmtId="184"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8"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181" fontId="2" fillId="0" borderId="0"/>
    <xf numFmtId="0" fontId="2" fillId="0" borderId="0"/>
    <xf numFmtId="0" fontId="2" fillId="0" borderId="0"/>
    <xf numFmtId="181" fontId="2" fillId="0" borderId="0"/>
    <xf numFmtId="181" fontId="2" fillId="0" borderId="0"/>
    <xf numFmtId="0" fontId="2" fillId="0" borderId="0"/>
    <xf numFmtId="181" fontId="2" fillId="0" borderId="0"/>
    <xf numFmtId="181"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8" fillId="0" borderId="0"/>
    <xf numFmtId="0" fontId="31" fillId="0" borderId="0"/>
    <xf numFmtId="0" fontId="8" fillId="0" borderId="0"/>
    <xf numFmtId="0" fontId="30" fillId="0" borderId="0"/>
    <xf numFmtId="0" fontId="1" fillId="0" borderId="0"/>
    <xf numFmtId="0" fontId="2" fillId="0" borderId="0"/>
    <xf numFmtId="0" fontId="2" fillId="0" borderId="0"/>
    <xf numFmtId="0" fontId="1" fillId="0" borderId="0"/>
    <xf numFmtId="0" fontId="1" fillId="0" borderId="0"/>
    <xf numFmtId="0" fontId="1" fillId="0" borderId="0"/>
    <xf numFmtId="0" fontId="13" fillId="0" borderId="0"/>
    <xf numFmtId="185" fontId="1" fillId="0" borderId="0"/>
    <xf numFmtId="0" fontId="1" fillId="0" borderId="0"/>
    <xf numFmtId="0" fontId="2" fillId="0" borderId="0"/>
    <xf numFmtId="0" fontId="2" fillId="0" borderId="0"/>
    <xf numFmtId="0" fontId="2" fillId="0" borderId="0"/>
    <xf numFmtId="0" fontId="12" fillId="0" borderId="0"/>
    <xf numFmtId="0" fontId="1" fillId="0" borderId="0"/>
    <xf numFmtId="0" fontId="1" fillId="0" borderId="0"/>
    <xf numFmtId="0" fontId="8" fillId="0" borderId="0"/>
    <xf numFmtId="0" fontId="1" fillId="0" borderId="0"/>
    <xf numFmtId="0" fontId="2" fillId="0" borderId="0"/>
    <xf numFmtId="0" fontId="2" fillId="0" borderId="0"/>
    <xf numFmtId="0" fontId="2" fillId="0" borderId="0"/>
    <xf numFmtId="0" fontId="30" fillId="0" borderId="0"/>
    <xf numFmtId="0" fontId="1" fillId="0" borderId="0"/>
    <xf numFmtId="0" fontId="30"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8"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31" fillId="44" borderId="27" applyNumberFormat="0" applyFont="0" applyAlignment="0" applyProtection="0"/>
    <xf numFmtId="0" fontId="1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12" fillId="44" borderId="27" applyNumberFormat="0" applyFont="0" applyAlignment="0" applyProtection="0"/>
    <xf numFmtId="0" fontId="1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1" fillId="2" borderId="1" applyNumberFormat="0" applyFont="0" applyAlignment="0" applyProtection="0"/>
    <xf numFmtId="0" fontId="62" fillId="39" borderId="28" applyNumberFormat="0" applyAlignment="0" applyProtection="0"/>
    <xf numFmtId="0" fontId="62" fillId="39" borderId="28" applyNumberFormat="0" applyAlignment="0" applyProtection="0"/>
    <xf numFmtId="0" fontId="63" fillId="39" borderId="28" applyNumberFormat="0" applyAlignment="0" applyProtection="0"/>
    <xf numFmtId="0" fontId="64" fillId="39" borderId="28" applyNumberFormat="0" applyAlignment="0" applyProtection="0"/>
    <xf numFmtId="0" fontId="63" fillId="39" borderId="28" applyNumberFormat="0" applyAlignment="0" applyProtection="0"/>
    <xf numFmtId="0" fontId="23" fillId="45"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5" fillId="0" borderId="0" applyNumberFormat="0" applyFill="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66" fillId="0" borderId="30" applyNumberFormat="0" applyFill="0" applyAlignment="0" applyProtection="0"/>
    <xf numFmtId="0" fontId="66" fillId="0" borderId="30" applyNumberFormat="0" applyFill="0" applyAlignment="0" applyProtection="0"/>
    <xf numFmtId="0" fontId="67" fillId="0" borderId="30" applyNumberFormat="0" applyFill="0" applyAlignment="0" applyProtection="0"/>
    <xf numFmtId="0" fontId="28" fillId="0" borderId="31" applyNumberFormat="0" applyFont="0" applyFill="0" applyAlignment="0" applyProtection="0"/>
    <xf numFmtId="0" fontId="67" fillId="0" borderId="30" applyNumberFormat="0" applyFill="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cellStyleXfs>
  <cellXfs count="124">
    <xf numFmtId="0" fontId="0" fillId="0" borderId="0" xfId="0"/>
    <xf numFmtId="0" fontId="2" fillId="0" borderId="0" xfId="1" applyProtection="1">
      <protection locked="0"/>
    </xf>
    <xf numFmtId="0" fontId="3" fillId="0" borderId="0" xfId="1" applyFont="1" applyAlignment="1" applyProtection="1">
      <alignment horizontal="right" vertical="center"/>
      <protection locked="0"/>
    </xf>
    <xf numFmtId="0" fontId="5" fillId="15" borderId="0" xfId="1" applyFont="1" applyFill="1" applyBorder="1" applyAlignment="1" applyProtection="1">
      <alignment vertical="top"/>
      <protection locked="0"/>
    </xf>
    <xf numFmtId="169" fontId="3" fillId="15" borderId="2" xfId="2" applyNumberFormat="1" applyFont="1" applyFill="1" applyBorder="1" applyAlignment="1" applyProtection="1">
      <alignment horizontal="center" vertical="center"/>
      <protection locked="0"/>
    </xf>
    <xf numFmtId="0" fontId="3" fillId="0" borderId="0" xfId="1" applyFont="1" applyProtection="1">
      <protection locked="0"/>
    </xf>
    <xf numFmtId="0" fontId="2" fillId="0" borderId="0" xfId="1" applyFont="1" applyProtection="1">
      <protection locked="0"/>
    </xf>
    <xf numFmtId="0" fontId="6" fillId="15"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70" fontId="3" fillId="15" borderId="2" xfId="3" applyNumberFormat="1" applyFont="1" applyFill="1" applyBorder="1" applyProtection="1">
      <protection locked="0"/>
    </xf>
    <xf numFmtId="0" fontId="3" fillId="0" borderId="0" xfId="1" applyFont="1" applyAlignment="1" applyProtection="1">
      <protection locked="0"/>
    </xf>
    <xf numFmtId="0" fontId="3" fillId="0" borderId="7" xfId="1" applyFont="1" applyBorder="1" applyAlignment="1" applyProtection="1">
      <alignment horizontal="center"/>
      <protection locked="0"/>
    </xf>
    <xf numFmtId="0" fontId="3" fillId="0" borderId="8"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3" xfId="1" quotePrefix="1" applyFont="1" applyBorder="1" applyAlignment="1" applyProtection="1">
      <alignment horizontal="center"/>
      <protection locked="0"/>
    </xf>
    <xf numFmtId="0" fontId="3" fillId="0" borderId="11" xfId="1" quotePrefix="1" applyFont="1" applyBorder="1" applyAlignment="1" applyProtection="1">
      <alignment horizontal="center"/>
      <protection locked="0"/>
    </xf>
    <xf numFmtId="0" fontId="7" fillId="15" borderId="0" xfId="1" applyFont="1" applyFill="1" applyProtection="1">
      <protection locked="0"/>
    </xf>
    <xf numFmtId="0" fontId="2" fillId="0" borderId="0" xfId="1" applyBorder="1" applyAlignment="1" applyProtection="1">
      <alignment vertical="top"/>
    </xf>
    <xf numFmtId="0" fontId="2" fillId="15" borderId="0" xfId="1" applyFill="1" applyAlignment="1" applyProtection="1">
      <alignment vertical="top"/>
      <protection locked="0"/>
    </xf>
    <xf numFmtId="167" fontId="3" fillId="15" borderId="10" xfId="4" applyNumberFormat="1" applyFont="1" applyFill="1" applyBorder="1" applyAlignment="1" applyProtection="1">
      <alignment horizontal="left" vertical="center"/>
      <protection locked="0"/>
    </xf>
    <xf numFmtId="0" fontId="2" fillId="0" borderId="10" xfId="1" applyFont="1" applyFill="1" applyBorder="1" applyAlignment="1" applyProtection="1">
      <alignment vertical="center"/>
      <protection locked="0"/>
    </xf>
    <xf numFmtId="167" fontId="8" fillId="0" borderId="8" xfId="4" applyFont="1" applyBorder="1" applyAlignment="1" applyProtection="1">
      <alignment vertical="center"/>
      <protection locked="0"/>
    </xf>
    <xf numFmtId="167" fontId="9" fillId="15" borderId="10" xfId="4" applyNumberFormat="1" applyFont="1" applyFill="1" applyBorder="1" applyAlignment="1" applyProtection="1">
      <alignment horizontal="left" vertical="center"/>
      <protection locked="0"/>
    </xf>
    <xf numFmtId="0" fontId="2" fillId="0" borderId="8" xfId="1" applyFont="1" applyFill="1" applyBorder="1" applyAlignment="1" applyProtection="1">
      <alignment vertical="center"/>
      <protection locked="0"/>
    </xf>
    <xf numFmtId="167" fontId="2" fillId="0" borderId="10" xfId="1" applyNumberFormat="1" applyFont="1" applyBorder="1" applyAlignment="1" applyProtection="1">
      <alignment vertical="center"/>
      <protection locked="0"/>
    </xf>
    <xf numFmtId="10" fontId="8" fillId="0" borderId="8" xfId="3" applyNumberFormat="1" applyFont="1" applyBorder="1" applyAlignment="1" applyProtection="1">
      <alignment vertical="center"/>
      <protection locked="0"/>
    </xf>
    <xf numFmtId="171" fontId="3" fillId="15" borderId="10" xfId="4" applyNumberFormat="1" applyFont="1" applyFill="1" applyBorder="1" applyAlignment="1" applyProtection="1">
      <alignment horizontal="left" vertical="center"/>
      <protection locked="0"/>
    </xf>
    <xf numFmtId="171" fontId="9" fillId="15" borderId="10" xfId="4" applyNumberFormat="1" applyFont="1" applyFill="1" applyBorder="1" applyAlignment="1" applyProtection="1">
      <alignment horizontal="left" vertical="center"/>
      <protection locked="0"/>
    </xf>
    <xf numFmtId="0" fontId="2" fillId="0" borderId="0" xfId="1" applyFill="1" applyBorder="1" applyAlignment="1" applyProtection="1">
      <alignment vertical="top"/>
    </xf>
    <xf numFmtId="2" fontId="2" fillId="0" borderId="0" xfId="1" applyNumberFormat="1" applyProtection="1">
      <protection locked="0"/>
    </xf>
    <xf numFmtId="0" fontId="2" fillId="0" borderId="0" xfId="1" applyFont="1" applyFill="1" applyProtection="1">
      <protection locked="0"/>
    </xf>
    <xf numFmtId="0" fontId="3" fillId="16" borderId="4" xfId="1" applyFont="1" applyFill="1" applyBorder="1" applyAlignment="1" applyProtection="1">
      <alignment vertical="top"/>
      <protection locked="0"/>
    </xf>
    <xf numFmtId="0" fontId="2" fillId="16" borderId="5" xfId="1" applyFill="1" applyBorder="1" applyAlignment="1" applyProtection="1">
      <alignment vertical="top"/>
      <protection locked="0"/>
    </xf>
    <xf numFmtId="171" fontId="3" fillId="16" borderId="2" xfId="4" applyNumberFormat="1" applyFont="1" applyFill="1" applyBorder="1" applyAlignment="1" applyProtection="1">
      <alignment horizontal="left" vertical="center"/>
      <protection locked="0"/>
    </xf>
    <xf numFmtId="0" fontId="3" fillId="16" borderId="2" xfId="1" applyFont="1" applyFill="1" applyBorder="1" applyAlignment="1" applyProtection="1">
      <alignment vertical="center"/>
      <protection locked="0"/>
    </xf>
    <xf numFmtId="167" fontId="10" fillId="16" borderId="6" xfId="4" applyFont="1" applyFill="1" applyBorder="1" applyAlignment="1" applyProtection="1">
      <alignment vertical="center"/>
      <protection locked="0"/>
    </xf>
    <xf numFmtId="171" fontId="9" fillId="16" borderId="2" xfId="4" applyNumberFormat="1" applyFont="1" applyFill="1" applyBorder="1" applyAlignment="1" applyProtection="1">
      <alignment horizontal="left" vertical="center"/>
      <protection locked="0"/>
    </xf>
    <xf numFmtId="0" fontId="3" fillId="16" borderId="6" xfId="1" applyFont="1" applyFill="1" applyBorder="1" applyAlignment="1" applyProtection="1">
      <alignment vertical="center"/>
      <protection locked="0"/>
    </xf>
    <xf numFmtId="167" fontId="3" fillId="16" borderId="2" xfId="1" applyNumberFormat="1" applyFont="1" applyFill="1" applyBorder="1" applyAlignment="1" applyProtection="1">
      <alignment vertical="center"/>
      <protection locked="0"/>
    </xf>
    <xf numFmtId="10" fontId="3" fillId="16" borderId="6" xfId="3" applyNumberFormat="1" applyFont="1" applyFill="1" applyBorder="1" applyAlignment="1" applyProtection="1">
      <alignment vertical="center"/>
      <protection locked="0"/>
    </xf>
    <xf numFmtId="0" fontId="2" fillId="0" borderId="0" xfId="1" applyFont="1" applyFill="1" applyAlignment="1" applyProtection="1">
      <alignment vertical="top" wrapText="1"/>
    </xf>
    <xf numFmtId="169" fontId="2" fillId="17" borderId="10" xfId="2" applyNumberFormat="1" applyFont="1" applyFill="1" applyBorder="1" applyAlignment="1" applyProtection="1">
      <alignment vertical="center"/>
      <protection locked="0"/>
    </xf>
    <xf numFmtId="169" fontId="2" fillId="0" borderId="10" xfId="2" applyNumberFormat="1" applyFont="1" applyFill="1" applyBorder="1" applyAlignment="1" applyProtection="1">
      <alignment vertical="center"/>
      <protection locked="0"/>
    </xf>
    <xf numFmtId="0" fontId="2" fillId="0" borderId="0" xfId="1" applyFont="1" applyAlignment="1" applyProtection="1">
      <alignment vertical="top"/>
    </xf>
    <xf numFmtId="0" fontId="2" fillId="0" borderId="0" xfId="1" applyFont="1" applyAlignment="1" applyProtection="1">
      <alignment vertical="top" wrapText="1"/>
    </xf>
    <xf numFmtId="44" fontId="3" fillId="15" borderId="10" xfId="4" applyNumberFormat="1" applyFont="1" applyFill="1" applyBorder="1" applyAlignment="1" applyProtection="1">
      <alignment horizontal="left" vertical="center"/>
      <protection locked="0"/>
    </xf>
    <xf numFmtId="44" fontId="9" fillId="15" borderId="10" xfId="4" applyNumberFormat="1" applyFont="1" applyFill="1" applyBorder="1" applyAlignment="1" applyProtection="1">
      <alignment horizontal="left" vertical="center"/>
      <protection locked="0"/>
    </xf>
    <xf numFmtId="0" fontId="3" fillId="16" borderId="4" xfId="1" applyFont="1" applyFill="1" applyBorder="1" applyAlignment="1" applyProtection="1">
      <alignment vertical="top" wrapText="1"/>
      <protection locked="0"/>
    </xf>
    <xf numFmtId="0" fontId="2" fillId="16" borderId="5" xfId="1" applyFill="1" applyBorder="1" applyProtection="1">
      <protection locked="0"/>
    </xf>
    <xf numFmtId="0" fontId="3" fillId="16" borderId="2" xfId="1" applyFont="1" applyFill="1" applyBorder="1" applyAlignment="1" applyProtection="1">
      <alignment horizontal="left" vertical="center"/>
      <protection locked="0"/>
    </xf>
    <xf numFmtId="0" fontId="2" fillId="16" borderId="2" xfId="1" applyFont="1" applyFill="1" applyBorder="1" applyAlignment="1" applyProtection="1">
      <alignment vertical="center"/>
      <protection locked="0"/>
    </xf>
    <xf numFmtId="167" fontId="3" fillId="16" borderId="6" xfId="1" applyNumberFormat="1" applyFont="1" applyFill="1" applyBorder="1" applyAlignment="1" applyProtection="1">
      <alignment vertical="center"/>
      <protection locked="0"/>
    </xf>
    <xf numFmtId="0" fontId="9" fillId="16" borderId="2" xfId="1" applyFont="1" applyFill="1" applyBorder="1" applyAlignment="1" applyProtection="1">
      <alignment horizontal="left" vertical="center"/>
      <protection locked="0"/>
    </xf>
    <xf numFmtId="0" fontId="2" fillId="16" borderId="6" xfId="1" applyFont="1" applyFill="1" applyBorder="1" applyAlignment="1" applyProtection="1">
      <alignment vertical="center"/>
      <protection locked="0"/>
    </xf>
    <xf numFmtId="0" fontId="2" fillId="0" borderId="0" xfId="1" applyAlignment="1" applyProtection="1">
      <alignment vertical="center"/>
    </xf>
    <xf numFmtId="0" fontId="2" fillId="0" borderId="12" xfId="1" applyBorder="1" applyAlignment="1" applyProtection="1">
      <alignment vertical="center" wrapText="1"/>
    </xf>
    <xf numFmtId="0" fontId="2" fillId="0" borderId="0" xfId="1" applyAlignment="1" applyProtection="1">
      <alignment vertical="top" wrapText="1"/>
      <protection locked="0"/>
    </xf>
    <xf numFmtId="167" fontId="2" fillId="0" borderId="8" xfId="4" applyFont="1" applyBorder="1" applyAlignment="1" applyProtection="1">
      <alignment vertical="center"/>
      <protection locked="0"/>
    </xf>
    <xf numFmtId="0" fontId="2" fillId="0" borderId="0" xfId="1" applyAlignment="1" applyProtection="1">
      <alignment vertical="top"/>
      <protection locked="0"/>
    </xf>
    <xf numFmtId="0" fontId="2" fillId="0" borderId="0" xfId="1" applyFont="1" applyAlignment="1" applyProtection="1">
      <alignment vertical="top"/>
      <protection locked="0"/>
    </xf>
    <xf numFmtId="171" fontId="3" fillId="0" borderId="10" xfId="4" applyNumberFormat="1" applyFont="1" applyFill="1" applyBorder="1" applyAlignment="1" applyProtection="1">
      <alignment horizontal="left" vertical="center"/>
      <protection locked="0"/>
    </xf>
    <xf numFmtId="169" fontId="2" fillId="15" borderId="10" xfId="2" applyNumberFormat="1" applyFont="1" applyFill="1" applyBorder="1" applyAlignment="1" applyProtection="1">
      <alignment vertical="center"/>
      <protection locked="0"/>
    </xf>
    <xf numFmtId="171" fontId="9" fillId="0" borderId="10" xfId="4" applyNumberFormat="1" applyFont="1" applyFill="1" applyBorder="1" applyAlignment="1" applyProtection="1">
      <alignment horizontal="left" vertical="center"/>
      <protection locked="0"/>
    </xf>
    <xf numFmtId="171" fontId="3" fillId="18" borderId="10" xfId="4" applyNumberFormat="1" applyFont="1" applyFill="1" applyBorder="1" applyAlignment="1" applyProtection="1">
      <alignment horizontal="left" vertical="center"/>
      <protection locked="0"/>
    </xf>
    <xf numFmtId="171" fontId="9" fillId="18" borderId="10" xfId="4" applyNumberFormat="1" applyFont="1" applyFill="1" applyBorder="1" applyAlignment="1" applyProtection="1">
      <alignment horizontal="left" vertical="center"/>
      <protection locked="0"/>
    </xf>
    <xf numFmtId="0" fontId="2" fillId="19" borderId="13" xfId="1" applyFont="1" applyFill="1" applyBorder="1" applyProtection="1">
      <protection locked="0"/>
    </xf>
    <xf numFmtId="0" fontId="2" fillId="19" borderId="14" xfId="1" applyFill="1" applyBorder="1" applyAlignment="1" applyProtection="1">
      <alignment vertical="top"/>
      <protection locked="0"/>
    </xf>
    <xf numFmtId="171" fontId="2" fillId="19" borderId="15" xfId="4" applyNumberFormat="1" applyFont="1" applyFill="1" applyBorder="1" applyAlignment="1" applyProtection="1">
      <alignment vertical="top"/>
      <protection locked="0"/>
    </xf>
    <xf numFmtId="0" fontId="2" fillId="19" borderId="16" xfId="1" applyFont="1" applyFill="1" applyBorder="1" applyAlignment="1" applyProtection="1">
      <alignment vertical="center"/>
      <protection locked="0"/>
    </xf>
    <xf numFmtId="167" fontId="2" fillId="19" borderId="14" xfId="4" applyFont="1" applyFill="1" applyBorder="1" applyAlignment="1" applyProtection="1">
      <alignment vertical="center"/>
      <protection locked="0"/>
    </xf>
    <xf numFmtId="0" fontId="2" fillId="19" borderId="15" xfId="1" applyFont="1" applyFill="1" applyBorder="1" applyAlignment="1" applyProtection="1">
      <alignment vertical="center"/>
      <protection locked="0"/>
    </xf>
    <xf numFmtId="167" fontId="2" fillId="19" borderId="15" xfId="1" applyNumberFormat="1" applyFont="1" applyFill="1" applyBorder="1" applyAlignment="1" applyProtection="1">
      <alignment vertical="center"/>
      <protection locked="0"/>
    </xf>
    <xf numFmtId="10" fontId="2" fillId="19" borderId="17" xfId="3" applyNumberFormat="1" applyFont="1" applyFill="1" applyBorder="1" applyAlignment="1" applyProtection="1">
      <alignment vertical="center"/>
      <protection locked="0"/>
    </xf>
    <xf numFmtId="0" fontId="3" fillId="0" borderId="0" xfId="1" applyFont="1" applyFill="1" applyAlignment="1" applyProtection="1">
      <alignment vertical="top"/>
      <protection locked="0"/>
    </xf>
    <xf numFmtId="9" fontId="2" fillId="0" borderId="10" xfId="1" applyNumberFormat="1" applyFont="1" applyFill="1" applyBorder="1" applyAlignment="1" applyProtection="1">
      <alignment vertical="top"/>
      <protection locked="0"/>
    </xf>
    <xf numFmtId="9" fontId="2" fillId="0" borderId="0" xfId="1" applyNumberFormat="1" applyFont="1" applyFill="1" applyBorder="1" applyAlignment="1" applyProtection="1">
      <alignment vertical="center"/>
      <protection locked="0"/>
    </xf>
    <xf numFmtId="167" fontId="3" fillId="0" borderId="18" xfId="1" applyNumberFormat="1" applyFont="1" applyFill="1" applyBorder="1" applyAlignment="1" applyProtection="1">
      <alignment vertical="center"/>
      <protection locked="0"/>
    </xf>
    <xf numFmtId="9" fontId="3" fillId="0" borderId="10" xfId="1" applyNumberFormat="1" applyFont="1" applyFill="1" applyBorder="1" applyAlignment="1" applyProtection="1">
      <alignment vertical="center"/>
      <protection locked="0"/>
    </xf>
    <xf numFmtId="167" fontId="3" fillId="0" borderId="10" xfId="1" applyNumberFormat="1" applyFont="1" applyFill="1" applyBorder="1" applyAlignment="1" applyProtection="1">
      <alignment vertical="center"/>
      <protection locked="0"/>
    </xf>
    <xf numFmtId="10" fontId="3" fillId="0" borderId="8" xfId="3" applyNumberFormat="1" applyFont="1" applyFill="1" applyBorder="1" applyAlignment="1" applyProtection="1">
      <alignment vertical="center"/>
      <protection locked="0"/>
    </xf>
    <xf numFmtId="0" fontId="2" fillId="0" borderId="0" xfId="1" applyFont="1" applyFill="1" applyAlignment="1" applyProtection="1">
      <alignment horizontal="left" vertical="top" indent="1"/>
      <protection locked="0"/>
    </xf>
    <xf numFmtId="0" fontId="2" fillId="0" borderId="0" xfId="1" applyFont="1" applyFill="1" applyBorder="1" applyAlignment="1" applyProtection="1">
      <alignment vertical="center"/>
      <protection locked="0"/>
    </xf>
    <xf numFmtId="167" fontId="2" fillId="0" borderId="18" xfId="1" applyNumberFormat="1" applyFont="1" applyFill="1" applyBorder="1" applyAlignment="1" applyProtection="1">
      <alignment vertical="center"/>
      <protection locked="0"/>
    </xf>
    <xf numFmtId="9" fontId="2" fillId="0" borderId="10" xfId="1" applyNumberFormat="1" applyFont="1" applyFill="1" applyBorder="1" applyAlignment="1" applyProtection="1">
      <alignment vertical="center"/>
      <protection locked="0"/>
    </xf>
    <xf numFmtId="167" fontId="2" fillId="0" borderId="10" xfId="1" applyNumberFormat="1" applyFont="1" applyFill="1" applyBorder="1" applyAlignment="1" applyProtection="1">
      <alignment vertical="center"/>
      <protection locked="0"/>
    </xf>
    <xf numFmtId="10" fontId="2" fillId="0" borderId="8" xfId="3" applyNumberFormat="1" applyFont="1" applyFill="1" applyBorder="1" applyAlignment="1" applyProtection="1">
      <alignment vertical="center"/>
      <protection locked="0"/>
    </xf>
    <xf numFmtId="0" fontId="2" fillId="20" borderId="3" xfId="1" applyFont="1" applyFill="1" applyBorder="1" applyAlignment="1" applyProtection="1">
      <alignment vertical="top"/>
      <protection locked="0"/>
    </xf>
    <xf numFmtId="0" fontId="2" fillId="20" borderId="12" xfId="1" applyFont="1" applyFill="1" applyBorder="1" applyAlignment="1" applyProtection="1">
      <alignment vertical="center"/>
      <protection locked="0"/>
    </xf>
    <xf numFmtId="167" fontId="3" fillId="20" borderId="18" xfId="1" applyNumberFormat="1" applyFont="1" applyFill="1" applyBorder="1" applyAlignment="1" applyProtection="1">
      <alignment vertical="center"/>
      <protection locked="0"/>
    </xf>
    <xf numFmtId="0" fontId="3" fillId="20" borderId="3" xfId="1" applyFont="1" applyFill="1" applyBorder="1" applyAlignment="1" applyProtection="1">
      <alignment vertical="center"/>
      <protection locked="0"/>
    </xf>
    <xf numFmtId="167" fontId="3" fillId="20" borderId="19" xfId="1" applyNumberFormat="1" applyFont="1" applyFill="1" applyBorder="1" applyAlignment="1" applyProtection="1">
      <alignment vertical="center"/>
      <protection locked="0"/>
    </xf>
    <xf numFmtId="167" fontId="3" fillId="20" borderId="3" xfId="1" applyNumberFormat="1" applyFont="1" applyFill="1" applyBorder="1" applyAlignment="1" applyProtection="1">
      <alignment vertical="center"/>
      <protection locked="0"/>
    </xf>
    <xf numFmtId="10" fontId="3" fillId="20" borderId="11" xfId="3" applyNumberFormat="1" applyFont="1" applyFill="1" applyBorder="1" applyAlignment="1" applyProtection="1">
      <alignment vertical="center"/>
      <protection locked="0"/>
    </xf>
    <xf numFmtId="0" fontId="2" fillId="20" borderId="10" xfId="1" applyFont="1" applyFill="1" applyBorder="1" applyAlignment="1" applyProtection="1">
      <alignment vertical="top"/>
      <protection locked="0"/>
    </xf>
    <xf numFmtId="0" fontId="2" fillId="20" borderId="0" xfId="1" applyFont="1" applyFill="1" applyBorder="1" applyAlignment="1" applyProtection="1">
      <alignment vertical="center"/>
      <protection locked="0"/>
    </xf>
    <xf numFmtId="0" fontId="3" fillId="20" borderId="10" xfId="1" applyFont="1" applyFill="1" applyBorder="1" applyAlignment="1" applyProtection="1">
      <alignment vertical="center"/>
      <protection locked="0"/>
    </xf>
    <xf numFmtId="167" fontId="3" fillId="20" borderId="10" xfId="1" applyNumberFormat="1" applyFont="1" applyFill="1" applyBorder="1" applyAlignment="1" applyProtection="1">
      <alignment vertical="center"/>
      <protection locked="0"/>
    </xf>
    <xf numFmtId="10" fontId="3" fillId="20" borderId="8" xfId="3" applyNumberFormat="1" applyFont="1" applyFill="1" applyBorder="1" applyAlignment="1" applyProtection="1">
      <alignment vertical="center"/>
      <protection locked="0"/>
    </xf>
    <xf numFmtId="171" fontId="2" fillId="19" borderId="16" xfId="4" applyNumberFormat="1" applyFont="1" applyFill="1" applyBorder="1" applyAlignment="1" applyProtection="1">
      <alignment vertical="top"/>
      <protection locked="0"/>
    </xf>
    <xf numFmtId="0" fontId="2" fillId="19" borderId="14" xfId="1" applyFont="1" applyFill="1" applyBorder="1" applyAlignment="1" applyProtection="1">
      <alignment vertical="center"/>
      <protection locked="0"/>
    </xf>
    <xf numFmtId="167" fontId="2" fillId="19" borderId="20" xfId="4" applyFont="1" applyFill="1" applyBorder="1" applyAlignment="1" applyProtection="1">
      <alignment vertical="center"/>
      <protection locked="0"/>
    </xf>
    <xf numFmtId="167" fontId="2" fillId="19" borderId="16" xfId="1" applyNumberFormat="1" applyFont="1" applyFill="1" applyBorder="1" applyAlignment="1" applyProtection="1">
      <alignment vertical="center"/>
      <protection locked="0"/>
    </xf>
    <xf numFmtId="171" fontId="2" fillId="19" borderId="16" xfId="4" applyNumberFormat="1" applyFill="1" applyBorder="1" applyAlignment="1" applyProtection="1">
      <alignment vertical="top"/>
      <protection locked="0"/>
    </xf>
    <xf numFmtId="0" fontId="2" fillId="19" borderId="14" xfId="1" applyFill="1" applyBorder="1" applyAlignment="1" applyProtection="1">
      <alignment vertical="center"/>
      <protection locked="0"/>
    </xf>
    <xf numFmtId="167" fontId="2" fillId="19" borderId="20" xfId="4" applyFill="1" applyBorder="1" applyAlignment="1" applyProtection="1">
      <alignment vertical="center"/>
      <protection locked="0"/>
    </xf>
    <xf numFmtId="0" fontId="2" fillId="19" borderId="16" xfId="1" applyFill="1" applyBorder="1" applyAlignment="1" applyProtection="1">
      <alignment vertical="center"/>
      <protection locked="0"/>
    </xf>
    <xf numFmtId="167" fontId="2" fillId="19" borderId="16" xfId="1" applyNumberFormat="1" applyFill="1" applyBorder="1" applyAlignment="1" applyProtection="1">
      <alignment vertical="center"/>
      <protection locked="0"/>
    </xf>
    <xf numFmtId="10" fontId="2" fillId="19" borderId="17" xfId="3" applyNumberFormat="1" applyFill="1" applyBorder="1" applyAlignment="1" applyProtection="1">
      <alignment vertical="center"/>
      <protection locked="0"/>
    </xf>
    <xf numFmtId="0" fontId="7" fillId="0" borderId="0" xfId="1" applyFont="1" applyProtection="1">
      <protection locked="0"/>
    </xf>
    <xf numFmtId="0" fontId="3" fillId="20" borderId="0" xfId="1" applyFont="1" applyFill="1" applyAlignment="1" applyProtection="1">
      <alignment horizontal="left" vertical="top" wrapText="1"/>
      <protection locked="0"/>
    </xf>
    <xf numFmtId="0" fontId="4" fillId="15" borderId="2" xfId="1" applyFont="1" applyFill="1" applyBorder="1" applyAlignment="1" applyProtection="1">
      <alignment horizontal="left" vertical="top"/>
      <protection locked="0"/>
    </xf>
    <xf numFmtId="0" fontId="3" fillId="15" borderId="3" xfId="1" applyFont="1" applyFill="1" applyBorder="1" applyAlignment="1" applyProtection="1">
      <alignment horizontal="left" vertical="top"/>
      <protection locked="0"/>
    </xf>
    <xf numFmtId="0" fontId="3" fillId="0" borderId="4" xfId="1" applyFont="1" applyBorder="1" applyAlignment="1" applyProtection="1">
      <alignment horizontal="center"/>
      <protection locked="0"/>
    </xf>
    <xf numFmtId="0" fontId="3" fillId="0" borderId="5" xfId="1" applyFont="1" applyBorder="1" applyAlignment="1" applyProtection="1">
      <alignment horizontal="center"/>
      <protection locked="0"/>
    </xf>
    <xf numFmtId="0" fontId="3" fillId="0" borderId="6" xfId="1" applyFont="1" applyBorder="1" applyAlignment="1" applyProtection="1">
      <alignment horizontal="center"/>
      <protection locked="0"/>
    </xf>
    <xf numFmtId="0" fontId="3" fillId="15" borderId="0" xfId="1" applyFont="1" applyFill="1" applyAlignment="1" applyProtection="1">
      <alignment horizontal="center" wrapText="1"/>
      <protection locked="0"/>
    </xf>
    <xf numFmtId="0" fontId="2" fillId="15" borderId="0" xfId="1" applyFill="1" applyAlignment="1" applyProtection="1">
      <alignment horizontal="center" wrapText="1"/>
      <protection locked="0"/>
    </xf>
    <xf numFmtId="0" fontId="3" fillId="0" borderId="10" xfId="1" applyFont="1" applyFill="1" applyBorder="1" applyAlignment="1" applyProtection="1">
      <alignment horizontal="center" wrapText="1"/>
      <protection locked="0"/>
    </xf>
    <xf numFmtId="0" fontId="2" fillId="0" borderId="3" xfId="1" applyBorder="1" applyAlignment="1" applyProtection="1">
      <alignment wrapText="1"/>
      <protection locked="0"/>
    </xf>
    <xf numFmtId="0" fontId="3" fillId="0" borderId="8" xfId="1" applyFont="1" applyFill="1" applyBorder="1" applyAlignment="1" applyProtection="1">
      <alignment horizontal="center" wrapText="1"/>
      <protection locked="0"/>
    </xf>
    <xf numFmtId="0" fontId="2" fillId="0" borderId="11" xfId="1" applyBorder="1" applyAlignment="1" applyProtection="1">
      <alignment wrapText="1"/>
      <protection locked="0"/>
    </xf>
    <xf numFmtId="0" fontId="2" fillId="0" borderId="0" xfId="1" applyAlignment="1" applyProtection="1">
      <alignment horizontal="right"/>
      <protection locked="0"/>
    </xf>
  </cellXfs>
  <cellStyles count="604">
    <cellStyle name="$" xfId="5"/>
    <cellStyle name="$ 2" xfId="6"/>
    <cellStyle name="$ 2 2" xfId="7"/>
    <cellStyle name="$.00" xfId="8"/>
    <cellStyle name="$.00 2" xfId="9"/>
    <cellStyle name="$.00 2 2" xfId="10"/>
    <cellStyle name="$_2. 2011-2014  Rev_ FCast_IRM 2012_COS2013_Ongoing Operations_with CDM" xfId="11"/>
    <cellStyle name="$_2. 2011-2014  Rev_ FCast_IRM 2012_COS2013_Ongoing Operations_with CDM_1. Creation and Assumptions Budget_Revised with CDM" xfId="12"/>
    <cellStyle name="$_9. Rev2Cost_GDPIPI" xfId="13"/>
    <cellStyle name="$_9. Rev2Cost_GDPIPI 2" xfId="14"/>
    <cellStyle name="$_9. Rev2Cost_GDPIPI_6.2 CBR B" xfId="15"/>
    <cellStyle name="$_9. Rev2Cost_GDPIPI_9. Shared Tax - Rate Rider" xfId="16"/>
    <cellStyle name="$_CGAAP FA Budget Model v2 james" xfId="17"/>
    <cellStyle name="$_CGAAP FA Budget Model v2 james 2" xfId="18"/>
    <cellStyle name="$_lists" xfId="19"/>
    <cellStyle name="$_lists 2" xfId="20"/>
    <cellStyle name="$_lists_4. Current Monthly Fixed Charge" xfId="21"/>
    <cellStyle name="$_lists_6.2 CBR B" xfId="22"/>
    <cellStyle name="$_lists_9. Shared Tax - Rate Rider" xfId="23"/>
    <cellStyle name="$_Oct 2010 SM PILs Recognition" xfId="24"/>
    <cellStyle name="$_Sheet4" xfId="25"/>
    <cellStyle name="$_Sheet4 2" xfId="26"/>
    <cellStyle name="$_Sheet4_6.2 CBR B" xfId="27"/>
    <cellStyle name="$_Sheet4_9. Shared Tax - Rate Rider" xfId="28"/>
    <cellStyle name="$_Xl0000180" xfId="29"/>
    <cellStyle name="$M" xfId="30"/>
    <cellStyle name="$M 2" xfId="31"/>
    <cellStyle name="$M 2 2" xfId="32"/>
    <cellStyle name="$M.00" xfId="33"/>
    <cellStyle name="$M.00 2" xfId="34"/>
    <cellStyle name="$M.00 2 2" xfId="35"/>
    <cellStyle name="$M_2. 2011-2014  Rev_ FCast_IRM 2012_COS2013_Ongoing Operations_with CDM" xfId="36"/>
    <cellStyle name="20% - Accent1 2" xfId="37"/>
    <cellStyle name="20% - Accent1 2 2" xfId="38"/>
    <cellStyle name="20% - Accent1 2_6.2 CBR B" xfId="39"/>
    <cellStyle name="20% - Accent1 3" xfId="40"/>
    <cellStyle name="20% - Accent1 3 2" xfId="41"/>
    <cellStyle name="20% - Accent2 2" xfId="42"/>
    <cellStyle name="20% - Accent2 2 2" xfId="43"/>
    <cellStyle name="20% - Accent2 2_6.2 CBR B" xfId="44"/>
    <cellStyle name="20% - Accent2 3" xfId="45"/>
    <cellStyle name="20% - Accent2 3 2" xfId="46"/>
    <cellStyle name="20% - Accent3 2" xfId="47"/>
    <cellStyle name="20% - Accent3 2 2" xfId="48"/>
    <cellStyle name="20% - Accent3 2_6.2 CBR B" xfId="49"/>
    <cellStyle name="20% - Accent3 3" xfId="50"/>
    <cellStyle name="20% - Accent3 3 2" xfId="51"/>
    <cellStyle name="20% - Accent4 2" xfId="52"/>
    <cellStyle name="20% - Accent4 2 2" xfId="53"/>
    <cellStyle name="20% - Accent4 2_6.2 CBR B" xfId="54"/>
    <cellStyle name="20% - Accent4 3" xfId="55"/>
    <cellStyle name="20% - Accent4 3 2" xfId="56"/>
    <cellStyle name="20% - Accent5 2" xfId="57"/>
    <cellStyle name="20% - Accent5 2 2" xfId="58"/>
    <cellStyle name="20% - Accent5 2_6.2 CBR B" xfId="59"/>
    <cellStyle name="20% - Accent5 3" xfId="60"/>
    <cellStyle name="20% - Accent5 3 2" xfId="61"/>
    <cellStyle name="20% - Accent6 2" xfId="62"/>
    <cellStyle name="20% - Accent6 2 2" xfId="63"/>
    <cellStyle name="20% - Accent6 2_6.2 CBR B" xfId="64"/>
    <cellStyle name="20% - Accent6 3" xfId="65"/>
    <cellStyle name="20% - Accent6 3 2" xfId="66"/>
    <cellStyle name="40% - Accent1 2" xfId="67"/>
    <cellStyle name="40% - Accent1 2 2" xfId="68"/>
    <cellStyle name="40% - Accent1 2_6.2 CBR B" xfId="69"/>
    <cellStyle name="40% - Accent1 3" xfId="70"/>
    <cellStyle name="40% - Accent1 3 2" xfId="71"/>
    <cellStyle name="40% - Accent2 2" xfId="72"/>
    <cellStyle name="40% - Accent2 2 2" xfId="73"/>
    <cellStyle name="40% - Accent2 2_6.2 CBR B" xfId="74"/>
    <cellStyle name="40% - Accent2 3" xfId="75"/>
    <cellStyle name="40% - Accent2 3 2" xfId="76"/>
    <cellStyle name="40% - Accent3 2" xfId="77"/>
    <cellStyle name="40% - Accent3 2 2" xfId="78"/>
    <cellStyle name="40% - Accent3 2_6.2 CBR B" xfId="79"/>
    <cellStyle name="40% - Accent3 3" xfId="80"/>
    <cellStyle name="40% - Accent3 3 2" xfId="81"/>
    <cellStyle name="40% - Accent4 2" xfId="82"/>
    <cellStyle name="40% - Accent4 2 2" xfId="83"/>
    <cellStyle name="40% - Accent4 2_6.2 CBR B" xfId="84"/>
    <cellStyle name="40% - Accent4 3" xfId="85"/>
    <cellStyle name="40% - Accent4 3 2" xfId="86"/>
    <cellStyle name="40% - Accent5 2" xfId="87"/>
    <cellStyle name="40% - Accent5 2 2" xfId="88"/>
    <cellStyle name="40% - Accent5 2_6.2 CBR B" xfId="89"/>
    <cellStyle name="40% - Accent5 3" xfId="90"/>
    <cellStyle name="40% - Accent5 3 2" xfId="91"/>
    <cellStyle name="40% - Accent6 2" xfId="92"/>
    <cellStyle name="40% - Accent6 2 2" xfId="93"/>
    <cellStyle name="40% - Accent6 2_6.2 CBR B" xfId="94"/>
    <cellStyle name="40% - Accent6 3" xfId="95"/>
    <cellStyle name="40% - Accent6 3 2" xfId="96"/>
    <cellStyle name="60% - Accent1 2" xfId="97"/>
    <cellStyle name="60% - Accent1 2 2" xfId="98"/>
    <cellStyle name="60% - Accent1 3" xfId="99"/>
    <cellStyle name="60% - Accent1 3 2" xfId="100"/>
    <cellStyle name="60% - Accent2 2" xfId="101"/>
    <cellStyle name="60% - Accent2 2 2" xfId="102"/>
    <cellStyle name="60% - Accent2 3" xfId="103"/>
    <cellStyle name="60% - Accent2 3 2" xfId="104"/>
    <cellStyle name="60% - Accent3 2" xfId="105"/>
    <cellStyle name="60% - Accent3 2 2" xfId="106"/>
    <cellStyle name="60% - Accent3 3" xfId="107"/>
    <cellStyle name="60% - Accent3 3 2" xfId="108"/>
    <cellStyle name="60% - Accent4 2" xfId="109"/>
    <cellStyle name="60% - Accent4 2 2" xfId="110"/>
    <cellStyle name="60% - Accent4 3" xfId="111"/>
    <cellStyle name="60% - Accent4 3 2" xfId="112"/>
    <cellStyle name="60% - Accent5 2" xfId="113"/>
    <cellStyle name="60% - Accent5 2 2" xfId="114"/>
    <cellStyle name="60% - Accent5 3" xfId="115"/>
    <cellStyle name="60% - Accent5 3 2" xfId="116"/>
    <cellStyle name="60% - Accent6 2" xfId="117"/>
    <cellStyle name="60% - Accent6 2 2" xfId="118"/>
    <cellStyle name="60% - Accent6 3" xfId="119"/>
    <cellStyle name="60% - Accent6 3 2" xfId="120"/>
    <cellStyle name="Accent1 2" xfId="121"/>
    <cellStyle name="Accent1 2 2" xfId="122"/>
    <cellStyle name="Accent1 3" xfId="123"/>
    <cellStyle name="Accent1 3 2" xfId="124"/>
    <cellStyle name="Accent2 2" xfId="125"/>
    <cellStyle name="Accent2 2 2" xfId="126"/>
    <cellStyle name="Accent2 3" xfId="127"/>
    <cellStyle name="Accent2 3 2" xfId="128"/>
    <cellStyle name="Accent3 2" xfId="129"/>
    <cellStyle name="Accent3 2 2" xfId="130"/>
    <cellStyle name="Accent3 3" xfId="131"/>
    <cellStyle name="Accent3 3 2" xfId="132"/>
    <cellStyle name="Accent4 2" xfId="133"/>
    <cellStyle name="Accent4 2 2" xfId="134"/>
    <cellStyle name="Accent4 3" xfId="135"/>
    <cellStyle name="Accent4 3 2" xfId="136"/>
    <cellStyle name="Accent5 2" xfId="137"/>
    <cellStyle name="Accent5 2 2" xfId="138"/>
    <cellStyle name="Accent5 3" xfId="139"/>
    <cellStyle name="Accent5 3 2" xfId="140"/>
    <cellStyle name="Accent6 2" xfId="141"/>
    <cellStyle name="Accent6 2 2" xfId="142"/>
    <cellStyle name="Accent6 3" xfId="143"/>
    <cellStyle name="Accent6 3 2" xfId="144"/>
    <cellStyle name="Bad 2" xfId="145"/>
    <cellStyle name="Bad 2 2" xfId="146"/>
    <cellStyle name="Bad 3" xfId="147"/>
    <cellStyle name="Bad 3 2" xfId="148"/>
    <cellStyle name="Calculation 2" xfId="149"/>
    <cellStyle name="Calculation 2 2" xfId="150"/>
    <cellStyle name="Calculation 2 3" xfId="151"/>
    <cellStyle name="Calculation 3" xfId="152"/>
    <cellStyle name="Calculation 3 2" xfId="153"/>
    <cellStyle name="Calculation 4" xfId="154"/>
    <cellStyle name="Check Cell 2" xfId="155"/>
    <cellStyle name="Check Cell 2 2" xfId="156"/>
    <cellStyle name="Check Cell 3" xfId="157"/>
    <cellStyle name="Check Cell 3 2" xfId="158"/>
    <cellStyle name="Comma [0] 2" xfId="159"/>
    <cellStyle name="Comma 10" xfId="160"/>
    <cellStyle name="Comma 10 2" xfId="161"/>
    <cellStyle name="Comma 10 2 2" xfId="162"/>
    <cellStyle name="Comma 10 3" xfId="163"/>
    <cellStyle name="Comma 10 4" xfId="164"/>
    <cellStyle name="Comma 10 5" xfId="165"/>
    <cellStyle name="Comma 10 6" xfId="166"/>
    <cellStyle name="Comma 11" xfId="167"/>
    <cellStyle name="Comma 11 2" xfId="168"/>
    <cellStyle name="Comma 11 2 2" xfId="169"/>
    <cellStyle name="Comma 11 3" xfId="170"/>
    <cellStyle name="Comma 12" xfId="171"/>
    <cellStyle name="Comma 12 2" xfId="172"/>
    <cellStyle name="Comma 12 3" xfId="173"/>
    <cellStyle name="Comma 13" xfId="174"/>
    <cellStyle name="Comma 13 2" xfId="175"/>
    <cellStyle name="Comma 13 3" xfId="176"/>
    <cellStyle name="Comma 14" xfId="177"/>
    <cellStyle name="Comma 14 2" xfId="178"/>
    <cellStyle name="Comma 14 3" xfId="179"/>
    <cellStyle name="Comma 15" xfId="180"/>
    <cellStyle name="Comma 15 2" xfId="181"/>
    <cellStyle name="Comma 15 3" xfId="182"/>
    <cellStyle name="Comma 16" xfId="183"/>
    <cellStyle name="Comma 16 2" xfId="184"/>
    <cellStyle name="Comma 16 3" xfId="185"/>
    <cellStyle name="Comma 16 4" xfId="186"/>
    <cellStyle name="Comma 17" xfId="187"/>
    <cellStyle name="Comma 18" xfId="188"/>
    <cellStyle name="Comma 19" xfId="189"/>
    <cellStyle name="Comma 2" xfId="190"/>
    <cellStyle name="Comma 2 10" xfId="191"/>
    <cellStyle name="Comma 2 2" xfId="192"/>
    <cellStyle name="Comma 2 2 2" xfId="193"/>
    <cellStyle name="Comma 2 2 3" xfId="194"/>
    <cellStyle name="Comma 2 2 4" xfId="195"/>
    <cellStyle name="Comma 2 2_Database" xfId="196"/>
    <cellStyle name="Comma 2 3" xfId="197"/>
    <cellStyle name="Comma 2 3 2" xfId="198"/>
    <cellStyle name="Comma 2 4" xfId="199"/>
    <cellStyle name="Comma 2 5" xfId="200"/>
    <cellStyle name="Comma 2 6" xfId="201"/>
    <cellStyle name="Comma 2 7" xfId="202"/>
    <cellStyle name="Comma 2 8" xfId="203"/>
    <cellStyle name="Comma 2 9" xfId="204"/>
    <cellStyle name="Comma 2_2.1556 Regulatory Reporting without PILs YTD March 11" xfId="205"/>
    <cellStyle name="Comma 20" xfId="206"/>
    <cellStyle name="Comma 20 2" xfId="207"/>
    <cellStyle name="Comma 21" xfId="208"/>
    <cellStyle name="Comma 22" xfId="209"/>
    <cellStyle name="Comma 23" xfId="210"/>
    <cellStyle name="Comma 24" xfId="211"/>
    <cellStyle name="Comma 25" xfId="212"/>
    <cellStyle name="Comma 26" xfId="213"/>
    <cellStyle name="Comma 27" xfId="214"/>
    <cellStyle name="Comma 28" xfId="215"/>
    <cellStyle name="Comma 3" xfId="216"/>
    <cellStyle name="Comma 3 2" xfId="217"/>
    <cellStyle name="Comma 3 2 2" xfId="218"/>
    <cellStyle name="Comma 3 2 3" xfId="219"/>
    <cellStyle name="Comma 3 3" xfId="220"/>
    <cellStyle name="Comma 3 4" xfId="221"/>
    <cellStyle name="Comma 3 5" xfId="222"/>
    <cellStyle name="Comma 3_2. 2011-2014  Rev_ FCast_IRM 2012_COS2013_Ongoing Operations_with CDM" xfId="223"/>
    <cellStyle name="Comma 37" xfId="224"/>
    <cellStyle name="Comma 4" xfId="2"/>
    <cellStyle name="Comma 4 2" xfId="225"/>
    <cellStyle name="Comma 4 2 2" xfId="226"/>
    <cellStyle name="Comma 4 2 3" xfId="227"/>
    <cellStyle name="Comma 4 3" xfId="228"/>
    <cellStyle name="Comma 4 4" xfId="229"/>
    <cellStyle name="Comma 4 5" xfId="230"/>
    <cellStyle name="Comma 4 6" xfId="231"/>
    <cellStyle name="Comma 4 6 2" xfId="232"/>
    <cellStyle name="Comma 4 6 2 2" xfId="233"/>
    <cellStyle name="Comma 4 6 3" xfId="234"/>
    <cellStyle name="Comma 5" xfId="235"/>
    <cellStyle name="Comma 5 2" xfId="236"/>
    <cellStyle name="Comma 5 3" xfId="237"/>
    <cellStyle name="Comma 6" xfId="238"/>
    <cellStyle name="Comma 6 2" xfId="239"/>
    <cellStyle name="Comma 6 2 2" xfId="240"/>
    <cellStyle name="Comma 6 3" xfId="241"/>
    <cellStyle name="Comma 7" xfId="242"/>
    <cellStyle name="Comma 7 2" xfId="243"/>
    <cellStyle name="Comma 7 2 2" xfId="244"/>
    <cellStyle name="Comma 7 3" xfId="245"/>
    <cellStyle name="Comma 8" xfId="246"/>
    <cellStyle name="Comma 8 2" xfId="247"/>
    <cellStyle name="Comma 8 2 2" xfId="248"/>
    <cellStyle name="Comma 8 3" xfId="249"/>
    <cellStyle name="Comma 9" xfId="250"/>
    <cellStyle name="Comma 9 2" xfId="251"/>
    <cellStyle name="Comma 9 2 2" xfId="252"/>
    <cellStyle name="Comma 9 2 3" xfId="253"/>
    <cellStyle name="Comma 9 3" xfId="254"/>
    <cellStyle name="Comma 9 4" xfId="255"/>
    <cellStyle name="Comma0" xfId="256"/>
    <cellStyle name="Comma0 2" xfId="257"/>
    <cellStyle name="Comma0 2 2" xfId="258"/>
    <cellStyle name="Comma0 3" xfId="259"/>
    <cellStyle name="Currency 10" xfId="260"/>
    <cellStyle name="Currency 10 2" xfId="261"/>
    <cellStyle name="Currency 11" xfId="262"/>
    <cellStyle name="Currency 12" xfId="263"/>
    <cellStyle name="Currency 13" xfId="264"/>
    <cellStyle name="Currency 13 2" xfId="265"/>
    <cellStyle name="Currency 14" xfId="266"/>
    <cellStyle name="Currency 2" xfId="4"/>
    <cellStyle name="Currency 2 2" xfId="267"/>
    <cellStyle name="Currency 2 2 2" xfId="268"/>
    <cellStyle name="Currency 2 2 3" xfId="269"/>
    <cellStyle name="Currency 2 3" xfId="270"/>
    <cellStyle name="Currency 2 3 2" xfId="271"/>
    <cellStyle name="Currency 2 4" xfId="272"/>
    <cellStyle name="Currency 2 5" xfId="273"/>
    <cellStyle name="Currency 2 8 2" xfId="274"/>
    <cellStyle name="Currency 3" xfId="275"/>
    <cellStyle name="Currency 3 2" xfId="276"/>
    <cellStyle name="Currency 3 2 2" xfId="277"/>
    <cellStyle name="Currency 3 3" xfId="278"/>
    <cellStyle name="Currency 3 4" xfId="279"/>
    <cellStyle name="Currency 3_2.1556 Regulatory Reporting without PILs YTD March 11" xfId="280"/>
    <cellStyle name="Currency 4" xfId="281"/>
    <cellStyle name="Currency 4 2" xfId="282"/>
    <cellStyle name="Currency 4 2 2" xfId="283"/>
    <cellStyle name="Currency 4 3" xfId="284"/>
    <cellStyle name="Currency 4 4" xfId="285"/>
    <cellStyle name="Currency 4 5" xfId="286"/>
    <cellStyle name="Currency 5" xfId="287"/>
    <cellStyle name="Currency 5 2" xfId="288"/>
    <cellStyle name="Currency 5 3" xfId="289"/>
    <cellStyle name="Currency 6" xfId="290"/>
    <cellStyle name="Currency 6 2" xfId="291"/>
    <cellStyle name="Currency 7" xfId="292"/>
    <cellStyle name="Currency 8" xfId="293"/>
    <cellStyle name="Currency 9" xfId="294"/>
    <cellStyle name="Currency0" xfId="295"/>
    <cellStyle name="Currency0 2" xfId="296"/>
    <cellStyle name="Currency0 2 2" xfId="297"/>
    <cellStyle name="Currency0 3" xfId="298"/>
    <cellStyle name="custom" xfId="299"/>
    <cellStyle name="Date" xfId="300"/>
    <cellStyle name="Date 2" xfId="301"/>
    <cellStyle name="Date 2 2" xfId="302"/>
    <cellStyle name="Date 3" xfId="303"/>
    <cellStyle name="Euro" xfId="304"/>
    <cellStyle name="Euro 2" xfId="305"/>
    <cellStyle name="Explanatory Text 2" xfId="306"/>
    <cellStyle name="Explanatory Text 2 2" xfId="307"/>
    <cellStyle name="Explanatory Text 3" xfId="308"/>
    <cellStyle name="Explanatory Text 3 2" xfId="309"/>
    <cellStyle name="Fixed" xfId="310"/>
    <cellStyle name="Fixed 2" xfId="311"/>
    <cellStyle name="Fixed 2 2" xfId="312"/>
    <cellStyle name="Fixed 3" xfId="313"/>
    <cellStyle name="Good 2" xfId="314"/>
    <cellStyle name="Good 2 2" xfId="315"/>
    <cellStyle name="Good 3" xfId="316"/>
    <cellStyle name="Good 3 2" xfId="317"/>
    <cellStyle name="Grey" xfId="318"/>
    <cellStyle name="Grey 2" xfId="319"/>
    <cellStyle name="header" xfId="320"/>
    <cellStyle name="Header1" xfId="321"/>
    <cellStyle name="Header2" xfId="322"/>
    <cellStyle name="Header2 2" xfId="323"/>
    <cellStyle name="Header2 3" xfId="324"/>
    <cellStyle name="Header2 3 2" xfId="325"/>
    <cellStyle name="Heading 1 10" xfId="326"/>
    <cellStyle name="Heading 1 11" xfId="327"/>
    <cellStyle name="Heading 1 12" xfId="328"/>
    <cellStyle name="Heading 1 13" xfId="329"/>
    <cellStyle name="Heading 1 14" xfId="330"/>
    <cellStyle name="Heading 1 15" xfId="331"/>
    <cellStyle name="Heading 1 2" xfId="332"/>
    <cellStyle name="Heading 1 2 2" xfId="333"/>
    <cellStyle name="Heading 1 2 3" xfId="334"/>
    <cellStyle name="Heading 1 2 4" xfId="335"/>
    <cellStyle name="Heading 1 3" xfId="336"/>
    <cellStyle name="Heading 1 3 2" xfId="337"/>
    <cellStyle name="Heading 1 4" xfId="338"/>
    <cellStyle name="Heading 1 5" xfId="339"/>
    <cellStyle name="Heading 1 6" xfId="340"/>
    <cellStyle name="Heading 1 7" xfId="341"/>
    <cellStyle name="Heading 1 8" xfId="342"/>
    <cellStyle name="Heading 1 9" xfId="343"/>
    <cellStyle name="Heading 2 10" xfId="344"/>
    <cellStyle name="Heading 2 11" xfId="345"/>
    <cellStyle name="Heading 2 12" xfId="346"/>
    <cellStyle name="Heading 2 13" xfId="347"/>
    <cellStyle name="Heading 2 14" xfId="348"/>
    <cellStyle name="Heading 2 15" xfId="349"/>
    <cellStyle name="Heading 2 2" xfId="350"/>
    <cellStyle name="Heading 2 2 2" xfId="351"/>
    <cellStyle name="Heading 2 2 3" xfId="352"/>
    <cellStyle name="Heading 2 3" xfId="353"/>
    <cellStyle name="Heading 2 3 2" xfId="354"/>
    <cellStyle name="Heading 2 3 3" xfId="355"/>
    <cellStyle name="Heading 2 4" xfId="356"/>
    <cellStyle name="Heading 2 5" xfId="357"/>
    <cellStyle name="Heading 2 6" xfId="358"/>
    <cellStyle name="Heading 2 7" xfId="359"/>
    <cellStyle name="Heading 2 8" xfId="360"/>
    <cellStyle name="Heading 2 9" xfId="361"/>
    <cellStyle name="Heading 3 2" xfId="362"/>
    <cellStyle name="Heading 3 2 2" xfId="363"/>
    <cellStyle name="Heading 3 3" xfId="364"/>
    <cellStyle name="Heading 3 3 2" xfId="365"/>
    <cellStyle name="Heading 4 2" xfId="366"/>
    <cellStyle name="Heading 4 2 2" xfId="367"/>
    <cellStyle name="Heading 4 3" xfId="368"/>
    <cellStyle name="Heading 4 3 2" xfId="369"/>
    <cellStyle name="Hyperlink 2" xfId="370"/>
    <cellStyle name="Hyperlink 3" xfId="371"/>
    <cellStyle name="Input [yellow]" xfId="372"/>
    <cellStyle name="Input [yellow] 2" xfId="373"/>
    <cellStyle name="Input [yellow] 2 2" xfId="374"/>
    <cellStyle name="Input [yellow] 2 3" xfId="375"/>
    <cellStyle name="Input 2" xfId="376"/>
    <cellStyle name="Input 2 2" xfId="377"/>
    <cellStyle name="Input 2 3" xfId="378"/>
    <cellStyle name="Input 3" xfId="379"/>
    <cellStyle name="Input 3 2" xfId="380"/>
    <cellStyle name="Input 4" xfId="381"/>
    <cellStyle name="Input 5" xfId="382"/>
    <cellStyle name="Linked Cell 2" xfId="383"/>
    <cellStyle name="Linked Cell 2 2" xfId="384"/>
    <cellStyle name="Linked Cell 3" xfId="385"/>
    <cellStyle name="Linked Cell 3 2" xfId="386"/>
    <cellStyle name="M" xfId="387"/>
    <cellStyle name="M 2" xfId="388"/>
    <cellStyle name="M 2 2" xfId="389"/>
    <cellStyle name="M.00" xfId="390"/>
    <cellStyle name="M.00 2" xfId="391"/>
    <cellStyle name="M.00 2 2" xfId="392"/>
    <cellStyle name="M_2. 2011-2014  Rev_ FCast_IRM 2012_COS2013_Ongoing Operations_with CDM" xfId="393"/>
    <cellStyle name="M_2. 2011-2014  Rev_ FCast_IRM 2012_COS2013_Ongoing Operations_with CDM_1. Creation and Assumptions Budget_Revised with CDM" xfId="394"/>
    <cellStyle name="M_9. Rev2Cost_GDPIPI" xfId="395"/>
    <cellStyle name="M_9. Rev2Cost_GDPIPI 2" xfId="396"/>
    <cellStyle name="M_9. Rev2Cost_GDPIPI_6.2 CBR B" xfId="397"/>
    <cellStyle name="M_9. Rev2Cost_GDPIPI_9. Shared Tax - Rate Rider" xfId="398"/>
    <cellStyle name="M_CGAAP FA Budget Model v2 james" xfId="399"/>
    <cellStyle name="M_CGAAP FA Budget Model v2 james 2" xfId="400"/>
    <cellStyle name="M_lists" xfId="401"/>
    <cellStyle name="M_lists 2" xfId="402"/>
    <cellStyle name="M_lists_4. Current Monthly Fixed Charge" xfId="403"/>
    <cellStyle name="M_lists_6.2 CBR B" xfId="404"/>
    <cellStyle name="M_lists_9. Shared Tax - Rate Rider" xfId="405"/>
    <cellStyle name="M_Oct 2010 SM PILs Recognition" xfId="406"/>
    <cellStyle name="M_Sheet4" xfId="407"/>
    <cellStyle name="M_Sheet4 2" xfId="408"/>
    <cellStyle name="M_Sheet4_6.2 CBR B" xfId="409"/>
    <cellStyle name="M_Sheet4_9. Shared Tax - Rate Rider" xfId="410"/>
    <cellStyle name="M_Xl0000180" xfId="411"/>
    <cellStyle name="Neutral 2" xfId="412"/>
    <cellStyle name="Neutral 2 2" xfId="413"/>
    <cellStyle name="Neutral 3" xfId="414"/>
    <cellStyle name="Neutral 3 2" xfId="415"/>
    <cellStyle name="Normal" xfId="0" builtinId="0"/>
    <cellStyle name="Normal - Style1" xfId="416"/>
    <cellStyle name="Normal - Style1 2" xfId="417"/>
    <cellStyle name="Normal - Style1 2 2" xfId="418"/>
    <cellStyle name="Normal - Style1 3" xfId="419"/>
    <cellStyle name="Normal - Style1 3 2" xfId="420"/>
    <cellStyle name="Normal - Style1 3 3" xfId="421"/>
    <cellStyle name="Normal - Style1 4" xfId="422"/>
    <cellStyle name="Normal - Style1_1595 FIT Support" xfId="423"/>
    <cellStyle name="Normal 10" xfId="424"/>
    <cellStyle name="Normal 10 12" xfId="425"/>
    <cellStyle name="Normal 10 2" xfId="426"/>
    <cellStyle name="Normal 10 2 2" xfId="427"/>
    <cellStyle name="Normal 10 2 3" xfId="428"/>
    <cellStyle name="Normal 10 3" xfId="429"/>
    <cellStyle name="Normal 10 4" xfId="430"/>
    <cellStyle name="Normal 11" xfId="431"/>
    <cellStyle name="Normal 11 2" xfId="432"/>
    <cellStyle name="Normal 11 3" xfId="433"/>
    <cellStyle name="Normal 12" xfId="434"/>
    <cellStyle name="Normal 12 2" xfId="435"/>
    <cellStyle name="Normal 13" xfId="436"/>
    <cellStyle name="Normal 13 6" xfId="437"/>
    <cellStyle name="Normal 13 6 2" xfId="438"/>
    <cellStyle name="Normal 14" xfId="439"/>
    <cellStyle name="Normal 15" xfId="440"/>
    <cellStyle name="Normal 15 2" xfId="441"/>
    <cellStyle name="Normal 155" xfId="442"/>
    <cellStyle name="Normal 16" xfId="443"/>
    <cellStyle name="Normal 167" xfId="444"/>
    <cellStyle name="Normal 167 2" xfId="445"/>
    <cellStyle name="Normal 167_6.2 CBR B" xfId="446"/>
    <cellStyle name="Normal 168" xfId="447"/>
    <cellStyle name="Normal 168 2" xfId="448"/>
    <cellStyle name="Normal 168_6.2 CBR B" xfId="449"/>
    <cellStyle name="Normal 169" xfId="450"/>
    <cellStyle name="Normal 169 2" xfId="451"/>
    <cellStyle name="Normal 169_6.2 CBR B" xfId="452"/>
    <cellStyle name="Normal 17" xfId="453"/>
    <cellStyle name="Normal 170" xfId="454"/>
    <cellStyle name="Normal 170 2" xfId="455"/>
    <cellStyle name="Normal 170_6.2 CBR B" xfId="456"/>
    <cellStyle name="Normal 171" xfId="457"/>
    <cellStyle name="Normal 171 2" xfId="458"/>
    <cellStyle name="Normal 171_6.2 CBR B" xfId="459"/>
    <cellStyle name="Normal 18" xfId="460"/>
    <cellStyle name="Normal 19" xfId="461"/>
    <cellStyle name="Normal 2" xfId="1"/>
    <cellStyle name="Normal 2 2" xfId="462"/>
    <cellStyle name="Normal 2 2 2" xfId="463"/>
    <cellStyle name="Normal 2 3" xfId="464"/>
    <cellStyle name="Normal 20" xfId="465"/>
    <cellStyle name="Normal 21" xfId="466"/>
    <cellStyle name="Normal 22" xfId="467"/>
    <cellStyle name="Normal 23" xfId="468"/>
    <cellStyle name="Normal 25" xfId="469"/>
    <cellStyle name="Normal 3" xfId="470"/>
    <cellStyle name="Normal 3 2" xfId="471"/>
    <cellStyle name="Normal 3 2 2" xfId="472"/>
    <cellStyle name="Normal 3 3" xfId="473"/>
    <cellStyle name="Normal 3 3 2" xfId="474"/>
    <cellStyle name="Normal 3 4" xfId="475"/>
    <cellStyle name="Normal 3_6.2 CBR B" xfId="476"/>
    <cellStyle name="Normal 30" xfId="477"/>
    <cellStyle name="Normal 31" xfId="478"/>
    <cellStyle name="Normal 37" xfId="479"/>
    <cellStyle name="Normal 4" xfId="480"/>
    <cellStyle name="Normal 4 2" xfId="481"/>
    <cellStyle name="Normal 4 3" xfId="482"/>
    <cellStyle name="Normal 4 4" xfId="483"/>
    <cellStyle name="Normal 4_6.2 CBR B" xfId="484"/>
    <cellStyle name="Normal 41" xfId="485"/>
    <cellStyle name="Normal 42" xfId="486"/>
    <cellStyle name="Normal 5" xfId="487"/>
    <cellStyle name="Normal 5 2" xfId="488"/>
    <cellStyle name="Normal 5 2 2" xfId="489"/>
    <cellStyle name="Normal 5 2_6.2 CBR B" xfId="490"/>
    <cellStyle name="Normal 5 3" xfId="491"/>
    <cellStyle name="Normal 5_6.2 CBR B" xfId="492"/>
    <cellStyle name="Normal 50" xfId="493"/>
    <cellStyle name="Normal 51" xfId="494"/>
    <cellStyle name="Normal 52" xfId="495"/>
    <cellStyle name="Normal 6" xfId="496"/>
    <cellStyle name="Normal 6 2" xfId="497"/>
    <cellStyle name="Normal 6 2 2" xfId="498"/>
    <cellStyle name="Normal 6 3" xfId="499"/>
    <cellStyle name="Normal 6 4" xfId="500"/>
    <cellStyle name="Normal 6 4 2" xfId="501"/>
    <cellStyle name="Normal 6_6.2 CBR B" xfId="502"/>
    <cellStyle name="Normal 60" xfId="503"/>
    <cellStyle name="Normal 61" xfId="504"/>
    <cellStyle name="Normal 7" xfId="505"/>
    <cellStyle name="Normal 7 2" xfId="506"/>
    <cellStyle name="Normal 7 3" xfId="507"/>
    <cellStyle name="Normal 8" xfId="508"/>
    <cellStyle name="Normal 8 2" xfId="509"/>
    <cellStyle name="Normal 8 3" xfId="510"/>
    <cellStyle name="Normal 9" xfId="511"/>
    <cellStyle name="Normal 9 2" xfId="512"/>
    <cellStyle name="Normal 9 2 2" xfId="513"/>
    <cellStyle name="Normal 9 2 3" xfId="514"/>
    <cellStyle name="Normal 9 3" xfId="515"/>
    <cellStyle name="Normal 9 4" xfId="516"/>
    <cellStyle name="Note 2" xfId="517"/>
    <cellStyle name="Note 2 2" xfId="518"/>
    <cellStyle name="Note 2 3" xfId="519"/>
    <cellStyle name="Note 3" xfId="520"/>
    <cellStyle name="Note 3 2" xfId="521"/>
    <cellStyle name="Note 4" xfId="522"/>
    <cellStyle name="Note 4 2" xfId="523"/>
    <cellStyle name="Note 5" xfId="524"/>
    <cellStyle name="Note 5 2" xfId="525"/>
    <cellStyle name="Note 6" xfId="526"/>
    <cellStyle name="Note 6 2" xfId="527"/>
    <cellStyle name="Note 7" xfId="528"/>
    <cellStyle name="Note 7 2" xfId="529"/>
    <cellStyle name="Note 8" xfId="530"/>
    <cellStyle name="Output 2" xfId="531"/>
    <cellStyle name="Output 2 2" xfId="532"/>
    <cellStyle name="Output 2 3" xfId="533"/>
    <cellStyle name="Output 3" xfId="534"/>
    <cellStyle name="Output 3 2" xfId="535"/>
    <cellStyle name="Output Line Items" xfId="536"/>
    <cellStyle name="Percent [2]" xfId="537"/>
    <cellStyle name="Percent [2] 2" xfId="538"/>
    <cellStyle name="Percent [2] 2 2" xfId="539"/>
    <cellStyle name="Percent [2] 3" xfId="540"/>
    <cellStyle name="Percent 10" xfId="541"/>
    <cellStyle name="Percent 11" xfId="542"/>
    <cellStyle name="Percent 11 2" xfId="543"/>
    <cellStyle name="Percent 12" xfId="544"/>
    <cellStyle name="Percent 13" xfId="545"/>
    <cellStyle name="Percent 13 6" xfId="546"/>
    <cellStyle name="Percent 13 6 2" xfId="547"/>
    <cellStyle name="Percent 14" xfId="548"/>
    <cellStyle name="Percent 15" xfId="549"/>
    <cellStyle name="Percent 16" xfId="550"/>
    <cellStyle name="Percent 17" xfId="551"/>
    <cellStyle name="Percent 18" xfId="552"/>
    <cellStyle name="Percent 19" xfId="553"/>
    <cellStyle name="Percent 2" xfId="3"/>
    <cellStyle name="Percent 2 2" xfId="554"/>
    <cellStyle name="Percent 20" xfId="555"/>
    <cellStyle name="Percent 21" xfId="556"/>
    <cellStyle name="Percent 22" xfId="557"/>
    <cellStyle name="Percent 23" xfId="558"/>
    <cellStyle name="Percent 24" xfId="559"/>
    <cellStyle name="Percent 25" xfId="560"/>
    <cellStyle name="Percent 26" xfId="561"/>
    <cellStyle name="Percent 27" xfId="562"/>
    <cellStyle name="Percent 28" xfId="563"/>
    <cellStyle name="Percent 29" xfId="564"/>
    <cellStyle name="Percent 3" xfId="565"/>
    <cellStyle name="Percent 3 2" xfId="566"/>
    <cellStyle name="Percent 3 2 2" xfId="567"/>
    <cellStyle name="Percent 3 2 3" xfId="568"/>
    <cellStyle name="Percent 3 3" xfId="569"/>
    <cellStyle name="Percent 4" xfId="570"/>
    <cellStyle name="Percent 4 2" xfId="571"/>
    <cellStyle name="Percent 5" xfId="572"/>
    <cellStyle name="Percent 5 2" xfId="573"/>
    <cellStyle name="Percent 5 3" xfId="574"/>
    <cellStyle name="Percent 6" xfId="575"/>
    <cellStyle name="Percent 6 2" xfId="576"/>
    <cellStyle name="Percent 7" xfId="577"/>
    <cellStyle name="Percent 8" xfId="578"/>
    <cellStyle name="Percent 9" xfId="579"/>
    <cellStyle name="Title 2" xfId="580"/>
    <cellStyle name="Total 10" xfId="581"/>
    <cellStyle name="Total 11" xfId="582"/>
    <cellStyle name="Total 12" xfId="583"/>
    <cellStyle name="Total 13" xfId="584"/>
    <cellStyle name="Total 14" xfId="585"/>
    <cellStyle name="Total 15" xfId="586"/>
    <cellStyle name="Total 2" xfId="587"/>
    <cellStyle name="Total 2 2" xfId="588"/>
    <cellStyle name="Total 2 3" xfId="589"/>
    <cellStyle name="Total 2 4" xfId="590"/>
    <cellStyle name="Total 2 5" xfId="591"/>
    <cellStyle name="Total 3" xfId="592"/>
    <cellStyle name="Total 3 2" xfId="593"/>
    <cellStyle name="Total 4" xfId="594"/>
    <cellStyle name="Total 5" xfId="595"/>
    <cellStyle name="Total 6" xfId="596"/>
    <cellStyle name="Total 7" xfId="597"/>
    <cellStyle name="Total 8" xfId="598"/>
    <cellStyle name="Total 9" xfId="599"/>
    <cellStyle name="Warning Text 2" xfId="600"/>
    <cellStyle name="Warning Text 2 2" xfId="601"/>
    <cellStyle name="Warning Text 3" xfId="602"/>
    <cellStyle name="Warning Text 3 2" xfId="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My%20Documents/OPA/2012%20Budget/CDM/Copy%20of%202012-13%20Budget%20Template-Cost%20Centre%20331-1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siness%20Planning/Budget%202012/11.%20Final%20Budget%20Approved/OPEX%20Master%20-%202012%20Budget%20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port/G-Staff-9_Attach%203_%20RGM%20PRZ_2018102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Staff-9_Attach%203_%20RGM%20PRZ_20181024.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vr5\accfiles\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nance/Rates/_Alectra/Rate%20Applications/Rate%20Applications/2018%20EDR%20Application/Draft%20Rate%20Order/Final%20Models/FINAL%20FOR%20FILING/Attach%2018_DRO_IRM%20model_ERZ.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jh/Local%20Settings/Temporary%20Internet%20Files/Content.Outlook/SPVC9QF3/2011-11-25%202012%20BI%20Consolidated%20Resource%20Plan%20By%20Week%20v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vr5\wav\Spreadsheets\Budget%20Info%202010\Budget%20Templates\Finals\2010%20Budget%20-%20CC311-101_R8%20-%20after%20Aug%204-tem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vr5\Business%20Planning\Forecasts\2011\Q2\1-Q2%20SUMMARY\COS_Q2%20with%20Mitigation%20Plan\F2_COS-Mitigation%20Plan%20July%2022%2020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h/My%20Documents/OPA/2011%20Budget/Budget%20Template/Superceded/CC900%20CDM%202011-2014%20Budget%20(Detail)/CC900%20CDM%202011-2014%20Budget%20Detail%20(20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vr5\accfiles\Documents%20and%20Settings\sjh\Local%20Settings\Temporary%20Internet%20Files\OLK2\Copy%20of%20Horizon%20Var%20Analysis%20Capex%20June'09-with%20Detai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rry\2010%20Budget\2010%20Budget%20Summary%20-%20AM1%20-%20R5.5%20-%20Capital%20Summary-with%20cu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molon/Desktop/FRS%20v7.85%20FY2012%20Datase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vr5\Business%20Planning\Budget%202012\8.%20Budget%20Review%20Charts-2012\Source\Financial%20Report%20Consolidator%20(20110922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arsenea/AppData/Local/Microsoft/Windows/Temporary%20Internet%20Files/Content.Outlook/RBUFP83B/Pro-forma%20Model%20FY13F3F%20v2013.0146f%20LP.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onthlyReports12/12-05%20May/ADP/Payroll%20Worksheet/ADP%20Bank%20Debit%20Template%20Ma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vr5\Documents%20and%20Settings\mca\Local%20Settings\Temporary%20Internet%20Files\Content.Outlook\HGN6OOMV\Capital%20Summary-R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maw/Local%20Settings/Temporary%20Internet%20Files/OLKBC/Exhibit%203%20Distribution%20Revenue%20Throughputs%20-%20Bl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bdhaliwa/AppData/Local/Microsoft/Windows/Temporary%20Internet%20Files/Content.Outlook/PIUNLTQV/Guelph_2017_IRM_RateGen_draft%20decision_2016112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svr5\accfiles\Budget%202010\Budget%20Templates%20Received%20-%20Project%20Capital\Copy%20of%20Capital%20Budget%202010%20St%20%20Catharines%20(U)_Sent%20to%20Terry%20in%20Finance%20on%20Aug%2027-with%20Asset%20Categori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svr5\accfiles\Business%20Planning\Budget%202009\01%20-%20Budget%20Templates\01%20-%20Received\Consolidation\EDO\Back-up\Copy%20of%20November%202008%20Financial%20Statemen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ates%20Group/2018%20IRM/Models/2017%20Models/2017_IRM_RateGen_Mode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tsvr5\Business%20Planning\Budget%202011\2011%20Payroll%20Analysis\Budget%202011%20Payroll%20Summary%20TH%20Dec%2013%20201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tsvr5\Business%20Planning\Budget%202011\1-Budget%20Templates%20Received\CC311-101_2011%20Budget%20Template-311-101-Feb%205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ecure/Payroll/Payroll%20-%20Budget%202013/2013-14%20Budget%20Template.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Business%20Planning/Budget%202014/ARM%20Materials/New%20Hires%20Continuity-2014%20to%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larsenea/AppData/Local/Microsoft/Windows/Temporary%20Internet%20Files/Content.Outlook/RBUFP83B/Pro-forma%20v146%20(2013-11-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nha/My%20Documents/Business%20Planning/2012%20Resource%20Plan/Received%20from%20Directors/2012%20Business%20Initiatives%20Resource%20Plan%20Corp%20Comm.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upport/Distribution%20Rate%20Impacts_Mar%201%202019-020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233">
          <cell r="A233" t="str">
            <v>SA93 - FIXED ASSET - Building Other (151000)</v>
          </cell>
          <cell r="B233" t="str">
            <v>SA93</v>
          </cell>
          <cell r="C233" t="str">
            <v>FIXED ASSET - Building Other (151000)</v>
          </cell>
          <cell r="D233">
            <v>151000</v>
          </cell>
          <cell r="E233" t="str">
            <v>Building</v>
          </cell>
          <cell r="F233">
            <v>1908</v>
          </cell>
        </row>
        <row r="234">
          <cell r="A234" t="str">
            <v>SA92 - FIXED ASSET - Building Substations</v>
          </cell>
          <cell r="B234" t="str">
            <v>SA92</v>
          </cell>
          <cell r="C234" t="str">
            <v>FIXED ASSET - Building Substations</v>
          </cell>
          <cell r="D234">
            <v>151200</v>
          </cell>
          <cell r="E234" t="str">
            <v>Building - Substations</v>
          </cell>
          <cell r="F234">
            <v>1808</v>
          </cell>
        </row>
        <row r="235">
          <cell r="A235" t="str">
            <v>SA91 - FIXED ASSET Customer Connections (151250)</v>
          </cell>
          <cell r="B235" t="str">
            <v>SA91</v>
          </cell>
          <cell r="C235" t="str">
            <v>FIXED ASSET Customer Connections (151250)</v>
          </cell>
          <cell r="D235">
            <v>151250</v>
          </cell>
          <cell r="E235" t="str">
            <v>Hydro One substation contribution</v>
          </cell>
          <cell r="F235">
            <v>1995</v>
          </cell>
        </row>
        <row r="236">
          <cell r="A236" t="str">
            <v>SA94 - FIXED ASSET - Substation Equipment (151300)</v>
          </cell>
          <cell r="B236" t="str">
            <v>SA94</v>
          </cell>
          <cell r="C236" t="str">
            <v>FIXED ASSET - Substation Equipment (151300)</v>
          </cell>
          <cell r="D236">
            <v>151300</v>
          </cell>
          <cell r="E236" t="str">
            <v>Substation switchgear and other elements</v>
          </cell>
          <cell r="F236">
            <v>1820</v>
          </cell>
        </row>
        <row r="237">
          <cell r="A237" t="str">
            <v>SA68 - FIXED ASSET Tools, Shop and Garage Equip (153000)</v>
          </cell>
          <cell r="B237" t="str">
            <v>SA68</v>
          </cell>
          <cell r="C237" t="str">
            <v>FIXED ASSET Tools, Shop and Garage Equip (153000)</v>
          </cell>
          <cell r="D237">
            <v>153000</v>
          </cell>
          <cell r="E237" t="str">
            <v>Tools, shop and garage equipment</v>
          </cell>
          <cell r="F237">
            <v>1940</v>
          </cell>
        </row>
        <row r="238">
          <cell r="A238" t="str">
            <v>SA71 - FIXED ASSET Measurement and Testing Equip (153100)</v>
          </cell>
          <cell r="B238" t="str">
            <v>SA71</v>
          </cell>
          <cell r="C238" t="str">
            <v>FIXED ASSET Measurement and Testing Equip (153100)</v>
          </cell>
          <cell r="D238">
            <v>153100</v>
          </cell>
          <cell r="E238" t="str">
            <v>Measurement and testing equipment</v>
          </cell>
          <cell r="F238">
            <v>1945</v>
          </cell>
        </row>
        <row r="239">
          <cell r="A239" t="str">
            <v>SA72 - FIXED ASSET Communications Equipment (153300)</v>
          </cell>
          <cell r="B239" t="str">
            <v>SA72</v>
          </cell>
          <cell r="C239" t="str">
            <v>FIXED ASSET Communications Equipment (153300)</v>
          </cell>
          <cell r="D239">
            <v>153300</v>
          </cell>
          <cell r="E239" t="str">
            <v>Communications equipment</v>
          </cell>
          <cell r="F239">
            <v>1955</v>
          </cell>
        </row>
        <row r="240">
          <cell r="A240" t="str">
            <v>SA95 - FIXED ASSET - Stores Equipment</v>
          </cell>
          <cell r="B240" t="str">
            <v>SA95</v>
          </cell>
          <cell r="C240" t="str">
            <v>FIXED ASSET - Stores Equipment</v>
          </cell>
          <cell r="D240">
            <v>153500</v>
          </cell>
          <cell r="E240" t="str">
            <v>Stores equipment</v>
          </cell>
          <cell r="F240">
            <v>1935</v>
          </cell>
        </row>
        <row r="241">
          <cell r="A241" t="str">
            <v>SA75 - System Supervisory Equipment (153600)</v>
          </cell>
          <cell r="B241" t="str">
            <v>SA75</v>
          </cell>
          <cell r="C241" t="str">
            <v>System Supervisory Equipment (153600)</v>
          </cell>
          <cell r="D241">
            <v>153600</v>
          </cell>
          <cell r="E241" t="str">
            <v>System supervisory equipment</v>
          </cell>
          <cell r="F241">
            <v>1980</v>
          </cell>
        </row>
        <row r="242">
          <cell r="A242" t="str">
            <v>SA63 - FIXED ASSET Furniture and Fixtures (154000)</v>
          </cell>
          <cell r="B242" t="str">
            <v>SA63</v>
          </cell>
          <cell r="C242" t="str">
            <v>FIXED ASSET Furniture and Fixtures (154000)</v>
          </cell>
          <cell r="D242">
            <v>154000</v>
          </cell>
          <cell r="E242" t="str">
            <v>Furniture and fixtures</v>
          </cell>
          <cell r="F242">
            <v>1915</v>
          </cell>
        </row>
        <row r="243">
          <cell r="A243" t="str">
            <v>SA66 - FIXED ASSET Computer Software (154500)</v>
          </cell>
          <cell r="B243" t="str">
            <v>SA66</v>
          </cell>
          <cell r="C243" t="str">
            <v>FIXED ASSET Computer Software (154500)</v>
          </cell>
          <cell r="D243">
            <v>154500</v>
          </cell>
          <cell r="E243" t="str">
            <v>Computer software</v>
          </cell>
          <cell r="F243">
            <v>1925</v>
          </cell>
        </row>
        <row r="244">
          <cell r="A244" t="str">
            <v>SA65 - FIXED ASSET Computer Hardware (155000)</v>
          </cell>
          <cell r="B244" t="str">
            <v>SA65</v>
          </cell>
          <cell r="C244" t="str">
            <v>FIXED ASSET Computer Hardware (155000)</v>
          </cell>
          <cell r="D244">
            <v>155000</v>
          </cell>
          <cell r="E244" t="str">
            <v>Computer hardware</v>
          </cell>
          <cell r="F244">
            <v>1920</v>
          </cell>
        </row>
        <row r="245">
          <cell r="A245" t="str">
            <v>SA3 - FIXED ASSETS - Vehicle (157000)</v>
          </cell>
          <cell r="B245" t="str">
            <v>SA3</v>
          </cell>
          <cell r="C245" t="str">
            <v>FIXED ASSETS - Vehicle (157000)</v>
          </cell>
          <cell r="D245">
            <v>157000</v>
          </cell>
          <cell r="E245" t="str">
            <v>Vehicles</v>
          </cell>
          <cell r="F245">
            <v>1930</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9917</v>
          </cell>
          <cell r="B2115" t="str">
            <v>CDM Clearing Account</v>
          </cell>
        </row>
        <row r="2116">
          <cell r="A2116">
            <v>9920</v>
          </cell>
          <cell r="B2116" t="str">
            <v>Atria Clearing Account</v>
          </cell>
        </row>
        <row r="2117">
          <cell r="A2117">
            <v>9950</v>
          </cell>
          <cell r="B2117" t="str">
            <v>Water and Sewer Clearing Account</v>
          </cell>
        </row>
        <row r="2118">
          <cell r="A2118">
            <v>9951</v>
          </cell>
          <cell r="B2118" t="str">
            <v>Daffron Legacy Clearing Account</v>
          </cell>
        </row>
        <row r="2119">
          <cell r="A2119">
            <v>9996</v>
          </cell>
          <cell r="B2119" t="str">
            <v>City Call Centre Clearing</v>
          </cell>
        </row>
        <row r="2120">
          <cell r="A2120">
            <v>9997</v>
          </cell>
          <cell r="B2120" t="str">
            <v>Regulatory Clearing</v>
          </cell>
        </row>
        <row r="2121">
          <cell r="A2121">
            <v>9998</v>
          </cell>
          <cell r="B2121"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row r="13">
          <cell r="A13" t="str">
            <v>100-101</v>
          </cell>
        </row>
      </sheetData>
      <sheetData sheetId="11"/>
      <sheetData sheetId="12"/>
      <sheetData sheetId="13"/>
      <sheetData sheetId="14"/>
      <sheetData sheetId="15"/>
      <sheetData sheetId="16"/>
      <sheetData sheetId="17">
        <row r="8">
          <cell r="J8" t="str">
            <v>Row Labels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cell r="C2" t="str">
            <v>Brampton Rate Zone</v>
          </cell>
        </row>
        <row r="3">
          <cell r="A3" t="str">
            <v>Atikokan Hydro Inc.</v>
          </cell>
          <cell r="C3" t="str">
            <v>Enersource Rate Zone</v>
          </cell>
        </row>
        <row r="4">
          <cell r="A4" t="str">
            <v>Bluewater Power Distribution Corporation</v>
          </cell>
          <cell r="C4" t="str">
            <v>Horizon Rate Zone</v>
          </cell>
        </row>
        <row r="5">
          <cell r="A5" t="str">
            <v>Brantford Power Inc.</v>
          </cell>
          <cell r="C5" t="str">
            <v>PowerStream Rate Zone</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row>
        <row r="15">
          <cell r="A15" t="str">
            <v>EnWin Utilities Ltd.</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row r="14">
          <cell r="C14">
            <v>2016</v>
          </cell>
        </row>
        <row r="25">
          <cell r="C25">
            <v>101</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58620815.729999997</v>
          </cell>
        </row>
        <row r="113">
          <cell r="P113">
            <v>30934596.326091953</v>
          </cell>
        </row>
      </sheetData>
      <sheetData sheetId="20">
        <row r="109">
          <cell r="F109">
            <v>58620815.729999997</v>
          </cell>
        </row>
        <row r="113">
          <cell r="P113">
            <v>30934596.326091953</v>
          </cell>
        </row>
      </sheetData>
      <sheetData sheetId="21"/>
      <sheetData sheetId="22">
        <row r="12">
          <cell r="F12">
            <v>331461</v>
          </cell>
        </row>
        <row r="13">
          <cell r="F13">
            <v>2689802037</v>
          </cell>
        </row>
        <row r="14">
          <cell r="F14">
            <v>2</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cell r="C2" t="str">
            <v>Brampton Rate Zone</v>
          </cell>
        </row>
        <row r="3">
          <cell r="A3" t="str">
            <v>Atikokan Hydro Inc.</v>
          </cell>
          <cell r="C3" t="str">
            <v>Enersource Rate Zone</v>
          </cell>
        </row>
        <row r="4">
          <cell r="A4" t="str">
            <v>Bluewater Power Distribution Corporation</v>
          </cell>
          <cell r="C4" t="str">
            <v>Horizon Rate Zone</v>
          </cell>
        </row>
        <row r="5">
          <cell r="A5" t="str">
            <v>Brantford Power Inc.</v>
          </cell>
          <cell r="C5" t="str">
            <v>PowerStream Rate Zone</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row>
        <row r="15">
          <cell r="A15" t="str">
            <v>EnWin Utilities Ltd.</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row r="14">
          <cell r="C14">
            <v>2016</v>
          </cell>
        </row>
        <row r="25">
          <cell r="C25">
            <v>101</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58620815.729999997</v>
          </cell>
        </row>
      </sheetData>
      <sheetData sheetId="20">
        <row r="109">
          <cell r="F109">
            <v>58620815.729999997</v>
          </cell>
        </row>
      </sheetData>
      <sheetData sheetId="21"/>
      <sheetData sheetId="22">
        <row r="12">
          <cell r="F12">
            <v>331461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sheetName val="7. CBR Alloc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10th Percentile"/>
    </sheetNames>
    <sheetDataSet>
      <sheetData sheetId="0" refreshError="1"/>
      <sheetData sheetId="1">
        <row r="9">
          <cell r="C9">
            <v>1.036</v>
          </cell>
        </row>
      </sheetData>
      <sheetData sheetId="2" refreshError="1"/>
      <sheetData sheetId="3">
        <row r="26">
          <cell r="B2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8">
          <cell r="B2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0">
          <cell r="B30" t="str">
            <v>MONTHLY RATES AND CHARGES – Delivery Component</v>
          </cell>
        </row>
        <row r="32">
          <cell r="A32" t="str">
            <v>R_F</v>
          </cell>
          <cell r="B32" t="str">
            <v>Service Charge</v>
          </cell>
          <cell r="C32" t="str">
            <v>$</v>
          </cell>
          <cell r="D32">
            <v>19.11</v>
          </cell>
        </row>
        <row r="33">
          <cell r="B33" t="str">
            <v>Rate Rider for Smart Metering Entity Charge – effective until October 31, 2018</v>
          </cell>
          <cell r="C33" t="str">
            <v>$</v>
          </cell>
          <cell r="D33">
            <v>0.79</v>
          </cell>
        </row>
        <row r="34">
          <cell r="A34" t="str">
            <v>R_ICMF</v>
          </cell>
          <cell r="B34" t="str">
            <v>Rate Rider for Recovery of Incremental Capital Module Costs – in effect until the effective date of the next cost of service-based rate order</v>
          </cell>
          <cell r="C34" t="str">
            <v>$</v>
          </cell>
          <cell r="D34">
            <v>0.6</v>
          </cell>
        </row>
        <row r="35">
          <cell r="A35" t="str">
            <v>R_V</v>
          </cell>
          <cell r="B35" t="str">
            <v>Distribution Volumetric Rate</v>
          </cell>
          <cell r="C35" t="str">
            <v>$/kWh</v>
          </cell>
          <cell r="D35">
            <v>6.8999999999999999E-3</v>
          </cell>
        </row>
        <row r="36">
          <cell r="A36" t="str">
            <v>R_GA16</v>
          </cell>
          <cell r="B36" t="str">
            <v>Rate Rider for Disposition of Global Adjustment Account (2018) - effective until December 31, 2017
      Applicable only for Non-RPP Customers</v>
          </cell>
          <cell r="C36" t="str">
            <v>$/kWh</v>
          </cell>
          <cell r="D36">
            <v>1.2999999999999999E-3</v>
          </cell>
        </row>
        <row r="37">
          <cell r="A37" t="str">
            <v>R_DVA16</v>
          </cell>
          <cell r="B37" t="str">
            <v>Rate Rider for Disposition of Deferral/Variance Accounts (2018) - effective until December 31, 2017</v>
          </cell>
          <cell r="C37" t="str">
            <v>$/kWh</v>
          </cell>
          <cell r="D37">
            <v>-2E-3</v>
          </cell>
        </row>
        <row r="38">
          <cell r="A38" t="str">
            <v>R_LV</v>
          </cell>
          <cell r="B38" t="str">
            <v>Low Voltage Service Rate</v>
          </cell>
          <cell r="C38" t="str">
            <v>$/kWh</v>
          </cell>
          <cell r="D38">
            <v>2.0000000000000001E-4</v>
          </cell>
        </row>
        <row r="39">
          <cell r="A39" t="str">
            <v>R_CBR16</v>
          </cell>
          <cell r="B39" t="str">
            <v>Rate Rider for Disposition of  Wholesale Market Service Sub-account CBR Class B (2017) - effective until  December 31, 2017</v>
          </cell>
          <cell r="C39" t="str">
            <v>$/kWh</v>
          </cell>
          <cell r="D39">
            <v>2.9999999999999997E-4</v>
          </cell>
        </row>
        <row r="40">
          <cell r="A40" t="str">
            <v>R_TN</v>
          </cell>
          <cell r="B40" t="str">
            <v>Retail Transmission Rate – Network Service Rate</v>
          </cell>
          <cell r="C40" t="str">
            <v>$/kWh</v>
          </cell>
          <cell r="D40">
            <v>7.6E-3</v>
          </cell>
        </row>
        <row r="41">
          <cell r="A41" t="str">
            <v>R_TC</v>
          </cell>
          <cell r="B41" t="str">
            <v>Retail Transmission Rate – Line and Transformation Connection Service Rate</v>
          </cell>
          <cell r="C41" t="str">
            <v>$/kWh</v>
          </cell>
          <cell r="D41">
            <v>6.3E-3</v>
          </cell>
        </row>
        <row r="43">
          <cell r="B43" t="str">
            <v>MONTHLY RATES AND CHARGES – Regulatory Component</v>
          </cell>
        </row>
        <row r="45">
          <cell r="B45" t="str">
            <v>Wholesale Market Service Rate (WMS) - Not including CBR</v>
          </cell>
          <cell r="C45" t="str">
            <v>$/kWh</v>
          </cell>
          <cell r="D45">
            <v>3.2000000000000002E-3</v>
          </cell>
        </row>
        <row r="46">
          <cell r="B46" t="str">
            <v>Capacity Based Recovery (CBR) - Applicable for Class B Customers</v>
          </cell>
          <cell r="C46" t="str">
            <v>$/kWh</v>
          </cell>
          <cell r="D46">
            <v>4.0000000000000002E-4</v>
          </cell>
        </row>
        <row r="47">
          <cell r="B47" t="str">
            <v>Rural or Remote Electricity Rate Protection Charge (RRRP)</v>
          </cell>
          <cell r="C47" t="str">
            <v>$/kWh</v>
          </cell>
          <cell r="D47">
            <v>2.0999999999999999E-3</v>
          </cell>
        </row>
        <row r="48">
          <cell r="B48" t="str">
            <v>Ontario Electricity Support Program Charge (OESP)</v>
          </cell>
          <cell r="C48" t="str">
            <v>$/kWh</v>
          </cell>
          <cell r="D48">
            <v>0</v>
          </cell>
        </row>
        <row r="49">
          <cell r="B49" t="str">
            <v>Standard Supply Service – Administrative Charge (if applicable)</v>
          </cell>
          <cell r="C49" t="str">
            <v>$</v>
          </cell>
          <cell r="D49">
            <v>0.25</v>
          </cell>
        </row>
        <row r="50">
          <cell r="B50" t="str">
            <v>ONTARIO ELECTRICITY SUPPORT PROGRAM RECIPIENTS</v>
          </cell>
        </row>
        <row r="51">
          <cell r="B51" t="str">
            <v>In addition to the charges specified on page 1 of this tariff of rates and charges, the following credits are to be applied to eligible residential customers.</v>
          </cell>
        </row>
        <row r="53">
          <cell r="B53" t="str">
            <v>APPLICATION</v>
          </cell>
        </row>
        <row r="55">
          <cell r="B55" t="str">
            <v>The application of the credits is in accordance with the Distribution System Code (Section 9) and subsection 79.2 of the Ontario Energy Board Act, 1998.</v>
          </cell>
        </row>
        <row r="56">
          <cell r="B56" t="str">
            <v>The application of these credits shall be in accordance with the Licence of the Distributor and any Code or Order of the Ontario Energy Board, and amendments thereto as approved by the Ontario Energy Board, which may be applicable to the administration of this schedule.</v>
          </cell>
        </row>
        <row r="57">
          <cell r="B57" t="str">
            <v>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v>
          </cell>
        </row>
        <row r="59">
          <cell r="B59" t="str">
            <v>MONTHLY RATES AND CHARGES</v>
          </cell>
        </row>
        <row r="62">
          <cell r="B62" t="str">
            <v xml:space="preserve">Class A </v>
          </cell>
        </row>
        <row r="63">
          <cell r="B63" t="str">
            <v>(a)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v>
          </cell>
        </row>
        <row r="64">
          <cell r="B64" t="str">
            <v xml:space="preserve">OESP Credit </v>
          </cell>
          <cell r="C64" t="str">
            <v>$</v>
          </cell>
          <cell r="D64">
            <v>-30</v>
          </cell>
        </row>
        <row r="66">
          <cell r="B66" t="str">
            <v xml:space="preserve">Class B </v>
          </cell>
        </row>
        <row r="67">
          <cell r="B67" t="str">
            <v>(a)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v>
          </cell>
        </row>
        <row r="68">
          <cell r="B68" t="str">
            <v xml:space="preserve">OESP Credit </v>
          </cell>
          <cell r="C68" t="str">
            <v>$</v>
          </cell>
          <cell r="D68">
            <v>-34</v>
          </cell>
        </row>
        <row r="70">
          <cell r="B70" t="str">
            <v xml:space="preserve">Class C </v>
          </cell>
        </row>
        <row r="71">
          <cell r="B71" t="str">
            <v>(a)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v>
          </cell>
        </row>
        <row r="72">
          <cell r="B72" t="str">
            <v xml:space="preserve">OESP Credit </v>
          </cell>
          <cell r="C72" t="str">
            <v>$</v>
          </cell>
          <cell r="D72">
            <v>-38</v>
          </cell>
        </row>
        <row r="74">
          <cell r="B74" t="str">
            <v xml:space="preserve">Class D </v>
          </cell>
        </row>
        <row r="75">
          <cell r="B75" t="str">
            <v>(a) account-holders with a household income of $28,000 or less living in a household of five persons; and
(b) account-holders with a household income of between $28,001 and $39,000 living in a household of six persons;
but does not include account-holders in Class H.</v>
          </cell>
        </row>
        <row r="76">
          <cell r="B76" t="str">
            <v xml:space="preserve">OESP Credit </v>
          </cell>
          <cell r="C76" t="str">
            <v>$</v>
          </cell>
          <cell r="D76">
            <v>-42</v>
          </cell>
        </row>
        <row r="78">
          <cell r="B78" t="str">
            <v xml:space="preserve">Class E </v>
          </cell>
        </row>
        <row r="79">
          <cell r="B79" t="str">
            <v>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80">
          <cell r="B80" t="str">
            <v xml:space="preserve">OESP Credit </v>
          </cell>
          <cell r="C80" t="str">
            <v>$</v>
          </cell>
          <cell r="D80">
            <v>-45</v>
          </cell>
        </row>
        <row r="82">
          <cell r="B82" t="str">
            <v xml:space="preserve">Class F </v>
          </cell>
        </row>
        <row r="83">
          <cell r="B83" t="str">
            <v>(a)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v>
          </cell>
        </row>
        <row r="84">
          <cell r="B84" t="str">
            <v>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v>
          </cell>
        </row>
        <row r="85">
          <cell r="B85" t="str">
            <v xml:space="preserve">OESP Credit </v>
          </cell>
          <cell r="C85" t="str">
            <v>$</v>
          </cell>
          <cell r="D85">
            <v>-50</v>
          </cell>
        </row>
        <row r="87">
          <cell r="B87" t="str">
            <v xml:space="preserve">Class G </v>
          </cell>
        </row>
        <row r="88">
          <cell r="B88" t="str">
            <v>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89">
          <cell r="B89" t="str">
            <v xml:space="preserve">OESP Credit </v>
          </cell>
          <cell r="C89" t="str">
            <v>$</v>
          </cell>
          <cell r="D89">
            <v>-55</v>
          </cell>
        </row>
        <row r="91">
          <cell r="B91" t="str">
            <v xml:space="preserve">Class H </v>
          </cell>
        </row>
        <row r="92">
          <cell r="B92" t="str">
            <v>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v>
          </cell>
        </row>
        <row r="93">
          <cell r="B93" t="str">
            <v xml:space="preserve">OESP Credit </v>
          </cell>
          <cell r="C93" t="str">
            <v>$</v>
          </cell>
          <cell r="D93">
            <v>-60</v>
          </cell>
        </row>
        <row r="95">
          <cell r="B95" t="str">
            <v xml:space="preserve">Class I </v>
          </cell>
        </row>
        <row r="96">
          <cell r="B96" t="str">
            <v>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97">
          <cell r="B97" t="str">
            <v xml:space="preserve">OESP Credit </v>
          </cell>
          <cell r="C97" t="str">
            <v>$</v>
          </cell>
          <cell r="D97">
            <v>-75</v>
          </cell>
        </row>
        <row r="98">
          <cell r="B98" t="str">
            <v>GENERAL SERVICE LESS THAN 50 KW SERVICE CLASSIFICATION</v>
          </cell>
        </row>
        <row r="99">
          <cell r="B99" t="str">
            <v>This classification refers to a non-residential account whose monthly average peak demand is less than, or is forecast to be less than, 50 kW.  Further servicing details are available in the distributor’s Conditions of Service.</v>
          </cell>
        </row>
        <row r="101">
          <cell r="B101" t="str">
            <v>APPLICATION</v>
          </cell>
        </row>
        <row r="103">
          <cell r="B10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05">
          <cell r="B10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07">
          <cell r="B107"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09">
          <cell r="B10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11">
          <cell r="B111" t="str">
            <v>MONTHLY RATES AND CHARGES – Delivery Component</v>
          </cell>
        </row>
        <row r="113">
          <cell r="A113" t="str">
            <v>GSL_F</v>
          </cell>
          <cell r="B113" t="str">
            <v>Service Charge</v>
          </cell>
          <cell r="C113" t="str">
            <v>$</v>
          </cell>
          <cell r="D113">
            <v>43.6</v>
          </cell>
        </row>
        <row r="114">
          <cell r="B114" t="str">
            <v>Rate Rider for Smart Metering Entity Charge – effective until October 31, 2018</v>
          </cell>
          <cell r="C114" t="str">
            <v>$</v>
          </cell>
          <cell r="D114">
            <v>0.79</v>
          </cell>
        </row>
        <row r="115">
          <cell r="A115" t="str">
            <v>GSL_ICMF</v>
          </cell>
          <cell r="B115" t="str">
            <v>Rate Rider for Recovery of Incremental Capital Module Costs – in effect until the effective date of the next cost of service-based rate order</v>
          </cell>
          <cell r="C115" t="str">
            <v>$</v>
          </cell>
          <cell r="D115">
            <v>1.1000000000000001</v>
          </cell>
        </row>
        <row r="116">
          <cell r="A116" t="str">
            <v>GSL_V</v>
          </cell>
          <cell r="B116" t="str">
            <v>Distribution Volumetric Rate</v>
          </cell>
          <cell r="C116" t="str">
            <v>$/kWh</v>
          </cell>
          <cell r="D116">
            <v>1.2699999999999999E-2</v>
          </cell>
        </row>
        <row r="117">
          <cell r="A117" t="str">
            <v>GSL_GA16</v>
          </cell>
          <cell r="B117" t="str">
            <v>Rate Rider for Disposition of Global Adjustment Account (2018) - effective until December 31, 2017
      Applicable only for Non-RPP Customers</v>
          </cell>
          <cell r="C117" t="str">
            <v>$/kWh</v>
          </cell>
          <cell r="D117">
            <v>1.2999999999999999E-3</v>
          </cell>
        </row>
        <row r="118">
          <cell r="A118" t="str">
            <v>GSL_DVA16</v>
          </cell>
          <cell r="B118" t="str">
            <v>Rate Rider for Disposition of Deferral/Variance Accounts (2018) - effective until December 31, 2017</v>
          </cell>
          <cell r="C118" t="str">
            <v>$/kWh</v>
          </cell>
          <cell r="D118">
            <v>-2E-3</v>
          </cell>
        </row>
        <row r="119">
          <cell r="A119" t="str">
            <v>GSL_LV</v>
          </cell>
          <cell r="B119" t="str">
            <v>Low Voltage Service Rate</v>
          </cell>
          <cell r="C119" t="str">
            <v>$/kWh</v>
          </cell>
          <cell r="D119">
            <v>2.0000000000000001E-4</v>
          </cell>
        </row>
        <row r="120">
          <cell r="A120" t="str">
            <v>GSL_ICMV</v>
          </cell>
          <cell r="B120" t="str">
            <v>Rate Rider for Recovery of Incremental Capital Module Costs – in effect until the effective date of the next cost of service-based rate order</v>
          </cell>
          <cell r="C120" t="str">
            <v>$/kWh</v>
          </cell>
          <cell r="D120">
            <v>2.9999999999999997E-4</v>
          </cell>
        </row>
        <row r="121">
          <cell r="A121" t="str">
            <v>GSL_CBR16</v>
          </cell>
          <cell r="B121" t="str">
            <v>Rate Rider for Disposition of  Wholesale Market Service Sub-account CBR Class B (2017) - effective until  December 31, 2017</v>
          </cell>
          <cell r="C121" t="str">
            <v>$/kWh</v>
          </cell>
          <cell r="D121">
            <v>2.9999999999999997E-4</v>
          </cell>
        </row>
        <row r="122">
          <cell r="A122" t="str">
            <v>GSL_TN</v>
          </cell>
          <cell r="B122" t="str">
            <v>Retail Transmission Rate – Network Service Rate</v>
          </cell>
          <cell r="C122" t="str">
            <v>$/kWh</v>
          </cell>
          <cell r="D122">
            <v>7.1000000000000004E-3</v>
          </cell>
        </row>
        <row r="123">
          <cell r="A123" t="str">
            <v>GSL_TC</v>
          </cell>
          <cell r="B123" t="str">
            <v>Retail Transmission Rate – Line and Transformation Connection Service Rate</v>
          </cell>
          <cell r="C123" t="str">
            <v>$/kWh</v>
          </cell>
          <cell r="D123">
            <v>5.7000000000000002E-3</v>
          </cell>
        </row>
        <row r="125">
          <cell r="B125" t="str">
            <v>MONTHLY RATES AND CHARGES – Regulatory Component</v>
          </cell>
        </row>
        <row r="127">
          <cell r="B127" t="str">
            <v>Wholesale Market Service Rate (WMS) - Not including CBR</v>
          </cell>
          <cell r="C127" t="str">
            <v>$/kWh</v>
          </cell>
          <cell r="D127">
            <v>3.2000000000000002E-3</v>
          </cell>
        </row>
        <row r="128">
          <cell r="B128" t="str">
            <v>Capacity Based Recovery (CBR) - Applicable for Class B Customers</v>
          </cell>
          <cell r="C128" t="str">
            <v>$/kWh</v>
          </cell>
          <cell r="D128">
            <v>4.0000000000000002E-4</v>
          </cell>
        </row>
        <row r="129">
          <cell r="B129" t="str">
            <v>Rural or Remote Electricity Rate Protection Charge (RRRP)</v>
          </cell>
          <cell r="C129" t="str">
            <v>$/kWh</v>
          </cell>
          <cell r="D129">
            <v>2.0999999999999999E-3</v>
          </cell>
        </row>
        <row r="130">
          <cell r="B130" t="str">
            <v>Ontario Electricity Support Program Charge (OESP)</v>
          </cell>
          <cell r="C130" t="str">
            <v>$/kWh</v>
          </cell>
          <cell r="D130">
            <v>0</v>
          </cell>
        </row>
        <row r="131">
          <cell r="B131" t="str">
            <v>Standard Supply Service – Administrative Charge (if applicable)</v>
          </cell>
          <cell r="C131" t="str">
            <v>$</v>
          </cell>
          <cell r="D131">
            <v>0.25</v>
          </cell>
        </row>
        <row r="132">
          <cell r="B132" t="str">
            <v>GENERAL SERVICE 50 TO 499 KW SERVICE CLASSIFICATION</v>
          </cell>
        </row>
        <row r="133">
          <cell r="B133" t="str">
            <v xml:space="preserve">This classification refers to a non-residential account whose monthly average peak demand is equal to or greater than, or is forecast to be equal to or greater than, 50 kW but less than 500 kW.  Further servicing details are available in the distributor’s Conditions of Service. </v>
          </cell>
        </row>
        <row r="135">
          <cell r="B135" t="str">
            <v>APPLICATION</v>
          </cell>
        </row>
        <row r="137">
          <cell r="B13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39">
          <cell r="B13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41">
          <cell r="B14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43">
          <cell r="B14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44">
          <cell r="B144" t="str">
            <v>Billing demands are established at the greater of 100% of the kW, or 90% of the kVA amounts.</v>
          </cell>
        </row>
        <row r="146">
          <cell r="B146" t="str">
            <v>MONTHLY RATES AND CHARGES – Delivery Component</v>
          </cell>
        </row>
        <row r="148">
          <cell r="A148" t="str">
            <v>GS50_499_F</v>
          </cell>
          <cell r="B148" t="str">
            <v>Service Charge</v>
          </cell>
          <cell r="C148" t="str">
            <v>$</v>
          </cell>
          <cell r="D148">
            <v>76.790000000000006</v>
          </cell>
        </row>
        <row r="149">
          <cell r="A149" t="str">
            <v>GS50_499_ICMF</v>
          </cell>
          <cell r="B149" t="str">
            <v>Rate Rider for Recovery of Incremental Capital Module Costs – in effect until the effective date of the next cost of service-based rate order</v>
          </cell>
          <cell r="C149" t="str">
            <v>$</v>
          </cell>
          <cell r="D149">
            <v>1.93</v>
          </cell>
        </row>
        <row r="150">
          <cell r="A150" t="str">
            <v>GS50_499_V</v>
          </cell>
          <cell r="B150" t="str">
            <v>Distribution Volumetric Rate</v>
          </cell>
          <cell r="C150" t="str">
            <v>$/kW</v>
          </cell>
          <cell r="D150">
            <v>4.6212999999999997</v>
          </cell>
        </row>
        <row r="151">
          <cell r="A151" t="str">
            <v>GS50_499_GA16</v>
          </cell>
          <cell r="B151" t="str">
            <v>Rate Rider for Disposition of Global Adjustment Account (2018) - effective until December 31, 2017
      Applicable only for Non-RPP Customers</v>
          </cell>
          <cell r="C151" t="str">
            <v>$/kWh</v>
          </cell>
          <cell r="D151">
            <v>1.2999999999999999E-3</v>
          </cell>
        </row>
        <row r="152">
          <cell r="A152" t="str">
            <v>GS50_499_DVA_nonWMP</v>
          </cell>
          <cell r="B152" t="str">
            <v>Rate Rider for Disposition of Deferral/Variance Accounts (2018) - effective until December 31, 2017
      Applicable only for Non-Wholesale Market Participants</v>
          </cell>
          <cell r="C152" t="str">
            <v>$/kW</v>
          </cell>
          <cell r="D152">
            <v>-0.72270000000000001</v>
          </cell>
        </row>
        <row r="153">
          <cell r="A153" t="str">
            <v>GS50_499_DVA16</v>
          </cell>
          <cell r="B153" t="str">
            <v>Rate Rider for Disposition of Deferral/Variance Accounts (2018) - effective until December 31, 2017</v>
          </cell>
          <cell r="C153" t="str">
            <v>$/kW</v>
          </cell>
          <cell r="D153">
            <v>2.9100000000000001E-2</v>
          </cell>
        </row>
        <row r="154">
          <cell r="A154" t="str">
            <v>GS50_499_LV</v>
          </cell>
          <cell r="B154" t="str">
            <v>Low Voltage Service Rate</v>
          </cell>
          <cell r="C154" t="str">
            <v>$/kW</v>
          </cell>
          <cell r="D154">
            <v>8.0199999999999994E-2</v>
          </cell>
        </row>
        <row r="155">
          <cell r="A155" t="str">
            <v>GS50_499_ICMV</v>
          </cell>
          <cell r="B155" t="str">
            <v>Rate Rider for Recovery of Incremental Capital Module Costs – in effect until the effective date of the next cost of service-based rate order</v>
          </cell>
          <cell r="C155" t="str">
            <v>$/kW</v>
          </cell>
          <cell r="D155">
            <v>0.1163</v>
          </cell>
        </row>
        <row r="156">
          <cell r="A156" t="str">
            <v>GS50_499_CBR16</v>
          </cell>
          <cell r="B156" t="str">
            <v>Rate Rider for Disposition of  Wholesale Market Service Sub-account CBR Class B (2017) - effective until  31/12/2017     Applicable only for Non-Wholesale Market Participants</v>
          </cell>
          <cell r="C156" t="str">
            <v>$/kW</v>
          </cell>
          <cell r="D156">
            <v>9.9400000000000002E-2</v>
          </cell>
        </row>
        <row r="157">
          <cell r="A157" t="str">
            <v>GS50_499_TN</v>
          </cell>
          <cell r="B157" t="str">
            <v>Retail Transmission Rate – Network Service Rate</v>
          </cell>
          <cell r="C157" t="str">
            <v>$/kW</v>
          </cell>
          <cell r="D157">
            <v>2.7431000000000001</v>
          </cell>
        </row>
        <row r="158">
          <cell r="A158" t="str">
            <v>GS50_499_TC</v>
          </cell>
          <cell r="B158" t="str">
            <v>Retail Transmission Rate – Line and Transformation Connection Service Rate</v>
          </cell>
          <cell r="C158" t="str">
            <v>$/kW</v>
          </cell>
          <cell r="D158">
            <v>2.2543000000000002</v>
          </cell>
        </row>
        <row r="160">
          <cell r="B160" t="str">
            <v>MONTHLY RATES AND CHARGES – Regulatory Component</v>
          </cell>
        </row>
        <row r="162">
          <cell r="B162" t="str">
            <v>Wholesale Market Service Rate (WMS) - Not including CBR</v>
          </cell>
          <cell r="C162" t="str">
            <v>$/kWh</v>
          </cell>
          <cell r="D162">
            <v>3.2000000000000002E-3</v>
          </cell>
        </row>
        <row r="163">
          <cell r="B163" t="str">
            <v>Capacity Based Recovery (CBR) - Applicable for Class B Customers</v>
          </cell>
          <cell r="C163" t="str">
            <v>$/kWh</v>
          </cell>
          <cell r="D163">
            <v>4.0000000000000002E-4</v>
          </cell>
        </row>
        <row r="164">
          <cell r="B164" t="str">
            <v>Rural or Remote Electricity Rate Protection Charge (RRRP)</v>
          </cell>
          <cell r="C164" t="str">
            <v>$/kWh</v>
          </cell>
          <cell r="D164">
            <v>2.0999999999999999E-3</v>
          </cell>
        </row>
        <row r="165">
          <cell r="B165" t="str">
            <v>Ontario Electricity Support Program Charge (OESP)</v>
          </cell>
          <cell r="C165" t="str">
            <v>$/kWh</v>
          </cell>
          <cell r="D165">
            <v>0</v>
          </cell>
        </row>
        <row r="166">
          <cell r="B166" t="str">
            <v>Standard Supply Service – Administrative Charge (if applicable)</v>
          </cell>
          <cell r="C166" t="str">
            <v>$</v>
          </cell>
          <cell r="D166">
            <v>0.25</v>
          </cell>
        </row>
        <row r="167">
          <cell r="B167" t="str">
            <v>GENERAL SERVICE 500 TO 4,999 KW SERVICE CLASSIFICATION</v>
          </cell>
        </row>
        <row r="168">
          <cell r="B168" t="str">
            <v>This classification refers to a non-residential account whose monthly average peak demand is equal to or greater than, or is forecast to be equal to or greater than, 500 kW but less than 5,000 kW.  Further servicing details are available in the distributor’s Conditions of Service. Class A and Class B consumers are defined in accordance with O.Reg. 429/04.</v>
          </cell>
        </row>
        <row r="170">
          <cell r="B170" t="str">
            <v>APPLICATION</v>
          </cell>
        </row>
        <row r="172">
          <cell r="B17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74">
          <cell r="B174"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76">
          <cell r="B17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78">
          <cell r="B17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79">
          <cell r="B179" t="str">
            <v>Billing demands are established at the greater of 100% of the kW, or 90% of the kVA amounts.</v>
          </cell>
        </row>
        <row r="181">
          <cell r="B181" t="str">
            <v>MONTHLY RATES AND CHARGES – Delivery Component</v>
          </cell>
        </row>
        <row r="183">
          <cell r="A183" t="str">
            <v>GS500_F</v>
          </cell>
          <cell r="B183" t="str">
            <v>Service Charge</v>
          </cell>
          <cell r="C183" t="str">
            <v>$</v>
          </cell>
          <cell r="D183">
            <v>1748.68</v>
          </cell>
        </row>
        <row r="184">
          <cell r="A184" t="str">
            <v>GS500_ICMF</v>
          </cell>
          <cell r="B184" t="str">
            <v>Rate Rider for Recovery of Incremental Capital Module Costs – in effect until the effective date of the next cost of service-based rate order</v>
          </cell>
          <cell r="C184" t="str">
            <v>$</v>
          </cell>
          <cell r="D184">
            <v>44</v>
          </cell>
        </row>
        <row r="185">
          <cell r="A185" t="str">
            <v>GS500_V</v>
          </cell>
          <cell r="B185" t="str">
            <v>Distribution Volumetric Rate</v>
          </cell>
          <cell r="C185" t="str">
            <v>$/kW</v>
          </cell>
          <cell r="D185">
            <v>2.3780000000000001</v>
          </cell>
        </row>
        <row r="186">
          <cell r="A186" t="str">
            <v>GS500_GA16</v>
          </cell>
          <cell r="B186" t="str">
            <v>Rate Rider for Disposition of Global Adjustment Account (2018) - effective until December 31, 2017
      Applicable only for Non-RPP Customers</v>
          </cell>
          <cell r="C186" t="str">
            <v>$/kWh</v>
          </cell>
          <cell r="D186">
            <v>1.2999999999999999E-3</v>
          </cell>
        </row>
        <row r="187">
          <cell r="A187" t="str">
            <v>GS500_DVA_nonWMP</v>
          </cell>
          <cell r="B187" t="str">
            <v>Rate Rider for Disposition of Deferral/Variance Accounts (2018) - effective until December 31, 2017
      Applicable only for Non-Wholesale Market Participants</v>
          </cell>
          <cell r="C187" t="str">
            <v>$/kW</v>
          </cell>
          <cell r="D187">
            <v>-0.90280000000000005</v>
          </cell>
        </row>
        <row r="188">
          <cell r="A188" t="str">
            <v>GS500_DVA16</v>
          </cell>
          <cell r="B188" t="str">
            <v>Rate Rider for Disposition of Deferral/Variance Accounts (2018) - effective until December 31, 2017</v>
          </cell>
          <cell r="C188" t="str">
            <v>$/kW</v>
          </cell>
          <cell r="D188">
            <v>3.6499999999999998E-2</v>
          </cell>
        </row>
        <row r="189">
          <cell r="A189" t="str">
            <v>GS500_LV</v>
          </cell>
          <cell r="B189" t="str">
            <v>Low Voltage Service Rate</v>
          </cell>
          <cell r="C189" t="str">
            <v>$/kW</v>
          </cell>
          <cell r="D189">
            <v>7.8399999999999997E-2</v>
          </cell>
        </row>
        <row r="190">
          <cell r="A190" t="str">
            <v>GS500_ICMV</v>
          </cell>
          <cell r="B190" t="str">
            <v>Rate Rider for Recovery of Incremental Capital Module Costs – in effect until the effective date of the next cost of service-based rate order</v>
          </cell>
          <cell r="C190" t="str">
            <v>$/kW</v>
          </cell>
          <cell r="D190">
            <v>5.9799999999999999E-2</v>
          </cell>
        </row>
        <row r="191">
          <cell r="A191" t="str">
            <v>GS500_CBR16</v>
          </cell>
          <cell r="B191" t="str">
            <v>Rate Rider for Disposition of  Wholesale Market Service Sub-account CBR Class B (2017) - effective until  31/12/2017     Applicable only for Non-Wholesale Market Participants and Class B Customers</v>
          </cell>
          <cell r="C191" t="str">
            <v>$/kW</v>
          </cell>
          <cell r="D191">
            <v>0.1226</v>
          </cell>
        </row>
        <row r="192">
          <cell r="A192" t="str">
            <v>GS500_TN</v>
          </cell>
          <cell r="B192" t="str">
            <v xml:space="preserve">Retail Transmission Rate – Network Service Rate </v>
          </cell>
          <cell r="C192" t="str">
            <v>$/kW</v>
          </cell>
          <cell r="D192">
            <v>2.6539000000000001</v>
          </cell>
        </row>
        <row r="193">
          <cell r="A193" t="str">
            <v>GS500_TC</v>
          </cell>
          <cell r="B193" t="str">
            <v xml:space="preserve">Retail Transmission Rate – Line and Transformation Connection Service Rate </v>
          </cell>
          <cell r="C193" t="str">
            <v>$/kW</v>
          </cell>
          <cell r="D193">
            <v>2.2059000000000002</v>
          </cell>
        </row>
        <row r="195">
          <cell r="B195" t="str">
            <v>MONTHLY RATES AND CHARGES – Regulatory Component</v>
          </cell>
        </row>
        <row r="197">
          <cell r="B197" t="str">
            <v>Wholesale Market Service Rate (WMS) - Not including CBR</v>
          </cell>
          <cell r="C197" t="str">
            <v>$/kWh</v>
          </cell>
          <cell r="D197">
            <v>3.2000000000000002E-3</v>
          </cell>
        </row>
        <row r="198">
          <cell r="B198" t="str">
            <v>Capacity Based Recovery (CBR) - Applicable for Class B Customers</v>
          </cell>
          <cell r="C198" t="str">
            <v>$/kWh</v>
          </cell>
          <cell r="D198">
            <v>4.0000000000000002E-4</v>
          </cell>
        </row>
        <row r="199">
          <cell r="B199" t="str">
            <v>Rural or Remote Electricity Rate Protection Charge (RRRP)</v>
          </cell>
          <cell r="C199" t="str">
            <v>$/kWh</v>
          </cell>
          <cell r="D199">
            <v>2.0999999999999999E-3</v>
          </cell>
        </row>
        <row r="200">
          <cell r="B200" t="str">
            <v>Ontario Electricity Support Program Charge (OESP)</v>
          </cell>
          <cell r="C200" t="str">
            <v>$/kWh</v>
          </cell>
          <cell r="D200">
            <v>0</v>
          </cell>
        </row>
        <row r="201">
          <cell r="B201" t="str">
            <v>Standard Supply Service – Administrative Charge (if applicable)</v>
          </cell>
          <cell r="C201" t="str">
            <v>$</v>
          </cell>
          <cell r="D201">
            <v>0.25</v>
          </cell>
        </row>
        <row r="202">
          <cell r="B202" t="str">
            <v>LARGE USE SERVICE CLASSIFICATION</v>
          </cell>
        </row>
        <row r="203">
          <cell r="B203" t="str">
            <v>This classification refers to an account whose monthly average peak demand is equal to or greater than, or is forecast to be equal to or greater than, 5,000 kW.  Further servicing details are available in the distributor’s Conditions of Service. Class A and Class B consumers are defined in accordance with O.Reg. 429/04.</v>
          </cell>
        </row>
        <row r="205">
          <cell r="B205" t="str">
            <v>APPLICATION</v>
          </cell>
        </row>
        <row r="207">
          <cell r="B20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09">
          <cell r="B20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11">
          <cell r="B21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13">
          <cell r="B21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14">
          <cell r="B214" t="str">
            <v>Billing demands are established at the greater of 100% of the kW, or 90% of the kVA amounts.</v>
          </cell>
        </row>
        <row r="216">
          <cell r="B216" t="str">
            <v>MONTHLY RATES AND CHARGES – Delivery Component</v>
          </cell>
        </row>
        <row r="218">
          <cell r="A218" t="str">
            <v>LU_F</v>
          </cell>
          <cell r="B218" t="str">
            <v>Service Charge</v>
          </cell>
          <cell r="C218" t="str">
            <v>$</v>
          </cell>
          <cell r="D218">
            <v>13787.64</v>
          </cell>
        </row>
        <row r="219">
          <cell r="A219" t="str">
            <v>LU_ICMF</v>
          </cell>
          <cell r="B219" t="str">
            <v>Rate Rider for Recovery of Incremental Capital Module Costs – in effect until the effective date of the next cost of service-based rate order</v>
          </cell>
          <cell r="C219" t="str">
            <v>$</v>
          </cell>
          <cell r="D219">
            <v>346.9</v>
          </cell>
        </row>
        <row r="220">
          <cell r="A220" t="str">
            <v>LU_V</v>
          </cell>
          <cell r="B220" t="str">
            <v>Distribution Volumetric Rate</v>
          </cell>
          <cell r="C220" t="str">
            <v>$/kW</v>
          </cell>
          <cell r="D220">
            <v>2.9516</v>
          </cell>
        </row>
        <row r="221">
          <cell r="A221" t="str">
            <v>LU_GA16</v>
          </cell>
          <cell r="B221" t="str">
            <v>Rate Rider for Disposition of Global Adjustment Account (2018) - effective until December 31, 2017
      Applicable only for Non-RPP Customers</v>
          </cell>
          <cell r="C221" t="str">
            <v>$/kWh</v>
          </cell>
          <cell r="D221">
            <v>1.2999999999999999E-3</v>
          </cell>
        </row>
        <row r="222">
          <cell r="A222" t="str">
            <v>LU_DVA16</v>
          </cell>
          <cell r="B222" t="str">
            <v>Rate Rider for Disposition of Deferral/Variance Accounts (2018) - effective until December 31, 2017</v>
          </cell>
          <cell r="C222" t="str">
            <v>$/kW</v>
          </cell>
          <cell r="D222">
            <v>-1.0616000000000001</v>
          </cell>
        </row>
        <row r="223">
          <cell r="A223" t="str">
            <v>LU_LV</v>
          </cell>
          <cell r="B223" t="str">
            <v>Low Voltage Service Rate</v>
          </cell>
          <cell r="C223" t="str">
            <v>$/kW</v>
          </cell>
          <cell r="D223">
            <v>8.3799999999999999E-2</v>
          </cell>
        </row>
        <row r="224">
          <cell r="A224" t="str">
            <v>LU_ICMV</v>
          </cell>
          <cell r="B224" t="str">
            <v>Rate Rider for Recovery of Incremental Capital Module Costs – in effect until the effective date of the next cost of service-based rate order</v>
          </cell>
          <cell r="C224" t="str">
            <v>$/kW</v>
          </cell>
          <cell r="D224">
            <v>7.4300000000000005E-2</v>
          </cell>
        </row>
        <row r="225">
          <cell r="A225" t="str">
            <v>LU_CBR16</v>
          </cell>
          <cell r="B225" t="str">
            <v>Rate Rider for Disposition of  Wholesale Market Service Sub-account CBR Class B (2017) - effective until  31/12/2017     Applicable only for Class B Customers</v>
          </cell>
          <cell r="C225" t="str">
            <v>$/kW</v>
          </cell>
          <cell r="D225">
            <v>0.14510000000000001</v>
          </cell>
        </row>
        <row r="226">
          <cell r="A226" t="str">
            <v>LU_TN</v>
          </cell>
          <cell r="B226" t="str">
            <v>Retail Transmission Rate – Network Service Rate – Interval Metered</v>
          </cell>
          <cell r="C226" t="str">
            <v>$/kW</v>
          </cell>
          <cell r="D226">
            <v>2.8319999999999999</v>
          </cell>
        </row>
        <row r="227">
          <cell r="A227" t="str">
            <v>LU_TC</v>
          </cell>
          <cell r="B227" t="str">
            <v xml:space="preserve">Retail Transmission Rate – Line and Transformation Connection Service Rate – Interval Metered </v>
          </cell>
          <cell r="C227" t="str">
            <v>$/kW</v>
          </cell>
          <cell r="D227">
            <v>2.3559999999999999</v>
          </cell>
        </row>
        <row r="229">
          <cell r="B229" t="str">
            <v>MONTHLY RATES AND CHARGES – Regulatory Component</v>
          </cell>
        </row>
        <row r="231">
          <cell r="B231" t="str">
            <v>Wholesale Market Service Rate (WMS) - Not including CBR</v>
          </cell>
          <cell r="C231" t="str">
            <v>$/kWh</v>
          </cell>
          <cell r="D231">
            <v>3.2000000000000002E-3</v>
          </cell>
        </row>
        <row r="232">
          <cell r="B232" t="str">
            <v>Capacity Based Recovery (CBR) - Applicable for Class B Customers</v>
          </cell>
          <cell r="C232" t="str">
            <v>$/kWh</v>
          </cell>
          <cell r="D232">
            <v>4.0000000000000002E-4</v>
          </cell>
        </row>
        <row r="233">
          <cell r="B233" t="str">
            <v>Rural or Remote Electricity Rate Protection Charge (RRRP)</v>
          </cell>
          <cell r="C233" t="str">
            <v>$/kWh</v>
          </cell>
          <cell r="D233">
            <v>2.0999999999999999E-3</v>
          </cell>
        </row>
        <row r="234">
          <cell r="B234" t="str">
            <v>Ontario Electricity Support Program Charge (OESP)</v>
          </cell>
          <cell r="C234" t="str">
            <v>$/kWh</v>
          </cell>
          <cell r="D234">
            <v>0</v>
          </cell>
        </row>
        <row r="235">
          <cell r="B235" t="str">
            <v>Standard Supply Service – Administrative Charge (if applicable)</v>
          </cell>
          <cell r="C235" t="str">
            <v>$</v>
          </cell>
          <cell r="D235">
            <v>0.25</v>
          </cell>
        </row>
        <row r="236">
          <cell r="B236" t="str">
            <v>STANDBY DISTRIBUTION SERVICE CLASSIFICATION</v>
          </cell>
        </row>
        <row r="237">
          <cell r="B237" t="str">
            <v>This classification refers to an account that requires Enersource Hydro Mississauga to provide distribution service on a standby basis as a back-up supply to an on-site generator.  Further servicing details are available in the distributor’s Conditions of Service.</v>
          </cell>
        </row>
        <row r="239">
          <cell r="B239" t="str">
            <v>APPLICATION</v>
          </cell>
        </row>
        <row r="241">
          <cell r="B241"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43">
          <cell r="B243"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45">
          <cell r="B245" t="str">
            <v>Unless specifically noted, this schedule does not contain any charges for the electricity commodity, be it under the Regulated Price Plan, a contract with a retailer or the wholesale market price, as applicable.</v>
          </cell>
        </row>
        <row r="247">
          <cell r="B247"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49">
          <cell r="B249" t="str">
            <v xml:space="preserve">MONTHLY RATES AND CHARGES – Delivery Component </v>
          </cell>
        </row>
        <row r="251">
          <cell r="B251" t="str">
            <v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v>
          </cell>
        </row>
        <row r="252">
          <cell r="B252" t="str">
            <v>UNMETERED SCATTERED LOAD SERVICE CLASSIFICATION</v>
          </cell>
        </row>
        <row r="253">
          <cell r="B253" t="str">
            <v>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v>
          </cell>
        </row>
        <row r="255">
          <cell r="B255" t="str">
            <v>APPLICATION</v>
          </cell>
        </row>
        <row r="257">
          <cell r="B25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59">
          <cell r="B25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61">
          <cell r="B26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63">
          <cell r="B26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65">
          <cell r="B265" t="str">
            <v>MONTHLY RATES AND CHARGES – Delivery Component</v>
          </cell>
        </row>
        <row r="267">
          <cell r="A267" t="str">
            <v>USL_F</v>
          </cell>
          <cell r="B267" t="str">
            <v>Service Charge (per connection)</v>
          </cell>
          <cell r="C267" t="str">
            <v>$</v>
          </cell>
          <cell r="D267">
            <v>9</v>
          </cell>
        </row>
        <row r="268">
          <cell r="A268" t="str">
            <v>USL_ICMF</v>
          </cell>
          <cell r="B268" t="str">
            <v>Rate Rider for Recovery of Incremental Capital Module Costs – in effect until the effective date of the next cost of service-based rate order</v>
          </cell>
          <cell r="C268" t="str">
            <v>$</v>
          </cell>
          <cell r="D268">
            <v>0.23</v>
          </cell>
        </row>
        <row r="269">
          <cell r="A269" t="str">
            <v>USL_V</v>
          </cell>
          <cell r="B269" t="str">
            <v>Distribution Volumetric Rate</v>
          </cell>
          <cell r="C269" t="str">
            <v>$/kWh</v>
          </cell>
          <cell r="D269">
            <v>1.6400000000000001E-2</v>
          </cell>
        </row>
        <row r="270">
          <cell r="A270" t="str">
            <v>USL_GA16</v>
          </cell>
          <cell r="B270" t="str">
            <v>Rate Rider for Disposition of Global Adjustment Account (2018) - effective until December 31, 2017
      Applicable only for Non-RPP Customers</v>
          </cell>
          <cell r="C270" t="str">
            <v>$/kWh</v>
          </cell>
          <cell r="D270">
            <v>1.2999999999999999E-3</v>
          </cell>
        </row>
        <row r="271">
          <cell r="A271" t="str">
            <v>USL_DVA16</v>
          </cell>
          <cell r="B271" t="str">
            <v>Rate Rider for Disposition of Deferral/Variance Accounts (2018) - effective until December 31, 2017</v>
          </cell>
          <cell r="C271" t="str">
            <v>$/kWh</v>
          </cell>
          <cell r="D271">
            <v>-2E-3</v>
          </cell>
        </row>
        <row r="272">
          <cell r="A272" t="str">
            <v>USL_LV</v>
          </cell>
          <cell r="B272" t="str">
            <v>Low Voltage Service Rate</v>
          </cell>
          <cell r="C272" t="str">
            <v>$/kWh</v>
          </cell>
          <cell r="D272">
            <v>2.0000000000000001E-4</v>
          </cell>
        </row>
        <row r="273">
          <cell r="A273" t="str">
            <v>USL_ICMV</v>
          </cell>
          <cell r="B273" t="str">
            <v>Rate Rider for Recovery of Incremental Capital Module Costs – in effect until the effective date of the next cost of service-based rate order</v>
          </cell>
          <cell r="C273" t="str">
            <v>$/kWh</v>
          </cell>
          <cell r="D273">
            <v>4.0000000000000002E-4</v>
          </cell>
        </row>
        <row r="274">
          <cell r="A274" t="str">
            <v>USL_CBR16</v>
          </cell>
          <cell r="B274" t="str">
            <v>Rate Rider for Disposition of  Wholesale Market Service Sub-account CBR Class B (2017) - effective until  December 31, 2017</v>
          </cell>
          <cell r="C274" t="str">
            <v>$/kWh</v>
          </cell>
          <cell r="D274">
            <v>2.9999999999999997E-4</v>
          </cell>
        </row>
        <row r="275">
          <cell r="A275" t="str">
            <v>USL_TN</v>
          </cell>
          <cell r="B275" t="str">
            <v>Retail Transmission Rate – Network Service Rate</v>
          </cell>
          <cell r="C275" t="str">
            <v>$/kWh</v>
          </cell>
          <cell r="D275">
            <v>7.1000000000000004E-3</v>
          </cell>
        </row>
        <row r="276">
          <cell r="A276" t="str">
            <v>USL_TC</v>
          </cell>
          <cell r="B276" t="str">
            <v>Retail Transmission Rate – Line and Transformation Connection Service Rate</v>
          </cell>
          <cell r="C276" t="str">
            <v>$/kWh</v>
          </cell>
          <cell r="D276">
            <v>5.7000000000000002E-3</v>
          </cell>
        </row>
        <row r="278">
          <cell r="B278" t="str">
            <v>MONTHLY RATES AND CHARGES – Regulatory Component</v>
          </cell>
        </row>
        <row r="280">
          <cell r="B280" t="str">
            <v>Wholesale Market Service Rate (WMS) - Not including CBR</v>
          </cell>
          <cell r="C280" t="str">
            <v>$/kWh</v>
          </cell>
          <cell r="D280">
            <v>3.2000000000000002E-3</v>
          </cell>
        </row>
        <row r="281">
          <cell r="B281" t="str">
            <v>Capacity Based Recovery (CBR) - Applicable for Class B Customers</v>
          </cell>
          <cell r="C281" t="str">
            <v>$/kWh</v>
          </cell>
          <cell r="D281">
            <v>4.0000000000000002E-4</v>
          </cell>
        </row>
        <row r="282">
          <cell r="B282" t="str">
            <v>Rural or Remote Electricity Rate Protection Charge (RRRP)</v>
          </cell>
          <cell r="C282" t="str">
            <v>$/kWh</v>
          </cell>
          <cell r="D282">
            <v>2.0999999999999999E-3</v>
          </cell>
        </row>
        <row r="283">
          <cell r="B283" t="str">
            <v>Ontario Electricity Support Program Charge (OESP)</v>
          </cell>
          <cell r="C283" t="str">
            <v>$/kWh</v>
          </cell>
          <cell r="D283">
            <v>0</v>
          </cell>
        </row>
        <row r="284">
          <cell r="B284" t="str">
            <v>Standard Supply Service – Administrative Charge (if applicable)</v>
          </cell>
          <cell r="C284" t="str">
            <v>$</v>
          </cell>
          <cell r="D284">
            <v>0.25</v>
          </cell>
        </row>
        <row r="285">
          <cell r="B285" t="str">
            <v>STREET LIGHTING SERVICE CLASSIFICATION</v>
          </cell>
        </row>
        <row r="286">
          <cell r="B286" t="str">
            <v>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v>
          </cell>
        </row>
        <row r="288">
          <cell r="B288" t="str">
            <v>APPLICATION</v>
          </cell>
        </row>
        <row r="290">
          <cell r="B290"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92">
          <cell r="B292"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94">
          <cell r="B294"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96">
          <cell r="B296"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98">
          <cell r="B298" t="str">
            <v>MONTHLY RATES AND CHARGES – Delivery Component</v>
          </cell>
        </row>
        <row r="300">
          <cell r="A300" t="str">
            <v>SL_F</v>
          </cell>
          <cell r="B300" t="str">
            <v>Service Charge (per luminaire)</v>
          </cell>
          <cell r="C300" t="str">
            <v>$</v>
          </cell>
          <cell r="D300">
            <v>1.51</v>
          </cell>
        </row>
        <row r="301">
          <cell r="A301" t="str">
            <v>SL_ICMF</v>
          </cell>
          <cell r="B301" t="str">
            <v>Rate Rider for Recovery of Incremental Capital Module Costs – in effect until the effective date of the next cost of service-based rate order</v>
          </cell>
          <cell r="C301" t="str">
            <v>$</v>
          </cell>
          <cell r="D301">
            <v>0.04</v>
          </cell>
        </row>
        <row r="302">
          <cell r="A302" t="str">
            <v>SL_V</v>
          </cell>
          <cell r="B302" t="str">
            <v>Distribution Volumetric Rate</v>
          </cell>
          <cell r="C302" t="str">
            <v>$/kW</v>
          </cell>
          <cell r="D302">
            <v>11.5465</v>
          </cell>
        </row>
        <row r="303">
          <cell r="A303" t="str">
            <v>SL_GA16</v>
          </cell>
          <cell r="B303" t="str">
            <v>Rate Rider for Disposition of Global Adjustment Account (2018) - effective until December 31, 2017
      Applicable only for Non-RPP Customers</v>
          </cell>
          <cell r="C303" t="str">
            <v>$/kWh</v>
          </cell>
          <cell r="D303">
            <v>1.2999999999999999E-3</v>
          </cell>
        </row>
        <row r="304">
          <cell r="A304" t="str">
            <v>SL_DVA16</v>
          </cell>
          <cell r="B304" t="str">
            <v>Rate Rider for Disposition of Deferral/Variance Accounts (2018) - effective until December 31, 2017</v>
          </cell>
          <cell r="C304" t="str">
            <v>$/kW</v>
          </cell>
          <cell r="D304">
            <v>-0.68889999999999996</v>
          </cell>
        </row>
        <row r="305">
          <cell r="A305" t="str">
            <v>SL_LV</v>
          </cell>
          <cell r="B305" t="str">
            <v>Low Voltage Service Rate</v>
          </cell>
          <cell r="C305" t="str">
            <v>$/kW</v>
          </cell>
          <cell r="D305">
            <v>5.8000000000000003E-2</v>
          </cell>
        </row>
        <row r="306">
          <cell r="A306" t="str">
            <v>SL_ICMV</v>
          </cell>
          <cell r="B306" t="str">
            <v>Rate Rider for Recovery of Incremental Capital Module Costs – in effect until the effective date of the next cost of service-based rate order</v>
          </cell>
          <cell r="C306" t="str">
            <v>$/kW</v>
          </cell>
          <cell r="D306">
            <v>0.29049999999999998</v>
          </cell>
        </row>
        <row r="307">
          <cell r="A307" t="str">
            <v>SL_CBR16</v>
          </cell>
          <cell r="B307" t="str">
            <v>Rate Rider for Disposition of  Wholesale Market Service Sub-account CBR Class B (2017) - effective until  December 31, 2017</v>
          </cell>
          <cell r="C307" t="str">
            <v>$/kW</v>
          </cell>
          <cell r="D307">
            <v>9.8699999999999996E-2</v>
          </cell>
        </row>
        <row r="308">
          <cell r="A308" t="str">
            <v>SL_TN</v>
          </cell>
          <cell r="B308" t="str">
            <v>Retail Transmission Rate – Network Service Rate</v>
          </cell>
          <cell r="C308" t="str">
            <v>$/kW</v>
          </cell>
          <cell r="D308">
            <v>1.8996999999999999</v>
          </cell>
        </row>
        <row r="309">
          <cell r="A309" t="str">
            <v>SL_TC</v>
          </cell>
          <cell r="B309" t="str">
            <v>Retail Transmission Rate – Line and Transformation Connection Service Rate</v>
          </cell>
          <cell r="C309" t="str">
            <v>$/kW</v>
          </cell>
          <cell r="D309">
            <v>1.6301000000000001</v>
          </cell>
        </row>
        <row r="311">
          <cell r="B311" t="str">
            <v>MONTHLY RATES AND CHARGES – Regulatory Component</v>
          </cell>
        </row>
        <row r="313">
          <cell r="B313" t="str">
            <v>Wholesale Market Service Rate (WMS) - Not including CBR</v>
          </cell>
          <cell r="C313" t="str">
            <v>$/kWh</v>
          </cell>
          <cell r="D313">
            <v>3.2000000000000002E-3</v>
          </cell>
        </row>
        <row r="314">
          <cell r="B314" t="str">
            <v>Capacity Based Recovery (CBR) - Applicable for Class B Customers</v>
          </cell>
          <cell r="C314" t="str">
            <v>$/kWh</v>
          </cell>
          <cell r="D314">
            <v>4.0000000000000002E-4</v>
          </cell>
        </row>
        <row r="315">
          <cell r="B315" t="str">
            <v>Rural or Remote Electricity Rate Protection Charge (RRRP)</v>
          </cell>
          <cell r="C315" t="str">
            <v>$/kWh</v>
          </cell>
          <cell r="D315">
            <v>2.0999999999999999E-3</v>
          </cell>
        </row>
        <row r="316">
          <cell r="B316" t="str">
            <v>Ontario Electricity Support Program Charge (OESP)</v>
          </cell>
          <cell r="C316" t="str">
            <v>$/kWh</v>
          </cell>
          <cell r="D316">
            <v>0</v>
          </cell>
        </row>
        <row r="317">
          <cell r="B317" t="str">
            <v>Standard Supply Service – Administrative Charge (if applicable)</v>
          </cell>
          <cell r="C317" t="str">
            <v>$</v>
          </cell>
          <cell r="D317">
            <v>0.25</v>
          </cell>
        </row>
        <row r="318">
          <cell r="B318" t="str">
            <v>microFIT SERVICE CLASSIFICATION</v>
          </cell>
        </row>
        <row r="319">
          <cell r="B319" t="str">
            <v>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v>
          </cell>
        </row>
        <row r="321">
          <cell r="B321" t="str">
            <v>APPLICATION</v>
          </cell>
        </row>
        <row r="323">
          <cell r="B32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25">
          <cell r="B32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27">
          <cell r="B327" t="str">
            <v>Unless specifically noted, this schedule does not contain any charges for the electricity commodity, be it under the Regulated Price Plan, a contract with a retailer or the wholesale market price, as applicable.</v>
          </cell>
        </row>
        <row r="329">
          <cell r="B32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31">
          <cell r="B331" t="str">
            <v xml:space="preserve">MONTHLY RATES AND CHARGES – Delivery Component </v>
          </cell>
        </row>
        <row r="333">
          <cell r="B333" t="str">
            <v>Service Charge</v>
          </cell>
          <cell r="C333" t="str">
            <v>$</v>
          </cell>
          <cell r="D333">
            <v>5.4</v>
          </cell>
        </row>
        <row r="335">
          <cell r="B335" t="str">
            <v>ALLOWANCES</v>
          </cell>
        </row>
        <row r="336">
          <cell r="B336" t="str">
            <v>Transformer Allowance for Ownership - per kW of billing demand/month</v>
          </cell>
          <cell r="C336" t="str">
            <v>$/kW</v>
          </cell>
          <cell r="D336">
            <v>-0.4</v>
          </cell>
        </row>
        <row r="337">
          <cell r="B337" t="str">
            <v>Primary Metering Allowance for transformer losses – applied to measured demand and energy</v>
          </cell>
          <cell r="C337" t="str">
            <v>%</v>
          </cell>
          <cell r="D337">
            <v>-1</v>
          </cell>
        </row>
        <row r="338">
          <cell r="B338" t="str">
            <v xml:space="preserve">SPECIFIC SERVICE CHARGES </v>
          </cell>
        </row>
        <row r="340">
          <cell r="B340" t="str">
            <v>APPLICATION</v>
          </cell>
        </row>
        <row r="342">
          <cell r="B34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44">
          <cell r="B344" t="str">
            <v>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46">
          <cell r="B346"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48">
          <cell r="B348" t="str">
            <v>Customer Administration</v>
          </cell>
        </row>
        <row r="349">
          <cell r="B349" t="str">
            <v>Arrears Certificate</v>
          </cell>
          <cell r="C349" t="str">
            <v>$</v>
          </cell>
          <cell r="D349">
            <v>15</v>
          </cell>
        </row>
        <row r="350">
          <cell r="B350" t="str">
            <v>Request for other billing information</v>
          </cell>
          <cell r="C350" t="str">
            <v>$</v>
          </cell>
          <cell r="D350">
            <v>15</v>
          </cell>
        </row>
        <row r="351">
          <cell r="B351" t="str">
            <v>Credit reference/credit check (plus credit agency costs)</v>
          </cell>
          <cell r="C351" t="str">
            <v>$</v>
          </cell>
          <cell r="D351">
            <v>15</v>
          </cell>
        </row>
        <row r="352">
          <cell r="B352" t="str">
            <v>Credit reference/credit check (plus credit agency costs – General Service)</v>
          </cell>
          <cell r="C352" t="str">
            <v>$</v>
          </cell>
          <cell r="D352">
            <v>25</v>
          </cell>
        </row>
        <row r="353">
          <cell r="B353" t="str">
            <v>Income tax letter</v>
          </cell>
          <cell r="C353" t="str">
            <v>$</v>
          </cell>
          <cell r="D353">
            <v>15</v>
          </cell>
        </row>
        <row r="354">
          <cell r="B354" t="str">
            <v>Returned cheque (plus bank charges)</v>
          </cell>
          <cell r="C354" t="str">
            <v>$</v>
          </cell>
          <cell r="D354">
            <v>12.5</v>
          </cell>
        </row>
        <row r="355">
          <cell r="B355" t="str">
            <v>Account set up charge/change of occupancy charge (plus credit agency costs if applicable)</v>
          </cell>
          <cell r="C355" t="str">
            <v>$</v>
          </cell>
          <cell r="D355">
            <v>30</v>
          </cell>
        </row>
        <row r="356">
          <cell r="B356" t="str">
            <v>Account set up charge/change of occupancy charge (plus credit agency costs if applicable – Residential)</v>
          </cell>
          <cell r="C356" t="str">
            <v>$</v>
          </cell>
          <cell r="D356">
            <v>20</v>
          </cell>
        </row>
        <row r="357">
          <cell r="B357" t="str">
            <v>Meter dispute charge plus Measurement Canada fees (if meter found correct)</v>
          </cell>
          <cell r="C357" t="str">
            <v xml:space="preserve">$ </v>
          </cell>
          <cell r="D357">
            <v>10</v>
          </cell>
        </row>
        <row r="358">
          <cell r="B358" t="str">
            <v>Special meter reads</v>
          </cell>
          <cell r="C358" t="str">
            <v>$</v>
          </cell>
          <cell r="D358">
            <v>30</v>
          </cell>
        </row>
        <row r="359">
          <cell r="B359" t="str">
            <v>Interval meter request change</v>
          </cell>
          <cell r="C359" t="str">
            <v>$</v>
          </cell>
          <cell r="D359">
            <v>40</v>
          </cell>
        </row>
        <row r="361">
          <cell r="B361" t="str">
            <v>Non-Payment of Account</v>
          </cell>
        </row>
        <row r="362">
          <cell r="B362" t="str">
            <v>Late Payment - per month</v>
          </cell>
          <cell r="C362" t="str">
            <v>%</v>
          </cell>
          <cell r="D362">
            <v>1.5</v>
          </cell>
        </row>
        <row r="363">
          <cell r="B363" t="str">
            <v>Late Payment - per annum</v>
          </cell>
          <cell r="C363" t="str">
            <v>%</v>
          </cell>
          <cell r="D363">
            <v>19.559999999999999</v>
          </cell>
        </row>
        <row r="364">
          <cell r="B364" t="str">
            <v>Collection of account charge – no disconnection</v>
          </cell>
          <cell r="C364" t="str">
            <v>$</v>
          </cell>
          <cell r="D364">
            <v>9</v>
          </cell>
        </row>
        <row r="365">
          <cell r="B365" t="str">
            <v>Disconnect/Reconnect at meter - during regular hours</v>
          </cell>
          <cell r="C365" t="str">
            <v>$</v>
          </cell>
          <cell r="D365">
            <v>20</v>
          </cell>
        </row>
        <row r="366">
          <cell r="B366" t="str">
            <v>Disconnect/Reconnect at pole - during regular hours</v>
          </cell>
          <cell r="C366" t="str">
            <v>$</v>
          </cell>
          <cell r="D366">
            <v>185</v>
          </cell>
        </row>
        <row r="367">
          <cell r="B367" t="str">
            <v>Disconnect/Reconnect at pole - after regular hours</v>
          </cell>
          <cell r="C367" t="str">
            <v>$</v>
          </cell>
          <cell r="D367">
            <v>415</v>
          </cell>
        </row>
        <row r="369">
          <cell r="B369" t="str">
            <v>Other</v>
          </cell>
        </row>
        <row r="370">
          <cell r="B370" t="str">
            <v>Temporary service install and remove – overhead – no transformer</v>
          </cell>
          <cell r="C370" t="str">
            <v>$</v>
          </cell>
          <cell r="D370">
            <v>400</v>
          </cell>
        </row>
        <row r="371">
          <cell r="B371" t="str">
            <v>Specific Charge for Access to the Power Poles – per pole/year
(with the exception of wireless attachements)</v>
          </cell>
          <cell r="C371" t="str">
            <v>$</v>
          </cell>
          <cell r="D371">
            <v>22.35</v>
          </cell>
        </row>
        <row r="372">
          <cell r="B372" t="str">
            <v>RETAIL SERVICE CHARGES (if applicable)</v>
          </cell>
        </row>
        <row r="375">
          <cell r="B375" t="str">
            <v>APPLICATION</v>
          </cell>
        </row>
        <row r="377">
          <cell r="B37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79">
          <cell r="B37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81">
          <cell r="B381" t="str">
            <v>Unless specifically noted, this schedule does not contain any charges for the electricity commodity, be it under the Regulated Price Plan, a contract with a retailer or the wholesale market price, as applicable.</v>
          </cell>
        </row>
        <row r="383">
          <cell r="B38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85">
          <cell r="B385" t="str">
            <v>Retail Service Charges refer to services provided by a distributor to retailers or customers related to the supply of</v>
          </cell>
        </row>
        <row r="386">
          <cell r="B386" t="str">
            <v>competitive electricity</v>
          </cell>
        </row>
        <row r="387">
          <cell r="B387" t="str">
            <v>One-time charge, per retailer, to establish the service agreement between the distributor and the retailer</v>
          </cell>
          <cell r="C387" t="str">
            <v>$</v>
          </cell>
          <cell r="D387">
            <v>100</v>
          </cell>
        </row>
        <row r="388">
          <cell r="B388" t="str">
            <v>Monthly Fixed Charge, per retailer</v>
          </cell>
          <cell r="C388" t="str">
            <v>$</v>
          </cell>
          <cell r="D388">
            <v>20</v>
          </cell>
        </row>
        <row r="389">
          <cell r="B389" t="str">
            <v>Monthly Variable Charge, per customer, per retailer</v>
          </cell>
          <cell r="C389" t="str">
            <v>$/cust.</v>
          </cell>
          <cell r="D389">
            <v>0.5</v>
          </cell>
        </row>
        <row r="390">
          <cell r="B390" t="str">
            <v>Distributor-consolidated billing monthly charge, per customer, per retailer</v>
          </cell>
          <cell r="C390" t="str">
            <v>$/cust.</v>
          </cell>
          <cell r="D390">
            <v>0.3</v>
          </cell>
        </row>
        <row r="391">
          <cell r="B391" t="str">
            <v>Retailer-consolidated billing monthly credit, per customer, per retailer</v>
          </cell>
          <cell r="C391" t="str">
            <v>$/cust.</v>
          </cell>
          <cell r="D391">
            <v>-0.3</v>
          </cell>
        </row>
        <row r="392">
          <cell r="B392" t="str">
            <v>Service Transaction Requests (STR)</v>
          </cell>
        </row>
        <row r="393">
          <cell r="B393" t="str">
            <v>Request fee, per request, applied to the requesting party</v>
          </cell>
          <cell r="C393" t="str">
            <v>$</v>
          </cell>
          <cell r="D393">
            <v>0.25</v>
          </cell>
        </row>
        <row r="394">
          <cell r="B394" t="str">
            <v>Processing fee, per request, applied to the requesting party</v>
          </cell>
          <cell r="C394" t="str">
            <v>$</v>
          </cell>
          <cell r="D394">
            <v>0.5</v>
          </cell>
        </row>
        <row r="395">
          <cell r="B395" t="str">
            <v xml:space="preserve">Request for customer information as outlined in Section 10.6.3 and Chapter 11 of the Retail </v>
          </cell>
        </row>
        <row r="396">
          <cell r="B396" t="str">
            <v xml:space="preserve">Settlement Code directly to retailers and customers, if not delivered electronically through the </v>
          </cell>
        </row>
        <row r="397">
          <cell r="B397" t="str">
            <v>Electronic Business Transaction (EBT) system, applied to the requesting party</v>
          </cell>
        </row>
        <row r="398">
          <cell r="B398" t="str">
            <v>Up to twice a year</v>
          </cell>
          <cell r="C398" t="str">
            <v>$</v>
          </cell>
          <cell r="D398" t="str">
            <v>no charge</v>
          </cell>
        </row>
        <row r="399">
          <cell r="B399" t="str">
            <v>More than twice a year, per request (plus incremental delivery costs)</v>
          </cell>
          <cell r="C399" t="str">
            <v>$</v>
          </cell>
          <cell r="D399">
            <v>2</v>
          </cell>
        </row>
        <row r="401">
          <cell r="B401" t="str">
            <v>LOSS FACTORS</v>
          </cell>
        </row>
        <row r="403">
          <cell r="B403" t="str">
            <v>If the distributor is not capable of prorating changed loss factors jointly with distribution rates, the revised loss factors will be implemented upon the first subsequent billing for each billing cycle.</v>
          </cell>
        </row>
        <row r="404">
          <cell r="B404" t="str">
            <v>Total Loss Factor – Secondary Metered Customer &lt; 5,000 kW</v>
          </cell>
          <cell r="D404">
            <v>1.036</v>
          </cell>
        </row>
        <row r="405">
          <cell r="B405" t="str">
            <v>Total Loss Factor – Secondary Metered Customer &gt; 5,000 kW</v>
          </cell>
          <cell r="D405">
            <v>1.0145</v>
          </cell>
        </row>
        <row r="406">
          <cell r="B406" t="str">
            <v>Total Loss Factor – Primary Metered Customer &lt; 5,000 kW</v>
          </cell>
          <cell r="D406">
            <v>1.0256000000000001</v>
          </cell>
        </row>
        <row r="407">
          <cell r="B407" t="str">
            <v>Total Loss Factor – Primary Metered Customer &gt; 5,000 kW</v>
          </cell>
          <cell r="D407">
            <v>1.0044999999999999</v>
          </cell>
        </row>
      </sheetData>
      <sheetData sheetId="4" refreshError="1"/>
      <sheetData sheetId="5">
        <row r="17">
          <cell r="B17" t="str">
            <v>RESIDENTIAL SERVICE CLASSIFICATION</v>
          </cell>
          <cell r="C17" t="str">
            <v>kWh</v>
          </cell>
          <cell r="D17">
            <v>1532961311.132561</v>
          </cell>
          <cell r="F17">
            <v>71430406.539999992</v>
          </cell>
          <cell r="J17">
            <v>1532961311.132561</v>
          </cell>
          <cell r="K17">
            <v>0</v>
          </cell>
        </row>
        <row r="18">
          <cell r="B18" t="str">
            <v>GENERAL SERVICE LESS THAN 50 kW SERVICE CLASSIFICATION</v>
          </cell>
          <cell r="C18" t="str">
            <v>kWh</v>
          </cell>
          <cell r="D18">
            <v>665390670.84942079</v>
          </cell>
          <cell r="F18">
            <v>105904811.35999998</v>
          </cell>
          <cell r="J18">
            <v>665390670.84942079</v>
          </cell>
          <cell r="K18">
            <v>0</v>
          </cell>
        </row>
        <row r="19">
          <cell r="B19" t="str">
            <v>GENERAL SERVICE 50 to 499 kW SERVICE CLASSIFICATION</v>
          </cell>
          <cell r="C19" t="str">
            <v>kW</v>
          </cell>
          <cell r="D19">
            <v>2095056256.4350066</v>
          </cell>
          <cell r="E19">
            <v>6021478.1251599882</v>
          </cell>
          <cell r="F19">
            <v>1767662034.2750063</v>
          </cell>
          <cell r="G19">
            <v>5122196.9051599875</v>
          </cell>
          <cell r="H19">
            <v>302122.27360000001</v>
          </cell>
          <cell r="I19">
            <v>10133.75</v>
          </cell>
          <cell r="J19">
            <v>2094754134.1614065</v>
          </cell>
          <cell r="K19">
            <v>6011344.3751599882</v>
          </cell>
        </row>
        <row r="20">
          <cell r="B20" t="str">
            <v>GENERAL SERVICE 500 to 4,999 kW SERVICE CLASSIFICATION</v>
          </cell>
          <cell r="C20" t="str">
            <v>kW</v>
          </cell>
          <cell r="D20">
            <v>2017241543.8269901</v>
          </cell>
          <cell r="E20">
            <v>4578124.5264787124</v>
          </cell>
          <cell r="F20">
            <v>1858992152.2169902</v>
          </cell>
          <cell r="G20">
            <v>4236421.586478713</v>
          </cell>
          <cell r="H20">
            <v>17511585.820475001</v>
          </cell>
          <cell r="I20">
            <v>31112.190000000002</v>
          </cell>
          <cell r="J20">
            <v>1999729958.006515</v>
          </cell>
          <cell r="K20">
            <v>4547012.336478712</v>
          </cell>
        </row>
        <row r="21">
          <cell r="B21" t="str">
            <v>LARGE USE SERVICE CLASSIFICATION</v>
          </cell>
          <cell r="C21" t="str">
            <v>kW</v>
          </cell>
          <cell r="D21">
            <v>989946990.6592505</v>
          </cell>
          <cell r="E21">
            <v>1770337.0458183151</v>
          </cell>
          <cell r="F21">
            <v>989946990.6592505</v>
          </cell>
          <cell r="G21">
            <v>1770337.0458183151</v>
          </cell>
          <cell r="J21">
            <v>989946990.6592505</v>
          </cell>
          <cell r="K21">
            <v>1770337.0458183151</v>
          </cell>
        </row>
        <row r="22">
          <cell r="B22" t="str">
            <v xml:space="preserve">STANDBY POWER SERVICE CLASSIFICATION </v>
          </cell>
          <cell r="C22" t="str">
            <v>kW</v>
          </cell>
          <cell r="J22">
            <v>0</v>
          </cell>
          <cell r="K22">
            <v>0</v>
          </cell>
        </row>
        <row r="23">
          <cell r="B23" t="str">
            <v>UNMETERED SCATTERED LOAD SERVICE CLASSIFICATION</v>
          </cell>
          <cell r="C23" t="str">
            <v>kWh</v>
          </cell>
          <cell r="D23">
            <v>11246373.873873873</v>
          </cell>
          <cell r="F23">
            <v>640021.35</v>
          </cell>
          <cell r="J23">
            <v>11246373.873873873</v>
          </cell>
          <cell r="K23">
            <v>0</v>
          </cell>
        </row>
        <row r="24">
          <cell r="B24" t="str">
            <v>STREET LIGHTING SERVICE CLASSIFICATION</v>
          </cell>
          <cell r="C24" t="str">
            <v>kW</v>
          </cell>
          <cell r="D24">
            <v>16413627.734877734</v>
          </cell>
          <cell r="E24">
            <v>45704.178987063518</v>
          </cell>
          <cell r="F24">
            <v>16413627.734877734</v>
          </cell>
          <cell r="G24">
            <v>45704.178987063518</v>
          </cell>
          <cell r="J24">
            <v>16413627.734877734</v>
          </cell>
          <cell r="K24">
            <v>45704.178987063518</v>
          </cell>
        </row>
        <row r="25">
          <cell r="J25">
            <v>0</v>
          </cell>
          <cell r="K25">
            <v>0</v>
          </cell>
        </row>
        <row r="26">
          <cell r="J26">
            <v>0</v>
          </cell>
          <cell r="K26">
            <v>0</v>
          </cell>
        </row>
        <row r="27">
          <cell r="J27">
            <v>0</v>
          </cell>
          <cell r="K27">
            <v>0</v>
          </cell>
        </row>
        <row r="28">
          <cell r="J28">
            <v>0</v>
          </cell>
          <cell r="K2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9">
          <cell r="O19">
            <v>0</v>
          </cell>
        </row>
      </sheetData>
      <sheetData sheetId="15" refreshError="1"/>
      <sheetData sheetId="16">
        <row r="15">
          <cell r="B15" t="str">
            <v>Rate Class</v>
          </cell>
          <cell r="C15" t="str">
            <v>Rate Description</v>
          </cell>
          <cell r="D15" t="str">
            <v>Unit</v>
          </cell>
          <cell r="E15" t="str">
            <v>Rate</v>
          </cell>
          <cell r="F15" t="str">
            <v>Non-Loss Adjusted Metered kWh</v>
          </cell>
          <cell r="G15" t="str">
            <v>Non-Loss Adjusted Metered kW</v>
          </cell>
          <cell r="H15" t="str">
            <v>Applicable Loss Factor</v>
          </cell>
          <cell r="I15" t="str">
            <v>Loss Adjusted Billed kWh</v>
          </cell>
        </row>
        <row r="16">
          <cell r="A16" t="str">
            <v>R_TN</v>
          </cell>
          <cell r="B16" t="str">
            <v>RESIDENTIAL SERVICE CLASSIFICATION</v>
          </cell>
          <cell r="C16" t="str">
            <v>Retail Transmission Rate – Network Service Rate</v>
          </cell>
          <cell r="D16" t="str">
            <v>$/kWh</v>
          </cell>
          <cell r="E16">
            <v>7.6E-3</v>
          </cell>
          <cell r="F16">
            <v>1532961311.132561</v>
          </cell>
          <cell r="G16">
            <v>0</v>
          </cell>
          <cell r="H16">
            <v>1</v>
          </cell>
          <cell r="I16">
            <v>1532961311.132561</v>
          </cell>
        </row>
        <row r="17">
          <cell r="A17" t="str">
            <v>R_TC</v>
          </cell>
          <cell r="B17" t="str">
            <v>RESIDENTIAL SERVICE CLASSIFICATION</v>
          </cell>
          <cell r="C17" t="str">
            <v>Retail Transmission Rate – Line and Transformation Connection Service Rate</v>
          </cell>
          <cell r="D17" t="str">
            <v>$/kWh</v>
          </cell>
          <cell r="E17">
            <v>6.3E-3</v>
          </cell>
          <cell r="F17">
            <v>1532961311.132561</v>
          </cell>
          <cell r="G17">
            <v>0</v>
          </cell>
          <cell r="H17">
            <v>1</v>
          </cell>
          <cell r="I17">
            <v>1532961311.132561</v>
          </cell>
        </row>
        <row r="18">
          <cell r="A18" t="str">
            <v>GSL_TN</v>
          </cell>
          <cell r="B18" t="str">
            <v>GENERAL SERVICE LESS THAN 50 kW SERVICE CLASSIFICATION</v>
          </cell>
          <cell r="C18" t="str">
            <v>Retail Transmission Rate – Network Service Rate</v>
          </cell>
          <cell r="D18" t="str">
            <v>$/kWh</v>
          </cell>
          <cell r="E18">
            <v>7.1000000000000004E-3</v>
          </cell>
          <cell r="F18">
            <v>665390670.84942079</v>
          </cell>
          <cell r="G18">
            <v>0</v>
          </cell>
          <cell r="H18">
            <v>1</v>
          </cell>
          <cell r="I18">
            <v>665390670.84942079</v>
          </cell>
        </row>
        <row r="19">
          <cell r="A19" t="str">
            <v>GSL_TC</v>
          </cell>
          <cell r="B19" t="str">
            <v>GENERAL SERVICE LESS THAN 50 kW SERVICE CLASSIFICATION</v>
          </cell>
          <cell r="C19" t="str">
            <v>Retail Transmission Rate – Line and Transformation Connection Service Rate</v>
          </cell>
          <cell r="D19" t="str">
            <v>$/kWh</v>
          </cell>
          <cell r="E19">
            <v>5.7000000000000002E-3</v>
          </cell>
          <cell r="F19">
            <v>665390670.84942079</v>
          </cell>
          <cell r="G19">
            <v>0</v>
          </cell>
          <cell r="H19">
            <v>1</v>
          </cell>
          <cell r="I19">
            <v>665390670.84942079</v>
          </cell>
        </row>
        <row r="20">
          <cell r="A20" t="str">
            <v>GS50_499_TN</v>
          </cell>
          <cell r="B20" t="str">
            <v>GENERAL SERVICE 50 to 499 kW SERVICE CLASSIFICATION</v>
          </cell>
          <cell r="C20" t="str">
            <v>Retail Transmission Rate – Network Service Rate</v>
          </cell>
          <cell r="D20" t="str">
            <v>$/kW</v>
          </cell>
          <cell r="E20">
            <v>2.7431000000000001</v>
          </cell>
          <cell r="F20">
            <v>2095056256.4350066</v>
          </cell>
          <cell r="G20">
            <v>6021478.1251599882</v>
          </cell>
          <cell r="H20">
            <v>1</v>
          </cell>
        </row>
        <row r="21">
          <cell r="A21" t="str">
            <v>GS50_499_TC</v>
          </cell>
          <cell r="B21" t="str">
            <v>GENERAL SERVICE 50 to 499 kW SERVICE CLASSIFICATION</v>
          </cell>
          <cell r="C21" t="str">
            <v>Retail Transmission Rate – Line and Transformation Connection Service Rate</v>
          </cell>
          <cell r="D21" t="str">
            <v>$/kW</v>
          </cell>
          <cell r="E21">
            <v>2.2543000000000002</v>
          </cell>
          <cell r="F21">
            <v>2095056256.4350066</v>
          </cell>
          <cell r="G21">
            <v>6021478.1251599882</v>
          </cell>
          <cell r="H21">
            <v>1</v>
          </cell>
        </row>
        <row r="22">
          <cell r="A22" t="str">
            <v>GS500_TN</v>
          </cell>
          <cell r="B22" t="str">
            <v>GENERAL SERVICE 500 to 4,999 kW SERVICE CLASSIFICATION</v>
          </cell>
          <cell r="C22" t="str">
            <v>Retail Transmission Rate – Network Service Rate</v>
          </cell>
          <cell r="D22" t="str">
            <v>$/kW</v>
          </cell>
          <cell r="E22">
            <v>2.6539000000000001</v>
          </cell>
          <cell r="F22">
            <v>2017241543.8269901</v>
          </cell>
          <cell r="G22">
            <v>4578124.5264787124</v>
          </cell>
          <cell r="H22">
            <v>1</v>
          </cell>
        </row>
        <row r="23">
          <cell r="A23" t="str">
            <v>GS500_TC</v>
          </cell>
          <cell r="B23" t="str">
            <v>GENERAL SERVICE 500 to 4,999 kW SERVICE CLASSIFICATION</v>
          </cell>
          <cell r="C23" t="str">
            <v>Retail Transmission Rate – Line and Transformation Connection Service Rate</v>
          </cell>
          <cell r="D23" t="str">
            <v>$/kW</v>
          </cell>
          <cell r="E23">
            <v>2.2059000000000002</v>
          </cell>
          <cell r="F23">
            <v>2017241543.8269901</v>
          </cell>
          <cell r="G23">
            <v>4578124.5264787124</v>
          </cell>
          <cell r="H23">
            <v>1</v>
          </cell>
        </row>
        <row r="24">
          <cell r="A24" t="str">
            <v>LU_TN</v>
          </cell>
          <cell r="B24" t="str">
            <v>LARGE USE SERVICE CLASSIFICATION</v>
          </cell>
          <cell r="C24" t="str">
            <v>Retail Transmission Rate – Network Service Rate – Interval Metered</v>
          </cell>
          <cell r="D24" t="str">
            <v>$/kW</v>
          </cell>
          <cell r="E24">
            <v>2.8319999999999999</v>
          </cell>
          <cell r="F24">
            <v>989946990.6592505</v>
          </cell>
          <cell r="G24">
            <v>1770337.0458183151</v>
          </cell>
          <cell r="H24">
            <v>1</v>
          </cell>
        </row>
        <row r="25">
          <cell r="A25" t="str">
            <v>LU_TC</v>
          </cell>
          <cell r="B25" t="str">
            <v>LARGE USE SERVICE CLASSIFICATION</v>
          </cell>
          <cell r="C25" t="str">
            <v xml:space="preserve">Retail Transmission Rate – Line and Transformation Connection Service Rate – Interval Metered </v>
          </cell>
          <cell r="D25" t="str">
            <v>$/kW</v>
          </cell>
          <cell r="E25">
            <v>2.3559999999999999</v>
          </cell>
          <cell r="F25">
            <v>989946990.6592505</v>
          </cell>
          <cell r="G25">
            <v>1770337.0458183151</v>
          </cell>
          <cell r="H25">
            <v>1</v>
          </cell>
        </row>
        <row r="26">
          <cell r="A26" t="str">
            <v>USL_TN</v>
          </cell>
          <cell r="B26" t="str">
            <v>UNMETERED SCATTERED LOAD SERVICE CLASSIFICATION</v>
          </cell>
          <cell r="C26" t="str">
            <v>Retail Transmission Rate – Network Service Rate</v>
          </cell>
          <cell r="D26" t="str">
            <v>$/kWh</v>
          </cell>
          <cell r="E26">
            <v>7.1000000000000004E-3</v>
          </cell>
          <cell r="F26">
            <v>11246373.873873873</v>
          </cell>
          <cell r="G26">
            <v>0</v>
          </cell>
          <cell r="H26">
            <v>1</v>
          </cell>
          <cell r="I26">
            <v>11246373.873873873</v>
          </cell>
        </row>
        <row r="27">
          <cell r="A27" t="str">
            <v>USL_TC</v>
          </cell>
          <cell r="B27" t="str">
            <v>UNMETERED SCATTERED LOAD SERVICE CLASSIFICATION</v>
          </cell>
          <cell r="C27" t="str">
            <v>Retail Transmission Rate – Line and Transformation Connection Service Rate</v>
          </cell>
          <cell r="D27" t="str">
            <v>$/kWh</v>
          </cell>
          <cell r="E27">
            <v>5.7000000000000002E-3</v>
          </cell>
          <cell r="F27">
            <v>11246373.873873873</v>
          </cell>
          <cell r="G27">
            <v>0</v>
          </cell>
          <cell r="H27">
            <v>1</v>
          </cell>
          <cell r="I27">
            <v>11246373.873873873</v>
          </cell>
        </row>
        <row r="28">
          <cell r="A28" t="str">
            <v>SL_TN</v>
          </cell>
          <cell r="B28" t="str">
            <v>STREET LIGHTING SERVICE CLASSIFICATION</v>
          </cell>
          <cell r="C28" t="str">
            <v>Retail Transmission Rate – Network Service Rate</v>
          </cell>
          <cell r="D28" t="str">
            <v>$/kW</v>
          </cell>
          <cell r="E28">
            <v>1.8996999999999999</v>
          </cell>
          <cell r="F28">
            <v>16413627.734877734</v>
          </cell>
          <cell r="G28">
            <v>45704.178987063518</v>
          </cell>
          <cell r="H28">
            <v>1</v>
          </cell>
        </row>
        <row r="29">
          <cell r="A29" t="str">
            <v>SL_TC</v>
          </cell>
          <cell r="B29" t="str">
            <v>STREET LIGHTING SERVICE CLASSIFICATION</v>
          </cell>
          <cell r="C29" t="str">
            <v>Retail Transmission Rate – Line and Transformation Connection Service Rate</v>
          </cell>
          <cell r="D29" t="str">
            <v>$/kW</v>
          </cell>
          <cell r="E29">
            <v>1.6301000000000001</v>
          </cell>
          <cell r="F29">
            <v>16413627.734877734</v>
          </cell>
          <cell r="G29">
            <v>45704.178987063518</v>
          </cell>
          <cell r="H29">
            <v>1</v>
          </cell>
        </row>
      </sheetData>
      <sheetData sheetId="17" refreshError="1"/>
      <sheetData sheetId="18" refreshError="1"/>
      <sheetData sheetId="19">
        <row r="109">
          <cell r="F109">
            <v>50617288.536654606</v>
          </cell>
        </row>
        <row r="113">
          <cell r="P113">
            <v>41652146.711919308</v>
          </cell>
        </row>
      </sheetData>
      <sheetData sheetId="20">
        <row r="109">
          <cell r="F109">
            <v>50028453.236654609</v>
          </cell>
        </row>
        <row r="113">
          <cell r="P113">
            <v>46586890.311919302</v>
          </cell>
        </row>
      </sheetData>
      <sheetData sheetId="21" refreshError="1"/>
      <sheetData sheetId="22">
        <row r="12">
          <cell r="H12">
            <v>176865</v>
          </cell>
        </row>
        <row r="13">
          <cell r="H13">
            <v>1423857475</v>
          </cell>
        </row>
        <row r="14">
          <cell r="H14">
            <v>2</v>
          </cell>
        </row>
      </sheetData>
      <sheetData sheetId="23" refreshError="1"/>
      <sheetData sheetId="24" refreshError="1"/>
      <sheetData sheetId="25" refreshError="1"/>
      <sheetData sheetId="26"/>
      <sheetData sheetId="27">
        <row r="10">
          <cell r="H10">
            <v>6</v>
          </cell>
        </row>
      </sheetData>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22">
          <cell r="A122">
            <v>35</v>
          </cell>
          <cell r="B122">
            <v>1500</v>
          </cell>
        </row>
        <row r="123">
          <cell r="A123">
            <v>22</v>
          </cell>
          <cell r="B123">
            <v>1240</v>
          </cell>
        </row>
        <row r="124">
          <cell r="A124">
            <v>40</v>
          </cell>
          <cell r="B124">
            <v>1600</v>
          </cell>
        </row>
        <row r="129">
          <cell r="A129" t="str">
            <v>Union</v>
          </cell>
          <cell r="B129" t="str">
            <v>Full Time - Temporary</v>
          </cell>
          <cell r="C129" t="str">
            <v>P</v>
          </cell>
        </row>
        <row r="130">
          <cell r="A130" t="str">
            <v>Non-Union</v>
          </cell>
          <cell r="B130" t="str">
            <v>Full Time - Permanent</v>
          </cell>
          <cell r="C130" t="str">
            <v>W</v>
          </cell>
        </row>
        <row r="134">
          <cell r="B134" t="str">
            <v>100-101</v>
          </cell>
        </row>
        <row r="135">
          <cell r="B135" t="str">
            <v>200-101</v>
          </cell>
        </row>
        <row r="136">
          <cell r="B136" t="str">
            <v>201-101</v>
          </cell>
        </row>
        <row r="137">
          <cell r="B137" t="str">
            <v>205-101</v>
          </cell>
        </row>
        <row r="138">
          <cell r="B138" t="str">
            <v>210-101</v>
          </cell>
        </row>
        <row r="139">
          <cell r="B139" t="str">
            <v>211-101</v>
          </cell>
        </row>
        <row r="140">
          <cell r="B140" t="str">
            <v>212-101</v>
          </cell>
        </row>
        <row r="141">
          <cell r="B141" t="str">
            <v>213-101</v>
          </cell>
        </row>
        <row r="142">
          <cell r="B142" t="str">
            <v>300-101</v>
          </cell>
        </row>
        <row r="143">
          <cell r="B143" t="str">
            <v>301-101</v>
          </cell>
        </row>
        <row r="144">
          <cell r="B144" t="str">
            <v>302-101</v>
          </cell>
        </row>
        <row r="145">
          <cell r="B145" t="str">
            <v>303-101</v>
          </cell>
        </row>
        <row r="146">
          <cell r="B146" t="str">
            <v>303-102</v>
          </cell>
        </row>
        <row r="147">
          <cell r="B147" t="str">
            <v>304-101</v>
          </cell>
        </row>
        <row r="148">
          <cell r="B148" t="str">
            <v>304-102</v>
          </cell>
        </row>
        <row r="149">
          <cell r="B149" t="str">
            <v>305-101</v>
          </cell>
        </row>
        <row r="150">
          <cell r="B150" t="str">
            <v>306-101</v>
          </cell>
        </row>
        <row r="151">
          <cell r="B151" t="str">
            <v>306-102</v>
          </cell>
        </row>
        <row r="152">
          <cell r="B152" t="str">
            <v>310-101</v>
          </cell>
        </row>
        <row r="153">
          <cell r="B153" t="str">
            <v>310-102</v>
          </cell>
        </row>
        <row r="154">
          <cell r="B154" t="str">
            <v>311-101</v>
          </cell>
        </row>
        <row r="155">
          <cell r="B155" t="str">
            <v>311-102</v>
          </cell>
        </row>
        <row r="156">
          <cell r="B156" t="str">
            <v>312-101</v>
          </cell>
        </row>
        <row r="157">
          <cell r="B157" t="str">
            <v>312-102</v>
          </cell>
        </row>
        <row r="158">
          <cell r="B158" t="str">
            <v>313-101</v>
          </cell>
        </row>
        <row r="159">
          <cell r="B159" t="str">
            <v>313-102</v>
          </cell>
        </row>
        <row r="160">
          <cell r="B160" t="str">
            <v>314-101</v>
          </cell>
        </row>
        <row r="161">
          <cell r="B161" t="str">
            <v>315-101</v>
          </cell>
        </row>
        <row r="162">
          <cell r="B162" t="str">
            <v>330-101</v>
          </cell>
        </row>
        <row r="163">
          <cell r="B163" t="str">
            <v>392-101</v>
          </cell>
        </row>
        <row r="164">
          <cell r="B164" t="str">
            <v>400-101</v>
          </cell>
        </row>
        <row r="165">
          <cell r="B165" t="str">
            <v>500-101</v>
          </cell>
        </row>
        <row r="166">
          <cell r="B166" t="str">
            <v>501-101</v>
          </cell>
        </row>
        <row r="167">
          <cell r="B167" t="str">
            <v>502-101</v>
          </cell>
        </row>
        <row r="168">
          <cell r="B168" t="str">
            <v>502-102</v>
          </cell>
        </row>
        <row r="169">
          <cell r="B169" t="str">
            <v>503-101</v>
          </cell>
        </row>
        <row r="170">
          <cell r="B170" t="str">
            <v>503-102</v>
          </cell>
        </row>
        <row r="171">
          <cell r="B171" t="str">
            <v>504-101</v>
          </cell>
        </row>
        <row r="172">
          <cell r="B172" t="str">
            <v>521-101</v>
          </cell>
        </row>
        <row r="173">
          <cell r="B173" t="str">
            <v>522-101</v>
          </cell>
        </row>
        <row r="174">
          <cell r="B174" t="str">
            <v>523-101</v>
          </cell>
        </row>
        <row r="175">
          <cell r="B175" t="str">
            <v>523-102</v>
          </cell>
        </row>
        <row r="176">
          <cell r="B176" t="str">
            <v>524-101</v>
          </cell>
        </row>
        <row r="177">
          <cell r="B177" t="str">
            <v>525-101</v>
          </cell>
        </row>
        <row r="178">
          <cell r="B178" t="str">
            <v>525-102</v>
          </cell>
        </row>
        <row r="179">
          <cell r="B179" t="str">
            <v>543-101</v>
          </cell>
        </row>
        <row r="180">
          <cell r="B180" t="str">
            <v>544-101</v>
          </cell>
        </row>
        <row r="181">
          <cell r="B181" t="str">
            <v>544-102</v>
          </cell>
        </row>
        <row r="182">
          <cell r="B182" t="str">
            <v>545-101</v>
          </cell>
        </row>
        <row r="183">
          <cell r="B183" t="str">
            <v>545-102</v>
          </cell>
        </row>
        <row r="184">
          <cell r="B184" t="str">
            <v>591-101</v>
          </cell>
        </row>
        <row r="185">
          <cell r="B185" t="str">
            <v>592-101</v>
          </cell>
        </row>
        <row r="186">
          <cell r="B186" t="str">
            <v>593-101</v>
          </cell>
        </row>
        <row r="187">
          <cell r="B187" t="str">
            <v>600-101</v>
          </cell>
        </row>
        <row r="188">
          <cell r="B188" t="str">
            <v>601-101</v>
          </cell>
        </row>
        <row r="189">
          <cell r="B189" t="str">
            <v>620-101</v>
          </cell>
        </row>
        <row r="190">
          <cell r="B190" t="str">
            <v>650-101</v>
          </cell>
        </row>
        <row r="191">
          <cell r="B191" t="str">
            <v>651-101</v>
          </cell>
        </row>
        <row r="192">
          <cell r="B192" t="str">
            <v>652-101</v>
          </cell>
        </row>
        <row r="193">
          <cell r="B193" t="str">
            <v>653-101</v>
          </cell>
        </row>
        <row r="194">
          <cell r="B194" t="str">
            <v>654-101</v>
          </cell>
        </row>
        <row r="195">
          <cell r="B195" t="str">
            <v>654-102</v>
          </cell>
        </row>
        <row r="196">
          <cell r="B196" t="str">
            <v>680-101</v>
          </cell>
        </row>
        <row r="197">
          <cell r="B197" t="str">
            <v>800-101</v>
          </cell>
        </row>
        <row r="214">
          <cell r="A214" t="str">
            <v>A/P</v>
          </cell>
        </row>
        <row r="215">
          <cell r="A215" t="str">
            <v>Vehicle</v>
          </cell>
        </row>
        <row r="216">
          <cell r="A216" t="str">
            <v>Expense</v>
          </cell>
        </row>
        <row r="217">
          <cell r="A217" t="str">
            <v>Inventory</v>
          </cell>
        </row>
        <row r="218">
          <cell r="A218" t="str">
            <v>Workorder Time</v>
          </cell>
        </row>
        <row r="219">
          <cell r="A219" t="str">
            <v>Project Time</v>
          </cell>
        </row>
        <row r="225">
          <cell r="A225" t="str">
            <v>SA3 - FIXED ASSETS - Vehicle</v>
          </cell>
        </row>
        <row r="226">
          <cell r="A226" t="str">
            <v>SA63 - FIXED ASSET Furniture and Fixtures</v>
          </cell>
        </row>
        <row r="227">
          <cell r="A227" t="str">
            <v>SA65 - FIXED ASSET Computer Hardware</v>
          </cell>
        </row>
        <row r="228">
          <cell r="A228" t="str">
            <v>SA66 - FIXED ASSET Computer Software</v>
          </cell>
        </row>
        <row r="229">
          <cell r="A229" t="str">
            <v>SA68 - FIXED ASSET Tools, Shop and Garage Equipment</v>
          </cell>
        </row>
        <row r="230">
          <cell r="A230" t="str">
            <v>SA71 - FIXED ASSET Measurement and Testing Equipment</v>
          </cell>
        </row>
        <row r="231">
          <cell r="A231" t="str">
            <v>SA72 - FIXED ASSET Communications Equipment</v>
          </cell>
        </row>
        <row r="232">
          <cell r="A232" t="str">
            <v>SA93 - FIXED ASSET - Building Other (151000)</v>
          </cell>
        </row>
        <row r="233">
          <cell r="A233" t="str">
            <v>SA94 - FIXED ASSET - Substation Equipment (151300)</v>
          </cell>
        </row>
        <row r="234">
          <cell r="A234" t="str">
            <v>SA91 - FIXED ASSET Customer Connections</v>
          </cell>
        </row>
        <row r="241">
          <cell r="A241" t="str">
            <v>BGSA1 - Facilities Maintenance</v>
          </cell>
        </row>
        <row r="242">
          <cell r="A242" t="str">
            <v>FLSA1 - Fleet Maintenance</v>
          </cell>
        </row>
        <row r="243">
          <cell r="A243" t="str">
            <v>SA1 - Training and Development</v>
          </cell>
        </row>
        <row r="244">
          <cell r="A244" t="str">
            <v>SA10 - General Office Supplies</v>
          </cell>
        </row>
        <row r="245">
          <cell r="A245" t="str">
            <v>SA11 - Small Tools</v>
          </cell>
        </row>
        <row r="246">
          <cell r="A246" t="str">
            <v>SA12 - Other Supplies</v>
          </cell>
        </row>
        <row r="247">
          <cell r="A247" t="str">
            <v>SA13 - Rent</v>
          </cell>
        </row>
        <row r="248">
          <cell r="A248" t="str">
            <v>SA14 - Repairs and Maintenance - Equipment</v>
          </cell>
        </row>
        <row r="249">
          <cell r="A249" t="str">
            <v>SA15 - Equipment Repair</v>
          </cell>
        </row>
        <row r="250">
          <cell r="A250" t="str">
            <v>SA16 - Equipment Rental</v>
          </cell>
        </row>
        <row r="251">
          <cell r="A251" t="str">
            <v>SA17 - Rent - Building</v>
          </cell>
        </row>
        <row r="252">
          <cell r="A252" t="str">
            <v>SA18 - Rent - Outside Storage</v>
          </cell>
        </row>
        <row r="253">
          <cell r="A253" t="str">
            <v>SA19 - Utilities</v>
          </cell>
        </row>
        <row r="254">
          <cell r="A254" t="str">
            <v>SA2 - Subscriptions and Memberships</v>
          </cell>
        </row>
        <row r="255">
          <cell r="A255" t="str">
            <v>SA20 - Property Tax</v>
          </cell>
        </row>
        <row r="256">
          <cell r="A256" t="str">
            <v>SA21 - Repairs and Maintenance - Building</v>
          </cell>
        </row>
        <row r="257">
          <cell r="A257" t="str">
            <v>SA22 - HVAC Maintenance</v>
          </cell>
        </row>
        <row r="258">
          <cell r="A258" t="str">
            <v>SA23 - Janitorial and Landscaping Service</v>
          </cell>
        </row>
        <row r="259">
          <cell r="A259" t="str">
            <v>SA24 - Security Service</v>
          </cell>
        </row>
        <row r="260">
          <cell r="A260" t="str">
            <v>SA25 - WSIB</v>
          </cell>
        </row>
        <row r="261">
          <cell r="A261" t="str">
            <v>SA26 - Insurance - Property</v>
          </cell>
        </row>
        <row r="262">
          <cell r="A262" t="str">
            <v>SA27 - Insurance - General</v>
          </cell>
        </row>
        <row r="263">
          <cell r="A263" t="str">
            <v>SA28 - Insurance - Automobile</v>
          </cell>
        </row>
        <row r="264">
          <cell r="A264" t="str">
            <v>SA29 - Telephone</v>
          </cell>
        </row>
        <row r="265">
          <cell r="A265" t="str">
            <v>SA30 - Cellular and Pager - Expense</v>
          </cell>
        </row>
        <row r="266">
          <cell r="A266" t="str">
            <v>SA31 - Wireless Communications - Expense</v>
          </cell>
        </row>
        <row r="267">
          <cell r="A267" t="str">
            <v>SA32 - Freight, Postage and Delivery</v>
          </cell>
        </row>
        <row r="268">
          <cell r="A268" t="str">
            <v>SA33 - Emergency Maintenance</v>
          </cell>
        </row>
        <row r="269">
          <cell r="A269" t="str">
            <v>SA34 - Legal Fees</v>
          </cell>
        </row>
        <row r="270">
          <cell r="A270" t="str">
            <v>SA35 - Auditing Fees</v>
          </cell>
        </row>
        <row r="271">
          <cell r="A271" t="str">
            <v>SA36 - Tax Service</v>
          </cell>
        </row>
        <row r="272">
          <cell r="A272" t="str">
            <v>SA37 - Consulting</v>
          </cell>
        </row>
        <row r="273">
          <cell r="A273" t="str">
            <v>SA38 - Tree Trimming</v>
          </cell>
        </row>
        <row r="274">
          <cell r="A274" t="str">
            <v>SA39 - Outside Service Provider</v>
          </cell>
        </row>
        <row r="275">
          <cell r="A275" t="str">
            <v>SA4 - Fuel</v>
          </cell>
        </row>
        <row r="276">
          <cell r="A276" t="str">
            <v>SA40 - Service Agreements</v>
          </cell>
        </row>
        <row r="277">
          <cell r="A277" t="str">
            <v>SA41 - Other Professional Service</v>
          </cell>
        </row>
        <row r="278">
          <cell r="A278" t="str">
            <v>SA42 - Joint Use</v>
          </cell>
        </row>
        <row r="279">
          <cell r="A279" t="str">
            <v>SA43 - Outside Sales Commissions</v>
          </cell>
        </row>
        <row r="280">
          <cell r="A280" t="str">
            <v>SA44 - Board Expenses</v>
          </cell>
        </row>
        <row r="281">
          <cell r="A281" t="str">
            <v>SA45 - Meter Reading</v>
          </cell>
        </row>
        <row r="282">
          <cell r="A282" t="str">
            <v>SA46 - Meter Cuts and Reconnections</v>
          </cell>
        </row>
        <row r="283">
          <cell r="A283" t="str">
            <v>SA47 - Bank Charges</v>
          </cell>
        </row>
        <row r="284">
          <cell r="A284" t="str">
            <v>SA48 - Collection Agency Fees</v>
          </cell>
        </row>
        <row r="285">
          <cell r="A285" t="str">
            <v>SA49 - Dues and Subscriptions</v>
          </cell>
        </row>
        <row r="286">
          <cell r="A286" t="str">
            <v>SA5 - Safety Expenses</v>
          </cell>
        </row>
        <row r="287">
          <cell r="A287" t="str">
            <v>SA50 - Donations</v>
          </cell>
        </row>
        <row r="288">
          <cell r="A288" t="str">
            <v>SA51 - Sponsorships</v>
          </cell>
        </row>
        <row r="289">
          <cell r="A289" t="str">
            <v>SA53 - Research and Development</v>
          </cell>
        </row>
        <row r="290">
          <cell r="A290" t="str">
            <v>SA54 - Project Planning</v>
          </cell>
        </row>
        <row r="291">
          <cell r="A291" t="str">
            <v>SA55 - Regulatory Costs - Operating</v>
          </cell>
        </row>
        <row r="292">
          <cell r="A292" t="str">
            <v>SA56 - Advertising</v>
          </cell>
        </row>
        <row r="293">
          <cell r="A293" t="str">
            <v>SA57 - Promotions</v>
          </cell>
        </row>
        <row r="294">
          <cell r="A294" t="str">
            <v>SA58 - Public Relations</v>
          </cell>
        </row>
        <row r="295">
          <cell r="A295" t="str">
            <v>SA59 - Marketing</v>
          </cell>
        </row>
        <row r="296">
          <cell r="A296" t="str">
            <v>SA6 - Computer Maintenance</v>
          </cell>
        </row>
        <row r="297">
          <cell r="A297" t="str">
            <v>SA60 - Payment in Lieu of Taxes - Federal</v>
          </cell>
        </row>
        <row r="298">
          <cell r="A298" t="str">
            <v>SA61 - Payment in Lieu of Taxes - Provincial</v>
          </cell>
        </row>
        <row r="299">
          <cell r="A299" t="str">
            <v>SA62 - Capital Tax</v>
          </cell>
        </row>
        <row r="300">
          <cell r="A300" t="str">
            <v>SA64 - Temporary Labour</v>
          </cell>
        </row>
        <row r="301">
          <cell r="A301" t="str">
            <v>SA69 - Meeting Supplies</v>
          </cell>
        </row>
        <row r="302">
          <cell r="A302" t="str">
            <v>SA7 - Internet Services</v>
          </cell>
        </row>
        <row r="303">
          <cell r="A303" t="str">
            <v>SA70 - Maintenance - Tools and Equipment</v>
          </cell>
        </row>
        <row r="304">
          <cell r="A304" t="str">
            <v>SA73 - Plant Maintenance</v>
          </cell>
        </row>
        <row r="305">
          <cell r="A305" t="str">
            <v>SA75 - System Supervisory Equipment</v>
          </cell>
        </row>
        <row r="306">
          <cell r="A306" t="str">
            <v>SA79 - Scrap and Spoilage</v>
          </cell>
        </row>
        <row r="307">
          <cell r="A307" t="str">
            <v>SA8 - Software License and Maintenance</v>
          </cell>
        </row>
        <row r="308">
          <cell r="A308" t="str">
            <v>SA80 - Consumables</v>
          </cell>
        </row>
        <row r="309">
          <cell r="A309" t="str">
            <v>SA81 - Aggregates</v>
          </cell>
        </row>
        <row r="310">
          <cell r="A310" t="str">
            <v>SA84 - Temporary agencies</v>
          </cell>
        </row>
        <row r="311">
          <cell r="A311" t="str">
            <v>SA85 - Employee Promotions</v>
          </cell>
        </row>
        <row r="312">
          <cell r="A312" t="str">
            <v>SA86 - Cable Locates</v>
          </cell>
        </row>
        <row r="313">
          <cell r="A313" t="str">
            <v>SA87 - Non-Inventoried Materials - Direct to Site</v>
          </cell>
        </row>
        <row r="314">
          <cell r="A314" t="str">
            <v>SA88 - Recruitment</v>
          </cell>
        </row>
        <row r="315">
          <cell r="A315" t="str">
            <v>SA89 - Travel and Accommodations</v>
          </cell>
        </row>
        <row r="316">
          <cell r="A316" t="str">
            <v>SA9 - Maintenance Supplies</v>
          </cell>
        </row>
        <row r="317">
          <cell r="A317" t="str">
            <v>SA90 - Meals and Entertainment</v>
          </cell>
        </row>
        <row r="326">
          <cell r="A326" t="str">
            <v>VECP - Cable Pulling Truck</v>
          </cell>
          <cell r="B326" t="str">
            <v>VECP</v>
          </cell>
          <cell r="C326" t="str">
            <v>Cable Pulling Truck</v>
          </cell>
          <cell r="D326">
            <v>47</v>
          </cell>
          <cell r="E326" t="str">
            <v>CAD</v>
          </cell>
        </row>
        <row r="327">
          <cell r="A327" t="str">
            <v>VEDD - Digger Derrick Truck</v>
          </cell>
          <cell r="B327" t="str">
            <v>VEDD</v>
          </cell>
          <cell r="C327" t="str">
            <v>Digger Derrick Truck</v>
          </cell>
          <cell r="D327">
            <v>47</v>
          </cell>
          <cell r="E327" t="str">
            <v>CAD</v>
          </cell>
        </row>
        <row r="328">
          <cell r="A328" t="str">
            <v>VEDB - Double Bucket Truck</v>
          </cell>
          <cell r="B328" t="str">
            <v>VEDB</v>
          </cell>
          <cell r="C328" t="str">
            <v>Double Bucket Truck</v>
          </cell>
          <cell r="D328">
            <v>36</v>
          </cell>
          <cell r="E328" t="str">
            <v>CAD</v>
          </cell>
        </row>
        <row r="329">
          <cell r="A329" t="str">
            <v>VEHD - Heavy Duty Pick Up</v>
          </cell>
          <cell r="B329" t="str">
            <v>VEHD</v>
          </cell>
          <cell r="C329" t="str">
            <v>Heavy Duty Pick Up</v>
          </cell>
          <cell r="D329">
            <v>27</v>
          </cell>
          <cell r="E329" t="str">
            <v>CAD</v>
          </cell>
        </row>
        <row r="330">
          <cell r="A330" t="str">
            <v>VECS - Crew Support Vehicle</v>
          </cell>
          <cell r="B330" t="str">
            <v>VECS</v>
          </cell>
          <cell r="C330" t="str">
            <v>Crew Support Vehicle</v>
          </cell>
          <cell r="D330">
            <v>27</v>
          </cell>
          <cell r="E330" t="str">
            <v>CAD</v>
          </cell>
        </row>
        <row r="331">
          <cell r="A331" t="str">
            <v>VEKC - Knuckle Crane Truck</v>
          </cell>
          <cell r="B331" t="str">
            <v>VEKC</v>
          </cell>
          <cell r="C331" t="str">
            <v>Knuckle Crane Truck</v>
          </cell>
          <cell r="D331">
            <v>50</v>
          </cell>
          <cell r="E331" t="str">
            <v>CAD</v>
          </cell>
        </row>
        <row r="332">
          <cell r="A332" t="str">
            <v>VELD - Low Duty Pick Up</v>
          </cell>
          <cell r="B332" t="str">
            <v>VELD</v>
          </cell>
          <cell r="C332" t="str">
            <v>Low Duty Pick Up</v>
          </cell>
          <cell r="D332">
            <v>19</v>
          </cell>
          <cell r="E332" t="str">
            <v>CAD</v>
          </cell>
        </row>
        <row r="333">
          <cell r="A333" t="str">
            <v>VEPV - Passenger Vehicle</v>
          </cell>
          <cell r="B333" t="str">
            <v>VEPV</v>
          </cell>
          <cell r="C333" t="str">
            <v>Passenger Vehicle</v>
          </cell>
          <cell r="D333">
            <v>14</v>
          </cell>
          <cell r="E333" t="str">
            <v>CAD</v>
          </cell>
        </row>
        <row r="334">
          <cell r="A334" t="str">
            <v>VECV - Cargo Van</v>
          </cell>
          <cell r="B334" t="str">
            <v>VECV</v>
          </cell>
          <cell r="C334" t="str">
            <v>Cargo Van</v>
          </cell>
          <cell r="D334">
            <v>14</v>
          </cell>
          <cell r="E334" t="str">
            <v>CAD</v>
          </cell>
        </row>
        <row r="335">
          <cell r="A335" t="str">
            <v>VESB - Single Bucket Truck</v>
          </cell>
          <cell r="B335" t="str">
            <v>VESB</v>
          </cell>
          <cell r="C335" t="str">
            <v>Single Bucket Truck</v>
          </cell>
          <cell r="D335">
            <v>36</v>
          </cell>
          <cell r="E335" t="str">
            <v>CAD</v>
          </cell>
        </row>
        <row r="336">
          <cell r="A336" t="str">
            <v>VESV - Step Van</v>
          </cell>
          <cell r="B336" t="str">
            <v>VESV</v>
          </cell>
          <cell r="C336" t="str">
            <v>Step Van</v>
          </cell>
          <cell r="D336">
            <v>20</v>
          </cell>
          <cell r="E336" t="str">
            <v>CAD</v>
          </cell>
        </row>
        <row r="337">
          <cell r="A337" t="str">
            <v>VEVT - Vac Truck</v>
          </cell>
          <cell r="B337" t="str">
            <v>VEVT</v>
          </cell>
          <cell r="C337" t="str">
            <v>Vac Truck</v>
          </cell>
          <cell r="D337">
            <v>72</v>
          </cell>
          <cell r="E337" t="str">
            <v>CAD</v>
          </cell>
        </row>
        <row r="338">
          <cell r="A338" t="str">
            <v>EQSW - Sweeper</v>
          </cell>
          <cell r="B338" t="str">
            <v>EQSW</v>
          </cell>
          <cell r="C338" t="str">
            <v>Sweeper</v>
          </cell>
          <cell r="D338">
            <v>10</v>
          </cell>
          <cell r="E338" t="str">
            <v>CAD</v>
          </cell>
        </row>
        <row r="339">
          <cell r="A339" t="str">
            <v>EQTR - Trailer</v>
          </cell>
          <cell r="B339" t="str">
            <v>EQTR</v>
          </cell>
          <cell r="C339" t="str">
            <v>Trailer</v>
          </cell>
          <cell r="D339">
            <v>10</v>
          </cell>
          <cell r="E339" t="str">
            <v>CAD</v>
          </cell>
        </row>
        <row r="340">
          <cell r="A340" t="str">
            <v>EQTC - Transformer Cart</v>
          </cell>
          <cell r="B340" t="str">
            <v>EQTC</v>
          </cell>
          <cell r="C340" t="str">
            <v>Transformer Cart</v>
          </cell>
          <cell r="D340">
            <v>10</v>
          </cell>
          <cell r="E340" t="str">
            <v>CAD</v>
          </cell>
        </row>
        <row r="341">
          <cell r="A341" t="str">
            <v>EQTT - Tension Trailer</v>
          </cell>
          <cell r="B341" t="str">
            <v>EQTT</v>
          </cell>
          <cell r="C341" t="str">
            <v>Tension Trailer</v>
          </cell>
          <cell r="D341">
            <v>15</v>
          </cell>
          <cell r="E341" t="str">
            <v>CAD</v>
          </cell>
        </row>
        <row r="342">
          <cell r="A342" t="str">
            <v>EQAC - Air Compressor</v>
          </cell>
          <cell r="B342" t="str">
            <v>EQAC</v>
          </cell>
          <cell r="C342" t="str">
            <v>Air Compressor</v>
          </cell>
          <cell r="D342">
            <v>10</v>
          </cell>
          <cell r="E342" t="str">
            <v>CAD</v>
          </cell>
        </row>
        <row r="343">
          <cell r="A343" t="str">
            <v>EQFL - Forklift</v>
          </cell>
          <cell r="B343" t="str">
            <v>EQFL</v>
          </cell>
          <cell r="C343" t="str">
            <v>Forklift</v>
          </cell>
          <cell r="D343">
            <v>10</v>
          </cell>
          <cell r="E343" t="str">
            <v>CAD</v>
          </cell>
        </row>
        <row r="344">
          <cell r="A344" t="str">
            <v>EQGN - Generator</v>
          </cell>
          <cell r="B344" t="str">
            <v>EQGN</v>
          </cell>
          <cell r="C344" t="str">
            <v>Generator</v>
          </cell>
          <cell r="D344">
            <v>10</v>
          </cell>
          <cell r="E344" t="str">
            <v>CAD</v>
          </cell>
        </row>
        <row r="345">
          <cell r="A345" t="str">
            <v>BACK - Backhoe</v>
          </cell>
          <cell r="B345" t="str">
            <v>BACK</v>
          </cell>
          <cell r="C345" t="str">
            <v>Backhoe</v>
          </cell>
          <cell r="D345">
            <v>50</v>
          </cell>
          <cell r="E345" t="str">
            <v>CAD</v>
          </cell>
        </row>
        <row r="371">
          <cell r="A371" t="str">
            <v>Vehicle</v>
          </cell>
          <cell r="B371">
            <v>651000</v>
          </cell>
        </row>
        <row r="372">
          <cell r="A372" t="str">
            <v>Inventory</v>
          </cell>
          <cell r="B372">
            <v>650000</v>
          </cell>
        </row>
        <row r="373">
          <cell r="A373" t="str">
            <v>Workorder Time</v>
          </cell>
          <cell r="B373">
            <v>608000</v>
          </cell>
        </row>
        <row r="374">
          <cell r="A374" t="str">
            <v>Project Time</v>
          </cell>
          <cell r="B374">
            <v>609000</v>
          </cell>
        </row>
        <row r="375">
          <cell r="A375" t="str">
            <v>BGSA1 - Facilities Maintenance</v>
          </cell>
          <cell r="B375">
            <v>723000</v>
          </cell>
        </row>
        <row r="376">
          <cell r="A376" t="str">
            <v>FLSA1 - Fleet Maintenance</v>
          </cell>
          <cell r="B376">
            <v>671000</v>
          </cell>
        </row>
        <row r="377">
          <cell r="A377" t="str">
            <v>SA1 - Training and Development</v>
          </cell>
          <cell r="B377">
            <v>640000</v>
          </cell>
        </row>
        <row r="378">
          <cell r="A378" t="str">
            <v>SA10 - General Office Supplies</v>
          </cell>
          <cell r="B378">
            <v>704000</v>
          </cell>
        </row>
        <row r="379">
          <cell r="A379" t="str">
            <v>SA11 - Small Tools</v>
          </cell>
          <cell r="B379">
            <v>707000</v>
          </cell>
        </row>
        <row r="380">
          <cell r="A380" t="str">
            <v>SA12 - Other Supplies</v>
          </cell>
          <cell r="B380">
            <v>709000</v>
          </cell>
        </row>
        <row r="381">
          <cell r="A381" t="str">
            <v>SA13 - Rent</v>
          </cell>
          <cell r="B381">
            <v>710000</v>
          </cell>
        </row>
        <row r="382">
          <cell r="A382" t="str">
            <v>SA14 - Repairs and Maintenance - Equipment</v>
          </cell>
          <cell r="B382">
            <v>711000</v>
          </cell>
        </row>
        <row r="383">
          <cell r="A383" t="str">
            <v>SA15 - Equipment Repair</v>
          </cell>
          <cell r="B383">
            <v>711200</v>
          </cell>
        </row>
        <row r="384">
          <cell r="A384" t="str">
            <v>SA16 - Equipment Rental</v>
          </cell>
          <cell r="B384">
            <v>711500</v>
          </cell>
        </row>
        <row r="385">
          <cell r="A385" t="str">
            <v>SA17 - Rent - Building</v>
          </cell>
          <cell r="B385">
            <v>720000</v>
          </cell>
        </row>
        <row r="386">
          <cell r="A386" t="str">
            <v>SA18 - Rent - Outside Storage</v>
          </cell>
          <cell r="B386">
            <v>720500</v>
          </cell>
        </row>
        <row r="387">
          <cell r="A387" t="str">
            <v>SA19 - Utilities</v>
          </cell>
          <cell r="B387">
            <v>721000</v>
          </cell>
        </row>
        <row r="388">
          <cell r="A388" t="str">
            <v>SA2 - Subscriptions and Memberships</v>
          </cell>
          <cell r="B388">
            <v>641000</v>
          </cell>
        </row>
        <row r="389">
          <cell r="A389" t="str">
            <v>SA20 - Property Tax</v>
          </cell>
          <cell r="B389">
            <v>722000</v>
          </cell>
        </row>
        <row r="390">
          <cell r="A390" t="str">
            <v>SA21 - Repairs and Maintenance - Building</v>
          </cell>
          <cell r="B390">
            <v>723000</v>
          </cell>
        </row>
        <row r="391">
          <cell r="A391" t="str">
            <v>SA22 - HVAC Maintenance</v>
          </cell>
          <cell r="B391">
            <v>723500</v>
          </cell>
        </row>
        <row r="392">
          <cell r="A392" t="str">
            <v>SA23 - Janitorial and Landscaping Service</v>
          </cell>
          <cell r="B392">
            <v>724000</v>
          </cell>
        </row>
        <row r="393">
          <cell r="A393" t="str">
            <v>SA24 - Security Service</v>
          </cell>
          <cell r="B393">
            <v>725000</v>
          </cell>
        </row>
        <row r="394">
          <cell r="A394" t="str">
            <v>SA25 - WSIB</v>
          </cell>
          <cell r="B394">
            <v>726100</v>
          </cell>
        </row>
        <row r="395">
          <cell r="A395" t="str">
            <v>SA26 - Insurance - Property</v>
          </cell>
          <cell r="B395">
            <v>726200</v>
          </cell>
        </row>
        <row r="396">
          <cell r="A396" t="str">
            <v>SA27 - Insurance - General</v>
          </cell>
          <cell r="B396">
            <v>726300</v>
          </cell>
        </row>
        <row r="397">
          <cell r="A397" t="str">
            <v>SA28 - Insurance - Automobile</v>
          </cell>
          <cell r="B397">
            <v>726400</v>
          </cell>
        </row>
        <row r="398">
          <cell r="A398" t="str">
            <v>SA29 - Telephone</v>
          </cell>
          <cell r="B398">
            <v>730000</v>
          </cell>
        </row>
        <row r="399">
          <cell r="A399" t="str">
            <v>SA3 - FIXED ASSETS - Vehicle</v>
          </cell>
          <cell r="B399">
            <v>157000</v>
          </cell>
        </row>
        <row r="400">
          <cell r="A400" t="str">
            <v>SA30 - Cellular and Pager - Expense</v>
          </cell>
          <cell r="B400">
            <v>731000</v>
          </cell>
        </row>
        <row r="401">
          <cell r="A401" t="str">
            <v>SA31 - Wireless Communications - Expense</v>
          </cell>
          <cell r="B401">
            <v>735000</v>
          </cell>
        </row>
        <row r="402">
          <cell r="A402" t="str">
            <v>SA32 - Freight, Postage and Delivery</v>
          </cell>
          <cell r="B402">
            <v>740000</v>
          </cell>
        </row>
        <row r="403">
          <cell r="A403" t="str">
            <v>SA33 - Emergency Maintenance</v>
          </cell>
          <cell r="B403">
            <v>745000</v>
          </cell>
        </row>
        <row r="404">
          <cell r="A404" t="str">
            <v>SA34 - Legal Fees</v>
          </cell>
          <cell r="B404">
            <v>750000</v>
          </cell>
        </row>
        <row r="405">
          <cell r="A405" t="str">
            <v>SA35 - Auditing Fees</v>
          </cell>
          <cell r="B405">
            <v>751000</v>
          </cell>
        </row>
        <row r="406">
          <cell r="A406" t="str">
            <v>SA36 - Tax Service</v>
          </cell>
          <cell r="B406">
            <v>752000</v>
          </cell>
        </row>
        <row r="407">
          <cell r="A407" t="str">
            <v>SA37 - Consulting</v>
          </cell>
          <cell r="B407">
            <v>753000</v>
          </cell>
        </row>
        <row r="408">
          <cell r="A408" t="str">
            <v>SA38 - Tree Trimming</v>
          </cell>
          <cell r="B408">
            <v>753500</v>
          </cell>
        </row>
        <row r="409">
          <cell r="A409" t="str">
            <v>SA39 - Outside Service Provider</v>
          </cell>
          <cell r="B409">
            <v>754000</v>
          </cell>
        </row>
        <row r="410">
          <cell r="A410" t="str">
            <v>SA4 - Fuel</v>
          </cell>
          <cell r="B410">
            <v>672000</v>
          </cell>
        </row>
        <row r="411">
          <cell r="A411" t="str">
            <v>SA40 - Service Agreements</v>
          </cell>
          <cell r="B411">
            <v>754500</v>
          </cell>
        </row>
        <row r="412">
          <cell r="A412" t="str">
            <v>SA41 - Other Professional Service</v>
          </cell>
          <cell r="B412">
            <v>755000</v>
          </cell>
        </row>
        <row r="413">
          <cell r="A413" t="str">
            <v>SA42 - Joint Use</v>
          </cell>
          <cell r="B413">
            <v>755500</v>
          </cell>
        </row>
        <row r="414">
          <cell r="A414" t="str">
            <v>SA43 - Outside Sales Commissions</v>
          </cell>
          <cell r="B414">
            <v>756000</v>
          </cell>
        </row>
        <row r="415">
          <cell r="A415" t="str">
            <v>SA44 - Board Expenses</v>
          </cell>
          <cell r="B415">
            <v>757510</v>
          </cell>
        </row>
        <row r="416">
          <cell r="A416" t="str">
            <v>SA45 - Meter Reading</v>
          </cell>
          <cell r="B416">
            <v>758000</v>
          </cell>
        </row>
        <row r="417">
          <cell r="A417" t="str">
            <v>SA46 - Meter Cuts and Reconnections</v>
          </cell>
          <cell r="B417">
            <v>758500</v>
          </cell>
        </row>
        <row r="418">
          <cell r="A418" t="str">
            <v>SA47 - Bank Charges</v>
          </cell>
          <cell r="B418">
            <v>760000</v>
          </cell>
        </row>
        <row r="419">
          <cell r="A419" t="str">
            <v>SA48 - Collection Agency Fees</v>
          </cell>
          <cell r="B419">
            <v>761700</v>
          </cell>
        </row>
        <row r="420">
          <cell r="A420" t="str">
            <v>SA49 - Dues and Subscriptions</v>
          </cell>
          <cell r="B420">
            <v>763000</v>
          </cell>
        </row>
        <row r="421">
          <cell r="A421" t="str">
            <v>SA5 - Safety Expenses</v>
          </cell>
          <cell r="B421">
            <v>681000</v>
          </cell>
        </row>
        <row r="422">
          <cell r="A422" t="str">
            <v>SA50 - Donations</v>
          </cell>
          <cell r="B422">
            <v>764000</v>
          </cell>
        </row>
        <row r="423">
          <cell r="A423" t="str">
            <v>SA51 - Sponsorships</v>
          </cell>
          <cell r="B423">
            <v>764100</v>
          </cell>
        </row>
        <row r="424">
          <cell r="A424" t="str">
            <v>SA53 - Research and Development</v>
          </cell>
          <cell r="B424">
            <v>765500</v>
          </cell>
        </row>
        <row r="425">
          <cell r="A425" t="str">
            <v>SA54 - Project Planning</v>
          </cell>
          <cell r="B425">
            <v>767500</v>
          </cell>
        </row>
        <row r="426">
          <cell r="A426" t="str">
            <v>SA55 - Regulatory Costs - Operating</v>
          </cell>
          <cell r="B426">
            <v>768500</v>
          </cell>
        </row>
        <row r="427">
          <cell r="A427" t="str">
            <v>SA56 - Advertising</v>
          </cell>
          <cell r="B427">
            <v>770000</v>
          </cell>
        </row>
        <row r="428">
          <cell r="A428" t="str">
            <v>SA57 - Promotions</v>
          </cell>
          <cell r="B428">
            <v>772000</v>
          </cell>
        </row>
        <row r="429">
          <cell r="A429" t="str">
            <v>SA58 - Public Relations</v>
          </cell>
          <cell r="B429">
            <v>773000</v>
          </cell>
        </row>
        <row r="430">
          <cell r="A430" t="str">
            <v>SA59 - Marketing</v>
          </cell>
          <cell r="B430">
            <v>779000</v>
          </cell>
        </row>
        <row r="431">
          <cell r="A431" t="str">
            <v>SA6 - Computer Maintenance</v>
          </cell>
          <cell r="B431">
            <v>690000</v>
          </cell>
        </row>
        <row r="432">
          <cell r="A432" t="str">
            <v>SA60 - Payment in Lieu of Taxes - Federal</v>
          </cell>
          <cell r="B432">
            <v>851000</v>
          </cell>
        </row>
        <row r="433">
          <cell r="A433" t="str">
            <v>SA61 - Payment in Lieu of Taxes - Provincial</v>
          </cell>
          <cell r="B433">
            <v>852000</v>
          </cell>
        </row>
        <row r="434">
          <cell r="A434" t="str">
            <v>SA62 - Capital Tax</v>
          </cell>
          <cell r="B434">
            <v>853000</v>
          </cell>
        </row>
        <row r="435">
          <cell r="A435" t="str">
            <v>SA63 - FIXED ASSET Furniture and Fixtures</v>
          </cell>
          <cell r="B435">
            <v>154000</v>
          </cell>
        </row>
        <row r="436">
          <cell r="A436" t="str">
            <v>SA64 - Temporary Labour</v>
          </cell>
          <cell r="B436">
            <v>604000</v>
          </cell>
        </row>
        <row r="437">
          <cell r="A437" t="str">
            <v>SA65 - FIXED ASSET Computer Hardware</v>
          </cell>
          <cell r="B437">
            <v>155000</v>
          </cell>
        </row>
        <row r="438">
          <cell r="A438" t="str">
            <v>SA66 - FIXED ASSET Computer Software</v>
          </cell>
          <cell r="B438">
            <v>154500</v>
          </cell>
        </row>
        <row r="439">
          <cell r="A439" t="str">
            <v>SA68 - FIXED ASSET Tools, Shop and Garage Equipment</v>
          </cell>
          <cell r="B439">
            <v>153000</v>
          </cell>
        </row>
        <row r="440">
          <cell r="A440" t="str">
            <v>SA69 - Meeting Supplies</v>
          </cell>
          <cell r="B440">
            <v>704000</v>
          </cell>
        </row>
        <row r="441">
          <cell r="A441" t="str">
            <v>SA7 - Internet Services</v>
          </cell>
          <cell r="B441">
            <v>691000</v>
          </cell>
        </row>
        <row r="442">
          <cell r="A442" t="str">
            <v>SA70 - Maintenance - Tools and Equipment</v>
          </cell>
          <cell r="B442">
            <v>711000</v>
          </cell>
        </row>
        <row r="443">
          <cell r="A443" t="str">
            <v>SA71 - FIXED ASSET Measurement and Testing Equipment</v>
          </cell>
          <cell r="B443">
            <v>153100</v>
          </cell>
        </row>
        <row r="444">
          <cell r="A444" t="str">
            <v>SA72 - FIXED ASSET Communications Equipment</v>
          </cell>
          <cell r="B444">
            <v>153300</v>
          </cell>
        </row>
        <row r="445">
          <cell r="A445" t="str">
            <v>SA73 - Plant Maintenance</v>
          </cell>
          <cell r="B445">
            <v>711000</v>
          </cell>
        </row>
        <row r="446">
          <cell r="A446" t="str">
            <v>SA75 - System Supervisory Equipment</v>
          </cell>
          <cell r="B446">
            <v>153600</v>
          </cell>
        </row>
        <row r="447">
          <cell r="A447" t="str">
            <v>SA79 - Scrap and Spoilage</v>
          </cell>
          <cell r="B447">
            <v>792000</v>
          </cell>
        </row>
        <row r="448">
          <cell r="A448" t="str">
            <v>SA8 - Software License and Maintenance</v>
          </cell>
          <cell r="B448">
            <v>140300</v>
          </cell>
        </row>
        <row r="449">
          <cell r="A449" t="str">
            <v>SA80 - Consumables</v>
          </cell>
          <cell r="B449">
            <v>708000</v>
          </cell>
        </row>
        <row r="450">
          <cell r="A450" t="str">
            <v>SA81 - Aggregates</v>
          </cell>
          <cell r="B450">
            <v>650000</v>
          </cell>
        </row>
        <row r="451">
          <cell r="A451" t="str">
            <v>SA84 - Temporary agencies</v>
          </cell>
          <cell r="B451">
            <v>604000</v>
          </cell>
        </row>
        <row r="452">
          <cell r="A452" t="str">
            <v>SA85 - Employee Promotions</v>
          </cell>
          <cell r="B452">
            <v>771000</v>
          </cell>
        </row>
        <row r="453">
          <cell r="A453" t="str">
            <v>SA86 - Cable Locates</v>
          </cell>
          <cell r="B453">
            <v>753600</v>
          </cell>
        </row>
        <row r="454">
          <cell r="A454" t="str">
            <v>SA87 - Non-Inventoried Materials - Direct to Site</v>
          </cell>
          <cell r="B454">
            <v>650000</v>
          </cell>
        </row>
        <row r="455">
          <cell r="A455" t="str">
            <v>SA88 - Recruitment</v>
          </cell>
          <cell r="B455">
            <v>630000</v>
          </cell>
        </row>
        <row r="456">
          <cell r="A456" t="str">
            <v>SA89 - Travel and Accommodations</v>
          </cell>
          <cell r="B456">
            <v>620000</v>
          </cell>
        </row>
        <row r="457">
          <cell r="A457" t="str">
            <v>SA9 - Maintenance Supplies</v>
          </cell>
          <cell r="B457">
            <v>700000</v>
          </cell>
        </row>
        <row r="458">
          <cell r="A458" t="str">
            <v>SA3 - FIXED ASSETS - Vehicle</v>
          </cell>
          <cell r="B458">
            <v>157000</v>
          </cell>
        </row>
        <row r="459">
          <cell r="A459" t="str">
            <v>SA63 - FIXED ASSET Furniture and Fixtures</v>
          </cell>
          <cell r="B459">
            <v>154000</v>
          </cell>
        </row>
        <row r="460">
          <cell r="A460" t="str">
            <v>SA65 - FIXED ASSET Computer Hardware</v>
          </cell>
          <cell r="B460">
            <v>155000</v>
          </cell>
        </row>
        <row r="461">
          <cell r="A461" t="str">
            <v>SA66 - FIXED ASSET Computer Software</v>
          </cell>
          <cell r="B461">
            <v>154500</v>
          </cell>
        </row>
        <row r="462">
          <cell r="A462" t="str">
            <v>SA68 - FIXED ASSET Tools, Shop and Garage Equipment</v>
          </cell>
          <cell r="B462">
            <v>153000</v>
          </cell>
        </row>
        <row r="463">
          <cell r="A463" t="str">
            <v>SA71 - FIXED ASSET Measurement and Testing Equipment</v>
          </cell>
          <cell r="B463">
            <v>153100</v>
          </cell>
        </row>
        <row r="464">
          <cell r="A464" t="str">
            <v>SA72 - FIXED ASSET Communications Equipment</v>
          </cell>
          <cell r="B464">
            <v>153300</v>
          </cell>
        </row>
        <row r="465">
          <cell r="A465" t="str">
            <v>SA91 - FIXED ASSET Customer Connections</v>
          </cell>
          <cell r="B465">
            <v>151250</v>
          </cell>
        </row>
        <row r="466">
          <cell r="A466" t="str">
            <v>SA93 - FIXED ASSET - Building Other (151000)</v>
          </cell>
          <cell r="B466">
            <v>151000</v>
          </cell>
        </row>
        <row r="467">
          <cell r="A467" t="str">
            <v>SA94 - FIXED ASSET - Substation Equipment (151300)</v>
          </cell>
          <cell r="B467">
            <v>151300</v>
          </cell>
        </row>
        <row r="470">
          <cell r="A470" t="str">
            <v>Travel and accommodations</v>
          </cell>
          <cell r="B470">
            <v>620000</v>
          </cell>
        </row>
        <row r="471">
          <cell r="A471" t="str">
            <v>Advertising</v>
          </cell>
          <cell r="B471">
            <v>770000</v>
          </cell>
        </row>
        <row r="472">
          <cell r="A472" t="str">
            <v>Travel and accommodations</v>
          </cell>
          <cell r="B472">
            <v>620000</v>
          </cell>
        </row>
        <row r="473">
          <cell r="A473" t="str">
            <v>Other employee compensation</v>
          </cell>
          <cell r="B473">
            <v>619000</v>
          </cell>
        </row>
        <row r="474">
          <cell r="A474" t="str">
            <v>Telephone</v>
          </cell>
          <cell r="B474">
            <v>730000</v>
          </cell>
        </row>
        <row r="475">
          <cell r="A475" t="str">
            <v>Dues and subscriptions</v>
          </cell>
          <cell r="B475">
            <v>763000</v>
          </cell>
        </row>
        <row r="476">
          <cell r="A476" t="str">
            <v>Employee promotions</v>
          </cell>
          <cell r="B476">
            <v>771000</v>
          </cell>
        </row>
        <row r="477">
          <cell r="A477" t="str">
            <v>Subscriptions and memberships</v>
          </cell>
          <cell r="B477">
            <v>641000</v>
          </cell>
        </row>
        <row r="478">
          <cell r="A478" t="str">
            <v>Freight postage and delivery</v>
          </cell>
          <cell r="B478">
            <v>740000</v>
          </cell>
        </row>
        <row r="479">
          <cell r="A479" t="str">
            <v>Maintenance supplies</v>
          </cell>
          <cell r="B479">
            <v>700000</v>
          </cell>
        </row>
        <row r="480">
          <cell r="A480" t="str">
            <v>Marketing</v>
          </cell>
          <cell r="B480">
            <v>779000</v>
          </cell>
        </row>
        <row r="481">
          <cell r="A481" t="str">
            <v>Meals and entertainment</v>
          </cell>
          <cell r="B481">
            <v>622000</v>
          </cell>
        </row>
        <row r="482">
          <cell r="A482" t="str">
            <v>Meals and entertainment</v>
          </cell>
          <cell r="B482">
            <v>622000</v>
          </cell>
        </row>
        <row r="483">
          <cell r="A483" t="str">
            <v>Meals and entertainment</v>
          </cell>
          <cell r="B483">
            <v>622000</v>
          </cell>
        </row>
        <row r="484">
          <cell r="A484" t="str">
            <v>Mileage</v>
          </cell>
          <cell r="B484">
            <v>621000</v>
          </cell>
        </row>
        <row r="485">
          <cell r="A485" t="str">
            <v>Other employee compensation</v>
          </cell>
          <cell r="B485">
            <v>619000</v>
          </cell>
        </row>
        <row r="486">
          <cell r="A486" t="str">
            <v>General office supplies</v>
          </cell>
          <cell r="B486">
            <v>704000</v>
          </cell>
        </row>
        <row r="487">
          <cell r="A487" t="str">
            <v>Travel and accommodations</v>
          </cell>
          <cell r="B487">
            <v>620000</v>
          </cell>
        </row>
        <row r="488">
          <cell r="A488" t="str">
            <v>Subscriptions and memberships</v>
          </cell>
          <cell r="B488">
            <v>641000</v>
          </cell>
        </row>
        <row r="489">
          <cell r="A489" t="str">
            <v>Repairs and maintenance - Building</v>
          </cell>
          <cell r="B489">
            <v>723000</v>
          </cell>
        </row>
        <row r="490">
          <cell r="A490" t="str">
            <v>Repairs and maintenance - Equipment</v>
          </cell>
          <cell r="B490">
            <v>711000</v>
          </cell>
        </row>
        <row r="491">
          <cell r="A491" t="str">
            <v>Small tools</v>
          </cell>
          <cell r="B491">
            <v>707000</v>
          </cell>
        </row>
        <row r="492">
          <cell r="A492" t="str">
            <v>Safety</v>
          </cell>
          <cell r="B492">
            <v>681000</v>
          </cell>
        </row>
        <row r="493">
          <cell r="A493" t="str">
            <v>Promotions</v>
          </cell>
          <cell r="B493">
            <v>772000</v>
          </cell>
        </row>
        <row r="494">
          <cell r="A494" t="str">
            <v>Software license and maintenance</v>
          </cell>
          <cell r="B494">
            <v>692000</v>
          </cell>
        </row>
        <row r="495">
          <cell r="A495" t="str">
            <v>Training and development</v>
          </cell>
          <cell r="B495">
            <v>640000</v>
          </cell>
        </row>
        <row r="496">
          <cell r="A496" t="str">
            <v>Travel and accommodations</v>
          </cell>
          <cell r="B496">
            <v>620000</v>
          </cell>
        </row>
        <row r="497">
          <cell r="A497" t="str">
            <v>Training and development</v>
          </cell>
          <cell r="B497">
            <v>640000</v>
          </cell>
        </row>
        <row r="498">
          <cell r="A498" t="str">
            <v>Other employee compensation</v>
          </cell>
          <cell r="B498">
            <v>619000</v>
          </cell>
        </row>
        <row r="499">
          <cell r="A499" t="str">
            <v>SA90 - Meals and Entertainment</v>
          </cell>
          <cell r="B499">
            <v>622000</v>
          </cell>
        </row>
        <row r="507">
          <cell r="B507" t="str">
            <v>100000</v>
          </cell>
          <cell r="C507" t="str">
            <v>Cash - General chequing</v>
          </cell>
        </row>
        <row r="508">
          <cell r="B508" t="str">
            <v>100100</v>
          </cell>
          <cell r="C508" t="str">
            <v>Cash - Daffron energy credits</v>
          </cell>
        </row>
        <row r="509">
          <cell r="B509" t="str">
            <v>100200</v>
          </cell>
          <cell r="C509" t="str">
            <v>Cash - Receipts</v>
          </cell>
        </row>
        <row r="510">
          <cell r="B510" t="str">
            <v>100300</v>
          </cell>
          <cell r="C510" t="str">
            <v>Cash - Disbursments</v>
          </cell>
        </row>
        <row r="511">
          <cell r="B511" t="str">
            <v>104000</v>
          </cell>
          <cell r="C511" t="str">
            <v>Unapplied cash - A/R</v>
          </cell>
        </row>
        <row r="512">
          <cell r="B512" t="str">
            <v>105000</v>
          </cell>
          <cell r="C512" t="str">
            <v>Outstanding cheques - A/P (L)</v>
          </cell>
        </row>
        <row r="513">
          <cell r="B513" t="str">
            <v>106000</v>
          </cell>
          <cell r="C513" t="str">
            <v>Open customer cheques (L)</v>
          </cell>
        </row>
        <row r="514">
          <cell r="B514" t="str">
            <v>106100</v>
          </cell>
          <cell r="C514" t="str">
            <v>Clearing account customer cheques (L)</v>
          </cell>
        </row>
        <row r="515">
          <cell r="B515" t="str">
            <v>107000</v>
          </cell>
          <cell r="C515" t="str">
            <v>Cash - Petty cash</v>
          </cell>
        </row>
        <row r="516">
          <cell r="B516" t="str">
            <v>108500</v>
          </cell>
          <cell r="C516" t="str">
            <v>Foreign exchange</v>
          </cell>
        </row>
        <row r="517">
          <cell r="B517" t="str">
            <v>110000</v>
          </cell>
          <cell r="C517" t="str">
            <v>Accounts receivable - Trade (L)</v>
          </cell>
        </row>
        <row r="518">
          <cell r="B518" t="str">
            <v>110001</v>
          </cell>
          <cell r="C518" t="str">
            <v>Accounts receivable - Trade other</v>
          </cell>
        </row>
        <row r="519">
          <cell r="B519" t="str">
            <v>111100</v>
          </cell>
          <cell r="C519" t="str">
            <v>Intercompany accounts receivable - Horizon Holdings Inc. (L)</v>
          </cell>
        </row>
        <row r="520">
          <cell r="B520" t="str">
            <v>111110</v>
          </cell>
          <cell r="C520" t="str">
            <v>Intercompany accounts receivable - Horizon Utilities - EDO (L)</v>
          </cell>
        </row>
        <row r="521">
          <cell r="B521" t="str">
            <v>111120</v>
          </cell>
          <cell r="C521" t="str">
            <v>Intercompany accounts receivable - Horizon Utilities - Customer care (L)</v>
          </cell>
        </row>
        <row r="522">
          <cell r="B522" t="str">
            <v>111130</v>
          </cell>
          <cell r="C522" t="str">
            <v>Intercompany accounts receivable - Horizon Energy Solutions Inc. (L)</v>
          </cell>
        </row>
        <row r="523">
          <cell r="B523" t="str">
            <v>111140</v>
          </cell>
          <cell r="C523" t="str">
            <v>Intercompany accounts receivable - HESI - MSP (L)</v>
          </cell>
        </row>
        <row r="524">
          <cell r="B524" t="str">
            <v>111150</v>
          </cell>
          <cell r="C524" t="str">
            <v>Intercompany accounts receivable - HESI - Water heaters - St. Catharines (L)</v>
          </cell>
        </row>
        <row r="525">
          <cell r="B525" t="str">
            <v>111160</v>
          </cell>
          <cell r="C525" t="str">
            <v>Intercompany accounts receivable - Hamilton Hydro Services Inc. (L)</v>
          </cell>
        </row>
        <row r="526">
          <cell r="B526" t="str">
            <v>111170</v>
          </cell>
          <cell r="C526" t="str">
            <v>Intercompany accounts receivable - HHSI - Hamilton Community Energy (L)</v>
          </cell>
        </row>
        <row r="527">
          <cell r="B527" t="str">
            <v>111180</v>
          </cell>
          <cell r="C527" t="str">
            <v>Intercompany accounts receivable - HHSI - Water heaters - Hamilton (L)</v>
          </cell>
        </row>
        <row r="528">
          <cell r="B528" t="str">
            <v>111190</v>
          </cell>
          <cell r="C528" t="str">
            <v>Intercompany accounts receivable - HHSI - FibreWired (L)</v>
          </cell>
        </row>
        <row r="529">
          <cell r="B529" t="str">
            <v>111200</v>
          </cell>
          <cell r="C529" t="str">
            <v>Intercompany accounts receivable - Hamilton Utilities Corporation (L)</v>
          </cell>
        </row>
        <row r="530">
          <cell r="B530" t="str">
            <v>111300</v>
          </cell>
          <cell r="C530" t="str">
            <v>Intercompany receivable - HHSI - Daffron - Water Heaters</v>
          </cell>
        </row>
        <row r="531">
          <cell r="B531" t="str">
            <v>111310</v>
          </cell>
          <cell r="C531" t="str">
            <v>Intercompany receivable - HHSI - Daffron - HCE</v>
          </cell>
        </row>
        <row r="532">
          <cell r="B532" t="str">
            <v>111320</v>
          </cell>
          <cell r="C532" t="str">
            <v>Intercompany receivable - HESI - Daffron - Water Heaters</v>
          </cell>
        </row>
        <row r="533">
          <cell r="B533" t="str">
            <v>111330</v>
          </cell>
          <cell r="C533" t="str">
            <v>Intercompany receivable - HESI - Daffron - MSP</v>
          </cell>
        </row>
        <row r="534">
          <cell r="B534" t="str">
            <v>111400</v>
          </cell>
          <cell r="C534" t="str">
            <v>Intercompany accounts receivable - HHSI - Hamilton Community Energy</v>
          </cell>
        </row>
        <row r="535">
          <cell r="B535" t="str">
            <v>111410</v>
          </cell>
          <cell r="C535" t="str">
            <v>Intercompany accounts receivable - Hamilton Hydro Services Inc.</v>
          </cell>
        </row>
        <row r="536">
          <cell r="B536" t="str">
            <v>111420</v>
          </cell>
          <cell r="C536" t="str">
            <v>Intercompany accounts receivable - HHSI - Water heaters - Hamilton</v>
          </cell>
        </row>
        <row r="537">
          <cell r="B537" t="str">
            <v>111500</v>
          </cell>
          <cell r="C537" t="str">
            <v>Intercompany accounts receivable - HESI - MSP</v>
          </cell>
        </row>
        <row r="538">
          <cell r="B538" t="str">
            <v>111510</v>
          </cell>
          <cell r="C538" t="str">
            <v>Intercompany accounts receivable - Horizon Energy Solutions Inc.</v>
          </cell>
        </row>
        <row r="539">
          <cell r="B539" t="str">
            <v>111520</v>
          </cell>
          <cell r="C539" t="str">
            <v>Intercompany accounts receivable - HESI Water heaters - St. Catharines</v>
          </cell>
        </row>
        <row r="540">
          <cell r="B540" t="str">
            <v>111600</v>
          </cell>
          <cell r="C540" t="str">
            <v>Intercompany accounts receivable - Customer care - Clearing</v>
          </cell>
        </row>
        <row r="541">
          <cell r="B541" t="str">
            <v>111610</v>
          </cell>
          <cell r="C541" t="str">
            <v>Intercompany accounts receivable - Horizon Utilities - Customer care</v>
          </cell>
        </row>
        <row r="542">
          <cell r="B542" t="str">
            <v>111700</v>
          </cell>
          <cell r="C542" t="str">
            <v>Intercompany accounts receivable - Horizon Holdings Inc.</v>
          </cell>
        </row>
        <row r="543">
          <cell r="B543" t="str">
            <v>111800</v>
          </cell>
          <cell r="C543" t="str">
            <v>Intercompany accounts receivable - Horizon Utilities - EDO</v>
          </cell>
        </row>
        <row r="544">
          <cell r="B544" t="str">
            <v>111900</v>
          </cell>
          <cell r="C544" t="str">
            <v>Intercompany accounts receivable - Hamilton Utilities Corporation</v>
          </cell>
        </row>
        <row r="545">
          <cell r="B545" t="str">
            <v>112000</v>
          </cell>
          <cell r="C545" t="str">
            <v>Advanced invoice clearing (L)</v>
          </cell>
        </row>
        <row r="546">
          <cell r="B546" t="str">
            <v>112500</v>
          </cell>
          <cell r="C546" t="str">
            <v>Accounts receivable - Recoverable work (L)</v>
          </cell>
        </row>
        <row r="547">
          <cell r="B547" t="str">
            <v>112501</v>
          </cell>
          <cell r="C547" t="str">
            <v>Accounts receivable - Recoverable work other</v>
          </cell>
        </row>
        <row r="548">
          <cell r="B548" t="str">
            <v>113000</v>
          </cell>
          <cell r="C548" t="str">
            <v>Accounts receivable - Retailers</v>
          </cell>
        </row>
        <row r="549">
          <cell r="B549" t="str">
            <v>113500</v>
          </cell>
          <cell r="C549" t="str">
            <v>Accounts receivable - Daffron</v>
          </cell>
        </row>
        <row r="550">
          <cell r="B550" t="str">
            <v>113600</v>
          </cell>
          <cell r="C550" t="str">
            <v>Accounts receivable - Unbilled</v>
          </cell>
        </row>
        <row r="551">
          <cell r="B551" t="str">
            <v>113998</v>
          </cell>
          <cell r="C551" t="str">
            <v>Daffron historical clearing account</v>
          </cell>
        </row>
        <row r="552">
          <cell r="B552" t="str">
            <v>113999</v>
          </cell>
          <cell r="C552" t="str">
            <v>Water and sewer - Clearing account</v>
          </cell>
        </row>
        <row r="553">
          <cell r="B553" t="str">
            <v>114000</v>
          </cell>
          <cell r="C553" t="str">
            <v>Allowance for doubtful accounts - Trade (L)</v>
          </cell>
        </row>
        <row r="554">
          <cell r="B554" t="str">
            <v>114100</v>
          </cell>
          <cell r="C554" t="str">
            <v>Allowance for doubtful accounts - Daffron</v>
          </cell>
        </row>
        <row r="555">
          <cell r="B555" t="str">
            <v>114200</v>
          </cell>
          <cell r="C555" t="str">
            <v>Allowance for doubtful accounts - Miscellaneous</v>
          </cell>
        </row>
        <row r="556">
          <cell r="B556" t="str">
            <v>115000</v>
          </cell>
          <cell r="C556" t="str">
            <v>Advance - Employee travel</v>
          </cell>
        </row>
        <row r="557">
          <cell r="B557" t="str">
            <v>117000</v>
          </cell>
          <cell r="C557" t="str">
            <v>Other receivables</v>
          </cell>
        </row>
        <row r="558">
          <cell r="B558" t="str">
            <v>117100</v>
          </cell>
          <cell r="C558" t="str">
            <v>Other receivables - Regulatory</v>
          </cell>
        </row>
        <row r="559">
          <cell r="B559" t="str">
            <v>117200</v>
          </cell>
          <cell r="C559" t="str">
            <v>Other receivables - Miscellaneous backbilling</v>
          </cell>
        </row>
        <row r="560">
          <cell r="B560" t="str">
            <v>118000</v>
          </cell>
          <cell r="C560" t="str">
            <v>Interest/dividend receivable</v>
          </cell>
        </row>
        <row r="561">
          <cell r="B561" t="str">
            <v>118500</v>
          </cell>
          <cell r="C561" t="str">
            <v>Rents receivable</v>
          </cell>
        </row>
        <row r="562">
          <cell r="B562" t="str">
            <v>119000</v>
          </cell>
          <cell r="C562" t="str">
            <v>Notes receivables</v>
          </cell>
        </row>
        <row r="563">
          <cell r="B563" t="str">
            <v>120000</v>
          </cell>
          <cell r="C563" t="str">
            <v>Inventory (L)</v>
          </cell>
        </row>
        <row r="564">
          <cell r="B564" t="str">
            <v>120001</v>
          </cell>
          <cell r="C564" t="str">
            <v>Inventory</v>
          </cell>
        </row>
        <row r="565">
          <cell r="B565" t="str">
            <v>120099</v>
          </cell>
          <cell r="C565" t="str">
            <v>Inventory - Return clearing</v>
          </cell>
        </row>
        <row r="566">
          <cell r="B566" t="str">
            <v>120500</v>
          </cell>
          <cell r="C566" t="str">
            <v>Inventory - Fuel</v>
          </cell>
        </row>
        <row r="567">
          <cell r="B567" t="str">
            <v>122000</v>
          </cell>
          <cell r="C567" t="str">
            <v>Inventory - Work in process</v>
          </cell>
        </row>
        <row r="568">
          <cell r="B568" t="str">
            <v>122500</v>
          </cell>
          <cell r="C568" t="str">
            <v>Inventory - Work in process at vendor</v>
          </cell>
        </row>
        <row r="569">
          <cell r="B569" t="str">
            <v>122600</v>
          </cell>
          <cell r="C569" t="str">
            <v>Inventory in exchange</v>
          </cell>
        </row>
        <row r="570">
          <cell r="B570" t="str">
            <v>124500</v>
          </cell>
          <cell r="C570" t="str">
            <v>Transfer within a site</v>
          </cell>
        </row>
        <row r="571">
          <cell r="B571" t="str">
            <v>124600</v>
          </cell>
          <cell r="C571" t="str">
            <v>Transfer between sites</v>
          </cell>
        </row>
        <row r="572">
          <cell r="B572" t="str">
            <v>124700</v>
          </cell>
          <cell r="C572" t="str">
            <v>Non-inventory trans between sites</v>
          </cell>
        </row>
        <row r="573">
          <cell r="B573" t="str">
            <v>125800</v>
          </cell>
          <cell r="C573" t="str">
            <v>Inventory - Consignment</v>
          </cell>
        </row>
        <row r="574">
          <cell r="B574" t="str">
            <v>126000</v>
          </cell>
          <cell r="C574" t="str">
            <v>Reserve for excess and obsolete inventory</v>
          </cell>
        </row>
        <row r="575">
          <cell r="B575" t="str">
            <v>127100</v>
          </cell>
          <cell r="C575" t="str">
            <v>Work in progress (L)</v>
          </cell>
        </row>
        <row r="576">
          <cell r="B576" t="str">
            <v>127101</v>
          </cell>
          <cell r="C576" t="str">
            <v>Work in progress - Other</v>
          </cell>
        </row>
        <row r="577">
          <cell r="B577" t="str">
            <v>127102</v>
          </cell>
          <cell r="C577" t="str">
            <v>Work in progress - Project closure clearing</v>
          </cell>
        </row>
        <row r="578">
          <cell r="B578" t="str">
            <v>127800</v>
          </cell>
          <cell r="C578" t="str">
            <v>Capitalized project revenue (L)</v>
          </cell>
        </row>
        <row r="579">
          <cell r="B579" t="str">
            <v>130000</v>
          </cell>
          <cell r="C579" t="str">
            <v>Deferred tax - Current</v>
          </cell>
        </row>
        <row r="580">
          <cell r="B580" t="str">
            <v>131000</v>
          </cell>
          <cell r="C580" t="str">
            <v>Deferred tax - Long-term</v>
          </cell>
        </row>
        <row r="581">
          <cell r="B581" t="str">
            <v>140000</v>
          </cell>
          <cell r="C581" t="str">
            <v>Prepaid expense (L)</v>
          </cell>
        </row>
        <row r="582">
          <cell r="B582" t="str">
            <v>140100</v>
          </cell>
          <cell r="C582" t="str">
            <v>Prepaid insurance (L)</v>
          </cell>
        </row>
        <row r="583">
          <cell r="B583" t="str">
            <v>140200</v>
          </cell>
          <cell r="C583" t="str">
            <v>Prepaid property taxes</v>
          </cell>
        </row>
        <row r="584">
          <cell r="B584" t="str">
            <v>140300</v>
          </cell>
          <cell r="C584" t="str">
            <v>Prepaid other</v>
          </cell>
        </row>
        <row r="585">
          <cell r="B585" t="str">
            <v>140350</v>
          </cell>
          <cell r="C585" t="str">
            <v>Prepaid Postage</v>
          </cell>
        </row>
        <row r="586">
          <cell r="B586" t="str">
            <v>140390</v>
          </cell>
          <cell r="C586" t="str">
            <v>Prepaid Customer Care (L)</v>
          </cell>
        </row>
        <row r="587">
          <cell r="B587" t="str">
            <v>140391</v>
          </cell>
          <cell r="C587" t="str">
            <v>Prepaid Customer Care</v>
          </cell>
        </row>
        <row r="588">
          <cell r="B588" t="str">
            <v>140400</v>
          </cell>
          <cell r="C588" t="str">
            <v>Supplier advances (L)</v>
          </cell>
        </row>
        <row r="589">
          <cell r="B589" t="str">
            <v>144000</v>
          </cell>
          <cell r="C589" t="str">
            <v>Other Current Assets</v>
          </cell>
        </row>
        <row r="590">
          <cell r="B590" t="str">
            <v>144100</v>
          </cell>
          <cell r="C590" t="str">
            <v>Accrual for tax - Federal</v>
          </cell>
        </row>
        <row r="591">
          <cell r="B591" t="str">
            <v>144200</v>
          </cell>
          <cell r="C591" t="str">
            <v>Accrual for tax - Provincial</v>
          </cell>
        </row>
        <row r="592">
          <cell r="B592" t="str">
            <v>145000</v>
          </cell>
          <cell r="C592" t="str">
            <v>Investment - Long-term</v>
          </cell>
        </row>
        <row r="593">
          <cell r="B593" t="str">
            <v>146000</v>
          </cell>
          <cell r="C593" t="str">
            <v>Other special or collateral funds</v>
          </cell>
        </row>
        <row r="594">
          <cell r="B594" t="str">
            <v>146500</v>
          </cell>
          <cell r="C594" t="str">
            <v>Sinking funds</v>
          </cell>
        </row>
        <row r="595">
          <cell r="B595" t="str">
            <v>147000</v>
          </cell>
          <cell r="C595" t="str">
            <v>Unamortized debt expense</v>
          </cell>
        </row>
        <row r="596">
          <cell r="B596" t="str">
            <v>148000</v>
          </cell>
          <cell r="C596" t="str">
            <v>Deferred issuance costs</v>
          </cell>
        </row>
        <row r="597">
          <cell r="B597" t="str">
            <v>148100</v>
          </cell>
          <cell r="C597" t="str">
            <v>Deferred merger and aquisition costs</v>
          </cell>
        </row>
        <row r="598">
          <cell r="B598" t="str">
            <v>148200</v>
          </cell>
          <cell r="C598" t="str">
            <v>Deferred costs - Other</v>
          </cell>
        </row>
        <row r="599">
          <cell r="B599" t="str">
            <v>148300</v>
          </cell>
          <cell r="C599" t="str">
            <v>Account 1562 reserve</v>
          </cell>
        </row>
        <row r="600">
          <cell r="B600" t="str">
            <v>148400</v>
          </cell>
          <cell r="C600" t="str">
            <v>Deferred conservation and demand management costs</v>
          </cell>
        </row>
        <row r="601">
          <cell r="B601" t="str">
            <v>150000</v>
          </cell>
          <cell r="C601" t="str">
            <v>Land</v>
          </cell>
        </row>
        <row r="602">
          <cell r="B602" t="str">
            <v>150500</v>
          </cell>
          <cell r="C602" t="str">
            <v>Land rights - Distribution plant</v>
          </cell>
        </row>
        <row r="603">
          <cell r="B603" t="str">
            <v>150600</v>
          </cell>
          <cell r="C603" t="str">
            <v>Land rights - General plant</v>
          </cell>
        </row>
        <row r="604">
          <cell r="B604" t="str">
            <v>150700</v>
          </cell>
          <cell r="C604" t="str">
            <v>Land - Substations</v>
          </cell>
        </row>
        <row r="605">
          <cell r="B605" t="str">
            <v>151000</v>
          </cell>
          <cell r="C605" t="str">
            <v>Building</v>
          </cell>
        </row>
        <row r="606">
          <cell r="B606" t="str">
            <v>151200</v>
          </cell>
          <cell r="C606" t="str">
            <v>Building - Substations</v>
          </cell>
        </row>
        <row r="607">
          <cell r="B607" t="str">
            <v>151250</v>
          </cell>
          <cell r="C607" t="str">
            <v>Hydro One substation contribution</v>
          </cell>
        </row>
        <row r="608">
          <cell r="B608" t="str">
            <v>151300</v>
          </cell>
          <cell r="C608" t="str">
            <v>Substation equipment</v>
          </cell>
        </row>
        <row r="609">
          <cell r="B609" t="str">
            <v>151400</v>
          </cell>
          <cell r="C609" t="str">
            <v>Transformers</v>
          </cell>
        </row>
        <row r="610">
          <cell r="B610" t="str">
            <v>151450</v>
          </cell>
          <cell r="C610" t="str">
            <v>Services</v>
          </cell>
        </row>
        <row r="611">
          <cell r="B611" t="str">
            <v>151500</v>
          </cell>
          <cell r="C611" t="str">
            <v>Meters</v>
          </cell>
        </row>
        <row r="612">
          <cell r="B612" t="str">
            <v>151510</v>
          </cell>
          <cell r="C612" t="str">
            <v>Smart meters</v>
          </cell>
        </row>
        <row r="613">
          <cell r="B613" t="str">
            <v>152000</v>
          </cell>
          <cell r="C613" t="str">
            <v>Leasehold improvement - Distribution plant</v>
          </cell>
        </row>
        <row r="614">
          <cell r="B614" t="str">
            <v>152100</v>
          </cell>
          <cell r="C614" t="str">
            <v>Leasehold improvement - General plant</v>
          </cell>
        </row>
        <row r="615">
          <cell r="B615" t="str">
            <v>152500</v>
          </cell>
          <cell r="C615" t="str">
            <v>Poles, towers and fixtures</v>
          </cell>
        </row>
        <row r="616">
          <cell r="B616" t="str">
            <v>153000</v>
          </cell>
          <cell r="C616" t="str">
            <v>Tools, shop and garage equipment</v>
          </cell>
        </row>
        <row r="617">
          <cell r="B617" t="str">
            <v>153100</v>
          </cell>
          <cell r="C617" t="str">
            <v>Measurement and testing equipment</v>
          </cell>
        </row>
        <row r="618">
          <cell r="B618" t="str">
            <v>153200</v>
          </cell>
          <cell r="C618" t="str">
            <v>Power operated equipment</v>
          </cell>
        </row>
        <row r="619">
          <cell r="B619" t="str">
            <v>153300</v>
          </cell>
          <cell r="C619" t="str">
            <v>Communications equipment</v>
          </cell>
        </row>
        <row r="620">
          <cell r="B620" t="str">
            <v>153400</v>
          </cell>
          <cell r="C620" t="str">
            <v>Other equipment</v>
          </cell>
        </row>
        <row r="621">
          <cell r="B621" t="str">
            <v>153500</v>
          </cell>
          <cell r="C621" t="str">
            <v>Stores equipment</v>
          </cell>
        </row>
        <row r="622">
          <cell r="B622" t="str">
            <v>153600</v>
          </cell>
          <cell r="C622" t="str">
            <v>System supervisory equipment</v>
          </cell>
        </row>
        <row r="623">
          <cell r="B623" t="str">
            <v>154000</v>
          </cell>
          <cell r="C623" t="str">
            <v>Furniture and fixtures</v>
          </cell>
        </row>
        <row r="624">
          <cell r="B624" t="str">
            <v>154500</v>
          </cell>
          <cell r="C624" t="str">
            <v>Computer software</v>
          </cell>
        </row>
        <row r="625">
          <cell r="B625" t="str">
            <v>155000</v>
          </cell>
          <cell r="C625" t="str">
            <v>Computer hardware</v>
          </cell>
        </row>
        <row r="626">
          <cell r="B626" t="str">
            <v>155500</v>
          </cell>
          <cell r="C626" t="str">
            <v>Overhead conductors and devices</v>
          </cell>
        </row>
        <row r="627">
          <cell r="B627" t="str">
            <v>156000</v>
          </cell>
          <cell r="C627" t="str">
            <v>Underground conductors and devices</v>
          </cell>
        </row>
        <row r="628">
          <cell r="B628" t="str">
            <v>156600</v>
          </cell>
          <cell r="C628" t="str">
            <v>Underground conduit</v>
          </cell>
        </row>
        <row r="629">
          <cell r="B629" t="str">
            <v>157000</v>
          </cell>
          <cell r="C629" t="str">
            <v>Vehicles</v>
          </cell>
        </row>
        <row r="630">
          <cell r="B630" t="str">
            <v>158000</v>
          </cell>
          <cell r="C630" t="str">
            <v>Other tangible property</v>
          </cell>
        </row>
        <row r="631">
          <cell r="B631" t="str">
            <v>158100</v>
          </cell>
          <cell r="C631" t="str">
            <v>Water heaters</v>
          </cell>
        </row>
        <row r="632">
          <cell r="B632" t="str">
            <v>158200</v>
          </cell>
          <cell r="C632" t="str">
            <v>Sentinel lights</v>
          </cell>
        </row>
        <row r="633">
          <cell r="B633" t="str">
            <v>158300</v>
          </cell>
          <cell r="C633" t="str">
            <v>Piping infrastructure</v>
          </cell>
        </row>
        <row r="634">
          <cell r="B634" t="str">
            <v>158400</v>
          </cell>
          <cell r="C634" t="str">
            <v>Generators</v>
          </cell>
        </row>
        <row r="635">
          <cell r="B635" t="str">
            <v>158500</v>
          </cell>
          <cell r="C635" t="str">
            <v>Energy centre equipment class 43.1</v>
          </cell>
        </row>
        <row r="636">
          <cell r="B636" t="str">
            <v>159000</v>
          </cell>
          <cell r="C636" t="str">
            <v>Capital - work in progress</v>
          </cell>
        </row>
        <row r="637">
          <cell r="B637" t="str">
            <v>159500</v>
          </cell>
          <cell r="C637" t="str">
            <v>Property under capital lease</v>
          </cell>
        </row>
        <row r="638">
          <cell r="B638" t="str">
            <v>159900</v>
          </cell>
          <cell r="C638" t="str">
            <v>Provision for impairment</v>
          </cell>
        </row>
        <row r="639">
          <cell r="B639" t="str">
            <v>160000</v>
          </cell>
          <cell r="C639" t="str">
            <v>Accumulated depreciation</v>
          </cell>
        </row>
        <row r="640">
          <cell r="B640" t="str">
            <v>160500</v>
          </cell>
          <cell r="C640" t="str">
            <v>Accumulated depreciation - capital contribution</v>
          </cell>
        </row>
        <row r="641">
          <cell r="B641" t="str">
            <v>160900</v>
          </cell>
          <cell r="C641" t="str">
            <v>Amortization of provision for impairment</v>
          </cell>
        </row>
        <row r="642">
          <cell r="B642" t="str">
            <v>161000</v>
          </cell>
          <cell r="C642" t="str">
            <v>Accumulated depreciation - Adjustments</v>
          </cell>
        </row>
        <row r="643">
          <cell r="B643" t="str">
            <v>170000</v>
          </cell>
          <cell r="C643" t="str">
            <v>Unrecovered plant and regulatory study costs</v>
          </cell>
        </row>
        <row r="644">
          <cell r="B644" t="str">
            <v>170500</v>
          </cell>
          <cell r="C644" t="str">
            <v>Other regulatory assets - Net accruals</v>
          </cell>
        </row>
        <row r="645">
          <cell r="B645" t="str">
            <v>170510</v>
          </cell>
          <cell r="C645" t="str">
            <v>Other regulatory assets - Other adjustments</v>
          </cell>
        </row>
        <row r="646">
          <cell r="B646" t="str">
            <v>170520</v>
          </cell>
          <cell r="C646" t="str">
            <v>Other regulatory assets - Carrying charges</v>
          </cell>
        </row>
        <row r="647">
          <cell r="B647" t="str">
            <v>171000</v>
          </cell>
          <cell r="C647" t="str">
            <v>Preliminary survey and investigation charges</v>
          </cell>
        </row>
        <row r="648">
          <cell r="B648" t="str">
            <v>171500</v>
          </cell>
          <cell r="C648" t="str">
            <v>Emission allowance inventory</v>
          </cell>
        </row>
        <row r="649">
          <cell r="B649" t="str">
            <v>171600</v>
          </cell>
          <cell r="C649" t="str">
            <v>Emission allowance withheld</v>
          </cell>
        </row>
        <row r="650">
          <cell r="B650" t="str">
            <v>171800</v>
          </cell>
          <cell r="C650" t="str">
            <v>RCVA retail - Net accruals</v>
          </cell>
        </row>
        <row r="651">
          <cell r="B651" t="str">
            <v>171810</v>
          </cell>
          <cell r="C651" t="str">
            <v>RCVA retail - Other Adjustments</v>
          </cell>
        </row>
        <row r="652">
          <cell r="B652" t="str">
            <v>171820</v>
          </cell>
          <cell r="C652" t="str">
            <v>RCVA retail - Carrying charges</v>
          </cell>
        </row>
        <row r="653">
          <cell r="B653" t="str">
            <v>172500</v>
          </cell>
          <cell r="C653" t="str">
            <v>Miscellaneous deferred debits - Regulatory</v>
          </cell>
        </row>
        <row r="654">
          <cell r="B654" t="str">
            <v>172510</v>
          </cell>
          <cell r="C654" t="str">
            <v>Retroactive revenue recovery</v>
          </cell>
        </row>
        <row r="655">
          <cell r="B655" t="str">
            <v>173000</v>
          </cell>
          <cell r="C655" t="str">
            <v>Deferred losses from disposition of utility plant</v>
          </cell>
        </row>
        <row r="656">
          <cell r="B656" t="str">
            <v>174000</v>
          </cell>
          <cell r="C656" t="str">
            <v>Unamortized loss on reacquired debt</v>
          </cell>
        </row>
        <row r="657">
          <cell r="B657" t="str">
            <v>174500</v>
          </cell>
          <cell r="C657" t="str">
            <v>Development charge deposits/receivables</v>
          </cell>
        </row>
        <row r="658">
          <cell r="B658" t="str">
            <v>174800</v>
          </cell>
          <cell r="C658" t="str">
            <v>RCVA STR - Net accruals</v>
          </cell>
        </row>
        <row r="659">
          <cell r="B659" t="str">
            <v>174810</v>
          </cell>
          <cell r="C659" t="str">
            <v>RCVA STR - Other adjustments</v>
          </cell>
        </row>
        <row r="660">
          <cell r="B660" t="str">
            <v>174820</v>
          </cell>
          <cell r="C660" t="str">
            <v>RCVA STR - Carrying charges</v>
          </cell>
        </row>
        <row r="661">
          <cell r="B661" t="str">
            <v>175000</v>
          </cell>
          <cell r="C661" t="str">
            <v>LV variance account - Net accruals</v>
          </cell>
        </row>
        <row r="662">
          <cell r="B662" t="str">
            <v>175010</v>
          </cell>
          <cell r="C662" t="str">
            <v>LV variance account - Other adjustments</v>
          </cell>
        </row>
        <row r="663">
          <cell r="B663" t="str">
            <v>175020</v>
          </cell>
          <cell r="C663" t="str">
            <v>LV variance account - Carrying charges</v>
          </cell>
        </row>
        <row r="664">
          <cell r="B664" t="str">
            <v>175500</v>
          </cell>
          <cell r="C664" t="str">
            <v>Smart meter capital and recovery offset VA - Revenues</v>
          </cell>
        </row>
        <row r="665">
          <cell r="B665" t="str">
            <v>175510</v>
          </cell>
          <cell r="C665" t="str">
            <v>Smart meter capital and recovery offset VA - Capital</v>
          </cell>
        </row>
        <row r="666">
          <cell r="B666" t="str">
            <v>175520</v>
          </cell>
          <cell r="C666" t="str">
            <v>Smart meter capital and recovery offset VA - Carrying charges</v>
          </cell>
        </row>
        <row r="667">
          <cell r="B667" t="str">
            <v>175530</v>
          </cell>
          <cell r="C667" t="str">
            <v>Smart meter capital and recovery offset VA - Accumulated amortization</v>
          </cell>
        </row>
        <row r="668">
          <cell r="B668" t="str">
            <v>175540</v>
          </cell>
          <cell r="C668" t="str">
            <v>Smart meter capital and recovery offset VA - Stranded meter costs</v>
          </cell>
        </row>
        <row r="669">
          <cell r="B669" t="str">
            <v>175550</v>
          </cell>
          <cell r="C669" t="str">
            <v>Smart meter capital and recovery offset VA - Smart meter revenue for GAAP</v>
          </cell>
        </row>
        <row r="670">
          <cell r="B670" t="str">
            <v>175600</v>
          </cell>
          <cell r="C670" t="str">
            <v>Smart Meter OM&amp;A VA - Incremental costs</v>
          </cell>
        </row>
        <row r="671">
          <cell r="B671" t="str">
            <v>175610</v>
          </cell>
          <cell r="C671" t="str">
            <v>Smart Meter OM&amp;A VA - Carrying charges</v>
          </cell>
        </row>
        <row r="672">
          <cell r="B672" t="str">
            <v>175620</v>
          </cell>
          <cell r="C672" t="str">
            <v>Smart meter historical</v>
          </cell>
        </row>
        <row r="673">
          <cell r="B673" t="str">
            <v>175630</v>
          </cell>
          <cell r="C673" t="str">
            <v>Smart Meter OM&amp;A VA - Amortization expense</v>
          </cell>
        </row>
        <row r="674">
          <cell r="B674" t="str">
            <v>176000</v>
          </cell>
          <cell r="C674" t="str">
            <v>Deferred development costs</v>
          </cell>
        </row>
        <row r="675">
          <cell r="B675" t="str">
            <v>176200</v>
          </cell>
          <cell r="C675" t="str">
            <v>Deferred taxes</v>
          </cell>
        </row>
        <row r="676">
          <cell r="B676" t="str">
            <v>176201</v>
          </cell>
          <cell r="C676" t="str">
            <v>Deferred taxes - Future payment in lieu of taxes</v>
          </cell>
        </row>
        <row r="677">
          <cell r="B677" t="str">
            <v>176300</v>
          </cell>
          <cell r="C677" t="str">
            <v>Contra asset - Deferred taxes</v>
          </cell>
        </row>
        <row r="678">
          <cell r="B678" t="str">
            <v>176500</v>
          </cell>
          <cell r="C678" t="str">
            <v>Conservation and demand management expenditures and recoveries</v>
          </cell>
        </row>
        <row r="679">
          <cell r="B679" t="str">
            <v>176600</v>
          </cell>
          <cell r="C679" t="str">
            <v>Conservation and demand management contra account</v>
          </cell>
        </row>
        <row r="680">
          <cell r="B680" t="str">
            <v>177000</v>
          </cell>
          <cell r="C680" t="str">
            <v>Reserve for transition costs</v>
          </cell>
        </row>
        <row r="681">
          <cell r="B681" t="str">
            <v>177100</v>
          </cell>
          <cell r="C681" t="str">
            <v>Qualifying transition costs</v>
          </cell>
        </row>
        <row r="682">
          <cell r="B682" t="str">
            <v>177200</v>
          </cell>
          <cell r="C682" t="str">
            <v>Extraordinary event costs</v>
          </cell>
        </row>
        <row r="683">
          <cell r="B683" t="str">
            <v>177400</v>
          </cell>
          <cell r="C683" t="str">
            <v>Deferred rate impact amounts</v>
          </cell>
        </row>
        <row r="684">
          <cell r="B684" t="str">
            <v>178000</v>
          </cell>
          <cell r="C684" t="str">
            <v>RSVA WMS - Net accruals</v>
          </cell>
        </row>
        <row r="685">
          <cell r="B685" t="str">
            <v>178010</v>
          </cell>
          <cell r="C685" t="str">
            <v>RSVA WMS - Other adjustments</v>
          </cell>
        </row>
        <row r="686">
          <cell r="B686" t="str">
            <v>178020</v>
          </cell>
          <cell r="C686" t="str">
            <v>RSVA WMS - Carrying charges</v>
          </cell>
        </row>
        <row r="687">
          <cell r="B687" t="str">
            <v>178200</v>
          </cell>
          <cell r="C687" t="str">
            <v>RSVA one-time - Net accruals</v>
          </cell>
        </row>
        <row r="688">
          <cell r="B688" t="str">
            <v>178210</v>
          </cell>
          <cell r="C688" t="str">
            <v>RSVA one-time - Other adjustments</v>
          </cell>
        </row>
        <row r="689">
          <cell r="B689" t="str">
            <v>178220</v>
          </cell>
          <cell r="C689" t="str">
            <v>RSVA one-time - Carrying charges</v>
          </cell>
        </row>
        <row r="690">
          <cell r="B690" t="str">
            <v>178400</v>
          </cell>
          <cell r="C690" t="str">
            <v>RSVA NW - Net accruals</v>
          </cell>
        </row>
        <row r="691">
          <cell r="B691" t="str">
            <v>178410</v>
          </cell>
          <cell r="C691" t="str">
            <v>RSVA NW - Other adjustments</v>
          </cell>
        </row>
        <row r="692">
          <cell r="B692" t="str">
            <v>178420</v>
          </cell>
          <cell r="C692" t="str">
            <v>RSVA NW - Carrying charges</v>
          </cell>
        </row>
        <row r="693">
          <cell r="B693" t="str">
            <v>178600</v>
          </cell>
          <cell r="C693" t="str">
            <v>RSVA CN - Net accruals</v>
          </cell>
        </row>
        <row r="694">
          <cell r="B694" t="str">
            <v>178610</v>
          </cell>
          <cell r="C694" t="str">
            <v>RSVA CN - Other adjustments</v>
          </cell>
        </row>
        <row r="695">
          <cell r="B695" t="str">
            <v>178620</v>
          </cell>
          <cell r="C695" t="str">
            <v>RSVA CN - Carrying charges</v>
          </cell>
        </row>
        <row r="696">
          <cell r="B696" t="str">
            <v>178800</v>
          </cell>
          <cell r="C696" t="str">
            <v>RSVA power - Net accruals</v>
          </cell>
        </row>
        <row r="697">
          <cell r="B697" t="str">
            <v>178810</v>
          </cell>
          <cell r="C697" t="str">
            <v>RSVA power - Other adjustments</v>
          </cell>
        </row>
        <row r="698">
          <cell r="B698" t="str">
            <v>178820</v>
          </cell>
          <cell r="C698" t="str">
            <v>RSVA power - Carrying charges</v>
          </cell>
        </row>
        <row r="699">
          <cell r="B699" t="str">
            <v>178830</v>
          </cell>
          <cell r="C699" t="str">
            <v>RSVA power adj - Net accruals</v>
          </cell>
        </row>
        <row r="700">
          <cell r="B700" t="str">
            <v>178840</v>
          </cell>
          <cell r="C700" t="str">
            <v>RSVA power adj - Other adjustments</v>
          </cell>
        </row>
        <row r="701">
          <cell r="B701" t="str">
            <v>178850</v>
          </cell>
          <cell r="C701" t="str">
            <v>RSVA power adj - Carrying charges</v>
          </cell>
        </row>
        <row r="702">
          <cell r="B702" t="str">
            <v>179000</v>
          </cell>
          <cell r="C702" t="str">
            <v>Recovery of regulatory asset balances - Net accruals</v>
          </cell>
        </row>
        <row r="703">
          <cell r="B703" t="str">
            <v>179010</v>
          </cell>
          <cell r="C703" t="str">
            <v>Recovery of regulatory asset balances - Other adjustments</v>
          </cell>
        </row>
        <row r="704">
          <cell r="B704" t="str">
            <v>179020</v>
          </cell>
          <cell r="C704" t="str">
            <v>Recovery of regulatory asset balances - Carrying charges</v>
          </cell>
        </row>
        <row r="705">
          <cell r="B705" t="str">
            <v>179030</v>
          </cell>
          <cell r="C705" t="str">
            <v>Recovery of regulatory asset balances 2008 - Net accruals</v>
          </cell>
        </row>
        <row r="706">
          <cell r="B706" t="str">
            <v>179040</v>
          </cell>
          <cell r="C706" t="str">
            <v>Recovery of regulatory asset balances 2008 - Other adjustments</v>
          </cell>
        </row>
        <row r="707">
          <cell r="B707" t="str">
            <v>179050</v>
          </cell>
          <cell r="C707" t="str">
            <v>Recovery of regulatory asset balances 2008 - Carrying charges</v>
          </cell>
        </row>
        <row r="708">
          <cell r="B708" t="str">
            <v>179200</v>
          </cell>
          <cell r="C708" t="str">
            <v>PIL's and tax variance for 2006 and subsequent years</v>
          </cell>
        </row>
        <row r="709">
          <cell r="B709" t="str">
            <v>179210</v>
          </cell>
          <cell r="C709" t="str">
            <v>PIL's and tax variance for 2006 and subsequent years - Other adjustments</v>
          </cell>
        </row>
        <row r="710">
          <cell r="B710" t="str">
            <v>179220</v>
          </cell>
          <cell r="C710" t="str">
            <v>PIL's and tax variance for 2006 and sub years - Carrying charges</v>
          </cell>
        </row>
        <row r="711">
          <cell r="B711" t="str">
            <v>179300</v>
          </cell>
          <cell r="C711" t="str">
            <v>Regulatory provisions</v>
          </cell>
        </row>
        <row r="712">
          <cell r="B712" t="str">
            <v>180000</v>
          </cell>
          <cell r="C712" t="str">
            <v>Customer contracts</v>
          </cell>
        </row>
        <row r="713">
          <cell r="B713" t="str">
            <v>190000</v>
          </cell>
          <cell r="C713" t="str">
            <v>Deposits</v>
          </cell>
        </row>
        <row r="714">
          <cell r="B714" t="str">
            <v>190100</v>
          </cell>
          <cell r="C714" t="str">
            <v>Deposits - Long-term</v>
          </cell>
        </row>
        <row r="715">
          <cell r="B715" t="str">
            <v>190400</v>
          </cell>
          <cell r="C715" t="str">
            <v>Contribution to overhead substation</v>
          </cell>
        </row>
        <row r="716">
          <cell r="B716" t="str">
            <v>190500</v>
          </cell>
          <cell r="C716" t="str">
            <v>Contributions and grants</v>
          </cell>
        </row>
        <row r="717">
          <cell r="B717" t="str">
            <v>190600</v>
          </cell>
          <cell r="C717" t="str">
            <v>Contributions - Damage recoverable</v>
          </cell>
        </row>
        <row r="718">
          <cell r="B718" t="str">
            <v>193000</v>
          </cell>
          <cell r="C718" t="str">
            <v>Unamortized bond issue cost</v>
          </cell>
        </row>
        <row r="719">
          <cell r="B719" t="str">
            <v>193500</v>
          </cell>
          <cell r="C719" t="str">
            <v>Unamortized bond discount</v>
          </cell>
        </row>
        <row r="720">
          <cell r="B720" t="str">
            <v>193600</v>
          </cell>
          <cell r="C720" t="str">
            <v>Goodwill</v>
          </cell>
        </row>
        <row r="721">
          <cell r="B721" t="str">
            <v>194000</v>
          </cell>
          <cell r="C721" t="str">
            <v>Notes receivable from associated companies</v>
          </cell>
        </row>
        <row r="722">
          <cell r="B722" t="str">
            <v>195000</v>
          </cell>
          <cell r="C722" t="str">
            <v>Investment in subsidiaries</v>
          </cell>
        </row>
        <row r="723">
          <cell r="B723" t="str">
            <v>196000</v>
          </cell>
          <cell r="C723" t="str">
            <v>Promissory note receivable</v>
          </cell>
        </row>
        <row r="724">
          <cell r="B724" t="str">
            <v>199999</v>
          </cell>
          <cell r="C724" t="str">
            <v>Consolidation clearing - Balance sheet</v>
          </cell>
        </row>
        <row r="725">
          <cell r="B725" t="str">
            <v>200000</v>
          </cell>
          <cell r="C725" t="str">
            <v>Accounts payable - Trade (L)</v>
          </cell>
        </row>
        <row r="726">
          <cell r="B726" t="str">
            <v>200100</v>
          </cell>
          <cell r="C726" t="str">
            <v>Accounts payable - Daffron energy credits</v>
          </cell>
        </row>
        <row r="727">
          <cell r="B727" t="str">
            <v>200200</v>
          </cell>
          <cell r="C727" t="str">
            <v>Accounts payable - Trade preliminary invoice (L)</v>
          </cell>
        </row>
        <row r="728">
          <cell r="B728" t="str">
            <v>201000</v>
          </cell>
          <cell r="C728" t="str">
            <v>Accounts payable - Unbilled material receipt (L)</v>
          </cell>
        </row>
        <row r="729">
          <cell r="B729" t="str">
            <v>201001</v>
          </cell>
          <cell r="C729" t="str">
            <v>Accounts payable - Unbilled material receipt conversion</v>
          </cell>
        </row>
        <row r="730">
          <cell r="B730" t="str">
            <v>202000</v>
          </cell>
          <cell r="C730" t="str">
            <v>Accounts payable - Receipt without purchase order</v>
          </cell>
        </row>
        <row r="731">
          <cell r="B731" t="str">
            <v>203000</v>
          </cell>
          <cell r="C731" t="str">
            <v>Accounts payable - Unbilled prepayment</v>
          </cell>
        </row>
        <row r="732">
          <cell r="B732" t="str">
            <v>204000</v>
          </cell>
          <cell r="C732" t="str">
            <v>Accounts payable - Customer credit balances</v>
          </cell>
        </row>
        <row r="733">
          <cell r="B733" t="str">
            <v>205000</v>
          </cell>
          <cell r="C733" t="str">
            <v>Accounts payable - Employee travel reimbursement</v>
          </cell>
        </row>
        <row r="734">
          <cell r="B734" t="str">
            <v>205100</v>
          </cell>
          <cell r="C734" t="str">
            <v>Customer overpayment (L)</v>
          </cell>
        </row>
        <row r="735">
          <cell r="B735" t="str">
            <v>205200</v>
          </cell>
          <cell r="C735" t="str">
            <v>Holdbacks payable</v>
          </cell>
        </row>
        <row r="736">
          <cell r="B736" t="str">
            <v>205300</v>
          </cell>
          <cell r="C736" t="str">
            <v>Debt retirement charges payable</v>
          </cell>
        </row>
        <row r="737">
          <cell r="B737" t="str">
            <v>205400</v>
          </cell>
          <cell r="C737" t="str">
            <v>Accounts payable - Other</v>
          </cell>
        </row>
        <row r="738">
          <cell r="B738" t="str">
            <v>205410</v>
          </cell>
          <cell r="C738" t="str">
            <v>Accounts payable - Unmatched supplier cheque (L)</v>
          </cell>
        </row>
        <row r="739">
          <cell r="B739" t="str">
            <v>205900</v>
          </cell>
          <cell r="C739" t="str">
            <v>Accounts payable - City of Hamilton</v>
          </cell>
        </row>
        <row r="740">
          <cell r="B740" t="str">
            <v>206000</v>
          </cell>
          <cell r="C740" t="str">
            <v>Capital lease obligation - Current</v>
          </cell>
        </row>
        <row r="741">
          <cell r="B741" t="str">
            <v>208000</v>
          </cell>
          <cell r="C741" t="str">
            <v>Payroll payable</v>
          </cell>
        </row>
        <row r="742">
          <cell r="B742" t="str">
            <v>208010</v>
          </cell>
          <cell r="C742" t="str">
            <v>Payroll - OMERS payable</v>
          </cell>
        </row>
        <row r="743">
          <cell r="B743" t="str">
            <v>208020</v>
          </cell>
          <cell r="C743" t="str">
            <v>Payroll - EI payable</v>
          </cell>
        </row>
        <row r="744">
          <cell r="B744" t="str">
            <v>208030</v>
          </cell>
          <cell r="C744" t="str">
            <v>Payroll - CPP payable</v>
          </cell>
        </row>
        <row r="745">
          <cell r="B745" t="str">
            <v>208040</v>
          </cell>
          <cell r="C745" t="str">
            <v>Payroll - Income taxes payable</v>
          </cell>
        </row>
        <row r="746">
          <cell r="B746" t="str">
            <v>208050</v>
          </cell>
          <cell r="C746" t="str">
            <v>Payroll - Union dues payable</v>
          </cell>
        </row>
        <row r="747">
          <cell r="B747" t="str">
            <v>208060</v>
          </cell>
          <cell r="C747" t="str">
            <v>Payroll - Charity fund payable</v>
          </cell>
        </row>
        <row r="748">
          <cell r="B748" t="str">
            <v>208070</v>
          </cell>
          <cell r="C748" t="str">
            <v>Payroll - Garnish payable</v>
          </cell>
        </row>
        <row r="749">
          <cell r="B749" t="str">
            <v>208080</v>
          </cell>
          <cell r="C749" t="str">
            <v>Payroll - WSIB payable</v>
          </cell>
        </row>
        <row r="750">
          <cell r="B750" t="str">
            <v>208090</v>
          </cell>
          <cell r="C750" t="str">
            <v>Payroll - EHT payable</v>
          </cell>
        </row>
        <row r="751">
          <cell r="B751" t="str">
            <v>208100</v>
          </cell>
          <cell r="C751" t="str">
            <v>Payroll - Group benefits payable</v>
          </cell>
        </row>
        <row r="752">
          <cell r="B752" t="str">
            <v>208110</v>
          </cell>
          <cell r="C752" t="str">
            <v>Payroll - Life insurance payable</v>
          </cell>
        </row>
        <row r="753">
          <cell r="B753" t="str">
            <v>208120</v>
          </cell>
          <cell r="C753" t="str">
            <v>Payroll - CSB payable</v>
          </cell>
        </row>
        <row r="754">
          <cell r="B754" t="str">
            <v>208130</v>
          </cell>
          <cell r="C754" t="str">
            <v>Payroll - Credit union payable</v>
          </cell>
        </row>
        <row r="755">
          <cell r="B755" t="str">
            <v>208140</v>
          </cell>
          <cell r="C755" t="str">
            <v>Payroll - Other deductions</v>
          </cell>
        </row>
        <row r="756">
          <cell r="B756" t="str">
            <v>208150</v>
          </cell>
          <cell r="C756" t="str">
            <v>Payroll - Support payable</v>
          </cell>
        </row>
        <row r="757">
          <cell r="B757" t="str">
            <v>208200</v>
          </cell>
          <cell r="C757" t="str">
            <v>Payroll - Banked overtime payable</v>
          </cell>
        </row>
        <row r="758">
          <cell r="B758" t="str">
            <v>209000</v>
          </cell>
          <cell r="C758" t="str">
            <v>Customer deposits - Current</v>
          </cell>
        </row>
        <row r="759">
          <cell r="B759" t="str">
            <v>209005</v>
          </cell>
          <cell r="C759" t="str">
            <v>Construction deposits (L)</v>
          </cell>
        </row>
        <row r="760">
          <cell r="B760" t="str">
            <v>209006</v>
          </cell>
          <cell r="C760" t="str">
            <v>Construction deposits - other</v>
          </cell>
        </row>
        <row r="761">
          <cell r="B761" t="str">
            <v>209007</v>
          </cell>
          <cell r="C761" t="str">
            <v>Deposits - meter fees</v>
          </cell>
        </row>
        <row r="762">
          <cell r="B762" t="str">
            <v>209010</v>
          </cell>
          <cell r="C762" t="str">
            <v>Interest on customer deposits - Current</v>
          </cell>
        </row>
        <row r="763">
          <cell r="B763" t="str">
            <v>209020</v>
          </cell>
          <cell r="C763" t="str">
            <v>Interest on construction deposits - Current</v>
          </cell>
        </row>
        <row r="764">
          <cell r="B764" t="str">
            <v>209030</v>
          </cell>
          <cell r="C764" t="str">
            <v>Customer deferred deposits - Current</v>
          </cell>
        </row>
        <row r="765">
          <cell r="B765" t="str">
            <v>209035</v>
          </cell>
          <cell r="C765" t="str">
            <v>Retailer deposits - Current</v>
          </cell>
        </row>
        <row r="766">
          <cell r="B766" t="str">
            <v>209040</v>
          </cell>
          <cell r="C766" t="str">
            <v>Advanced invoice clearing (L)</v>
          </cell>
        </row>
        <row r="767">
          <cell r="B767" t="str">
            <v>209050</v>
          </cell>
          <cell r="C767" t="str">
            <v>Customer rebates payable</v>
          </cell>
        </row>
        <row r="768">
          <cell r="B768" t="str">
            <v>209100</v>
          </cell>
          <cell r="C768" t="str">
            <v>Unearned revenue</v>
          </cell>
        </row>
        <row r="769">
          <cell r="B769" t="str">
            <v>211100</v>
          </cell>
          <cell r="C769" t="str">
            <v>Intercompany accounts payable - Horizon Holdings Inc. (L)</v>
          </cell>
        </row>
        <row r="770">
          <cell r="B770" t="str">
            <v>211110</v>
          </cell>
          <cell r="C770" t="str">
            <v>Intercompany accounts payable - Horizon Utilities - EDO (L)</v>
          </cell>
        </row>
        <row r="771">
          <cell r="B771" t="str">
            <v>211120</v>
          </cell>
          <cell r="C771" t="str">
            <v>Intercompany accounts payable - Horizon Utilities - Customer care (L)</v>
          </cell>
        </row>
        <row r="772">
          <cell r="B772" t="str">
            <v>211130</v>
          </cell>
          <cell r="C772" t="str">
            <v>Intercompany accounts payable - Horizon Energy Solutions Inc. (L)</v>
          </cell>
        </row>
        <row r="773">
          <cell r="B773" t="str">
            <v>211140</v>
          </cell>
          <cell r="C773" t="str">
            <v>Intercompany accounts payable - HESI - MSP (L)</v>
          </cell>
        </row>
        <row r="774">
          <cell r="B774" t="str">
            <v>211150</v>
          </cell>
          <cell r="C774" t="str">
            <v>Intercompany accounts payable - HESI - Water heaters - St. Catharines (L)</v>
          </cell>
        </row>
        <row r="775">
          <cell r="B775" t="str">
            <v>211160</v>
          </cell>
          <cell r="C775" t="str">
            <v>Intercompany accounts payable - Hamilton Hydro Services Inc. (L)</v>
          </cell>
        </row>
        <row r="776">
          <cell r="B776" t="str">
            <v>211170</v>
          </cell>
          <cell r="C776" t="str">
            <v>Intercompany accounts payable - HHSI - Hamilton Community Energy (L)</v>
          </cell>
        </row>
        <row r="777">
          <cell r="B777" t="str">
            <v>211180</v>
          </cell>
          <cell r="C777" t="str">
            <v>Intercompany accounts payable - HHSI - Water heaters Hamilton (L)</v>
          </cell>
        </row>
        <row r="778">
          <cell r="B778" t="str">
            <v>211190</v>
          </cell>
          <cell r="C778" t="str">
            <v>Intercompany accounts payable - HHSI - FibreWired (L)</v>
          </cell>
        </row>
        <row r="779">
          <cell r="B779" t="str">
            <v>211200</v>
          </cell>
          <cell r="C779" t="str">
            <v>Intercompany accounts payable - Hamilton Utilities Corporation (L)</v>
          </cell>
        </row>
        <row r="780">
          <cell r="B780" t="str">
            <v>211300</v>
          </cell>
          <cell r="C780" t="str">
            <v>Intercompany payable - HHSI - Daffron - Water Heaters</v>
          </cell>
        </row>
        <row r="781">
          <cell r="B781" t="str">
            <v>211310</v>
          </cell>
          <cell r="C781" t="str">
            <v>Intercompany payable - HHSI - Daffron - HCE</v>
          </cell>
        </row>
        <row r="782">
          <cell r="B782" t="str">
            <v>211320</v>
          </cell>
          <cell r="C782" t="str">
            <v>Intercompany payable - HESI - Daffron - Water Heaters</v>
          </cell>
        </row>
        <row r="783">
          <cell r="B783" t="str">
            <v>211330</v>
          </cell>
          <cell r="C783" t="str">
            <v>Intercompany payable - HESI - Daffron - MSP</v>
          </cell>
        </row>
        <row r="784">
          <cell r="B784" t="str">
            <v>211400</v>
          </cell>
          <cell r="C784" t="str">
            <v>Intercompany payable - HHSI - Hamilton Community Energy</v>
          </cell>
        </row>
        <row r="785">
          <cell r="B785" t="str">
            <v>211410</v>
          </cell>
          <cell r="C785" t="str">
            <v>Intercompany payable - Hamilton Hydro Services Inc.</v>
          </cell>
        </row>
        <row r="786">
          <cell r="B786" t="str">
            <v>211420</v>
          </cell>
          <cell r="C786" t="str">
            <v>Intercompany payable - HHSI - Water heaters - Hamilton</v>
          </cell>
        </row>
        <row r="787">
          <cell r="B787" t="str">
            <v>211500</v>
          </cell>
          <cell r="C787" t="str">
            <v>Intercompany payable - HESI - MSP</v>
          </cell>
        </row>
        <row r="788">
          <cell r="B788" t="str">
            <v>211510</v>
          </cell>
          <cell r="C788" t="str">
            <v>Intercompany payable - Horizon Energy Solutions Inc.</v>
          </cell>
        </row>
        <row r="789">
          <cell r="B789" t="str">
            <v>211520</v>
          </cell>
          <cell r="C789" t="str">
            <v>Intercompany payable - HESI - Water heaters - St. Catharines</v>
          </cell>
        </row>
        <row r="790">
          <cell r="B790" t="str">
            <v>211610</v>
          </cell>
          <cell r="C790" t="str">
            <v>Intercompany payable - Horizon Utilities - Customer care</v>
          </cell>
        </row>
        <row r="791">
          <cell r="B791" t="str">
            <v>211700</v>
          </cell>
          <cell r="C791" t="str">
            <v>Intercompany payable - Horizon Holdings Inc.</v>
          </cell>
        </row>
        <row r="792">
          <cell r="B792" t="str">
            <v>211800</v>
          </cell>
          <cell r="C792" t="str">
            <v>Intercompany payable - Horizon Utilities - EDO</v>
          </cell>
        </row>
        <row r="793">
          <cell r="B793" t="str">
            <v>211900</v>
          </cell>
          <cell r="C793" t="str">
            <v>Intercompany payable - Hamilton Utilities Corporation</v>
          </cell>
        </row>
        <row r="794">
          <cell r="B794" t="str">
            <v>212100</v>
          </cell>
          <cell r="C794" t="str">
            <v>Intercompany accounts receivable SHGI</v>
          </cell>
        </row>
        <row r="795">
          <cell r="B795" t="str">
            <v>218000</v>
          </cell>
          <cell r="C795" t="str">
            <v>Intercompany loan payable (L)</v>
          </cell>
        </row>
        <row r="796">
          <cell r="B796" t="str">
            <v>219000</v>
          </cell>
          <cell r="C796" t="str">
            <v>Intercompany loan receivable (L)</v>
          </cell>
        </row>
        <row r="797">
          <cell r="B797" t="str">
            <v>220000</v>
          </cell>
          <cell r="C797" t="str">
            <v>Accrued salaries and wages</v>
          </cell>
        </row>
        <row r="798">
          <cell r="B798" t="str">
            <v>221000</v>
          </cell>
          <cell r="C798" t="str">
            <v>Accrued payroll tax</v>
          </cell>
        </row>
        <row r="799">
          <cell r="B799" t="str">
            <v>222000</v>
          </cell>
          <cell r="C799" t="str">
            <v>Accrued dividend payable</v>
          </cell>
        </row>
        <row r="800">
          <cell r="B800" t="str">
            <v>224000</v>
          </cell>
          <cell r="C800" t="str">
            <v>Accrued employee benefit and payroll deduction</v>
          </cell>
        </row>
        <row r="801">
          <cell r="B801" t="str">
            <v>226000</v>
          </cell>
          <cell r="C801" t="str">
            <v>Accrued bonus</v>
          </cell>
        </row>
        <row r="802">
          <cell r="B802" t="str">
            <v>227000</v>
          </cell>
          <cell r="C802" t="str">
            <v>Accrued vacation</v>
          </cell>
        </row>
        <row r="803">
          <cell r="B803" t="str">
            <v>229000</v>
          </cell>
          <cell r="C803" t="str">
            <v>Other accrued liabilities</v>
          </cell>
        </row>
        <row r="804">
          <cell r="B804" t="str">
            <v>229100</v>
          </cell>
          <cell r="C804" t="str">
            <v>Other accrued liabilities - Regulatory</v>
          </cell>
        </row>
        <row r="805">
          <cell r="B805" t="str">
            <v>229200</v>
          </cell>
          <cell r="C805" t="str">
            <v>Other accrued liabilities - Backbilling</v>
          </cell>
        </row>
        <row r="806">
          <cell r="B806" t="str">
            <v>229400</v>
          </cell>
          <cell r="C806" t="str">
            <v>Accrual for tax - Federal</v>
          </cell>
        </row>
        <row r="807">
          <cell r="B807" t="str">
            <v>229500</v>
          </cell>
          <cell r="C807" t="str">
            <v>Accrual for tax - Provincial</v>
          </cell>
        </row>
        <row r="808">
          <cell r="B808" t="str">
            <v>230100</v>
          </cell>
          <cell r="C808" t="str">
            <v>Deferred revenue (L)</v>
          </cell>
        </row>
        <row r="809">
          <cell r="B809" t="str">
            <v>230200</v>
          </cell>
          <cell r="C809" t="str">
            <v>Deferred revenue</v>
          </cell>
        </row>
        <row r="810">
          <cell r="B810" t="str">
            <v>230600</v>
          </cell>
          <cell r="C810" t="str">
            <v>Employee future benefits</v>
          </cell>
        </row>
        <row r="811">
          <cell r="B811" t="str">
            <v>230800</v>
          </cell>
          <cell r="C811" t="str">
            <v>Pensions - Past service liability</v>
          </cell>
        </row>
        <row r="812">
          <cell r="B812" t="str">
            <v>231000</v>
          </cell>
          <cell r="C812" t="str">
            <v>Vested sick leave liability</v>
          </cell>
        </row>
        <row r="813">
          <cell r="B813" t="str">
            <v>231100</v>
          </cell>
          <cell r="C813" t="str">
            <v>Capital lease obligiation - long-term</v>
          </cell>
        </row>
        <row r="814">
          <cell r="B814" t="str">
            <v>232000</v>
          </cell>
          <cell r="C814" t="str">
            <v>Stale dated cheques</v>
          </cell>
        </row>
        <row r="815">
          <cell r="B815" t="str">
            <v>233500</v>
          </cell>
          <cell r="C815" t="str">
            <v>Unamortized bond premium</v>
          </cell>
        </row>
        <row r="816">
          <cell r="B816" t="str">
            <v>234000</v>
          </cell>
          <cell r="C816" t="str">
            <v>Accrued pension cost liability</v>
          </cell>
        </row>
        <row r="817">
          <cell r="B817" t="str">
            <v>235000</v>
          </cell>
          <cell r="C817" t="str">
            <v>Future income taxes - Long-term</v>
          </cell>
        </row>
        <row r="818">
          <cell r="B818" t="str">
            <v>236000</v>
          </cell>
          <cell r="C818" t="str">
            <v>Due to HUC re: Qualifying transition costs recovery</v>
          </cell>
        </row>
        <row r="819">
          <cell r="B819" t="str">
            <v>237000</v>
          </cell>
          <cell r="C819" t="str">
            <v>Due to SCHI re: Qualifying transition costs recovery</v>
          </cell>
        </row>
        <row r="820">
          <cell r="B820" t="str">
            <v>238000</v>
          </cell>
          <cell r="C820" t="str">
            <v>Due from SCHI - MPA indemnity</v>
          </cell>
        </row>
        <row r="821">
          <cell r="B821" t="str">
            <v>239000</v>
          </cell>
          <cell r="C821" t="str">
            <v>Other regulatory liabilities</v>
          </cell>
        </row>
        <row r="822">
          <cell r="B822" t="str">
            <v>247000</v>
          </cell>
          <cell r="C822" t="str">
            <v>Debt retirement charges payable</v>
          </cell>
        </row>
        <row r="823">
          <cell r="B823" t="str">
            <v>247500</v>
          </cell>
          <cell r="C823" t="str">
            <v>GST payable</v>
          </cell>
        </row>
        <row r="824">
          <cell r="B824" t="str">
            <v>248000</v>
          </cell>
          <cell r="C824" t="str">
            <v>PST payable</v>
          </cell>
        </row>
        <row r="825">
          <cell r="B825" t="str">
            <v>248500</v>
          </cell>
          <cell r="C825" t="str">
            <v>Sales tax on advanced invoices</v>
          </cell>
        </row>
        <row r="826">
          <cell r="B826" t="str">
            <v>249500</v>
          </cell>
          <cell r="C826" t="str">
            <v>Customer deposits - Long-term</v>
          </cell>
        </row>
        <row r="827">
          <cell r="B827" t="str">
            <v>249600</v>
          </cell>
          <cell r="C827" t="str">
            <v>Construction deposits - Long-term (L)</v>
          </cell>
        </row>
        <row r="828">
          <cell r="B828" t="str">
            <v>249700</v>
          </cell>
          <cell r="C828" t="str">
            <v>Retaler deposits - Long-term</v>
          </cell>
        </row>
        <row r="829">
          <cell r="B829" t="str">
            <v>251000</v>
          </cell>
          <cell r="C829" t="str">
            <v>Notes payable</v>
          </cell>
        </row>
        <row r="830">
          <cell r="B830" t="str">
            <v>262000</v>
          </cell>
          <cell r="C830" t="str">
            <v>Current portion of long-term debt</v>
          </cell>
        </row>
        <row r="831">
          <cell r="B831" t="str">
            <v>263000</v>
          </cell>
          <cell r="C831" t="str">
            <v>Accrued interest on long-term debt</v>
          </cell>
        </row>
        <row r="832">
          <cell r="B832" t="str">
            <v>270000</v>
          </cell>
          <cell r="C832" t="str">
            <v>Long-term portion of obligation under capital lease</v>
          </cell>
        </row>
        <row r="833">
          <cell r="B833" t="str">
            <v>272000</v>
          </cell>
          <cell r="C833" t="str">
            <v>Long-term debt</v>
          </cell>
        </row>
        <row r="834">
          <cell r="B834" t="str">
            <v>275000</v>
          </cell>
          <cell r="C834" t="str">
            <v>Debenture - bond issuance long term portion</v>
          </cell>
        </row>
        <row r="835">
          <cell r="B835" t="str">
            <v>285000</v>
          </cell>
          <cell r="C835" t="str">
            <v>Future income taxes - Current</v>
          </cell>
        </row>
        <row r="836">
          <cell r="B836" t="str">
            <v>294000</v>
          </cell>
          <cell r="C836" t="str">
            <v>Notes payable to associated companies</v>
          </cell>
        </row>
        <row r="837">
          <cell r="B837" t="str">
            <v>300000</v>
          </cell>
          <cell r="C837" t="str">
            <v>Common stock</v>
          </cell>
        </row>
        <row r="838">
          <cell r="B838" t="str">
            <v>301000</v>
          </cell>
          <cell r="C838" t="str">
            <v>Contributed surplus</v>
          </cell>
        </row>
        <row r="839">
          <cell r="B839" t="str">
            <v>302000</v>
          </cell>
          <cell r="C839" t="str">
            <v>Minority interest</v>
          </cell>
        </row>
        <row r="840">
          <cell r="B840" t="str">
            <v>310000</v>
          </cell>
          <cell r="C840" t="str">
            <v>Preferred stock</v>
          </cell>
        </row>
        <row r="841">
          <cell r="B841" t="str">
            <v>340000</v>
          </cell>
          <cell r="C841" t="str">
            <v>Retained earnings</v>
          </cell>
        </row>
        <row r="842">
          <cell r="B842" t="str">
            <v>350000</v>
          </cell>
          <cell r="C842" t="str">
            <v>Dividend - Common stock</v>
          </cell>
        </row>
        <row r="843">
          <cell r="B843" t="str">
            <v>351000</v>
          </cell>
          <cell r="C843" t="str">
            <v>Dividend - Preferred stock</v>
          </cell>
        </row>
        <row r="844">
          <cell r="B844" t="str">
            <v>360000</v>
          </cell>
          <cell r="C844" t="str">
            <v>Accumulated income</v>
          </cell>
        </row>
        <row r="845">
          <cell r="B845" t="str">
            <v>400600</v>
          </cell>
          <cell r="C845" t="str">
            <v>Residential energy sales - Power</v>
          </cell>
        </row>
        <row r="846">
          <cell r="B846" t="str">
            <v>400601</v>
          </cell>
          <cell r="C846" t="str">
            <v>Residential energy sales - Power adjustment</v>
          </cell>
        </row>
        <row r="847">
          <cell r="B847" t="str">
            <v>402000</v>
          </cell>
          <cell r="C847" t="str">
            <v>Large users energy sales - Power</v>
          </cell>
        </row>
        <row r="848">
          <cell r="B848" t="str">
            <v>402001</v>
          </cell>
          <cell r="C848" t="str">
            <v>Large users energy sales - Power adjustment</v>
          </cell>
        </row>
        <row r="849">
          <cell r="B849" t="str">
            <v>402500</v>
          </cell>
          <cell r="C849" t="str">
            <v>Street lighting energy sales - Power</v>
          </cell>
        </row>
        <row r="850">
          <cell r="B850" t="str">
            <v>402501</v>
          </cell>
          <cell r="C850" t="str">
            <v>Street lighting energy sales - Power adjustment</v>
          </cell>
        </row>
        <row r="851">
          <cell r="B851" t="str">
            <v>403000</v>
          </cell>
          <cell r="C851" t="str">
            <v>Sentinel lighting energy sales - Power</v>
          </cell>
        </row>
        <row r="852">
          <cell r="B852" t="str">
            <v>403001</v>
          </cell>
          <cell r="C852" t="str">
            <v>Sentinel lighting energy sales - Power adjustment</v>
          </cell>
        </row>
        <row r="853">
          <cell r="B853" t="str">
            <v>403500</v>
          </cell>
          <cell r="C853" t="str">
            <v>General service &lt;50 kW energy sales - Power</v>
          </cell>
        </row>
        <row r="854">
          <cell r="B854" t="str">
            <v>403501</v>
          </cell>
          <cell r="C854" t="str">
            <v>General service &lt;50 kW energy sales - Power adjustment</v>
          </cell>
        </row>
        <row r="855">
          <cell r="B855" t="str">
            <v>403510</v>
          </cell>
          <cell r="C855" t="str">
            <v>General service &gt;50 kW energy sales - Power</v>
          </cell>
        </row>
        <row r="856">
          <cell r="B856" t="str">
            <v>403511</v>
          </cell>
          <cell r="C856" t="str">
            <v>General service &gt;50 kW energy sales - Power adjustment</v>
          </cell>
        </row>
        <row r="857">
          <cell r="B857" t="str">
            <v>403520</v>
          </cell>
          <cell r="C857" t="str">
            <v>Unmetered energy sales - Power</v>
          </cell>
        </row>
        <row r="858">
          <cell r="B858" t="str">
            <v>403521</v>
          </cell>
          <cell r="C858" t="str">
            <v>Unmetered energy sales - Power adjustment</v>
          </cell>
        </row>
        <row r="859">
          <cell r="B859" t="str">
            <v>405000</v>
          </cell>
          <cell r="C859" t="str">
            <v>Revenue adjustment - power</v>
          </cell>
        </row>
        <row r="860">
          <cell r="B860" t="str">
            <v>405001</v>
          </cell>
          <cell r="C860" t="str">
            <v>Revenue adjustment - power adjustment</v>
          </cell>
        </row>
        <row r="861">
          <cell r="B861" t="str">
            <v>405500</v>
          </cell>
          <cell r="C861" t="str">
            <v>Energy sales for resale (retailers)</v>
          </cell>
        </row>
        <row r="862">
          <cell r="B862" t="str">
            <v>406200</v>
          </cell>
          <cell r="C862" t="str">
            <v>Billed - WMS</v>
          </cell>
        </row>
        <row r="863">
          <cell r="B863" t="str">
            <v>406400</v>
          </cell>
          <cell r="C863" t="str">
            <v>Billed - One time</v>
          </cell>
        </row>
        <row r="864">
          <cell r="B864" t="str">
            <v>406600</v>
          </cell>
          <cell r="C864" t="str">
            <v>Billed - NW</v>
          </cell>
        </row>
        <row r="865">
          <cell r="B865" t="str">
            <v>406800</v>
          </cell>
          <cell r="C865" t="str">
            <v>Billed - CN</v>
          </cell>
        </row>
        <row r="866">
          <cell r="B866" t="str">
            <v>407500</v>
          </cell>
          <cell r="C866" t="str">
            <v>Billed - LV</v>
          </cell>
        </row>
        <row r="867">
          <cell r="B867" t="str">
            <v>408000</v>
          </cell>
          <cell r="C867" t="str">
            <v>Distribution services revenue - Residential - Fixed</v>
          </cell>
        </row>
        <row r="868">
          <cell r="B868" t="str">
            <v>408001</v>
          </cell>
          <cell r="C868" t="str">
            <v>Distribution services revenue - Large users - Fixed</v>
          </cell>
        </row>
        <row r="869">
          <cell r="B869" t="str">
            <v>408002</v>
          </cell>
          <cell r="C869" t="str">
            <v>Distribution services revenue - Street lighting - Fixed</v>
          </cell>
        </row>
        <row r="870">
          <cell r="B870" t="str">
            <v>408003</v>
          </cell>
          <cell r="C870" t="str">
            <v>Distribution services revenue - Sentinel lighting - Fixed</v>
          </cell>
        </row>
        <row r="871">
          <cell r="B871" t="str">
            <v>408004</v>
          </cell>
          <cell r="C871" t="str">
            <v>Distribution services revenue - General services &lt; 50 kW - Fixed</v>
          </cell>
        </row>
        <row r="872">
          <cell r="B872" t="str">
            <v>408005</v>
          </cell>
          <cell r="C872" t="str">
            <v>Distribution services revenue - General services &gt; 50 kW - Fixed</v>
          </cell>
        </row>
        <row r="873">
          <cell r="B873" t="str">
            <v>408006</v>
          </cell>
          <cell r="C873" t="str">
            <v>Distribution services revenue - Unmetered - Fixed</v>
          </cell>
        </row>
        <row r="874">
          <cell r="B874" t="str">
            <v>408008</v>
          </cell>
          <cell r="C874" t="str">
            <v>Distribution services revenue - Adjustment - Fixed</v>
          </cell>
        </row>
        <row r="875">
          <cell r="B875" t="str">
            <v>408009</v>
          </cell>
          <cell r="C875" t="str">
            <v>Distribution services revenue - SSS administration charge - Fixed</v>
          </cell>
        </row>
        <row r="876">
          <cell r="B876" t="str">
            <v>408010</v>
          </cell>
          <cell r="C876" t="str">
            <v>Regulatory assets drawdown - Fixed</v>
          </cell>
        </row>
        <row r="877">
          <cell r="B877" t="str">
            <v>408012</v>
          </cell>
          <cell r="C877" t="str">
            <v>Other PILS adjustments - Fixed</v>
          </cell>
        </row>
        <row r="878">
          <cell r="B878" t="str">
            <v>408014</v>
          </cell>
          <cell r="C878" t="str">
            <v>Backbilling adjustments - Fixed</v>
          </cell>
        </row>
        <row r="879">
          <cell r="B879" t="str">
            <v>408016</v>
          </cell>
          <cell r="C879" t="str">
            <v>Distribution services revenue - Unbilled - Fixed</v>
          </cell>
        </row>
        <row r="880">
          <cell r="B880" t="str">
            <v>408018</v>
          </cell>
          <cell r="C880" t="str">
            <v>Distribution services revenue - Adjustment - Smart meter</v>
          </cell>
        </row>
        <row r="881">
          <cell r="B881" t="str">
            <v>408030</v>
          </cell>
          <cell r="C881" t="str">
            <v>Distribution services revenue - Residential - Variable</v>
          </cell>
        </row>
        <row r="882">
          <cell r="B882" t="str">
            <v>408031</v>
          </cell>
          <cell r="C882" t="str">
            <v>Distribution services revenue - Large users - Variable</v>
          </cell>
        </row>
        <row r="883">
          <cell r="B883" t="str">
            <v>408032</v>
          </cell>
          <cell r="C883" t="str">
            <v>Distribution services revenue - Street lighting - Variable</v>
          </cell>
        </row>
        <row r="884">
          <cell r="B884" t="str">
            <v>408033</v>
          </cell>
          <cell r="C884" t="str">
            <v>Distribution services revenue - Sentinel lighting - Variable</v>
          </cell>
        </row>
        <row r="885">
          <cell r="B885" t="str">
            <v>408034</v>
          </cell>
          <cell r="C885" t="str">
            <v>Distribution services revenue - General services &lt; 50 kW - Variable</v>
          </cell>
        </row>
        <row r="886">
          <cell r="B886" t="str">
            <v>408035</v>
          </cell>
          <cell r="C886" t="str">
            <v>Distribution services revenue - General services &gt; 50 kW - Variable</v>
          </cell>
        </row>
        <row r="887">
          <cell r="B887" t="str">
            <v>408036</v>
          </cell>
          <cell r="C887" t="str">
            <v>Distribution services revenue - Unmetered - Variable</v>
          </cell>
        </row>
        <row r="888">
          <cell r="B888" t="str">
            <v>408037</v>
          </cell>
          <cell r="C888" t="str">
            <v>Distribution services revenue - Standby - Variable</v>
          </cell>
        </row>
        <row r="889">
          <cell r="B889" t="str">
            <v>408038</v>
          </cell>
          <cell r="C889" t="str">
            <v>Distribution services revenue - Adjustment - Variable</v>
          </cell>
        </row>
        <row r="890">
          <cell r="B890" t="str">
            <v>408039</v>
          </cell>
          <cell r="C890" t="str">
            <v>Distribution services revenue - Unbilled - Variable</v>
          </cell>
        </row>
        <row r="891">
          <cell r="B891" t="str">
            <v>408040</v>
          </cell>
          <cell r="C891" t="str">
            <v>Regulatory assets drawdown - Variable</v>
          </cell>
        </row>
        <row r="892">
          <cell r="B892" t="str">
            <v>408042</v>
          </cell>
          <cell r="C892" t="str">
            <v>PILS 2007 drawdown - Variable</v>
          </cell>
        </row>
        <row r="893">
          <cell r="B893" t="str">
            <v>408044</v>
          </cell>
          <cell r="C893" t="str">
            <v>Backbilling adjustments - Variable</v>
          </cell>
        </row>
        <row r="894">
          <cell r="B894" t="str">
            <v>408046</v>
          </cell>
          <cell r="C894" t="str">
            <v>Distribution services revenue - Load transfer - Variable</v>
          </cell>
        </row>
        <row r="895">
          <cell r="B895" t="str">
            <v>408048</v>
          </cell>
          <cell r="C895" t="str">
            <v>Distribution services revenue - Theft of power - Variable</v>
          </cell>
        </row>
        <row r="896">
          <cell r="B896" t="str">
            <v>408070</v>
          </cell>
          <cell r="C896" t="str">
            <v>Transformer discounts - GS &lt; 50 kW</v>
          </cell>
        </row>
        <row r="897">
          <cell r="B897" t="str">
            <v>408071</v>
          </cell>
          <cell r="C897" t="str">
            <v>Transformer discounts - GS &gt; 50 kW</v>
          </cell>
        </row>
        <row r="898">
          <cell r="B898" t="str">
            <v>408072</v>
          </cell>
          <cell r="C898" t="str">
            <v>Transformer discounts - Large users</v>
          </cell>
        </row>
        <row r="899">
          <cell r="B899" t="str">
            <v>408200</v>
          </cell>
          <cell r="C899" t="str">
            <v>Retail services revenue - Establishing service agreements</v>
          </cell>
        </row>
        <row r="900">
          <cell r="B900" t="str">
            <v>408210</v>
          </cell>
          <cell r="C900" t="str">
            <v>Retail services revenue - Distributor consolidated billing</v>
          </cell>
        </row>
        <row r="901">
          <cell r="B901" t="str">
            <v>408220</v>
          </cell>
          <cell r="C901" t="str">
            <v>Retail services revenue - Retailer consolidated billing</v>
          </cell>
        </row>
        <row r="902">
          <cell r="B902" t="str">
            <v>408400</v>
          </cell>
          <cell r="C902" t="str">
            <v>Service transaction request revenue - Retailer request fee</v>
          </cell>
        </row>
        <row r="903">
          <cell r="B903" t="str">
            <v>408410</v>
          </cell>
          <cell r="C903" t="str">
            <v>Service transaction request revenue - Retailer processing fee</v>
          </cell>
        </row>
        <row r="904">
          <cell r="B904" t="str">
            <v>409005</v>
          </cell>
          <cell r="C904" t="str">
            <v>Power purchased</v>
          </cell>
        </row>
        <row r="905">
          <cell r="B905" t="str">
            <v>409008</v>
          </cell>
          <cell r="C905" t="str">
            <v>Charges - WMS</v>
          </cell>
        </row>
        <row r="906">
          <cell r="B906" t="str">
            <v>409010</v>
          </cell>
          <cell r="C906" t="str">
            <v>Cost of power adjustments</v>
          </cell>
        </row>
        <row r="907">
          <cell r="B907" t="str">
            <v>409012</v>
          </cell>
          <cell r="C907" t="str">
            <v>Charges - WMS one time</v>
          </cell>
        </row>
        <row r="908">
          <cell r="B908" t="str">
            <v>409014</v>
          </cell>
          <cell r="C908" t="str">
            <v>Charges - Retail transmission - NW</v>
          </cell>
        </row>
        <row r="909">
          <cell r="B909" t="str">
            <v>409016</v>
          </cell>
          <cell r="C909" t="str">
            <v>Charges - Retail transmission - CN</v>
          </cell>
        </row>
        <row r="910">
          <cell r="B910" t="str">
            <v>409018</v>
          </cell>
          <cell r="C910" t="str">
            <v>Charges - Low voltage</v>
          </cell>
        </row>
        <row r="911">
          <cell r="B911" t="str">
            <v>410000</v>
          </cell>
          <cell r="C911" t="str">
            <v>Rental income - Pole and duct</v>
          </cell>
        </row>
        <row r="912">
          <cell r="B912" t="str">
            <v>410010</v>
          </cell>
          <cell r="C912" t="str">
            <v>Rental income - Pole and duct - Intercompany</v>
          </cell>
        </row>
        <row r="913">
          <cell r="B913" t="str">
            <v>411000</v>
          </cell>
          <cell r="C913" t="str">
            <v>Building rental - John Street (Daffron)</v>
          </cell>
        </row>
        <row r="914">
          <cell r="B914" t="str">
            <v>411500</v>
          </cell>
          <cell r="C914" t="str">
            <v>Building rental - John Street (City of Hamilton)</v>
          </cell>
        </row>
        <row r="915">
          <cell r="B915" t="str">
            <v>412000</v>
          </cell>
          <cell r="C915" t="str">
            <v>Building rental - Stoney Creek</v>
          </cell>
        </row>
        <row r="916">
          <cell r="B916" t="str">
            <v>412500</v>
          </cell>
          <cell r="C916" t="str">
            <v>Building rental - Governor's Road</v>
          </cell>
        </row>
        <row r="917">
          <cell r="B917" t="str">
            <v>413000</v>
          </cell>
          <cell r="C917" t="str">
            <v>Building rental - St. Catharines</v>
          </cell>
        </row>
        <row r="918">
          <cell r="B918" t="str">
            <v>420000</v>
          </cell>
          <cell r="C918" t="str">
            <v>Late payment charges</v>
          </cell>
        </row>
        <row r="919">
          <cell r="B919" t="str">
            <v>421000</v>
          </cell>
          <cell r="C919" t="str">
            <v>Lawyers fees</v>
          </cell>
        </row>
        <row r="920">
          <cell r="B920" t="str">
            <v>421100</v>
          </cell>
          <cell r="C920" t="str">
            <v>Income tax letter</v>
          </cell>
        </row>
        <row r="921">
          <cell r="B921" t="str">
            <v>421200</v>
          </cell>
          <cell r="C921" t="str">
            <v>Notification charge</v>
          </cell>
        </row>
        <row r="922">
          <cell r="B922" t="str">
            <v>421300</v>
          </cell>
          <cell r="C922" t="str">
            <v>Account history</v>
          </cell>
        </row>
        <row r="923">
          <cell r="B923" t="str">
            <v>421400</v>
          </cell>
          <cell r="C923" t="str">
            <v>Legal letter</v>
          </cell>
        </row>
        <row r="924">
          <cell r="B924" t="str">
            <v>421500</v>
          </cell>
          <cell r="C924" t="str">
            <v>NSF payment charges</v>
          </cell>
        </row>
        <row r="925">
          <cell r="B925" t="str">
            <v>421600</v>
          </cell>
          <cell r="C925" t="str">
            <v>Special meter reads</v>
          </cell>
        </row>
        <row r="926">
          <cell r="B926" t="str">
            <v>421700</v>
          </cell>
          <cell r="C926" t="str">
            <v>Meter dispute charges</v>
          </cell>
        </row>
        <row r="927">
          <cell r="B927" t="str">
            <v>421800</v>
          </cell>
          <cell r="C927" t="str">
            <v>Statement of account</v>
          </cell>
        </row>
        <row r="928">
          <cell r="B928" t="str">
            <v>421900</v>
          </cell>
          <cell r="C928" t="str">
            <v>Post dated cheque removal</v>
          </cell>
        </row>
        <row r="929">
          <cell r="B929" t="str">
            <v>422000</v>
          </cell>
          <cell r="C929" t="str">
            <v>Collection charges</v>
          </cell>
        </row>
        <row r="930">
          <cell r="B930" t="str">
            <v>422100</v>
          </cell>
          <cell r="C930" t="str">
            <v>Reconnection charges</v>
          </cell>
        </row>
        <row r="931">
          <cell r="B931" t="str">
            <v>422200</v>
          </cell>
          <cell r="C931" t="str">
            <v>Credit checks</v>
          </cell>
        </row>
        <row r="932">
          <cell r="B932" t="str">
            <v>422300</v>
          </cell>
          <cell r="C932" t="str">
            <v>Duplicate invoice charges</v>
          </cell>
        </row>
        <row r="933">
          <cell r="B933" t="str">
            <v>422400</v>
          </cell>
          <cell r="C933" t="str">
            <v>Request for other billing information</v>
          </cell>
        </row>
        <row r="934">
          <cell r="B934" t="str">
            <v>422500</v>
          </cell>
          <cell r="C934" t="str">
            <v>New connection charges</v>
          </cell>
        </row>
        <row r="935">
          <cell r="B935" t="str">
            <v>423000</v>
          </cell>
          <cell r="C935" t="str">
            <v>Meter department charges</v>
          </cell>
        </row>
        <row r="936">
          <cell r="B936" t="str">
            <v>423500</v>
          </cell>
          <cell r="C936" t="str">
            <v>Theft of power</v>
          </cell>
        </row>
        <row r="937">
          <cell r="B937" t="str">
            <v>424000</v>
          </cell>
          <cell r="C937" t="str">
            <v>Scrap sales</v>
          </cell>
        </row>
        <row r="938">
          <cell r="B938" t="str">
            <v>424500</v>
          </cell>
          <cell r="C938" t="str">
            <v>Merchandising</v>
          </cell>
        </row>
        <row r="939">
          <cell r="B939" t="str">
            <v>425000</v>
          </cell>
          <cell r="C939" t="str">
            <v>City call centre charges</v>
          </cell>
        </row>
        <row r="940">
          <cell r="B940" t="str">
            <v>426000</v>
          </cell>
          <cell r="C940" t="str">
            <v>Ontario Power Authority program bonus</v>
          </cell>
        </row>
        <row r="941">
          <cell r="B941" t="str">
            <v>427000</v>
          </cell>
          <cell r="C941" t="str">
            <v>Water heater rental</v>
          </cell>
        </row>
        <row r="942">
          <cell r="B942" t="str">
            <v>427500</v>
          </cell>
          <cell r="C942" t="str">
            <v>Sentinel light rental</v>
          </cell>
        </row>
        <row r="943">
          <cell r="B943" t="str">
            <v>429900</v>
          </cell>
          <cell r="C943" t="str">
            <v>Miscellaneous revenue</v>
          </cell>
        </row>
        <row r="944">
          <cell r="B944" t="str">
            <v>429910</v>
          </cell>
          <cell r="C944" t="str">
            <v>Miscellaneous revenue - Intercompany</v>
          </cell>
        </row>
        <row r="945">
          <cell r="B945" t="str">
            <v>430000</v>
          </cell>
          <cell r="C945" t="str">
            <v>Water billing</v>
          </cell>
        </row>
        <row r="946">
          <cell r="B946" t="str">
            <v>431000</v>
          </cell>
          <cell r="C946" t="str">
            <v>Water billing late payment charges</v>
          </cell>
        </row>
        <row r="947">
          <cell r="B947" t="str">
            <v>431500</v>
          </cell>
          <cell r="C947" t="str">
            <v>WNH payment processing charges</v>
          </cell>
        </row>
        <row r="948">
          <cell r="B948" t="str">
            <v>440000</v>
          </cell>
          <cell r="C948" t="str">
            <v>Management fee revenue</v>
          </cell>
        </row>
        <row r="949">
          <cell r="B949" t="str">
            <v>440010</v>
          </cell>
          <cell r="C949" t="str">
            <v>Billing and customer service fees - EDO</v>
          </cell>
        </row>
        <row r="950">
          <cell r="B950" t="str">
            <v>440020</v>
          </cell>
          <cell r="C950" t="str">
            <v>Billing and customer service fees - Water heaters</v>
          </cell>
        </row>
        <row r="951">
          <cell r="B951" t="str">
            <v>440030</v>
          </cell>
          <cell r="C951" t="str">
            <v>Management fee revenue - Intercompany - Horizon</v>
          </cell>
        </row>
        <row r="952">
          <cell r="B952" t="str">
            <v>440040</v>
          </cell>
          <cell r="C952" t="str">
            <v>Management fee revenue - Intercompany - HUC</v>
          </cell>
        </row>
        <row r="953">
          <cell r="B953" t="str">
            <v>451000</v>
          </cell>
          <cell r="C953" t="str">
            <v>Revenue - Cooling</v>
          </cell>
        </row>
        <row r="954">
          <cell r="B954" t="str">
            <v>452000</v>
          </cell>
          <cell r="C954" t="str">
            <v>Revenue - Thermal heat</v>
          </cell>
        </row>
        <row r="955">
          <cell r="B955" t="str">
            <v>453000</v>
          </cell>
          <cell r="C955" t="str">
            <v>Revenue - Electricity</v>
          </cell>
        </row>
        <row r="956">
          <cell r="B956" t="str">
            <v>459000</v>
          </cell>
          <cell r="C956" t="str">
            <v>Telecommunication service charges</v>
          </cell>
        </row>
        <row r="957">
          <cell r="B957" t="str">
            <v>459010</v>
          </cell>
          <cell r="C957" t="str">
            <v>Telecommunication service charges - Intercompany</v>
          </cell>
        </row>
        <row r="958">
          <cell r="B958" t="str">
            <v>490000</v>
          </cell>
          <cell r="C958" t="str">
            <v>Interest income - Intercompany</v>
          </cell>
        </row>
        <row r="959">
          <cell r="B959" t="str">
            <v>491000</v>
          </cell>
          <cell r="C959" t="str">
            <v>Interest income - Bank</v>
          </cell>
        </row>
        <row r="960">
          <cell r="B960" t="str">
            <v>492000</v>
          </cell>
          <cell r="C960" t="str">
            <v>Interest income - Miscellaneous receivables</v>
          </cell>
        </row>
        <row r="961">
          <cell r="B961" t="str">
            <v>498000</v>
          </cell>
          <cell r="C961" t="str">
            <v>Dividend income</v>
          </cell>
        </row>
        <row r="962">
          <cell r="B962" t="str">
            <v>499900</v>
          </cell>
          <cell r="C962" t="str">
            <v>Billing and customer service revenue (Reporting purposes only)</v>
          </cell>
        </row>
        <row r="963">
          <cell r="B963" t="str">
            <v>499910</v>
          </cell>
          <cell r="C963" t="str">
            <v>Other revenue (Reporting purposes only)</v>
          </cell>
        </row>
        <row r="964">
          <cell r="B964" t="str">
            <v>499920</v>
          </cell>
          <cell r="C964" t="str">
            <v>Interest income (Reporting purposes only)</v>
          </cell>
        </row>
        <row r="965">
          <cell r="B965" t="str">
            <v>500000</v>
          </cell>
          <cell r="C965" t="str">
            <v>Cost of goods sold</v>
          </cell>
        </row>
        <row r="966">
          <cell r="B966" t="str">
            <v>502000</v>
          </cell>
          <cell r="C966" t="str">
            <v>Cost of service sold</v>
          </cell>
        </row>
        <row r="967">
          <cell r="B967" t="str">
            <v>503000</v>
          </cell>
          <cell r="C967" t="str">
            <v>Cost of service sold-contra account</v>
          </cell>
        </row>
        <row r="968">
          <cell r="B968" t="str">
            <v>600000</v>
          </cell>
          <cell r="C968" t="str">
            <v>Salaries</v>
          </cell>
        </row>
        <row r="969">
          <cell r="B969" t="str">
            <v>601000</v>
          </cell>
          <cell r="C969" t="str">
            <v>Overtime</v>
          </cell>
        </row>
        <row r="970">
          <cell r="B970" t="str">
            <v>604000</v>
          </cell>
          <cell r="C970" t="str">
            <v>Contract labour</v>
          </cell>
        </row>
        <row r="971">
          <cell r="B971" t="str">
            <v>605000</v>
          </cell>
          <cell r="C971" t="str">
            <v>Bonus</v>
          </cell>
        </row>
        <row r="972">
          <cell r="B972" t="str">
            <v>605500</v>
          </cell>
          <cell r="C972" t="str">
            <v>Commissions</v>
          </cell>
        </row>
        <row r="973">
          <cell r="B973" t="str">
            <v>606000</v>
          </cell>
          <cell r="C973" t="str">
            <v>Overtime and vacation payout</v>
          </cell>
        </row>
        <row r="974">
          <cell r="B974" t="str">
            <v>608000</v>
          </cell>
          <cell r="C974" t="str">
            <v>Direct labour - Work order</v>
          </cell>
        </row>
        <row r="975">
          <cell r="B975" t="str">
            <v>608090</v>
          </cell>
          <cell r="C975" t="str">
            <v>Direct labour - Work order - Contra</v>
          </cell>
        </row>
        <row r="976">
          <cell r="B976" t="str">
            <v>608100</v>
          </cell>
          <cell r="C976" t="str">
            <v>Direct labour - Work order - Overhead</v>
          </cell>
        </row>
        <row r="977">
          <cell r="B977" t="str">
            <v>608190</v>
          </cell>
          <cell r="C977" t="str">
            <v>Direct labour - Work order - Overhead - Contra</v>
          </cell>
        </row>
        <row r="978">
          <cell r="B978" t="str">
            <v>609000</v>
          </cell>
          <cell r="C978" t="str">
            <v>Direct labour - Project (ABC costs)</v>
          </cell>
        </row>
        <row r="979">
          <cell r="B979" t="str">
            <v>609090</v>
          </cell>
          <cell r="C979" t="str">
            <v>Direct labour - Project (ABC costs) - Contra</v>
          </cell>
        </row>
        <row r="980">
          <cell r="B980" t="str">
            <v>609100</v>
          </cell>
          <cell r="C980" t="str">
            <v>Direct labour - Project (ABC costs) - Overhead</v>
          </cell>
        </row>
        <row r="981">
          <cell r="B981" t="str">
            <v>609190</v>
          </cell>
          <cell r="C981" t="str">
            <v>Direct labour - Project (ABC costs) - Overhead - Contra</v>
          </cell>
        </row>
        <row r="982">
          <cell r="B982" t="str">
            <v>610000</v>
          </cell>
          <cell r="C982" t="str">
            <v>Employer payroll taxes</v>
          </cell>
        </row>
        <row r="983">
          <cell r="B983" t="str">
            <v>611000</v>
          </cell>
          <cell r="C983" t="str">
            <v>Health and medical benefits</v>
          </cell>
        </row>
        <row r="984">
          <cell r="B984" t="str">
            <v>611200</v>
          </cell>
          <cell r="C984" t="str">
            <v>OMERS</v>
          </cell>
        </row>
        <row r="985">
          <cell r="B985" t="str">
            <v>611300</v>
          </cell>
          <cell r="C985" t="str">
            <v>Long-term disability</v>
          </cell>
        </row>
        <row r="986">
          <cell r="B986" t="str">
            <v>611400</v>
          </cell>
          <cell r="C986" t="str">
            <v>EHT</v>
          </cell>
        </row>
        <row r="987">
          <cell r="B987" t="str">
            <v>611500</v>
          </cell>
          <cell r="C987" t="str">
            <v>Life insurance premiums</v>
          </cell>
        </row>
        <row r="988">
          <cell r="B988" t="str">
            <v>612000</v>
          </cell>
          <cell r="C988" t="str">
            <v>Employee future benefits</v>
          </cell>
        </row>
        <row r="989">
          <cell r="B989" t="str">
            <v>613000</v>
          </cell>
          <cell r="C989" t="str">
            <v>Retiree benefits</v>
          </cell>
        </row>
        <row r="990">
          <cell r="B990" t="str">
            <v>614000</v>
          </cell>
          <cell r="C990" t="str">
            <v>Vacation and holidays</v>
          </cell>
        </row>
        <row r="991">
          <cell r="B991" t="str">
            <v>615000</v>
          </cell>
          <cell r="C991" t="str">
            <v>Other downtime</v>
          </cell>
        </row>
        <row r="992">
          <cell r="B992" t="str">
            <v>619000</v>
          </cell>
          <cell r="C992" t="str">
            <v>Other employee compensation</v>
          </cell>
        </row>
        <row r="993">
          <cell r="B993" t="str">
            <v>620000</v>
          </cell>
          <cell r="C993" t="str">
            <v>Travel and accommodations</v>
          </cell>
        </row>
        <row r="994">
          <cell r="B994" t="str">
            <v>621000</v>
          </cell>
          <cell r="C994" t="str">
            <v>Mileage</v>
          </cell>
        </row>
        <row r="995">
          <cell r="B995" t="str">
            <v>622000</v>
          </cell>
          <cell r="C995" t="str">
            <v>Meals and entertainment</v>
          </cell>
        </row>
        <row r="996">
          <cell r="B996" t="str">
            <v>630000</v>
          </cell>
          <cell r="C996" t="str">
            <v>Recruiting</v>
          </cell>
        </row>
        <row r="997">
          <cell r="B997" t="str">
            <v>640000</v>
          </cell>
          <cell r="C997" t="str">
            <v>Training and development</v>
          </cell>
        </row>
        <row r="998">
          <cell r="B998" t="str">
            <v>641000</v>
          </cell>
          <cell r="C998" t="str">
            <v>Subscriptions and memberships</v>
          </cell>
        </row>
        <row r="999">
          <cell r="B999" t="str">
            <v>650000</v>
          </cell>
          <cell r="C999" t="str">
            <v>Direct work order charges - Materials used</v>
          </cell>
        </row>
        <row r="1000">
          <cell r="B1000" t="str">
            <v>651000</v>
          </cell>
          <cell r="C1000" t="str">
            <v>Direct work order charges - Vehicles used</v>
          </cell>
        </row>
        <row r="1001">
          <cell r="B1001" t="str">
            <v>671000</v>
          </cell>
          <cell r="C1001" t="str">
            <v>Vehicle</v>
          </cell>
        </row>
        <row r="1002">
          <cell r="B1002" t="str">
            <v>672000</v>
          </cell>
          <cell r="C1002" t="str">
            <v>Fuel</v>
          </cell>
        </row>
        <row r="1003">
          <cell r="B1003" t="str">
            <v>681000</v>
          </cell>
          <cell r="C1003" t="str">
            <v>Safety</v>
          </cell>
        </row>
        <row r="1004">
          <cell r="B1004" t="str">
            <v>690000</v>
          </cell>
          <cell r="C1004" t="str">
            <v>Computer maintenance</v>
          </cell>
        </row>
        <row r="1005">
          <cell r="B1005" t="str">
            <v>691000</v>
          </cell>
          <cell r="C1005" t="str">
            <v>Internet services</v>
          </cell>
        </row>
        <row r="1006">
          <cell r="B1006" t="str">
            <v>691010</v>
          </cell>
          <cell r="C1006" t="str">
            <v>Internet services - Intercompany</v>
          </cell>
        </row>
        <row r="1007">
          <cell r="B1007" t="str">
            <v>692000</v>
          </cell>
          <cell r="C1007" t="str">
            <v>Software license and maintenance</v>
          </cell>
        </row>
        <row r="1008">
          <cell r="B1008" t="str">
            <v>699900</v>
          </cell>
          <cell r="C1008" t="str">
            <v>Salaries and benefits (Reporting purposes only)</v>
          </cell>
        </row>
        <row r="1009">
          <cell r="B1009" t="str">
            <v>700000</v>
          </cell>
          <cell r="C1009" t="str">
            <v>Maintenance supplies</v>
          </cell>
        </row>
        <row r="1010">
          <cell r="B1010" t="str">
            <v>704000</v>
          </cell>
          <cell r="C1010" t="str">
            <v>General office supplies</v>
          </cell>
        </row>
        <row r="1011">
          <cell r="B1011" t="str">
            <v>707000</v>
          </cell>
          <cell r="C1011" t="str">
            <v>Small tools</v>
          </cell>
        </row>
        <row r="1012">
          <cell r="B1012" t="str">
            <v>708000</v>
          </cell>
          <cell r="C1012" t="str">
            <v>Consumables</v>
          </cell>
        </row>
        <row r="1013">
          <cell r="B1013" t="str">
            <v>709000</v>
          </cell>
          <cell r="C1013" t="str">
            <v>Other supplies</v>
          </cell>
        </row>
        <row r="1014">
          <cell r="B1014" t="str">
            <v>709900</v>
          </cell>
          <cell r="C1014" t="str">
            <v>Purchase price variance</v>
          </cell>
        </row>
        <row r="1015">
          <cell r="B1015" t="str">
            <v>710000</v>
          </cell>
          <cell r="C1015" t="str">
            <v>Rent</v>
          </cell>
        </row>
        <row r="1016">
          <cell r="B1016" t="str">
            <v>711000</v>
          </cell>
          <cell r="C1016" t="str">
            <v>Repairs and maintenance - Equipment</v>
          </cell>
        </row>
        <row r="1017">
          <cell r="B1017" t="str">
            <v>711200</v>
          </cell>
          <cell r="C1017" t="str">
            <v>Equipment repair</v>
          </cell>
        </row>
        <row r="1018">
          <cell r="B1018" t="str">
            <v>711500</v>
          </cell>
          <cell r="C1018" t="str">
            <v>Equipment rental</v>
          </cell>
        </row>
        <row r="1019">
          <cell r="B1019" t="str">
            <v>720000</v>
          </cell>
          <cell r="C1019" t="str">
            <v>Rent - Building</v>
          </cell>
        </row>
        <row r="1020">
          <cell r="B1020" t="str">
            <v>720500</v>
          </cell>
          <cell r="C1020" t="str">
            <v>Rent - Outside storage</v>
          </cell>
        </row>
        <row r="1021">
          <cell r="B1021" t="str">
            <v>721000</v>
          </cell>
          <cell r="C1021" t="str">
            <v>Utilities</v>
          </cell>
        </row>
        <row r="1022">
          <cell r="B1022" t="str">
            <v>721010</v>
          </cell>
          <cell r="C1022" t="str">
            <v>Natural Gas</v>
          </cell>
        </row>
        <row r="1023">
          <cell r="B1023" t="str">
            <v>722000</v>
          </cell>
          <cell r="C1023" t="str">
            <v>Property tax</v>
          </cell>
        </row>
        <row r="1024">
          <cell r="B1024" t="str">
            <v>723000</v>
          </cell>
          <cell r="C1024" t="str">
            <v>Repairs and maintenance - Building</v>
          </cell>
        </row>
        <row r="1025">
          <cell r="B1025" t="str">
            <v>723500</v>
          </cell>
          <cell r="C1025" t="str">
            <v>HVAC maintenance</v>
          </cell>
        </row>
        <row r="1026">
          <cell r="B1026" t="str">
            <v>724000</v>
          </cell>
          <cell r="C1026" t="str">
            <v>Janitorial and landscaping service</v>
          </cell>
        </row>
        <row r="1027">
          <cell r="B1027" t="str">
            <v>725000</v>
          </cell>
          <cell r="C1027" t="str">
            <v>Security service</v>
          </cell>
        </row>
        <row r="1028">
          <cell r="B1028" t="str">
            <v>726100</v>
          </cell>
          <cell r="C1028" t="str">
            <v>WSIB</v>
          </cell>
        </row>
        <row r="1029">
          <cell r="B1029" t="str">
            <v>726200</v>
          </cell>
          <cell r="C1029" t="str">
            <v>Insurance - Property</v>
          </cell>
        </row>
        <row r="1030">
          <cell r="B1030" t="str">
            <v>726300</v>
          </cell>
          <cell r="C1030" t="str">
            <v>Insurance - General</v>
          </cell>
        </row>
        <row r="1031">
          <cell r="B1031" t="str">
            <v>726400</v>
          </cell>
          <cell r="C1031" t="str">
            <v>Insurance - Automobile</v>
          </cell>
        </row>
        <row r="1032">
          <cell r="B1032" t="str">
            <v>730000</v>
          </cell>
          <cell r="C1032" t="str">
            <v>Telephone</v>
          </cell>
        </row>
        <row r="1033">
          <cell r="B1033" t="str">
            <v>730010</v>
          </cell>
          <cell r="C1033" t="str">
            <v>Telephone - Intercompany</v>
          </cell>
        </row>
        <row r="1034">
          <cell r="B1034" t="str">
            <v>731000</v>
          </cell>
          <cell r="C1034" t="str">
            <v>Cellular and pager</v>
          </cell>
        </row>
        <row r="1035">
          <cell r="B1035" t="str">
            <v>735000</v>
          </cell>
          <cell r="C1035" t="str">
            <v>Wireless communications</v>
          </cell>
        </row>
        <row r="1036">
          <cell r="B1036" t="str">
            <v>740000</v>
          </cell>
          <cell r="C1036" t="str">
            <v>Freight postage and delivery</v>
          </cell>
        </row>
        <row r="1037">
          <cell r="B1037" t="str">
            <v>745000</v>
          </cell>
          <cell r="C1037" t="str">
            <v>Emergency maintenance</v>
          </cell>
        </row>
        <row r="1038">
          <cell r="B1038" t="str">
            <v>750000</v>
          </cell>
          <cell r="C1038" t="str">
            <v>Legal fees</v>
          </cell>
        </row>
        <row r="1039">
          <cell r="B1039" t="str">
            <v>751000</v>
          </cell>
          <cell r="C1039" t="str">
            <v>Auditing fees</v>
          </cell>
        </row>
        <row r="1040">
          <cell r="B1040" t="str">
            <v>752000</v>
          </cell>
          <cell r="C1040" t="str">
            <v>Tax service</v>
          </cell>
        </row>
        <row r="1041">
          <cell r="B1041" t="str">
            <v>753000</v>
          </cell>
          <cell r="C1041" t="str">
            <v>Consulting</v>
          </cell>
        </row>
        <row r="1042">
          <cell r="B1042" t="str">
            <v>753500</v>
          </cell>
          <cell r="C1042" t="str">
            <v>Tree trimming</v>
          </cell>
        </row>
        <row r="1043">
          <cell r="B1043" t="str">
            <v>754000</v>
          </cell>
          <cell r="C1043" t="str">
            <v>Outside service provider</v>
          </cell>
        </row>
        <row r="1044">
          <cell r="B1044" t="str">
            <v>754500</v>
          </cell>
          <cell r="C1044" t="str">
            <v>Service agreements</v>
          </cell>
        </row>
        <row r="1045">
          <cell r="B1045" t="str">
            <v>755000</v>
          </cell>
          <cell r="C1045" t="str">
            <v>Other professional service</v>
          </cell>
        </row>
        <row r="1046">
          <cell r="B1046" t="str">
            <v>755500</v>
          </cell>
          <cell r="C1046" t="str">
            <v>Joint use</v>
          </cell>
        </row>
        <row r="1047">
          <cell r="B1047" t="str">
            <v>755510</v>
          </cell>
          <cell r="C1047" t="str">
            <v>Joint use - Intercompany</v>
          </cell>
        </row>
        <row r="1048">
          <cell r="B1048" t="str">
            <v>756000</v>
          </cell>
          <cell r="C1048" t="str">
            <v>Outside sales commissions</v>
          </cell>
        </row>
        <row r="1049">
          <cell r="B1049" t="str">
            <v>756500</v>
          </cell>
          <cell r="C1049" t="str">
            <v>Intercompany customer service charges</v>
          </cell>
        </row>
        <row r="1050">
          <cell r="B1050" t="str">
            <v>757000</v>
          </cell>
          <cell r="C1050" t="str">
            <v>Management fee expense</v>
          </cell>
        </row>
        <row r="1051">
          <cell r="B1051" t="str">
            <v>757010</v>
          </cell>
          <cell r="C1051" t="str">
            <v>Management fee expense - Intercompany - Horizon</v>
          </cell>
        </row>
        <row r="1052">
          <cell r="B1052" t="str">
            <v>757020</v>
          </cell>
          <cell r="C1052" t="str">
            <v>Management fee expense - Intercompany - HUC</v>
          </cell>
        </row>
        <row r="1053">
          <cell r="B1053" t="str">
            <v>757500</v>
          </cell>
          <cell r="C1053" t="str">
            <v>Honorarium</v>
          </cell>
        </row>
        <row r="1054">
          <cell r="B1054" t="str">
            <v>757510</v>
          </cell>
          <cell r="C1054" t="str">
            <v>Board expenses</v>
          </cell>
        </row>
        <row r="1055">
          <cell r="B1055" t="str">
            <v>758000</v>
          </cell>
          <cell r="C1055" t="str">
            <v>Meter reading - Hydro</v>
          </cell>
        </row>
        <row r="1056">
          <cell r="B1056" t="str">
            <v>758100</v>
          </cell>
          <cell r="C1056" t="str">
            <v>Meter reading - Water</v>
          </cell>
        </row>
        <row r="1057">
          <cell r="B1057" t="str">
            <v>758500</v>
          </cell>
          <cell r="C1057" t="str">
            <v>Meter cuts and reconnections</v>
          </cell>
        </row>
        <row r="1058">
          <cell r="B1058" t="str">
            <v>760000</v>
          </cell>
          <cell r="C1058" t="str">
            <v>Bank charges</v>
          </cell>
        </row>
        <row r="1059">
          <cell r="B1059" t="str">
            <v>761000</v>
          </cell>
          <cell r="C1059" t="str">
            <v>Bad debts</v>
          </cell>
        </row>
        <row r="1060">
          <cell r="B1060" t="str">
            <v>761500</v>
          </cell>
          <cell r="C1060" t="str">
            <v>Bad debt recovery</v>
          </cell>
        </row>
        <row r="1061">
          <cell r="B1061" t="str">
            <v>761700</v>
          </cell>
          <cell r="C1061" t="str">
            <v>Collection agency fees</v>
          </cell>
        </row>
        <row r="1062">
          <cell r="B1062" t="str">
            <v>763000</v>
          </cell>
          <cell r="C1062" t="str">
            <v>Dues and subscriptions</v>
          </cell>
        </row>
        <row r="1063">
          <cell r="B1063" t="str">
            <v>764000</v>
          </cell>
          <cell r="C1063" t="str">
            <v>Donations</v>
          </cell>
        </row>
        <row r="1064">
          <cell r="B1064" t="str">
            <v>764100</v>
          </cell>
          <cell r="C1064" t="str">
            <v>Sponsorships</v>
          </cell>
        </row>
        <row r="1065">
          <cell r="B1065" t="str">
            <v>765000</v>
          </cell>
          <cell r="C1065" t="str">
            <v>Conservation and demand management expense</v>
          </cell>
        </row>
        <row r="1066">
          <cell r="B1066" t="str">
            <v>765500</v>
          </cell>
          <cell r="C1066" t="str">
            <v>Research and development</v>
          </cell>
        </row>
        <row r="1067">
          <cell r="B1067" t="str">
            <v>766000</v>
          </cell>
          <cell r="C1067" t="str">
            <v>Issuance costs - Debenture</v>
          </cell>
        </row>
        <row r="1068">
          <cell r="B1068" t="str">
            <v>766500</v>
          </cell>
          <cell r="C1068" t="str">
            <v>Letter of credit fees</v>
          </cell>
        </row>
        <row r="1069">
          <cell r="B1069" t="str">
            <v>767000</v>
          </cell>
          <cell r="C1069" t="str">
            <v>Mergers and acquisitions</v>
          </cell>
        </row>
        <row r="1070">
          <cell r="B1070" t="str">
            <v>767500</v>
          </cell>
          <cell r="C1070" t="str">
            <v>Project planning</v>
          </cell>
        </row>
        <row r="1071">
          <cell r="B1071" t="str">
            <v>768000</v>
          </cell>
          <cell r="C1071" t="str">
            <v>Load transfers</v>
          </cell>
        </row>
        <row r="1072">
          <cell r="B1072" t="str">
            <v>768500</v>
          </cell>
          <cell r="C1072" t="str">
            <v>Regulatory costs</v>
          </cell>
        </row>
        <row r="1073">
          <cell r="B1073" t="str">
            <v>769000</v>
          </cell>
          <cell r="C1073" t="str">
            <v>Rounding difference (L)</v>
          </cell>
        </row>
        <row r="1074">
          <cell r="B1074" t="str">
            <v>770000</v>
          </cell>
          <cell r="C1074" t="str">
            <v>Advertising</v>
          </cell>
        </row>
        <row r="1075">
          <cell r="B1075" t="str">
            <v>772000</v>
          </cell>
          <cell r="C1075" t="str">
            <v>Sales promotion</v>
          </cell>
        </row>
        <row r="1076">
          <cell r="B1076" t="str">
            <v>773000</v>
          </cell>
          <cell r="C1076" t="str">
            <v>Public relations</v>
          </cell>
        </row>
        <row r="1077">
          <cell r="B1077" t="str">
            <v>779000</v>
          </cell>
          <cell r="C1077" t="str">
            <v>Marketing</v>
          </cell>
        </row>
        <row r="1078">
          <cell r="B1078" t="str">
            <v>780000</v>
          </cell>
          <cell r="C1078" t="str">
            <v>Intercompany expense</v>
          </cell>
        </row>
        <row r="1079">
          <cell r="B1079" t="str">
            <v>781000</v>
          </cell>
          <cell r="C1079" t="str">
            <v>Issue inventory charge - internal</v>
          </cell>
        </row>
        <row r="1080">
          <cell r="B1080" t="str">
            <v>781100</v>
          </cell>
          <cell r="C1080" t="str">
            <v>Income from issue inventory - internal</v>
          </cell>
        </row>
        <row r="1081">
          <cell r="B1081" t="str">
            <v>790000</v>
          </cell>
          <cell r="C1081" t="str">
            <v>Inventory value adjustments</v>
          </cell>
        </row>
        <row r="1082">
          <cell r="B1082" t="str">
            <v>792000</v>
          </cell>
          <cell r="C1082" t="str">
            <v>Scrap and spoilage</v>
          </cell>
        </row>
        <row r="1083">
          <cell r="B1083" t="str">
            <v>792300</v>
          </cell>
          <cell r="C1083" t="str">
            <v>Non-Inventory transfers between sites</v>
          </cell>
        </row>
        <row r="1084">
          <cell r="B1084" t="str">
            <v>792400</v>
          </cell>
          <cell r="C1084" t="str">
            <v>Purchase price variances - inventory</v>
          </cell>
        </row>
        <row r="1085">
          <cell r="B1085" t="str">
            <v>792490</v>
          </cell>
          <cell r="C1085" t="str">
            <v>Purchasing clearing - Balance must be zero</v>
          </cell>
        </row>
        <row r="1086">
          <cell r="B1086" t="str">
            <v>792500</v>
          </cell>
          <cell r="C1086" t="str">
            <v>Inventory count adjustments</v>
          </cell>
        </row>
        <row r="1087">
          <cell r="B1087" t="str">
            <v>793000</v>
          </cell>
          <cell r="C1087" t="str">
            <v>Inventory obsolesence</v>
          </cell>
        </row>
        <row r="1088">
          <cell r="B1088" t="str">
            <v>795000</v>
          </cell>
          <cell r="C1088" t="str">
            <v>Impairment loss - Long-lived assets</v>
          </cell>
        </row>
        <row r="1089">
          <cell r="B1089" t="str">
            <v>796000</v>
          </cell>
          <cell r="C1089" t="str">
            <v>Interest expense - Intercompany</v>
          </cell>
        </row>
        <row r="1090">
          <cell r="B1090" t="str">
            <v>799000</v>
          </cell>
          <cell r="C1090" t="str">
            <v>Miscellaneous expense</v>
          </cell>
        </row>
        <row r="1091">
          <cell r="B1091" t="str">
            <v>799900</v>
          </cell>
          <cell r="C1091" t="str">
            <v>Operating costs (Reporting purposes only)</v>
          </cell>
        </row>
        <row r="1092">
          <cell r="B1092" t="str">
            <v>799999</v>
          </cell>
          <cell r="C1092" t="str">
            <v>FibreWired operating expenses</v>
          </cell>
        </row>
        <row r="1093">
          <cell r="B1093" t="str">
            <v>800000</v>
          </cell>
          <cell r="C1093" t="str">
            <v>Amortization</v>
          </cell>
        </row>
        <row r="1094">
          <cell r="B1094" t="str">
            <v>800100</v>
          </cell>
          <cell r="C1094" t="str">
            <v>Amortization - Stores and fleet</v>
          </cell>
        </row>
        <row r="1095">
          <cell r="B1095" t="str">
            <v>800500</v>
          </cell>
          <cell r="C1095" t="str">
            <v>Amortization - Capital contribution</v>
          </cell>
        </row>
        <row r="1096">
          <cell r="B1096" t="str">
            <v>811500</v>
          </cell>
          <cell r="C1096" t="str">
            <v>Unrealized gain on foreign currency exchange</v>
          </cell>
        </row>
        <row r="1097">
          <cell r="B1097" t="str">
            <v>811600</v>
          </cell>
          <cell r="C1097" t="str">
            <v>Unrealized loss on foreign currency exchange</v>
          </cell>
        </row>
        <row r="1098">
          <cell r="B1098" t="str">
            <v>812000</v>
          </cell>
          <cell r="C1098" t="str">
            <v>Interest expense</v>
          </cell>
        </row>
        <row r="1099">
          <cell r="B1099" t="str">
            <v>819000</v>
          </cell>
          <cell r="C1099" t="str">
            <v>Other interest expense</v>
          </cell>
        </row>
        <row r="1100">
          <cell r="B1100" t="str">
            <v>830000</v>
          </cell>
          <cell r="C1100" t="str">
            <v>Gain/loss on sale of assets</v>
          </cell>
        </row>
        <row r="1101">
          <cell r="B1101" t="str">
            <v>832000</v>
          </cell>
          <cell r="C1101" t="str">
            <v>Gain/loss on disposal of assets</v>
          </cell>
        </row>
        <row r="1102">
          <cell r="B1102" t="str">
            <v>840000</v>
          </cell>
          <cell r="C1102" t="str">
            <v>Minority interest expense</v>
          </cell>
        </row>
        <row r="1103">
          <cell r="B1103" t="str">
            <v>851000</v>
          </cell>
          <cell r="C1103" t="str">
            <v>Payment in lieu of taxes - Federal</v>
          </cell>
        </row>
        <row r="1104">
          <cell r="B1104" t="str">
            <v>852000</v>
          </cell>
          <cell r="C1104" t="str">
            <v>Payment in lieu of taxes - Provincial</v>
          </cell>
        </row>
        <row r="1105">
          <cell r="B1105" t="str">
            <v>853000</v>
          </cell>
          <cell r="C1105" t="str">
            <v>Capital tax</v>
          </cell>
        </row>
        <row r="1106">
          <cell r="B1106" t="str">
            <v>860000</v>
          </cell>
          <cell r="C1106" t="str">
            <v>Extraordinary income - Gross</v>
          </cell>
        </row>
        <row r="1107">
          <cell r="B1107" t="str">
            <v>860500</v>
          </cell>
          <cell r="C1107" t="str">
            <v>Extraordinary losses - Gross</v>
          </cell>
        </row>
        <row r="1108">
          <cell r="B1108" t="str">
            <v>861000</v>
          </cell>
          <cell r="C1108" t="str">
            <v>Extraordinary items - Tax effect</v>
          </cell>
        </row>
        <row r="1109">
          <cell r="B1109" t="str">
            <v>881000</v>
          </cell>
          <cell r="C1109" t="str">
            <v>Foreign currency translation adjustment</v>
          </cell>
        </row>
        <row r="1110">
          <cell r="B1110" t="str">
            <v>885000</v>
          </cell>
          <cell r="C1110" t="str">
            <v>Gain/loss on tax w/ currency translation</v>
          </cell>
        </row>
        <row r="1111">
          <cell r="B1111" t="str">
            <v>899900</v>
          </cell>
          <cell r="C1111" t="str">
            <v>Depreciation and amortization (Reporting purposes only)</v>
          </cell>
        </row>
        <row r="1112">
          <cell r="B1112" t="str">
            <v>899910</v>
          </cell>
          <cell r="C1112" t="str">
            <v>Income and large corporations taxes (Reporting purposes only)</v>
          </cell>
        </row>
        <row r="1113">
          <cell r="B1113" t="str">
            <v>900000</v>
          </cell>
          <cell r="C1113" t="str">
            <v>Payroll burden - Costs recovered</v>
          </cell>
        </row>
        <row r="1114">
          <cell r="B1114" t="str">
            <v>900100</v>
          </cell>
          <cell r="C1114" t="str">
            <v>Payroll burden - Costs allocated in</v>
          </cell>
        </row>
        <row r="1115">
          <cell r="B1115" t="str">
            <v>901000</v>
          </cell>
          <cell r="C1115" t="str">
            <v>Fleet burden - Costs recovered</v>
          </cell>
        </row>
        <row r="1116">
          <cell r="B1116" t="str">
            <v>902000</v>
          </cell>
          <cell r="C1116" t="str">
            <v>Stores burden - Costs recovered</v>
          </cell>
        </row>
        <row r="1117">
          <cell r="B1117" t="str">
            <v>902500</v>
          </cell>
          <cell r="C1117" t="str">
            <v>Procurement burden - Costs recovered</v>
          </cell>
        </row>
        <row r="1118">
          <cell r="B1118" t="str">
            <v>903000</v>
          </cell>
          <cell r="C1118" t="str">
            <v>Engineering burden - Costs recovered</v>
          </cell>
        </row>
        <row r="1119">
          <cell r="B1119" t="str">
            <v>903100</v>
          </cell>
          <cell r="C1119" t="str">
            <v>Engineering cost centre - Costs recovered</v>
          </cell>
        </row>
        <row r="1120">
          <cell r="B1120" t="str">
            <v>903200</v>
          </cell>
          <cell r="C1120" t="str">
            <v>Capital planning - Costs recovered</v>
          </cell>
        </row>
        <row r="1121">
          <cell r="B1121" t="str">
            <v>905000</v>
          </cell>
          <cell r="C1121" t="str">
            <v>Building costs - Costs recovered</v>
          </cell>
        </row>
        <row r="1122">
          <cell r="B1122" t="str">
            <v>906000</v>
          </cell>
          <cell r="C1122" t="str">
            <v>PC services costs - Costs recovered</v>
          </cell>
        </row>
        <row r="1123">
          <cell r="B1123" t="str">
            <v>906200</v>
          </cell>
          <cell r="C1123" t="str">
            <v>Business applications - Costs recovered</v>
          </cell>
        </row>
        <row r="1124">
          <cell r="B1124" t="str">
            <v>910000</v>
          </cell>
          <cell r="C1124" t="str">
            <v>Payroll burden - Costs allocated in</v>
          </cell>
        </row>
        <row r="1125">
          <cell r="B1125" t="str">
            <v>911000</v>
          </cell>
          <cell r="C1125" t="str">
            <v>Fleet burden - Costs allocated in</v>
          </cell>
        </row>
        <row r="1126">
          <cell r="B1126" t="str">
            <v>912000</v>
          </cell>
          <cell r="C1126" t="str">
            <v>Stores burden - Costs allocated in</v>
          </cell>
        </row>
        <row r="1127">
          <cell r="B1127" t="str">
            <v>912500</v>
          </cell>
          <cell r="C1127" t="str">
            <v>Procurement burden - Costs allocated in</v>
          </cell>
        </row>
        <row r="1128">
          <cell r="B1128" t="str">
            <v>913000</v>
          </cell>
          <cell r="C1128" t="str">
            <v>Engineering burden - Costs allocated in</v>
          </cell>
        </row>
        <row r="1129">
          <cell r="B1129" t="str">
            <v>913100</v>
          </cell>
          <cell r="C1129" t="str">
            <v>Engineering cost centre - Costs allocated in</v>
          </cell>
        </row>
        <row r="1130">
          <cell r="B1130" t="str">
            <v>913200</v>
          </cell>
          <cell r="C1130" t="str">
            <v>Capital planning - Costs allocated in</v>
          </cell>
        </row>
        <row r="1131">
          <cell r="B1131" t="str">
            <v>915000</v>
          </cell>
          <cell r="C1131" t="str">
            <v>Building costs - Costs allocated in</v>
          </cell>
        </row>
        <row r="1132">
          <cell r="B1132" t="str">
            <v>916000</v>
          </cell>
          <cell r="C1132" t="str">
            <v>PC services costs - Costs allocated in</v>
          </cell>
        </row>
        <row r="1133">
          <cell r="B1133" t="str">
            <v>916200</v>
          </cell>
          <cell r="C1133" t="str">
            <v>Business applications - Costs allocated in</v>
          </cell>
        </row>
        <row r="1134">
          <cell r="B1134" t="str">
            <v>920000</v>
          </cell>
          <cell r="C1134" t="str">
            <v>Variance account - Payroll burden</v>
          </cell>
        </row>
        <row r="1135">
          <cell r="B1135" t="str">
            <v>921000</v>
          </cell>
          <cell r="C1135" t="str">
            <v>Variance account - Fleet burden</v>
          </cell>
        </row>
        <row r="1136">
          <cell r="B1136" t="str">
            <v>922000</v>
          </cell>
          <cell r="C1136" t="str">
            <v>Variance account - Stores burden</v>
          </cell>
        </row>
        <row r="1137">
          <cell r="B1137" t="str">
            <v>923000</v>
          </cell>
          <cell r="C1137" t="str">
            <v>Variance account - Engineering burden</v>
          </cell>
        </row>
        <row r="1138">
          <cell r="B1138" t="str">
            <v>930000</v>
          </cell>
          <cell r="C1138" t="str">
            <v>Customer Service - Department contra account</v>
          </cell>
        </row>
        <row r="1139">
          <cell r="B1139" t="str">
            <v>940000</v>
          </cell>
          <cell r="C1139" t="str">
            <v>Smater meter - OM&amp;A Contra</v>
          </cell>
        </row>
        <row r="1140">
          <cell r="B1140" t="str">
            <v>940010</v>
          </cell>
          <cell r="C1140" t="str">
            <v>Smater meter - Depreciation Contra</v>
          </cell>
        </row>
        <row r="1141">
          <cell r="B1141" t="str">
            <v>980000</v>
          </cell>
          <cell r="C1141" t="str">
            <v>Cost recovery account</v>
          </cell>
        </row>
        <row r="1142">
          <cell r="B1142" t="str">
            <v>999999</v>
          </cell>
          <cell r="C1142" t="str">
            <v>Consolidation clearing - Income statement</v>
          </cell>
        </row>
        <row r="1151">
          <cell r="D1151" t="str">
            <v>Travel and accommodations</v>
          </cell>
        </row>
        <row r="1152">
          <cell r="D1152" t="str">
            <v>Advertising</v>
          </cell>
        </row>
        <row r="1153">
          <cell r="D1153" t="str">
            <v>Travel and accommodations</v>
          </cell>
        </row>
        <row r="1154">
          <cell r="D1154" t="str">
            <v>Other employee compensation</v>
          </cell>
        </row>
        <row r="1155">
          <cell r="D1155" t="str">
            <v>Telephone</v>
          </cell>
        </row>
        <row r="1156">
          <cell r="D1156" t="str">
            <v>Dues and subscriptions</v>
          </cell>
        </row>
        <row r="1157">
          <cell r="D1157" t="str">
            <v>Employee promotions</v>
          </cell>
        </row>
        <row r="1158">
          <cell r="D1158" t="str">
            <v>Subscriptions and memberships</v>
          </cell>
        </row>
        <row r="1159">
          <cell r="D1159" t="str">
            <v>Freight postage and delivery</v>
          </cell>
        </row>
        <row r="1160">
          <cell r="D1160" t="str">
            <v>Maintenance supplies</v>
          </cell>
        </row>
        <row r="1161">
          <cell r="D1161" t="str">
            <v>Marketing</v>
          </cell>
        </row>
        <row r="1162">
          <cell r="D1162" t="str">
            <v>Meals and entertainment</v>
          </cell>
        </row>
        <row r="1163">
          <cell r="D1163" t="str">
            <v>Meals and entertainment</v>
          </cell>
        </row>
        <row r="1164">
          <cell r="D1164" t="str">
            <v>Meals and entertainment</v>
          </cell>
        </row>
        <row r="1165">
          <cell r="D1165" t="str">
            <v>Mileage</v>
          </cell>
        </row>
        <row r="1166">
          <cell r="D1166" t="str">
            <v>Other employee compensation</v>
          </cell>
        </row>
        <row r="1167">
          <cell r="D1167" t="str">
            <v>General office supplies</v>
          </cell>
        </row>
        <row r="1168">
          <cell r="D1168" t="str">
            <v>Travel and accommodations</v>
          </cell>
        </row>
        <row r="1169">
          <cell r="D1169" t="str">
            <v>Subscriptions and memberships</v>
          </cell>
        </row>
        <row r="1170">
          <cell r="D1170" t="str">
            <v>Repairs and maintenance - Building</v>
          </cell>
        </row>
        <row r="1171">
          <cell r="D1171" t="str">
            <v>Repairs and maintenance - Equipment</v>
          </cell>
        </row>
        <row r="1172">
          <cell r="D1172" t="str">
            <v>Small tools</v>
          </cell>
        </row>
        <row r="1173">
          <cell r="D1173" t="str">
            <v>Safety</v>
          </cell>
        </row>
        <row r="1174">
          <cell r="D1174" t="str">
            <v>Promotions</v>
          </cell>
        </row>
        <row r="1175">
          <cell r="D1175" t="str">
            <v>Software license and maintenance</v>
          </cell>
        </row>
        <row r="1176">
          <cell r="D1176" t="str">
            <v>Training and development</v>
          </cell>
        </row>
        <row r="1177">
          <cell r="D1177" t="str">
            <v>Travel and accommodations</v>
          </cell>
        </row>
        <row r="1178">
          <cell r="D1178" t="str">
            <v>Training and development</v>
          </cell>
        </row>
        <row r="1179">
          <cell r="D1179" t="str">
            <v>Other employee compensation</v>
          </cell>
        </row>
        <row r="1189">
          <cell r="C1189">
            <v>1</v>
          </cell>
          <cell r="D1189">
            <v>2</v>
          </cell>
          <cell r="E1189" t="str">
            <v>CONC</v>
          </cell>
          <cell r="F1189" t="str">
            <v>Conservation Clerk</v>
          </cell>
          <cell r="G1189" t="str">
            <v>W</v>
          </cell>
          <cell r="H1189">
            <v>35.350640865535716</v>
          </cell>
          <cell r="I1189">
            <v>1500</v>
          </cell>
        </row>
        <row r="1190">
          <cell r="C1190">
            <v>2</v>
          </cell>
          <cell r="D1190">
            <v>1</v>
          </cell>
          <cell r="E1190" t="str">
            <v>COMCLK</v>
          </cell>
          <cell r="F1190" t="str">
            <v>Commercial Program Clerk</v>
          </cell>
          <cell r="G1190" t="str">
            <v>W</v>
          </cell>
          <cell r="H1190">
            <v>35.350640865535716</v>
          </cell>
          <cell r="I1190">
            <v>1500</v>
          </cell>
        </row>
        <row r="1191">
          <cell r="C1191">
            <v>3</v>
          </cell>
          <cell r="D1191">
            <v>1</v>
          </cell>
          <cell r="E1191" t="str">
            <v>CCO</v>
          </cell>
          <cell r="F1191" t="str">
            <v>Chief Conservation Officer</v>
          </cell>
          <cell r="G1191" t="str">
            <v>P</v>
          </cell>
          <cell r="H1191">
            <v>123.37736426057842</v>
          </cell>
          <cell r="I1191">
            <v>1500</v>
          </cell>
        </row>
        <row r="1192">
          <cell r="C1192">
            <v>4</v>
          </cell>
          <cell r="D1192">
            <v>1</v>
          </cell>
          <cell r="E1192" t="str">
            <v>COMMGR</v>
          </cell>
          <cell r="F1192" t="str">
            <v>Manager Large Comm Conser Progr and DR Business Unit</v>
          </cell>
          <cell r="G1192" t="str">
            <v>P</v>
          </cell>
          <cell r="H1192">
            <v>104.590675</v>
          </cell>
          <cell r="I1192">
            <v>1500</v>
          </cell>
        </row>
        <row r="1193">
          <cell r="C1193">
            <v>5</v>
          </cell>
          <cell r="D1193">
            <v>2</v>
          </cell>
          <cell r="E1193" t="str">
            <v>MKTSPEC</v>
          </cell>
          <cell r="F1193" t="str">
            <v>Marketing Specialist</v>
          </cell>
          <cell r="G1193" t="str">
            <v>P</v>
          </cell>
          <cell r="H1193">
            <v>53.333333333333336</v>
          </cell>
          <cell r="I1193">
            <v>1500</v>
          </cell>
        </row>
        <row r="1194">
          <cell r="C1194">
            <v>6</v>
          </cell>
          <cell r="D1194">
            <v>1</v>
          </cell>
          <cell r="E1194" t="str">
            <v>MMKTG</v>
          </cell>
          <cell r="F1194" t="str">
            <v>Manager, Marketing</v>
          </cell>
          <cell r="G1194" t="str">
            <v>P</v>
          </cell>
          <cell r="H1194">
            <v>97.661224052062806</v>
          </cell>
          <cell r="I1194">
            <v>1500</v>
          </cell>
        </row>
        <row r="1195">
          <cell r="C1195">
            <v>7</v>
          </cell>
          <cell r="D1195">
            <v>1</v>
          </cell>
          <cell r="E1195" t="str">
            <v>RESSPEC</v>
          </cell>
          <cell r="F1195" t="str">
            <v>Residential Specialist DR &amp; TOU</v>
          </cell>
          <cell r="G1195" t="str">
            <v>P</v>
          </cell>
          <cell r="H1195">
            <v>53.333333333333336</v>
          </cell>
          <cell r="I1195">
            <v>1500</v>
          </cell>
        </row>
        <row r="1196">
          <cell r="C1196">
            <v>8</v>
          </cell>
          <cell r="D1196">
            <v>1</v>
          </cell>
          <cell r="E1196" t="str">
            <v>PROSPR</v>
          </cell>
          <cell r="F1196" t="str">
            <v>CDM Process Supervisor</v>
          </cell>
          <cell r="G1196" t="str">
            <v>P</v>
          </cell>
          <cell r="H1196">
            <v>86.461624666666665</v>
          </cell>
          <cell r="I1196">
            <v>1500</v>
          </cell>
        </row>
        <row r="1197">
          <cell r="C1197">
            <v>9</v>
          </cell>
          <cell r="D1197">
            <v>1</v>
          </cell>
          <cell r="E1197" t="str">
            <v>COMSPR</v>
          </cell>
          <cell r="F1197" t="str">
            <v>Supervisor, CDM Channel Partners</v>
          </cell>
          <cell r="G1197" t="str">
            <v>P</v>
          </cell>
          <cell r="H1197">
            <v>86.461624666666665</v>
          </cell>
          <cell r="I1197">
            <v>1500</v>
          </cell>
        </row>
        <row r="1198">
          <cell r="C1198">
            <v>10</v>
          </cell>
          <cell r="D1198">
            <v>1</v>
          </cell>
          <cell r="E1198" t="str">
            <v>RESSPR</v>
          </cell>
          <cell r="F1198" t="str">
            <v>Supervisor of Residential CDM Programs</v>
          </cell>
          <cell r="G1198" t="str">
            <v>P</v>
          </cell>
          <cell r="H1198">
            <v>86.461624666666665</v>
          </cell>
          <cell r="I1198">
            <v>1500</v>
          </cell>
        </row>
        <row r="1199">
          <cell r="C1199">
            <v>11</v>
          </cell>
          <cell r="D1199">
            <v>1</v>
          </cell>
          <cell r="E1199" t="str">
            <v>KAM</v>
          </cell>
          <cell r="F1199" t="str">
            <v>Key Account Manager (KAM)</v>
          </cell>
          <cell r="G1199" t="str">
            <v>P</v>
          </cell>
          <cell r="H1199">
            <v>90</v>
          </cell>
          <cell r="I1199">
            <v>1500</v>
          </cell>
        </row>
        <row r="1200">
          <cell r="C1200">
            <v>12</v>
          </cell>
          <cell r="D1200">
            <v>1</v>
          </cell>
          <cell r="E1200" t="str">
            <v>REM</v>
          </cell>
          <cell r="F1200" t="str">
            <v>Roving Energy Manager (1)</v>
          </cell>
          <cell r="G1200" t="str">
            <v>P</v>
          </cell>
          <cell r="H1200">
            <v>80</v>
          </cell>
          <cell r="I1200">
            <v>1500</v>
          </cell>
        </row>
        <row r="1201">
          <cell r="C1201">
            <v>13</v>
          </cell>
          <cell r="D1201">
            <v>1</v>
          </cell>
          <cell r="E1201" t="str">
            <v>REM</v>
          </cell>
          <cell r="F1201" t="str">
            <v>Roving Energy Manager (2)</v>
          </cell>
          <cell r="G1201" t="str">
            <v>P</v>
          </cell>
          <cell r="H1201">
            <v>80</v>
          </cell>
          <cell r="I1201">
            <v>1500</v>
          </cell>
        </row>
        <row r="1202">
          <cell r="C1202">
            <v>14</v>
          </cell>
          <cell r="D1202">
            <v>1</v>
          </cell>
          <cell r="E1202" t="str">
            <v>REM</v>
          </cell>
          <cell r="F1202" t="str">
            <v>Roving Energy Manager (3)</v>
          </cell>
          <cell r="G1202" t="str">
            <v>P</v>
          </cell>
          <cell r="H1202">
            <v>80</v>
          </cell>
          <cell r="I1202">
            <v>1500</v>
          </cell>
        </row>
        <row r="1203">
          <cell r="C1203">
            <v>15</v>
          </cell>
          <cell r="D1203">
            <v>1</v>
          </cell>
          <cell r="E1203" t="str">
            <v>BAR</v>
          </cell>
          <cell r="F1203" t="str">
            <v>Business Account Reps (BAR)</v>
          </cell>
          <cell r="G1203" t="str">
            <v>P</v>
          </cell>
          <cell r="H1203">
            <v>90</v>
          </cell>
          <cell r="I1203">
            <v>1500</v>
          </cell>
        </row>
        <row r="1204">
          <cell r="C1204">
            <v>16</v>
          </cell>
          <cell r="D1204">
            <v>1</v>
          </cell>
          <cell r="E1204" t="str">
            <v>CONC</v>
          </cell>
          <cell r="F1204" t="str">
            <v>Conservation Clerk (3)</v>
          </cell>
          <cell r="G1204" t="str">
            <v>W</v>
          </cell>
          <cell r="H1204">
            <v>26.666666666666668</v>
          </cell>
          <cell r="I1204">
            <v>1500</v>
          </cell>
        </row>
        <row r="1205">
          <cell r="C1205">
            <v>17</v>
          </cell>
          <cell r="D1205">
            <v>1</v>
          </cell>
          <cell r="E1205" t="str">
            <v>ENGSDT</v>
          </cell>
          <cell r="F1205" t="str">
            <v>Engineering Student (1)</v>
          </cell>
          <cell r="G1205" t="str">
            <v>P</v>
          </cell>
          <cell r="H1205">
            <v>56</v>
          </cell>
          <cell r="I1205">
            <v>125</v>
          </cell>
        </row>
        <row r="1206">
          <cell r="C1206">
            <v>18</v>
          </cell>
          <cell r="D1206">
            <v>1</v>
          </cell>
          <cell r="E1206" t="str">
            <v>ENGSDT</v>
          </cell>
          <cell r="F1206" t="str">
            <v>Engineering Student (2)</v>
          </cell>
          <cell r="G1206" t="str">
            <v>P</v>
          </cell>
          <cell r="H1206">
            <v>56</v>
          </cell>
          <cell r="I1206">
            <v>375</v>
          </cell>
        </row>
        <row r="1207">
          <cell r="C1207">
            <v>19</v>
          </cell>
          <cell r="D1207">
            <v>1</v>
          </cell>
          <cell r="E1207" t="str">
            <v>EVTTM</v>
          </cell>
          <cell r="F1207" t="str">
            <v>Events Team</v>
          </cell>
          <cell r="G1207" t="str">
            <v>P</v>
          </cell>
          <cell r="H1207">
            <v>26.666666666666668</v>
          </cell>
          <cell r="I1207">
            <v>1500</v>
          </cell>
        </row>
        <row r="1208">
          <cell r="C1208">
            <v>0</v>
          </cell>
          <cell r="D1208">
            <v>0</v>
          </cell>
          <cell r="E1208">
            <v>0</v>
          </cell>
          <cell r="F1208">
            <v>0</v>
          </cell>
          <cell r="G1208">
            <v>0</v>
          </cell>
          <cell r="H1208">
            <v>0</v>
          </cell>
          <cell r="I1208">
            <v>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0</v>
          </cell>
          <cell r="D1288">
            <v>0</v>
          </cell>
          <cell r="E1288">
            <v>0</v>
          </cell>
          <cell r="F1288">
            <v>0</v>
          </cell>
          <cell r="G1288">
            <v>0</v>
          </cell>
          <cell r="H1288">
            <v>0</v>
          </cell>
          <cell r="I1288">
            <v>0</v>
          </cell>
        </row>
        <row r="1289">
          <cell r="C1289">
            <v>20</v>
          </cell>
          <cell r="D1289">
            <v>1</v>
          </cell>
          <cell r="E1289">
            <v>0</v>
          </cell>
          <cell r="F1289" t="str">
            <v>SPEC CONSER PROG-Commercial Programs</v>
          </cell>
          <cell r="G1289" t="str">
            <v>P</v>
          </cell>
          <cell r="H1289">
            <v>82.666666666666671</v>
          </cell>
          <cell r="I1289">
            <v>1500</v>
          </cell>
        </row>
        <row r="1290">
          <cell r="C1290">
            <v>21</v>
          </cell>
          <cell r="D1290">
            <v>1</v>
          </cell>
          <cell r="E1290">
            <v>0</v>
          </cell>
          <cell r="F1290" t="str">
            <v>SPEC CONSER PROG-Residential Programs</v>
          </cell>
          <cell r="G1290" t="str">
            <v>P</v>
          </cell>
          <cell r="H1290">
            <v>82.666666666666671</v>
          </cell>
          <cell r="I1290">
            <v>1500</v>
          </cell>
        </row>
        <row r="1291">
          <cell r="C1291">
            <v>22</v>
          </cell>
          <cell r="D1291">
            <v>1</v>
          </cell>
          <cell r="E1291">
            <v>0</v>
          </cell>
          <cell r="F1291" t="str">
            <v>SPEC CONS PROG-Res Programs(JR.)</v>
          </cell>
          <cell r="G1291" t="str">
            <v>P</v>
          </cell>
          <cell r="H1291">
            <v>51.666666666666664</v>
          </cell>
          <cell r="I1291">
            <v>1500</v>
          </cell>
        </row>
        <row r="1292">
          <cell r="C1292">
            <v>23</v>
          </cell>
          <cell r="D1292">
            <v>1</v>
          </cell>
          <cell r="E1292">
            <v>0</v>
          </cell>
          <cell r="F1292" t="str">
            <v>CDM Analyst (Finance)</v>
          </cell>
          <cell r="G1292" t="str">
            <v>P</v>
          </cell>
          <cell r="H1292">
            <v>51.666666666666664</v>
          </cell>
          <cell r="I1292">
            <v>1500</v>
          </cell>
        </row>
        <row r="1293">
          <cell r="C1293">
            <v>0</v>
          </cell>
          <cell r="D1293">
            <v>0</v>
          </cell>
          <cell r="E1293">
            <v>0</v>
          </cell>
          <cell r="F1293" t="str">
            <v>Marketing Specialist</v>
          </cell>
          <cell r="G1293" t="str">
            <v>P</v>
          </cell>
          <cell r="H1293">
            <v>51.666666666666664</v>
          </cell>
          <cell r="I1293">
            <v>1500</v>
          </cell>
        </row>
        <row r="1294">
          <cell r="C1294">
            <v>0</v>
          </cell>
          <cell r="D1294">
            <v>0</v>
          </cell>
          <cell r="E1294">
            <v>0</v>
          </cell>
          <cell r="F1294" t="str">
            <v>Conservation Clerk</v>
          </cell>
          <cell r="G1294" t="str">
            <v>W</v>
          </cell>
          <cell r="H1294">
            <v>32.81</v>
          </cell>
          <cell r="I1294">
            <v>1500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v>0</v>
          </cell>
          <cell r="F1313">
            <v>0</v>
          </cell>
          <cell r="G1313">
            <v>0</v>
          </cell>
          <cell r="H1313">
            <v>0</v>
          </cell>
          <cell r="I1313">
            <v>0</v>
          </cell>
        </row>
        <row r="1314">
          <cell r="C1314">
            <v>24</v>
          </cell>
          <cell r="D1314">
            <v>1</v>
          </cell>
          <cell r="E1314" t="str">
            <v>Student</v>
          </cell>
          <cell r="F1314" t="str">
            <v>Summer Student - CDM Clerk</v>
          </cell>
          <cell r="G1314" t="str">
            <v>W</v>
          </cell>
          <cell r="H1314">
            <v>14.56</v>
          </cell>
          <cell r="I1314">
            <v>500</v>
          </cell>
        </row>
        <row r="1315">
          <cell r="C1315">
            <v>25</v>
          </cell>
          <cell r="D1315">
            <v>1</v>
          </cell>
          <cell r="E1315" t="str">
            <v>Student</v>
          </cell>
          <cell r="F1315" t="str">
            <v xml:space="preserve">Coop Student </v>
          </cell>
          <cell r="G1315" t="str">
            <v>P</v>
          </cell>
          <cell r="H1315">
            <v>14.56</v>
          </cell>
          <cell r="I1315">
            <v>1500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t="str">
            <v>Student</v>
          </cell>
          <cell r="F1338">
            <v>0</v>
          </cell>
          <cell r="G1338">
            <v>0</v>
          </cell>
          <cell r="H1338">
            <v>14.56</v>
          </cell>
          <cell r="I1338">
            <v>500</v>
          </cell>
        </row>
        <row r="1339">
          <cell r="C1339">
            <v>26</v>
          </cell>
          <cell r="D1339">
            <v>1</v>
          </cell>
          <cell r="E1339" t="e">
            <v>#N/A</v>
          </cell>
          <cell r="F1339" t="str">
            <v>Corporate Communication Resources</v>
          </cell>
          <cell r="G1339" t="str">
            <v>W</v>
          </cell>
          <cell r="H1339" t="e">
            <v>#N/A</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row r="1363">
          <cell r="C1363">
            <v>0</v>
          </cell>
          <cell r="D1363">
            <v>0</v>
          </cell>
          <cell r="E1363">
            <v>0</v>
          </cell>
          <cell r="F1363">
            <v>0</v>
          </cell>
          <cell r="G1363">
            <v>0</v>
          </cell>
          <cell r="H1363">
            <v>0</v>
          </cell>
          <cell r="I1363">
            <v>0</v>
          </cell>
        </row>
      </sheetData>
      <sheetData sheetId="5" refreshError="1">
        <row r="7">
          <cell r="B7">
            <v>1</v>
          </cell>
          <cell r="C7">
            <v>0</v>
          </cell>
          <cell r="H7" t="str">
            <v>900</v>
          </cell>
          <cell r="I7" t="str">
            <v>101</v>
          </cell>
          <cell r="K7" t="str">
            <v>A/P</v>
          </cell>
          <cell r="O7">
            <v>0</v>
          </cell>
          <cell r="Q7">
            <v>0</v>
          </cell>
          <cell r="R7" t="str">
            <v>900-101-</v>
          </cell>
          <cell r="S7" t="str">
            <v>900-10</v>
          </cell>
          <cell r="T7">
            <v>0</v>
          </cell>
          <cell r="W7">
            <v>0</v>
          </cell>
          <cell r="AJ7">
            <v>0</v>
          </cell>
          <cell r="AK7">
            <v>0</v>
          </cell>
        </row>
        <row r="8">
          <cell r="B8">
            <v>0</v>
          </cell>
          <cell r="C8">
            <v>0</v>
          </cell>
          <cell r="H8" t="str">
            <v>900</v>
          </cell>
          <cell r="I8" t="str">
            <v>101</v>
          </cell>
          <cell r="K8" t="str">
            <v>A/P</v>
          </cell>
          <cell r="O8">
            <v>0</v>
          </cell>
          <cell r="Q8">
            <v>0</v>
          </cell>
          <cell r="R8" t="str">
            <v>900-101-</v>
          </cell>
          <cell r="S8" t="str">
            <v>900-10</v>
          </cell>
          <cell r="T8">
            <v>0</v>
          </cell>
          <cell r="W8">
            <v>0</v>
          </cell>
          <cell r="AJ8">
            <v>0</v>
          </cell>
          <cell r="AK8">
            <v>0</v>
          </cell>
        </row>
        <row r="9">
          <cell r="B9">
            <v>0</v>
          </cell>
          <cell r="C9">
            <v>0</v>
          </cell>
          <cell r="H9" t="str">
            <v>900</v>
          </cell>
          <cell r="I9" t="str">
            <v>101</v>
          </cell>
          <cell r="K9" t="str">
            <v>A/P</v>
          </cell>
          <cell r="O9">
            <v>0</v>
          </cell>
          <cell r="Q9">
            <v>0</v>
          </cell>
          <cell r="R9" t="str">
            <v>900-101-</v>
          </cell>
          <cell r="S9" t="str">
            <v>900-10</v>
          </cell>
          <cell r="T9">
            <v>0</v>
          </cell>
          <cell r="W9">
            <v>0</v>
          </cell>
          <cell r="AJ9">
            <v>0</v>
          </cell>
          <cell r="AK9">
            <v>0</v>
          </cell>
        </row>
        <row r="10">
          <cell r="B10">
            <v>0</v>
          </cell>
          <cell r="C10">
            <v>0</v>
          </cell>
          <cell r="H10" t="str">
            <v>900</v>
          </cell>
          <cell r="I10" t="str">
            <v>101</v>
          </cell>
          <cell r="K10" t="str">
            <v>A/P</v>
          </cell>
          <cell r="O10">
            <v>0</v>
          </cell>
          <cell r="Q10">
            <v>0</v>
          </cell>
          <cell r="R10" t="str">
            <v>900-101-</v>
          </cell>
          <cell r="S10" t="str">
            <v>900-10</v>
          </cell>
          <cell r="T10">
            <v>0</v>
          </cell>
          <cell r="W10">
            <v>0</v>
          </cell>
          <cell r="AJ10">
            <v>0</v>
          </cell>
          <cell r="AK10">
            <v>0</v>
          </cell>
        </row>
        <row r="11">
          <cell r="B11">
            <v>0</v>
          </cell>
          <cell r="C11">
            <v>0</v>
          </cell>
          <cell r="H11" t="str">
            <v>900</v>
          </cell>
          <cell r="I11" t="str">
            <v>101</v>
          </cell>
          <cell r="K11" t="str">
            <v>A/P</v>
          </cell>
          <cell r="O11">
            <v>0</v>
          </cell>
          <cell r="Q11">
            <v>0</v>
          </cell>
          <cell r="R11" t="str">
            <v>900-101-</v>
          </cell>
          <cell r="S11" t="str">
            <v>900-10</v>
          </cell>
          <cell r="T11">
            <v>0</v>
          </cell>
          <cell r="W11">
            <v>0</v>
          </cell>
          <cell r="AJ11">
            <v>0</v>
          </cell>
          <cell r="AK11">
            <v>0</v>
          </cell>
        </row>
        <row r="12">
          <cell r="B12">
            <v>0</v>
          </cell>
          <cell r="C12">
            <v>0</v>
          </cell>
          <cell r="H12" t="str">
            <v>900</v>
          </cell>
          <cell r="I12" t="str">
            <v>101</v>
          </cell>
          <cell r="K12" t="str">
            <v>A/P</v>
          </cell>
          <cell r="O12">
            <v>0</v>
          </cell>
          <cell r="Q12">
            <v>0</v>
          </cell>
          <cell r="R12" t="str">
            <v>900-101-</v>
          </cell>
          <cell r="S12" t="str">
            <v>900-10</v>
          </cell>
          <cell r="T12">
            <v>0</v>
          </cell>
          <cell r="W12">
            <v>0</v>
          </cell>
          <cell r="AJ12">
            <v>0</v>
          </cell>
          <cell r="AK12">
            <v>0</v>
          </cell>
        </row>
        <row r="13">
          <cell r="B13">
            <v>0</v>
          </cell>
          <cell r="C13">
            <v>0</v>
          </cell>
          <cell r="H13" t="str">
            <v>900</v>
          </cell>
          <cell r="I13" t="str">
            <v>101</v>
          </cell>
          <cell r="K13" t="str">
            <v>A/P</v>
          </cell>
          <cell r="O13">
            <v>0</v>
          </cell>
          <cell r="Q13">
            <v>0</v>
          </cell>
          <cell r="R13" t="str">
            <v>900-101-</v>
          </cell>
          <cell r="S13" t="str">
            <v>900-10</v>
          </cell>
          <cell r="T13">
            <v>0</v>
          </cell>
          <cell r="W13">
            <v>0</v>
          </cell>
          <cell r="AJ13">
            <v>0</v>
          </cell>
          <cell r="AK13">
            <v>0</v>
          </cell>
        </row>
        <row r="14">
          <cell r="B14">
            <v>0</v>
          </cell>
          <cell r="C14">
            <v>0</v>
          </cell>
          <cell r="H14" t="str">
            <v>900</v>
          </cell>
          <cell r="I14" t="str">
            <v>101</v>
          </cell>
          <cell r="K14" t="str">
            <v>A/P</v>
          </cell>
          <cell r="O14">
            <v>0</v>
          </cell>
          <cell r="Q14">
            <v>0</v>
          </cell>
          <cell r="R14" t="str">
            <v>900-101-</v>
          </cell>
          <cell r="S14" t="str">
            <v>900-10</v>
          </cell>
          <cell r="T14">
            <v>0</v>
          </cell>
          <cell r="W14">
            <v>0</v>
          </cell>
          <cell r="AJ14">
            <v>0</v>
          </cell>
          <cell r="AK14">
            <v>0</v>
          </cell>
        </row>
        <row r="15">
          <cell r="B15">
            <v>0</v>
          </cell>
          <cell r="C15">
            <v>0</v>
          </cell>
          <cell r="H15" t="str">
            <v>900</v>
          </cell>
          <cell r="I15" t="str">
            <v>101</v>
          </cell>
          <cell r="K15" t="str">
            <v>A/P</v>
          </cell>
          <cell r="O15">
            <v>0</v>
          </cell>
          <cell r="Q15">
            <v>0</v>
          </cell>
          <cell r="R15" t="str">
            <v>900-101-</v>
          </cell>
          <cell r="S15" t="str">
            <v>900-10</v>
          </cell>
          <cell r="T15">
            <v>0</v>
          </cell>
          <cell r="W15">
            <v>0</v>
          </cell>
          <cell r="AJ15">
            <v>0</v>
          </cell>
          <cell r="AK15">
            <v>0</v>
          </cell>
        </row>
        <row r="16">
          <cell r="B16">
            <v>0</v>
          </cell>
          <cell r="C16">
            <v>0</v>
          </cell>
          <cell r="H16" t="str">
            <v>900</v>
          </cell>
          <cell r="I16" t="str">
            <v>101</v>
          </cell>
          <cell r="K16" t="str">
            <v>A/P</v>
          </cell>
          <cell r="O16">
            <v>0</v>
          </cell>
          <cell r="Q16">
            <v>0</v>
          </cell>
          <cell r="R16" t="str">
            <v>900-101-</v>
          </cell>
          <cell r="S16" t="str">
            <v>900-10</v>
          </cell>
          <cell r="T16">
            <v>0</v>
          </cell>
          <cell r="W16">
            <v>0</v>
          </cell>
          <cell r="AJ16">
            <v>0</v>
          </cell>
          <cell r="AK16">
            <v>0</v>
          </cell>
        </row>
        <row r="17">
          <cell r="B17">
            <v>0</v>
          </cell>
          <cell r="C17">
            <v>0</v>
          </cell>
          <cell r="H17" t="str">
            <v>900</v>
          </cell>
          <cell r="I17" t="str">
            <v>101</v>
          </cell>
          <cell r="K17" t="str">
            <v>A/P</v>
          </cell>
          <cell r="O17">
            <v>0</v>
          </cell>
          <cell r="Q17">
            <v>0</v>
          </cell>
          <cell r="R17" t="str">
            <v>900-101-</v>
          </cell>
          <cell r="S17" t="str">
            <v>900-10</v>
          </cell>
          <cell r="T17">
            <v>0</v>
          </cell>
          <cell r="W17">
            <v>0</v>
          </cell>
          <cell r="AJ17">
            <v>0</v>
          </cell>
          <cell r="AK17">
            <v>0</v>
          </cell>
        </row>
        <row r="18">
          <cell r="B18">
            <v>0</v>
          </cell>
          <cell r="C18">
            <v>0</v>
          </cell>
          <cell r="H18" t="str">
            <v>900</v>
          </cell>
          <cell r="I18" t="str">
            <v>101</v>
          </cell>
          <cell r="K18" t="str">
            <v>A/P</v>
          </cell>
          <cell r="O18">
            <v>0</v>
          </cell>
          <cell r="Q18">
            <v>0</v>
          </cell>
          <cell r="R18" t="str">
            <v>900-101-</v>
          </cell>
          <cell r="S18" t="str">
            <v>900-10</v>
          </cell>
          <cell r="T18">
            <v>0</v>
          </cell>
          <cell r="W18">
            <v>0</v>
          </cell>
          <cell r="AJ18">
            <v>0</v>
          </cell>
          <cell r="AK18">
            <v>0</v>
          </cell>
        </row>
        <row r="19">
          <cell r="B19">
            <v>0</v>
          </cell>
          <cell r="C19">
            <v>0</v>
          </cell>
          <cell r="H19" t="str">
            <v>900</v>
          </cell>
          <cell r="I19" t="str">
            <v>101</v>
          </cell>
          <cell r="K19" t="str">
            <v>A/P</v>
          </cell>
          <cell r="O19">
            <v>0</v>
          </cell>
          <cell r="Q19">
            <v>0</v>
          </cell>
          <cell r="R19" t="str">
            <v>900-101-</v>
          </cell>
          <cell r="S19" t="str">
            <v>900-10</v>
          </cell>
          <cell r="T19">
            <v>0</v>
          </cell>
          <cell r="W19">
            <v>0</v>
          </cell>
          <cell r="AJ19">
            <v>0</v>
          </cell>
          <cell r="AK19">
            <v>0</v>
          </cell>
        </row>
        <row r="20">
          <cell r="B20">
            <v>0</v>
          </cell>
          <cell r="C20">
            <v>0</v>
          </cell>
          <cell r="H20" t="str">
            <v>900</v>
          </cell>
          <cell r="I20" t="str">
            <v>101</v>
          </cell>
          <cell r="K20" t="str">
            <v>A/P</v>
          </cell>
          <cell r="O20">
            <v>0</v>
          </cell>
          <cell r="Q20">
            <v>0</v>
          </cell>
          <cell r="R20" t="str">
            <v>900-101-</v>
          </cell>
          <cell r="S20" t="str">
            <v>900-10</v>
          </cell>
          <cell r="T20">
            <v>0</v>
          </cell>
          <cell r="W20">
            <v>0</v>
          </cell>
          <cell r="AJ20">
            <v>0</v>
          </cell>
          <cell r="AK20">
            <v>0</v>
          </cell>
        </row>
        <row r="21">
          <cell r="B21">
            <v>0</v>
          </cell>
          <cell r="C21">
            <v>0</v>
          </cell>
          <cell r="H21" t="str">
            <v>900</v>
          </cell>
          <cell r="I21" t="str">
            <v>101</v>
          </cell>
          <cell r="K21" t="str">
            <v>A/P</v>
          </cell>
          <cell r="O21">
            <v>0</v>
          </cell>
          <cell r="Q21">
            <v>0</v>
          </cell>
          <cell r="R21" t="str">
            <v>900-101-</v>
          </cell>
          <cell r="S21" t="str">
            <v>900-10</v>
          </cell>
          <cell r="T21">
            <v>0</v>
          </cell>
          <cell r="W21">
            <v>0</v>
          </cell>
          <cell r="AJ21">
            <v>0</v>
          </cell>
          <cell r="AK21">
            <v>0</v>
          </cell>
        </row>
        <row r="22">
          <cell r="B22">
            <v>0</v>
          </cell>
          <cell r="C22">
            <v>0</v>
          </cell>
          <cell r="H22" t="str">
            <v>900</v>
          </cell>
          <cell r="I22" t="str">
            <v>101</v>
          </cell>
          <cell r="K22" t="str">
            <v>A/P</v>
          </cell>
          <cell r="O22">
            <v>0</v>
          </cell>
          <cell r="Q22">
            <v>0</v>
          </cell>
          <cell r="R22" t="str">
            <v>900-101-</v>
          </cell>
          <cell r="S22" t="str">
            <v>900-10</v>
          </cell>
          <cell r="T22">
            <v>0</v>
          </cell>
          <cell r="W22">
            <v>0</v>
          </cell>
          <cell r="AJ22">
            <v>0</v>
          </cell>
          <cell r="AK22">
            <v>0</v>
          </cell>
        </row>
        <row r="23">
          <cell r="B23">
            <v>0</v>
          </cell>
          <cell r="C23">
            <v>0</v>
          </cell>
          <cell r="H23" t="str">
            <v>900</v>
          </cell>
          <cell r="I23" t="str">
            <v>101</v>
          </cell>
          <cell r="K23" t="str">
            <v>A/P</v>
          </cell>
          <cell r="O23">
            <v>0</v>
          </cell>
          <cell r="Q23">
            <v>0</v>
          </cell>
          <cell r="R23" t="str">
            <v>900-101-</v>
          </cell>
          <cell r="S23" t="str">
            <v>900-10</v>
          </cell>
          <cell r="T23">
            <v>0</v>
          </cell>
          <cell r="W23">
            <v>0</v>
          </cell>
          <cell r="AJ23">
            <v>0</v>
          </cell>
          <cell r="AK23">
            <v>0</v>
          </cell>
        </row>
        <row r="24">
          <cell r="B24">
            <v>0</v>
          </cell>
          <cell r="C24">
            <v>0</v>
          </cell>
          <cell r="H24" t="str">
            <v>900</v>
          </cell>
          <cell r="I24" t="str">
            <v>101</v>
          </cell>
          <cell r="K24" t="str">
            <v>A/P</v>
          </cell>
          <cell r="O24">
            <v>0</v>
          </cell>
          <cell r="Q24">
            <v>0</v>
          </cell>
          <cell r="R24" t="str">
            <v>900-101-</v>
          </cell>
          <cell r="S24" t="str">
            <v>900-10</v>
          </cell>
          <cell r="T24">
            <v>0</v>
          </cell>
          <cell r="W24">
            <v>0</v>
          </cell>
          <cell r="AJ24">
            <v>0</v>
          </cell>
          <cell r="AK24">
            <v>0</v>
          </cell>
        </row>
        <row r="25">
          <cell r="B25">
            <v>0</v>
          </cell>
          <cell r="C25">
            <v>0</v>
          </cell>
          <cell r="H25" t="str">
            <v>900</v>
          </cell>
          <cell r="I25" t="str">
            <v>101</v>
          </cell>
          <cell r="K25" t="str">
            <v>A/P</v>
          </cell>
          <cell r="O25">
            <v>0</v>
          </cell>
          <cell r="Q25">
            <v>0</v>
          </cell>
          <cell r="R25" t="str">
            <v>900-101-</v>
          </cell>
          <cell r="S25" t="str">
            <v>900-10</v>
          </cell>
          <cell r="T25">
            <v>0</v>
          </cell>
          <cell r="W25">
            <v>0</v>
          </cell>
          <cell r="AJ25">
            <v>0</v>
          </cell>
          <cell r="AK25">
            <v>0</v>
          </cell>
        </row>
        <row r="26">
          <cell r="B26">
            <v>0</v>
          </cell>
          <cell r="C26">
            <v>0</v>
          </cell>
          <cell r="H26" t="str">
            <v>900</v>
          </cell>
          <cell r="I26" t="str">
            <v>101</v>
          </cell>
          <cell r="K26" t="str">
            <v>A/P</v>
          </cell>
          <cell r="O26">
            <v>0</v>
          </cell>
          <cell r="Q26">
            <v>0</v>
          </cell>
          <cell r="R26" t="str">
            <v>900-101-</v>
          </cell>
          <cell r="S26" t="str">
            <v>900-10</v>
          </cell>
          <cell r="T26">
            <v>0</v>
          </cell>
          <cell r="W26">
            <v>0</v>
          </cell>
          <cell r="AJ26">
            <v>0</v>
          </cell>
          <cell r="AK26">
            <v>0</v>
          </cell>
        </row>
        <row r="27">
          <cell r="B27">
            <v>0</v>
          </cell>
          <cell r="C27">
            <v>0</v>
          </cell>
          <cell r="H27" t="str">
            <v>900</v>
          </cell>
          <cell r="I27" t="str">
            <v>101</v>
          </cell>
          <cell r="K27" t="str">
            <v>A/P</v>
          </cell>
          <cell r="O27">
            <v>0</v>
          </cell>
          <cell r="Q27">
            <v>0</v>
          </cell>
          <cell r="R27" t="str">
            <v>900-101-</v>
          </cell>
          <cell r="S27" t="str">
            <v>900-10</v>
          </cell>
          <cell r="T27">
            <v>0</v>
          </cell>
          <cell r="W27">
            <v>0</v>
          </cell>
          <cell r="AJ27">
            <v>0</v>
          </cell>
          <cell r="AK27">
            <v>0</v>
          </cell>
        </row>
        <row r="28">
          <cell r="B28">
            <v>0</v>
          </cell>
          <cell r="C28">
            <v>0</v>
          </cell>
          <cell r="H28" t="str">
            <v>900</v>
          </cell>
          <cell r="I28" t="str">
            <v>101</v>
          </cell>
          <cell r="K28" t="str">
            <v>A/P</v>
          </cell>
          <cell r="O28">
            <v>0</v>
          </cell>
          <cell r="Q28">
            <v>0</v>
          </cell>
          <cell r="R28" t="str">
            <v>900-101-</v>
          </cell>
          <cell r="S28" t="str">
            <v>900-10</v>
          </cell>
          <cell r="T28">
            <v>0</v>
          </cell>
          <cell r="W28">
            <v>0</v>
          </cell>
          <cell r="AJ28">
            <v>0</v>
          </cell>
          <cell r="AK28">
            <v>0</v>
          </cell>
        </row>
        <row r="29">
          <cell r="B29">
            <v>0</v>
          </cell>
          <cell r="C29">
            <v>0</v>
          </cell>
          <cell r="H29" t="str">
            <v>900</v>
          </cell>
          <cell r="I29" t="str">
            <v>101</v>
          </cell>
          <cell r="K29" t="str">
            <v>A/P</v>
          </cell>
          <cell r="O29">
            <v>0</v>
          </cell>
          <cell r="Q29">
            <v>0</v>
          </cell>
          <cell r="R29" t="str">
            <v>900-101-</v>
          </cell>
          <cell r="S29" t="str">
            <v>900-10</v>
          </cell>
          <cell r="T29">
            <v>0</v>
          </cell>
          <cell r="W29">
            <v>0</v>
          </cell>
          <cell r="AJ29">
            <v>0</v>
          </cell>
          <cell r="AK29">
            <v>0</v>
          </cell>
        </row>
        <row r="30">
          <cell r="B30">
            <v>0</v>
          </cell>
          <cell r="C30">
            <v>0</v>
          </cell>
          <cell r="H30" t="str">
            <v>900</v>
          </cell>
          <cell r="I30" t="str">
            <v>101</v>
          </cell>
          <cell r="K30" t="str">
            <v>A/P</v>
          </cell>
          <cell r="O30">
            <v>0</v>
          </cell>
          <cell r="Q30">
            <v>0</v>
          </cell>
          <cell r="R30" t="str">
            <v>900-101-</v>
          </cell>
          <cell r="S30" t="str">
            <v>900-10</v>
          </cell>
          <cell r="T30">
            <v>0</v>
          </cell>
          <cell r="W30">
            <v>0</v>
          </cell>
          <cell r="AJ30">
            <v>0</v>
          </cell>
          <cell r="AK30">
            <v>0</v>
          </cell>
        </row>
        <row r="31">
          <cell r="B31">
            <v>0</v>
          </cell>
          <cell r="C31">
            <v>0</v>
          </cell>
          <cell r="H31" t="str">
            <v>900</v>
          </cell>
          <cell r="I31" t="str">
            <v>101</v>
          </cell>
          <cell r="K31" t="str">
            <v>A/P</v>
          </cell>
          <cell r="O31">
            <v>0</v>
          </cell>
          <cell r="Q31">
            <v>0</v>
          </cell>
          <cell r="R31" t="str">
            <v>900-101-</v>
          </cell>
          <cell r="S31" t="str">
            <v>900-10</v>
          </cell>
          <cell r="T31">
            <v>0</v>
          </cell>
          <cell r="W31">
            <v>0</v>
          </cell>
          <cell r="AJ31">
            <v>0</v>
          </cell>
          <cell r="AK31">
            <v>0</v>
          </cell>
        </row>
        <row r="32">
          <cell r="B32">
            <v>0</v>
          </cell>
          <cell r="C32">
            <v>0</v>
          </cell>
          <cell r="H32" t="str">
            <v>900</v>
          </cell>
          <cell r="I32" t="str">
            <v>101</v>
          </cell>
          <cell r="K32" t="str">
            <v>A/P</v>
          </cell>
          <cell r="O32">
            <v>0</v>
          </cell>
          <cell r="Q32">
            <v>0</v>
          </cell>
          <cell r="R32" t="str">
            <v>900-101-</v>
          </cell>
          <cell r="S32" t="str">
            <v>900-10</v>
          </cell>
          <cell r="T32">
            <v>0</v>
          </cell>
          <cell r="W32">
            <v>0</v>
          </cell>
          <cell r="AJ32">
            <v>0</v>
          </cell>
          <cell r="AK32">
            <v>0</v>
          </cell>
        </row>
        <row r="33">
          <cell r="B33">
            <v>0</v>
          </cell>
          <cell r="C33">
            <v>0</v>
          </cell>
          <cell r="H33" t="str">
            <v>900</v>
          </cell>
          <cell r="I33" t="str">
            <v>101</v>
          </cell>
          <cell r="K33" t="str">
            <v>A/P</v>
          </cell>
          <cell r="O33">
            <v>0</v>
          </cell>
          <cell r="Q33">
            <v>0</v>
          </cell>
          <cell r="R33" t="str">
            <v>900-101-</v>
          </cell>
          <cell r="S33" t="str">
            <v>900-10</v>
          </cell>
          <cell r="T33">
            <v>0</v>
          </cell>
          <cell r="W33">
            <v>0</v>
          </cell>
          <cell r="AJ33">
            <v>0</v>
          </cell>
          <cell r="AK33">
            <v>0</v>
          </cell>
        </row>
        <row r="34">
          <cell r="B34">
            <v>0</v>
          </cell>
          <cell r="C34">
            <v>0</v>
          </cell>
          <cell r="H34" t="str">
            <v>900</v>
          </cell>
          <cell r="I34" t="str">
            <v>101</v>
          </cell>
          <cell r="K34" t="str">
            <v>A/P</v>
          </cell>
          <cell r="O34">
            <v>0</v>
          </cell>
          <cell r="Q34">
            <v>0</v>
          </cell>
          <cell r="R34" t="str">
            <v>900-101-</v>
          </cell>
          <cell r="S34" t="str">
            <v>900-10</v>
          </cell>
          <cell r="T34">
            <v>0</v>
          </cell>
          <cell r="W34">
            <v>0</v>
          </cell>
          <cell r="AJ34">
            <v>0</v>
          </cell>
          <cell r="AK34">
            <v>0</v>
          </cell>
        </row>
        <row r="35">
          <cell r="B35">
            <v>0</v>
          </cell>
          <cell r="C35">
            <v>0</v>
          </cell>
          <cell r="H35" t="str">
            <v>900</v>
          </cell>
          <cell r="I35" t="str">
            <v>101</v>
          </cell>
          <cell r="K35" t="str">
            <v>A/P</v>
          </cell>
          <cell r="O35">
            <v>0</v>
          </cell>
          <cell r="Q35">
            <v>0</v>
          </cell>
          <cell r="R35" t="str">
            <v>900-101-</v>
          </cell>
          <cell r="S35" t="str">
            <v>900-10</v>
          </cell>
          <cell r="T35">
            <v>0</v>
          </cell>
          <cell r="W35">
            <v>0</v>
          </cell>
          <cell r="AJ35">
            <v>0</v>
          </cell>
          <cell r="AK35">
            <v>0</v>
          </cell>
        </row>
        <row r="36">
          <cell r="B36">
            <v>0</v>
          </cell>
          <cell r="C36">
            <v>0</v>
          </cell>
          <cell r="H36" t="str">
            <v>900</v>
          </cell>
          <cell r="I36" t="str">
            <v>101</v>
          </cell>
          <cell r="K36" t="str">
            <v>A/P</v>
          </cell>
          <cell r="O36">
            <v>0</v>
          </cell>
          <cell r="Q36">
            <v>0</v>
          </cell>
          <cell r="R36" t="str">
            <v>900-101-</v>
          </cell>
          <cell r="S36" t="str">
            <v>900-10</v>
          </cell>
          <cell r="T36">
            <v>0</v>
          </cell>
          <cell r="W36">
            <v>0</v>
          </cell>
          <cell r="AJ36">
            <v>0</v>
          </cell>
          <cell r="AK36">
            <v>0</v>
          </cell>
        </row>
        <row r="37">
          <cell r="B37">
            <v>0</v>
          </cell>
          <cell r="C37">
            <v>0</v>
          </cell>
          <cell r="H37" t="str">
            <v>900</v>
          </cell>
          <cell r="I37" t="str">
            <v>101</v>
          </cell>
          <cell r="K37" t="str">
            <v>A/P</v>
          </cell>
          <cell r="O37">
            <v>0</v>
          </cell>
          <cell r="Q37">
            <v>0</v>
          </cell>
          <cell r="R37" t="str">
            <v>900-101-</v>
          </cell>
          <cell r="S37" t="str">
            <v>900-10</v>
          </cell>
          <cell r="T37">
            <v>0</v>
          </cell>
          <cell r="W37">
            <v>0</v>
          </cell>
          <cell r="AJ37">
            <v>0</v>
          </cell>
          <cell r="AK37">
            <v>0</v>
          </cell>
        </row>
        <row r="38">
          <cell r="B38">
            <v>0</v>
          </cell>
          <cell r="C38">
            <v>0</v>
          </cell>
          <cell r="H38" t="str">
            <v>900</v>
          </cell>
          <cell r="I38" t="str">
            <v>101</v>
          </cell>
          <cell r="K38" t="str">
            <v>A/P</v>
          </cell>
          <cell r="O38">
            <v>0</v>
          </cell>
          <cell r="Q38">
            <v>0</v>
          </cell>
          <cell r="R38" t="str">
            <v>900-101-</v>
          </cell>
          <cell r="S38" t="str">
            <v>900-10</v>
          </cell>
          <cell r="T38">
            <v>0</v>
          </cell>
          <cell r="W38">
            <v>0</v>
          </cell>
          <cell r="AJ38">
            <v>0</v>
          </cell>
          <cell r="AK38">
            <v>0</v>
          </cell>
        </row>
        <row r="39">
          <cell r="B39">
            <v>0</v>
          </cell>
          <cell r="C39">
            <v>0</v>
          </cell>
          <cell r="H39" t="str">
            <v>900</v>
          </cell>
          <cell r="I39" t="str">
            <v>101</v>
          </cell>
          <cell r="K39" t="str">
            <v>A/P</v>
          </cell>
          <cell r="O39">
            <v>0</v>
          </cell>
          <cell r="Q39">
            <v>0</v>
          </cell>
          <cell r="R39" t="str">
            <v>900-101-</v>
          </cell>
          <cell r="S39" t="str">
            <v>900-10</v>
          </cell>
          <cell r="T39">
            <v>0</v>
          </cell>
          <cell r="W39">
            <v>0</v>
          </cell>
          <cell r="AJ39">
            <v>0</v>
          </cell>
          <cell r="AK39">
            <v>0</v>
          </cell>
        </row>
        <row r="40">
          <cell r="B40">
            <v>0</v>
          </cell>
          <cell r="C40">
            <v>0</v>
          </cell>
          <cell r="H40" t="str">
            <v>900</v>
          </cell>
          <cell r="I40" t="str">
            <v>101</v>
          </cell>
          <cell r="K40" t="str">
            <v>A/P</v>
          </cell>
          <cell r="O40">
            <v>0</v>
          </cell>
          <cell r="Q40">
            <v>0</v>
          </cell>
          <cell r="R40" t="str">
            <v>900-101-</v>
          </cell>
          <cell r="S40" t="str">
            <v>900-10</v>
          </cell>
          <cell r="T40">
            <v>0</v>
          </cell>
          <cell r="W40">
            <v>0</v>
          </cell>
          <cell r="AJ40">
            <v>0</v>
          </cell>
          <cell r="AK40">
            <v>0</v>
          </cell>
        </row>
        <row r="41">
          <cell r="B41">
            <v>0</v>
          </cell>
          <cell r="C41">
            <v>0</v>
          </cell>
          <cell r="H41" t="str">
            <v>900</v>
          </cell>
          <cell r="I41" t="str">
            <v>101</v>
          </cell>
          <cell r="K41" t="str">
            <v>A/P</v>
          </cell>
          <cell r="O41">
            <v>0</v>
          </cell>
          <cell r="Q41">
            <v>0</v>
          </cell>
          <cell r="R41" t="str">
            <v>900-101-</v>
          </cell>
          <cell r="S41" t="str">
            <v>900-10</v>
          </cell>
          <cell r="T41">
            <v>0</v>
          </cell>
          <cell r="W41">
            <v>0</v>
          </cell>
          <cell r="AJ41">
            <v>0</v>
          </cell>
          <cell r="AK41">
            <v>0</v>
          </cell>
        </row>
        <row r="42">
          <cell r="B42">
            <v>0</v>
          </cell>
          <cell r="C42">
            <v>0</v>
          </cell>
          <cell r="H42" t="str">
            <v>900</v>
          </cell>
          <cell r="I42" t="str">
            <v>101</v>
          </cell>
          <cell r="K42" t="str">
            <v>A/P</v>
          </cell>
          <cell r="O42">
            <v>0</v>
          </cell>
          <cell r="Q42">
            <v>0</v>
          </cell>
          <cell r="R42" t="str">
            <v>900-101-</v>
          </cell>
          <cell r="S42" t="str">
            <v>900-10</v>
          </cell>
          <cell r="T42">
            <v>0</v>
          </cell>
          <cell r="W42">
            <v>0</v>
          </cell>
          <cell r="AJ42">
            <v>0</v>
          </cell>
          <cell r="AK42">
            <v>0</v>
          </cell>
        </row>
        <row r="43">
          <cell r="B43">
            <v>0</v>
          </cell>
          <cell r="C43">
            <v>0</v>
          </cell>
          <cell r="H43" t="str">
            <v>900</v>
          </cell>
          <cell r="I43" t="str">
            <v>101</v>
          </cell>
          <cell r="K43" t="str">
            <v>A/P</v>
          </cell>
          <cell r="O43">
            <v>0</v>
          </cell>
          <cell r="Q43">
            <v>0</v>
          </cell>
          <cell r="R43" t="str">
            <v>900-101-</v>
          </cell>
          <cell r="S43" t="str">
            <v>900-10</v>
          </cell>
          <cell r="T43">
            <v>0</v>
          </cell>
          <cell r="W43">
            <v>0</v>
          </cell>
          <cell r="AJ43">
            <v>0</v>
          </cell>
          <cell r="AK43">
            <v>0</v>
          </cell>
        </row>
        <row r="44">
          <cell r="B44">
            <v>0</v>
          </cell>
          <cell r="C44">
            <v>0</v>
          </cell>
          <cell r="H44" t="str">
            <v>900</v>
          </cell>
          <cell r="I44" t="str">
            <v>101</v>
          </cell>
          <cell r="K44" t="str">
            <v>A/P</v>
          </cell>
          <cell r="O44">
            <v>0</v>
          </cell>
          <cell r="Q44">
            <v>0</v>
          </cell>
          <cell r="R44" t="str">
            <v>900-101-</v>
          </cell>
          <cell r="S44" t="str">
            <v>900-10</v>
          </cell>
          <cell r="T44">
            <v>0</v>
          </cell>
          <cell r="W44">
            <v>0</v>
          </cell>
          <cell r="AJ44">
            <v>0</v>
          </cell>
          <cell r="AK44">
            <v>0</v>
          </cell>
        </row>
        <row r="45">
          <cell r="B45">
            <v>0</v>
          </cell>
          <cell r="C45">
            <v>0</v>
          </cell>
          <cell r="H45" t="str">
            <v>900</v>
          </cell>
          <cell r="I45" t="str">
            <v>101</v>
          </cell>
          <cell r="K45" t="str">
            <v>A/P</v>
          </cell>
          <cell r="O45">
            <v>0</v>
          </cell>
          <cell r="Q45">
            <v>0</v>
          </cell>
          <cell r="R45" t="str">
            <v>900-101-</v>
          </cell>
          <cell r="S45" t="str">
            <v>900-10</v>
          </cell>
          <cell r="T45">
            <v>0</v>
          </cell>
          <cell r="W45">
            <v>0</v>
          </cell>
          <cell r="AJ45">
            <v>0</v>
          </cell>
          <cell r="AK45">
            <v>0</v>
          </cell>
        </row>
        <row r="46">
          <cell r="B46">
            <v>0</v>
          </cell>
          <cell r="C46">
            <v>0</v>
          </cell>
          <cell r="H46" t="str">
            <v>900</v>
          </cell>
          <cell r="I46" t="str">
            <v>101</v>
          </cell>
          <cell r="K46" t="str">
            <v>A/P</v>
          </cell>
          <cell r="O46">
            <v>0</v>
          </cell>
          <cell r="Q46">
            <v>0</v>
          </cell>
          <cell r="R46" t="str">
            <v>900-101-</v>
          </cell>
          <cell r="S46" t="str">
            <v>900-10</v>
          </cell>
          <cell r="T46">
            <v>0</v>
          </cell>
          <cell r="W46">
            <v>0</v>
          </cell>
          <cell r="AJ46">
            <v>0</v>
          </cell>
          <cell r="AK46">
            <v>0</v>
          </cell>
        </row>
        <row r="47">
          <cell r="B47">
            <v>0</v>
          </cell>
          <cell r="C47">
            <v>0</v>
          </cell>
          <cell r="H47" t="str">
            <v>900</v>
          </cell>
          <cell r="I47" t="str">
            <v>101</v>
          </cell>
          <cell r="K47" t="str">
            <v>A/P</v>
          </cell>
          <cell r="O47">
            <v>0</v>
          </cell>
          <cell r="Q47">
            <v>0</v>
          </cell>
          <cell r="R47" t="str">
            <v>900-101-</v>
          </cell>
          <cell r="S47" t="str">
            <v>900-10</v>
          </cell>
          <cell r="T47">
            <v>0</v>
          </cell>
          <cell r="W47">
            <v>0</v>
          </cell>
          <cell r="AJ47">
            <v>0</v>
          </cell>
          <cell r="AK47">
            <v>0</v>
          </cell>
        </row>
        <row r="48">
          <cell r="B48">
            <v>0</v>
          </cell>
          <cell r="C48">
            <v>0</v>
          </cell>
          <cell r="H48" t="str">
            <v>900</v>
          </cell>
          <cell r="I48" t="str">
            <v>101</v>
          </cell>
          <cell r="K48" t="str">
            <v>A/P</v>
          </cell>
          <cell r="O48">
            <v>0</v>
          </cell>
          <cell r="Q48">
            <v>0</v>
          </cell>
          <cell r="R48" t="str">
            <v>900-101-</v>
          </cell>
          <cell r="S48" t="str">
            <v>900-10</v>
          </cell>
          <cell r="T48">
            <v>0</v>
          </cell>
          <cell r="W48">
            <v>0</v>
          </cell>
          <cell r="AJ48">
            <v>0</v>
          </cell>
          <cell r="AK48">
            <v>0</v>
          </cell>
        </row>
        <row r="49">
          <cell r="B49">
            <v>0</v>
          </cell>
          <cell r="C49">
            <v>0</v>
          </cell>
          <cell r="H49" t="str">
            <v>900</v>
          </cell>
          <cell r="I49" t="str">
            <v>101</v>
          </cell>
          <cell r="K49" t="str">
            <v>A/P</v>
          </cell>
          <cell r="O49">
            <v>0</v>
          </cell>
          <cell r="Q49">
            <v>0</v>
          </cell>
          <cell r="R49" t="str">
            <v>900-101-</v>
          </cell>
          <cell r="S49" t="str">
            <v>900-10</v>
          </cell>
          <cell r="T49">
            <v>0</v>
          </cell>
          <cell r="W49">
            <v>0</v>
          </cell>
          <cell r="AJ49">
            <v>0</v>
          </cell>
          <cell r="AK49">
            <v>0</v>
          </cell>
        </row>
        <row r="50">
          <cell r="B50">
            <v>0</v>
          </cell>
          <cell r="C50">
            <v>0</v>
          </cell>
          <cell r="H50" t="str">
            <v>900</v>
          </cell>
          <cell r="I50" t="str">
            <v>101</v>
          </cell>
          <cell r="K50" t="str">
            <v>A/P</v>
          </cell>
          <cell r="O50">
            <v>0</v>
          </cell>
          <cell r="Q50">
            <v>0</v>
          </cell>
          <cell r="R50" t="str">
            <v>900-101-</v>
          </cell>
          <cell r="S50" t="str">
            <v>900-10</v>
          </cell>
          <cell r="T50">
            <v>0</v>
          </cell>
          <cell r="W50">
            <v>0</v>
          </cell>
          <cell r="AJ50">
            <v>0</v>
          </cell>
          <cell r="AK50">
            <v>0</v>
          </cell>
        </row>
        <row r="51">
          <cell r="B51">
            <v>0</v>
          </cell>
          <cell r="C51">
            <v>0</v>
          </cell>
          <cell r="H51" t="str">
            <v>900</v>
          </cell>
          <cell r="I51" t="str">
            <v>101</v>
          </cell>
          <cell r="K51" t="str">
            <v>A/P</v>
          </cell>
          <cell r="O51">
            <v>0</v>
          </cell>
          <cell r="Q51">
            <v>0</v>
          </cell>
          <cell r="R51" t="str">
            <v>900-101-</v>
          </cell>
          <cell r="S51" t="str">
            <v>900-10</v>
          </cell>
          <cell r="T51">
            <v>0</v>
          </cell>
          <cell r="W51">
            <v>0</v>
          </cell>
          <cell r="AJ51">
            <v>0</v>
          </cell>
          <cell r="AK51">
            <v>0</v>
          </cell>
        </row>
        <row r="52">
          <cell r="B52">
            <v>0</v>
          </cell>
          <cell r="C52">
            <v>0</v>
          </cell>
          <cell r="H52" t="str">
            <v>900</v>
          </cell>
          <cell r="I52" t="str">
            <v>101</v>
          </cell>
          <cell r="K52" t="str">
            <v>A/P</v>
          </cell>
          <cell r="O52">
            <v>0</v>
          </cell>
          <cell r="Q52">
            <v>0</v>
          </cell>
          <cell r="R52" t="str">
            <v>900-101-</v>
          </cell>
          <cell r="S52" t="str">
            <v>900-10</v>
          </cell>
          <cell r="T52">
            <v>0</v>
          </cell>
          <cell r="W52">
            <v>0</v>
          </cell>
          <cell r="AJ52">
            <v>0</v>
          </cell>
          <cell r="AK52">
            <v>0</v>
          </cell>
        </row>
        <row r="53">
          <cell r="B53">
            <v>0</v>
          </cell>
          <cell r="C53">
            <v>0</v>
          </cell>
          <cell r="H53" t="str">
            <v>900</v>
          </cell>
          <cell r="I53" t="str">
            <v>101</v>
          </cell>
          <cell r="K53" t="str">
            <v>A/P</v>
          </cell>
          <cell r="O53">
            <v>0</v>
          </cell>
          <cell r="Q53">
            <v>0</v>
          </cell>
          <cell r="R53" t="str">
            <v>900-101-</v>
          </cell>
          <cell r="S53" t="str">
            <v>900-10</v>
          </cell>
          <cell r="T53">
            <v>0</v>
          </cell>
          <cell r="W53">
            <v>0</v>
          </cell>
          <cell r="AJ53">
            <v>0</v>
          </cell>
          <cell r="AK53">
            <v>0</v>
          </cell>
        </row>
        <row r="54">
          <cell r="B54">
            <v>0</v>
          </cell>
          <cell r="C54">
            <v>0</v>
          </cell>
          <cell r="H54" t="str">
            <v>900</v>
          </cell>
          <cell r="I54" t="str">
            <v>101</v>
          </cell>
          <cell r="K54" t="str">
            <v>A/P</v>
          </cell>
          <cell r="O54">
            <v>0</v>
          </cell>
          <cell r="Q54">
            <v>0</v>
          </cell>
          <cell r="R54" t="str">
            <v>900-101-</v>
          </cell>
          <cell r="S54" t="str">
            <v>900-10</v>
          </cell>
          <cell r="T54">
            <v>0</v>
          </cell>
          <cell r="W54">
            <v>0</v>
          </cell>
          <cell r="AJ54">
            <v>0</v>
          </cell>
          <cell r="AK54">
            <v>0</v>
          </cell>
        </row>
        <row r="55">
          <cell r="B55">
            <v>0</v>
          </cell>
          <cell r="C55">
            <v>0</v>
          </cell>
          <cell r="H55" t="str">
            <v>900</v>
          </cell>
          <cell r="I55" t="str">
            <v>101</v>
          </cell>
          <cell r="K55" t="str">
            <v>A/P</v>
          </cell>
          <cell r="O55">
            <v>0</v>
          </cell>
          <cell r="Q55">
            <v>0</v>
          </cell>
          <cell r="R55" t="str">
            <v>900-101-</v>
          </cell>
          <cell r="S55" t="str">
            <v>900-10</v>
          </cell>
          <cell r="T55">
            <v>0</v>
          </cell>
          <cell r="W55">
            <v>0</v>
          </cell>
          <cell r="AJ55">
            <v>0</v>
          </cell>
          <cell r="AK55">
            <v>0</v>
          </cell>
        </row>
        <row r="56">
          <cell r="B56">
            <v>0</v>
          </cell>
          <cell r="C56">
            <v>0</v>
          </cell>
          <cell r="H56" t="str">
            <v>900</v>
          </cell>
          <cell r="I56" t="str">
            <v>101</v>
          </cell>
          <cell r="K56" t="str">
            <v>A/P</v>
          </cell>
          <cell r="O56">
            <v>0</v>
          </cell>
          <cell r="Q56">
            <v>0</v>
          </cell>
          <cell r="R56" t="str">
            <v>900-101-</v>
          </cell>
          <cell r="S56" t="str">
            <v>900-10</v>
          </cell>
          <cell r="T56">
            <v>0</v>
          </cell>
          <cell r="W56">
            <v>0</v>
          </cell>
          <cell r="AJ56">
            <v>0</v>
          </cell>
          <cell r="AK56">
            <v>0</v>
          </cell>
        </row>
        <row r="57">
          <cell r="B57">
            <v>0</v>
          </cell>
          <cell r="C57">
            <v>0</v>
          </cell>
          <cell r="H57" t="str">
            <v>900</v>
          </cell>
          <cell r="I57" t="str">
            <v>101</v>
          </cell>
          <cell r="K57" t="str">
            <v>A/P</v>
          </cell>
          <cell r="O57">
            <v>0</v>
          </cell>
          <cell r="Q57">
            <v>0</v>
          </cell>
          <cell r="R57" t="str">
            <v>900-101-</v>
          </cell>
          <cell r="S57" t="str">
            <v>900-10</v>
          </cell>
          <cell r="T57">
            <v>0</v>
          </cell>
          <cell r="W57">
            <v>0</v>
          </cell>
          <cell r="AJ57">
            <v>0</v>
          </cell>
          <cell r="AK57">
            <v>0</v>
          </cell>
        </row>
        <row r="58">
          <cell r="B58">
            <v>0</v>
          </cell>
          <cell r="C58">
            <v>0</v>
          </cell>
          <cell r="H58" t="str">
            <v>900</v>
          </cell>
          <cell r="I58" t="str">
            <v>101</v>
          </cell>
          <cell r="K58" t="str">
            <v>A/P</v>
          </cell>
          <cell r="O58">
            <v>0</v>
          </cell>
          <cell r="Q58">
            <v>0</v>
          </cell>
          <cell r="R58" t="str">
            <v>900-101-</v>
          </cell>
          <cell r="S58" t="str">
            <v>900-10</v>
          </cell>
          <cell r="T58">
            <v>0</v>
          </cell>
          <cell r="W58">
            <v>0</v>
          </cell>
          <cell r="AJ58">
            <v>0</v>
          </cell>
          <cell r="AK58">
            <v>0</v>
          </cell>
        </row>
        <row r="59">
          <cell r="B59">
            <v>0</v>
          </cell>
          <cell r="C59">
            <v>0</v>
          </cell>
          <cell r="H59" t="str">
            <v>900</v>
          </cell>
          <cell r="I59" t="str">
            <v>101</v>
          </cell>
          <cell r="K59" t="str">
            <v>A/P</v>
          </cell>
          <cell r="O59">
            <v>0</v>
          </cell>
          <cell r="Q59">
            <v>0</v>
          </cell>
          <cell r="R59" t="str">
            <v>900-101-</v>
          </cell>
          <cell r="S59" t="str">
            <v>900-10</v>
          </cell>
          <cell r="T59">
            <v>0</v>
          </cell>
          <cell r="W59">
            <v>0</v>
          </cell>
          <cell r="AJ59">
            <v>0</v>
          </cell>
          <cell r="AK59">
            <v>0</v>
          </cell>
        </row>
        <row r="60">
          <cell r="B60">
            <v>0</v>
          </cell>
          <cell r="C60">
            <v>0</v>
          </cell>
          <cell r="H60" t="str">
            <v>900</v>
          </cell>
          <cell r="I60" t="str">
            <v>101</v>
          </cell>
          <cell r="K60" t="str">
            <v>A/P</v>
          </cell>
          <cell r="O60">
            <v>0</v>
          </cell>
          <cell r="Q60">
            <v>0</v>
          </cell>
          <cell r="R60" t="str">
            <v>900-101-</v>
          </cell>
          <cell r="S60" t="str">
            <v>900-10</v>
          </cell>
          <cell r="T60">
            <v>0</v>
          </cell>
          <cell r="W60">
            <v>0</v>
          </cell>
          <cell r="AJ60">
            <v>0</v>
          </cell>
          <cell r="AK60">
            <v>0</v>
          </cell>
        </row>
        <row r="61">
          <cell r="B61">
            <v>0</v>
          </cell>
          <cell r="C61">
            <v>0</v>
          </cell>
          <cell r="H61" t="str">
            <v>900</v>
          </cell>
          <cell r="I61" t="str">
            <v>101</v>
          </cell>
          <cell r="K61" t="str">
            <v>A/P</v>
          </cell>
          <cell r="O61">
            <v>0</v>
          </cell>
          <cell r="Q61">
            <v>0</v>
          </cell>
          <cell r="R61" t="str">
            <v>900-101-</v>
          </cell>
          <cell r="S61" t="str">
            <v>900-10</v>
          </cell>
          <cell r="T61">
            <v>0</v>
          </cell>
          <cell r="W61">
            <v>0</v>
          </cell>
          <cell r="AJ61">
            <v>0</v>
          </cell>
          <cell r="AK61">
            <v>0</v>
          </cell>
        </row>
        <row r="62">
          <cell r="B62">
            <v>0</v>
          </cell>
          <cell r="C62">
            <v>0</v>
          </cell>
          <cell r="H62" t="str">
            <v>900</v>
          </cell>
          <cell r="I62" t="str">
            <v>101</v>
          </cell>
          <cell r="K62" t="str">
            <v>A/P</v>
          </cell>
          <cell r="O62">
            <v>0</v>
          </cell>
          <cell r="Q62">
            <v>0</v>
          </cell>
          <cell r="R62" t="str">
            <v>900-101-</v>
          </cell>
          <cell r="S62" t="str">
            <v>900-10</v>
          </cell>
          <cell r="T62">
            <v>0</v>
          </cell>
          <cell r="W62">
            <v>0</v>
          </cell>
          <cell r="AJ62">
            <v>0</v>
          </cell>
          <cell r="AK62">
            <v>0</v>
          </cell>
        </row>
        <row r="63">
          <cell r="B63">
            <v>0</v>
          </cell>
          <cell r="C63">
            <v>0</v>
          </cell>
          <cell r="H63" t="str">
            <v>900</v>
          </cell>
          <cell r="I63" t="str">
            <v>101</v>
          </cell>
          <cell r="K63" t="str">
            <v>A/P</v>
          </cell>
          <cell r="O63">
            <v>0</v>
          </cell>
          <cell r="Q63">
            <v>0</v>
          </cell>
          <cell r="R63" t="str">
            <v>900-101-</v>
          </cell>
          <cell r="S63" t="str">
            <v>900-10</v>
          </cell>
          <cell r="T63">
            <v>0</v>
          </cell>
          <cell r="W63">
            <v>0</v>
          </cell>
          <cell r="AJ63">
            <v>0</v>
          </cell>
          <cell r="AK63">
            <v>0</v>
          </cell>
        </row>
        <row r="64">
          <cell r="B64">
            <v>0</v>
          </cell>
          <cell r="C64">
            <v>0</v>
          </cell>
          <cell r="H64" t="str">
            <v>900</v>
          </cell>
          <cell r="I64" t="str">
            <v>101</v>
          </cell>
          <cell r="K64" t="str">
            <v>A/P</v>
          </cell>
          <cell r="O64">
            <v>0</v>
          </cell>
          <cell r="Q64">
            <v>0</v>
          </cell>
          <cell r="R64" t="str">
            <v>900-101-</v>
          </cell>
          <cell r="S64" t="str">
            <v>900-10</v>
          </cell>
          <cell r="T64">
            <v>0</v>
          </cell>
          <cell r="W64">
            <v>0</v>
          </cell>
          <cell r="AJ64">
            <v>0</v>
          </cell>
          <cell r="AK64">
            <v>0</v>
          </cell>
        </row>
        <row r="65">
          <cell r="B65">
            <v>0</v>
          </cell>
          <cell r="C65">
            <v>0</v>
          </cell>
          <cell r="H65" t="str">
            <v>900</v>
          </cell>
          <cell r="I65" t="str">
            <v>101</v>
          </cell>
          <cell r="K65" t="str">
            <v>A/P</v>
          </cell>
          <cell r="O65">
            <v>0</v>
          </cell>
          <cell r="Q65">
            <v>0</v>
          </cell>
          <cell r="R65" t="str">
            <v>900-101-</v>
          </cell>
          <cell r="S65" t="str">
            <v>900-10</v>
          </cell>
          <cell r="T65">
            <v>0</v>
          </cell>
          <cell r="W65">
            <v>0</v>
          </cell>
          <cell r="AJ65">
            <v>0</v>
          </cell>
          <cell r="AK65">
            <v>0</v>
          </cell>
        </row>
        <row r="66">
          <cell r="B66">
            <v>0</v>
          </cell>
          <cell r="C66">
            <v>0</v>
          </cell>
          <cell r="H66" t="str">
            <v>900</v>
          </cell>
          <cell r="I66" t="str">
            <v>101</v>
          </cell>
          <cell r="K66" t="str">
            <v>A/P</v>
          </cell>
          <cell r="O66">
            <v>0</v>
          </cell>
          <cell r="Q66">
            <v>0</v>
          </cell>
          <cell r="R66" t="str">
            <v>900-101-</v>
          </cell>
          <cell r="S66" t="str">
            <v>900-10</v>
          </cell>
          <cell r="T66">
            <v>0</v>
          </cell>
          <cell r="W66">
            <v>0</v>
          </cell>
          <cell r="AJ66">
            <v>0</v>
          </cell>
          <cell r="AK66">
            <v>0</v>
          </cell>
        </row>
        <row r="67">
          <cell r="B67">
            <v>0</v>
          </cell>
          <cell r="C67">
            <v>0</v>
          </cell>
          <cell r="H67" t="str">
            <v>900</v>
          </cell>
          <cell r="I67" t="str">
            <v>101</v>
          </cell>
          <cell r="K67" t="str">
            <v>A/P</v>
          </cell>
          <cell r="O67">
            <v>0</v>
          </cell>
          <cell r="Q67">
            <v>0</v>
          </cell>
          <cell r="R67" t="str">
            <v>900-101-</v>
          </cell>
          <cell r="S67" t="str">
            <v>900-10</v>
          </cell>
          <cell r="T67">
            <v>0</v>
          </cell>
          <cell r="W67">
            <v>0</v>
          </cell>
          <cell r="AJ67">
            <v>0</v>
          </cell>
          <cell r="AK67">
            <v>0</v>
          </cell>
        </row>
        <row r="68">
          <cell r="B68">
            <v>0</v>
          </cell>
          <cell r="C68">
            <v>0</v>
          </cell>
          <cell r="H68" t="str">
            <v>900</v>
          </cell>
          <cell r="I68" t="str">
            <v>101</v>
          </cell>
          <cell r="K68" t="str">
            <v>A/P</v>
          </cell>
          <cell r="O68">
            <v>0</v>
          </cell>
          <cell r="Q68">
            <v>0</v>
          </cell>
          <cell r="R68" t="str">
            <v>900-101-</v>
          </cell>
          <cell r="S68" t="str">
            <v>900-10</v>
          </cell>
          <cell r="T68">
            <v>0</v>
          </cell>
          <cell r="W68">
            <v>0</v>
          </cell>
          <cell r="AJ68">
            <v>0</v>
          </cell>
          <cell r="AK68">
            <v>0</v>
          </cell>
        </row>
        <row r="69">
          <cell r="B69">
            <v>0</v>
          </cell>
          <cell r="C69">
            <v>0</v>
          </cell>
          <cell r="H69" t="str">
            <v>900</v>
          </cell>
          <cell r="I69" t="str">
            <v>101</v>
          </cell>
          <cell r="K69" t="str">
            <v>A/P</v>
          </cell>
          <cell r="O69">
            <v>0</v>
          </cell>
          <cell r="Q69">
            <v>0</v>
          </cell>
          <cell r="R69" t="str">
            <v>900-101-</v>
          </cell>
          <cell r="S69" t="str">
            <v>900-10</v>
          </cell>
          <cell r="T69">
            <v>0</v>
          </cell>
          <cell r="W69">
            <v>0</v>
          </cell>
          <cell r="AJ69">
            <v>0</v>
          </cell>
          <cell r="AK69">
            <v>0</v>
          </cell>
        </row>
        <row r="70">
          <cell r="B70">
            <v>0</v>
          </cell>
          <cell r="C70">
            <v>0</v>
          </cell>
          <cell r="H70" t="str">
            <v>900</v>
          </cell>
          <cell r="I70" t="str">
            <v>101</v>
          </cell>
          <cell r="K70" t="str">
            <v>A/P</v>
          </cell>
          <cell r="O70">
            <v>0</v>
          </cell>
          <cell r="Q70">
            <v>0</v>
          </cell>
          <cell r="R70" t="str">
            <v>900-101-</v>
          </cell>
          <cell r="S70" t="str">
            <v>900-10</v>
          </cell>
          <cell r="T70">
            <v>0</v>
          </cell>
          <cell r="W70">
            <v>0</v>
          </cell>
          <cell r="AJ70">
            <v>0</v>
          </cell>
          <cell r="AK70">
            <v>0</v>
          </cell>
        </row>
        <row r="71">
          <cell r="B71">
            <v>0</v>
          </cell>
          <cell r="C71">
            <v>0</v>
          </cell>
          <cell r="H71" t="str">
            <v>900</v>
          </cell>
          <cell r="I71" t="str">
            <v>101</v>
          </cell>
          <cell r="K71" t="str">
            <v>A/P</v>
          </cell>
          <cell r="O71">
            <v>0</v>
          </cell>
          <cell r="Q71">
            <v>0</v>
          </cell>
          <cell r="R71" t="str">
            <v>900-101-</v>
          </cell>
          <cell r="S71" t="str">
            <v>900-10</v>
          </cell>
          <cell r="T71">
            <v>0</v>
          </cell>
          <cell r="W71">
            <v>0</v>
          </cell>
          <cell r="AJ71">
            <v>0</v>
          </cell>
          <cell r="AK71">
            <v>0</v>
          </cell>
        </row>
        <row r="72">
          <cell r="B72">
            <v>0</v>
          </cell>
          <cell r="C72">
            <v>0</v>
          </cell>
          <cell r="H72" t="str">
            <v>900</v>
          </cell>
          <cell r="I72" t="str">
            <v>101</v>
          </cell>
          <cell r="K72" t="str">
            <v>A/P</v>
          </cell>
          <cell r="O72">
            <v>0</v>
          </cell>
          <cell r="Q72">
            <v>0</v>
          </cell>
          <cell r="R72" t="str">
            <v>900-101-</v>
          </cell>
          <cell r="S72" t="str">
            <v>900-10</v>
          </cell>
          <cell r="T72">
            <v>0</v>
          </cell>
          <cell r="W72">
            <v>0</v>
          </cell>
          <cell r="AJ72">
            <v>0</v>
          </cell>
          <cell r="AK72">
            <v>0</v>
          </cell>
        </row>
        <row r="73">
          <cell r="B73">
            <v>0</v>
          </cell>
          <cell r="C73">
            <v>0</v>
          </cell>
          <cell r="H73" t="str">
            <v>900</v>
          </cell>
          <cell r="I73" t="str">
            <v>101</v>
          </cell>
          <cell r="K73" t="str">
            <v>A/P</v>
          </cell>
          <cell r="O73">
            <v>0</v>
          </cell>
          <cell r="Q73">
            <v>0</v>
          </cell>
          <cell r="R73" t="str">
            <v>900-101-</v>
          </cell>
          <cell r="S73" t="str">
            <v>900-10</v>
          </cell>
          <cell r="T73">
            <v>0</v>
          </cell>
          <cell r="W73">
            <v>0</v>
          </cell>
          <cell r="AJ73">
            <v>0</v>
          </cell>
          <cell r="AK73">
            <v>0</v>
          </cell>
        </row>
        <row r="74">
          <cell r="B74">
            <v>0</v>
          </cell>
          <cell r="C74">
            <v>0</v>
          </cell>
          <cell r="H74" t="str">
            <v>900</v>
          </cell>
          <cell r="I74" t="str">
            <v>101</v>
          </cell>
          <cell r="K74" t="str">
            <v>A/P</v>
          </cell>
          <cell r="O74">
            <v>0</v>
          </cell>
          <cell r="Q74">
            <v>0</v>
          </cell>
          <cell r="R74" t="str">
            <v>900-101-</v>
          </cell>
          <cell r="S74" t="str">
            <v>900-10</v>
          </cell>
          <cell r="T74">
            <v>0</v>
          </cell>
          <cell r="W74">
            <v>0</v>
          </cell>
          <cell r="AJ74">
            <v>0</v>
          </cell>
          <cell r="AK74">
            <v>0</v>
          </cell>
        </row>
        <row r="75">
          <cell r="B75">
            <v>0</v>
          </cell>
          <cell r="C75">
            <v>0</v>
          </cell>
          <cell r="H75" t="str">
            <v>900</v>
          </cell>
          <cell r="I75" t="str">
            <v>101</v>
          </cell>
          <cell r="K75" t="str">
            <v>A/P</v>
          </cell>
          <cell r="O75">
            <v>0</v>
          </cell>
          <cell r="Q75">
            <v>0</v>
          </cell>
          <cell r="R75" t="str">
            <v>900-101-</v>
          </cell>
          <cell r="S75" t="str">
            <v>900-10</v>
          </cell>
          <cell r="T75">
            <v>0</v>
          </cell>
          <cell r="W75">
            <v>0</v>
          </cell>
          <cell r="AJ75">
            <v>0</v>
          </cell>
          <cell r="AK75">
            <v>0</v>
          </cell>
        </row>
        <row r="76">
          <cell r="B76">
            <v>0</v>
          </cell>
          <cell r="C76">
            <v>0</v>
          </cell>
          <cell r="H76" t="str">
            <v>900</v>
          </cell>
          <cell r="I76" t="str">
            <v>101</v>
          </cell>
          <cell r="K76" t="str">
            <v>A/P</v>
          </cell>
          <cell r="O76">
            <v>0</v>
          </cell>
          <cell r="Q76">
            <v>0</v>
          </cell>
          <cell r="R76" t="str">
            <v>900-101-</v>
          </cell>
          <cell r="S76" t="str">
            <v>900-10</v>
          </cell>
          <cell r="T76">
            <v>0</v>
          </cell>
          <cell r="W76">
            <v>0</v>
          </cell>
          <cell r="AJ76">
            <v>0</v>
          </cell>
          <cell r="AK76">
            <v>0</v>
          </cell>
        </row>
        <row r="77">
          <cell r="B77">
            <v>0</v>
          </cell>
          <cell r="C77">
            <v>0</v>
          </cell>
          <cell r="H77" t="str">
            <v>900</v>
          </cell>
          <cell r="I77" t="str">
            <v>101</v>
          </cell>
          <cell r="K77" t="str">
            <v>A/P</v>
          </cell>
          <cell r="O77">
            <v>0</v>
          </cell>
          <cell r="Q77">
            <v>0</v>
          </cell>
          <cell r="R77" t="str">
            <v>900-101-</v>
          </cell>
          <cell r="S77" t="str">
            <v>900-10</v>
          </cell>
          <cell r="T77">
            <v>0</v>
          </cell>
          <cell r="W77">
            <v>0</v>
          </cell>
          <cell r="AJ77">
            <v>0</v>
          </cell>
          <cell r="AK77">
            <v>0</v>
          </cell>
        </row>
        <row r="78">
          <cell r="B78">
            <v>0</v>
          </cell>
          <cell r="C78">
            <v>0</v>
          </cell>
          <cell r="H78" t="str">
            <v>900</v>
          </cell>
          <cell r="I78" t="str">
            <v>101</v>
          </cell>
          <cell r="K78" t="str">
            <v>A/P</v>
          </cell>
          <cell r="O78">
            <v>0</v>
          </cell>
          <cell r="Q78">
            <v>0</v>
          </cell>
          <cell r="R78" t="str">
            <v>900-101-</v>
          </cell>
          <cell r="S78" t="str">
            <v>900-10</v>
          </cell>
          <cell r="T78">
            <v>0</v>
          </cell>
          <cell r="W78">
            <v>0</v>
          </cell>
          <cell r="AJ78">
            <v>0</v>
          </cell>
          <cell r="AK78">
            <v>0</v>
          </cell>
        </row>
        <row r="79">
          <cell r="B79">
            <v>0</v>
          </cell>
          <cell r="C79">
            <v>0</v>
          </cell>
          <cell r="H79" t="str">
            <v>900</v>
          </cell>
          <cell r="I79" t="str">
            <v>101</v>
          </cell>
          <cell r="K79" t="str">
            <v>A/P</v>
          </cell>
          <cell r="O79">
            <v>0</v>
          </cell>
          <cell r="Q79">
            <v>0</v>
          </cell>
          <cell r="R79" t="str">
            <v>900-101-</v>
          </cell>
          <cell r="S79" t="str">
            <v>900-10</v>
          </cell>
          <cell r="T79">
            <v>0</v>
          </cell>
          <cell r="W79">
            <v>0</v>
          </cell>
          <cell r="AJ79">
            <v>0</v>
          </cell>
          <cell r="AK79">
            <v>0</v>
          </cell>
        </row>
        <row r="80">
          <cell r="B80">
            <v>0</v>
          </cell>
          <cell r="C80">
            <v>0</v>
          </cell>
          <cell r="H80" t="str">
            <v>900</v>
          </cell>
          <cell r="I80" t="str">
            <v>101</v>
          </cell>
          <cell r="K80" t="str">
            <v>A/P</v>
          </cell>
          <cell r="O80">
            <v>0</v>
          </cell>
          <cell r="Q80">
            <v>0</v>
          </cell>
          <cell r="R80" t="str">
            <v>900-101-</v>
          </cell>
          <cell r="S80" t="str">
            <v>900-10</v>
          </cell>
          <cell r="T80">
            <v>0</v>
          </cell>
          <cell r="W80">
            <v>0</v>
          </cell>
          <cell r="AJ80">
            <v>0</v>
          </cell>
          <cell r="AK80">
            <v>0</v>
          </cell>
        </row>
        <row r="81">
          <cell r="B81">
            <v>0</v>
          </cell>
          <cell r="C81">
            <v>0</v>
          </cell>
          <cell r="H81" t="str">
            <v>900</v>
          </cell>
          <cell r="I81" t="str">
            <v>101</v>
          </cell>
          <cell r="K81" t="str">
            <v>A/P</v>
          </cell>
          <cell r="O81">
            <v>0</v>
          </cell>
          <cell r="Q81">
            <v>0</v>
          </cell>
          <cell r="R81" t="str">
            <v>900-101-</v>
          </cell>
          <cell r="S81" t="str">
            <v>900-10</v>
          </cell>
          <cell r="T81">
            <v>0</v>
          </cell>
          <cell r="W81">
            <v>0</v>
          </cell>
          <cell r="AJ81">
            <v>0</v>
          </cell>
          <cell r="AK81">
            <v>0</v>
          </cell>
        </row>
        <row r="82">
          <cell r="B82">
            <v>0</v>
          </cell>
          <cell r="C82">
            <v>0</v>
          </cell>
          <cell r="H82" t="str">
            <v>900</v>
          </cell>
          <cell r="I82" t="str">
            <v>101</v>
          </cell>
          <cell r="K82" t="str">
            <v>A/P</v>
          </cell>
          <cell r="O82">
            <v>0</v>
          </cell>
          <cell r="Q82">
            <v>0</v>
          </cell>
          <cell r="R82" t="str">
            <v>900-101-</v>
          </cell>
          <cell r="S82" t="str">
            <v>900-10</v>
          </cell>
          <cell r="T82">
            <v>0</v>
          </cell>
          <cell r="W82">
            <v>0</v>
          </cell>
          <cell r="AJ82">
            <v>0</v>
          </cell>
          <cell r="AK82">
            <v>0</v>
          </cell>
        </row>
        <row r="83">
          <cell r="B83">
            <v>0</v>
          </cell>
          <cell r="C83">
            <v>0</v>
          </cell>
          <cell r="H83" t="str">
            <v>900</v>
          </cell>
          <cell r="I83" t="str">
            <v>101</v>
          </cell>
          <cell r="K83" t="str">
            <v>A/P</v>
          </cell>
          <cell r="O83">
            <v>0</v>
          </cell>
          <cell r="Q83">
            <v>0</v>
          </cell>
          <cell r="R83" t="str">
            <v>900-101-</v>
          </cell>
          <cell r="S83" t="str">
            <v>900-10</v>
          </cell>
          <cell r="T83">
            <v>0</v>
          </cell>
          <cell r="W83">
            <v>0</v>
          </cell>
          <cell r="AJ83">
            <v>0</v>
          </cell>
          <cell r="AK83">
            <v>0</v>
          </cell>
        </row>
        <row r="84">
          <cell r="B84">
            <v>0</v>
          </cell>
          <cell r="C84">
            <v>0</v>
          </cell>
          <cell r="H84" t="str">
            <v>900</v>
          </cell>
          <cell r="I84" t="str">
            <v>101</v>
          </cell>
          <cell r="K84" t="str">
            <v>A/P</v>
          </cell>
          <cell r="O84">
            <v>0</v>
          </cell>
          <cell r="Q84">
            <v>0</v>
          </cell>
          <cell r="R84" t="str">
            <v>900-101-</v>
          </cell>
          <cell r="S84" t="str">
            <v>900-10</v>
          </cell>
          <cell r="T84">
            <v>0</v>
          </cell>
          <cell r="W84">
            <v>0</v>
          </cell>
          <cell r="AJ84">
            <v>0</v>
          </cell>
          <cell r="AK84">
            <v>0</v>
          </cell>
        </row>
        <row r="85">
          <cell r="B85">
            <v>0</v>
          </cell>
          <cell r="C85">
            <v>0</v>
          </cell>
          <cell r="H85" t="str">
            <v>900</v>
          </cell>
          <cell r="I85" t="str">
            <v>101</v>
          </cell>
          <cell r="K85" t="str">
            <v>A/P</v>
          </cell>
          <cell r="O85">
            <v>0</v>
          </cell>
          <cell r="Q85">
            <v>0</v>
          </cell>
          <cell r="R85" t="str">
            <v>900-101-</v>
          </cell>
          <cell r="S85" t="str">
            <v>900-10</v>
          </cell>
          <cell r="T85">
            <v>0</v>
          </cell>
          <cell r="W85">
            <v>0</v>
          </cell>
          <cell r="AJ85">
            <v>0</v>
          </cell>
          <cell r="AK85">
            <v>0</v>
          </cell>
        </row>
        <row r="86">
          <cell r="B86">
            <v>0</v>
          </cell>
          <cell r="C86">
            <v>0</v>
          </cell>
          <cell r="H86" t="str">
            <v>900</v>
          </cell>
          <cell r="I86" t="str">
            <v>101</v>
          </cell>
          <cell r="K86" t="str">
            <v>A/P</v>
          </cell>
          <cell r="O86">
            <v>0</v>
          </cell>
          <cell r="Q86">
            <v>0</v>
          </cell>
          <cell r="R86" t="str">
            <v>900-101-</v>
          </cell>
          <cell r="S86" t="str">
            <v>900-10</v>
          </cell>
          <cell r="T86">
            <v>0</v>
          </cell>
          <cell r="W86">
            <v>0</v>
          </cell>
          <cell r="AJ86">
            <v>0</v>
          </cell>
          <cell r="AK86">
            <v>0</v>
          </cell>
        </row>
        <row r="87">
          <cell r="B87">
            <v>0</v>
          </cell>
          <cell r="C87">
            <v>0</v>
          </cell>
          <cell r="H87" t="str">
            <v>900</v>
          </cell>
          <cell r="I87" t="str">
            <v>101</v>
          </cell>
          <cell r="K87" t="str">
            <v>A/P</v>
          </cell>
          <cell r="O87">
            <v>0</v>
          </cell>
          <cell r="Q87">
            <v>0</v>
          </cell>
          <cell r="R87" t="str">
            <v>900-101-</v>
          </cell>
          <cell r="S87" t="str">
            <v>900-10</v>
          </cell>
          <cell r="T87">
            <v>0</v>
          </cell>
          <cell r="W87">
            <v>0</v>
          </cell>
          <cell r="AJ87">
            <v>0</v>
          </cell>
          <cell r="AK87">
            <v>0</v>
          </cell>
        </row>
        <row r="88">
          <cell r="B88">
            <v>0</v>
          </cell>
          <cell r="C88">
            <v>0</v>
          </cell>
          <cell r="H88" t="str">
            <v>900</v>
          </cell>
          <cell r="I88" t="str">
            <v>101</v>
          </cell>
          <cell r="K88" t="str">
            <v>A/P</v>
          </cell>
          <cell r="O88">
            <v>0</v>
          </cell>
          <cell r="Q88">
            <v>0</v>
          </cell>
          <cell r="R88" t="str">
            <v>900-101-</v>
          </cell>
          <cell r="S88" t="str">
            <v>900-10</v>
          </cell>
          <cell r="T88">
            <v>0</v>
          </cell>
          <cell r="W88">
            <v>0</v>
          </cell>
          <cell r="AJ88">
            <v>0</v>
          </cell>
          <cell r="AK88">
            <v>0</v>
          </cell>
        </row>
        <row r="89">
          <cell r="B89">
            <v>0</v>
          </cell>
          <cell r="C89">
            <v>0</v>
          </cell>
          <cell r="H89" t="str">
            <v>900</v>
          </cell>
          <cell r="I89" t="str">
            <v>101</v>
          </cell>
          <cell r="K89" t="str">
            <v>A/P</v>
          </cell>
          <cell r="O89">
            <v>0</v>
          </cell>
          <cell r="Q89">
            <v>0</v>
          </cell>
          <cell r="R89" t="str">
            <v>900-101-</v>
          </cell>
          <cell r="S89" t="str">
            <v>900-10</v>
          </cell>
          <cell r="T89">
            <v>0</v>
          </cell>
          <cell r="W89">
            <v>0</v>
          </cell>
          <cell r="AJ89">
            <v>0</v>
          </cell>
          <cell r="AK89">
            <v>0</v>
          </cell>
        </row>
        <row r="90">
          <cell r="B90">
            <v>0</v>
          </cell>
          <cell r="C90">
            <v>0</v>
          </cell>
          <cell r="H90" t="str">
            <v>900</v>
          </cell>
          <cell r="I90" t="str">
            <v>101</v>
          </cell>
          <cell r="K90" t="str">
            <v>A/P</v>
          </cell>
          <cell r="O90">
            <v>0</v>
          </cell>
          <cell r="Q90">
            <v>0</v>
          </cell>
          <cell r="R90" t="str">
            <v>900-101-</v>
          </cell>
          <cell r="S90" t="str">
            <v>900-10</v>
          </cell>
          <cell r="T90">
            <v>0</v>
          </cell>
          <cell r="W90">
            <v>0</v>
          </cell>
          <cell r="AJ90">
            <v>0</v>
          </cell>
          <cell r="AK90">
            <v>0</v>
          </cell>
        </row>
        <row r="91">
          <cell r="B91">
            <v>0</v>
          </cell>
          <cell r="C91">
            <v>0</v>
          </cell>
          <cell r="H91" t="str">
            <v>900</v>
          </cell>
          <cell r="I91" t="str">
            <v>101</v>
          </cell>
          <cell r="K91" t="str">
            <v>A/P</v>
          </cell>
          <cell r="O91">
            <v>0</v>
          </cell>
          <cell r="Q91">
            <v>0</v>
          </cell>
          <cell r="R91" t="str">
            <v>900-101-</v>
          </cell>
          <cell r="S91" t="str">
            <v>900-10</v>
          </cell>
          <cell r="T91">
            <v>0</v>
          </cell>
          <cell r="W91">
            <v>0</v>
          </cell>
          <cell r="AJ91">
            <v>0</v>
          </cell>
          <cell r="AK91">
            <v>0</v>
          </cell>
        </row>
        <row r="92">
          <cell r="B92">
            <v>0</v>
          </cell>
          <cell r="C92">
            <v>0</v>
          </cell>
          <cell r="H92" t="str">
            <v>900</v>
          </cell>
          <cell r="I92" t="str">
            <v>101</v>
          </cell>
          <cell r="K92" t="str">
            <v>A/P</v>
          </cell>
          <cell r="O92">
            <v>0</v>
          </cell>
          <cell r="Q92">
            <v>0</v>
          </cell>
          <cell r="R92" t="str">
            <v>900-101-</v>
          </cell>
          <cell r="S92" t="str">
            <v>900-10</v>
          </cell>
          <cell r="T92">
            <v>0</v>
          </cell>
          <cell r="W92">
            <v>0</v>
          </cell>
          <cell r="AJ92">
            <v>0</v>
          </cell>
          <cell r="AK92">
            <v>0</v>
          </cell>
        </row>
        <row r="93">
          <cell r="B93">
            <v>0</v>
          </cell>
          <cell r="C93">
            <v>0</v>
          </cell>
          <cell r="H93" t="str">
            <v>900</v>
          </cell>
          <cell r="I93" t="str">
            <v>101</v>
          </cell>
          <cell r="K93" t="str">
            <v>A/P</v>
          </cell>
          <cell r="O93">
            <v>0</v>
          </cell>
          <cell r="Q93">
            <v>0</v>
          </cell>
          <cell r="R93" t="str">
            <v>900-101-</v>
          </cell>
          <cell r="S93" t="str">
            <v>900-10</v>
          </cell>
          <cell r="T93">
            <v>0</v>
          </cell>
          <cell r="W93">
            <v>0</v>
          </cell>
          <cell r="AJ93">
            <v>0</v>
          </cell>
          <cell r="AK93">
            <v>0</v>
          </cell>
        </row>
        <row r="94">
          <cell r="B94">
            <v>0</v>
          </cell>
          <cell r="C94">
            <v>0</v>
          </cell>
          <cell r="H94" t="str">
            <v>900</v>
          </cell>
          <cell r="I94" t="str">
            <v>101</v>
          </cell>
          <cell r="K94" t="str">
            <v>A/P</v>
          </cell>
          <cell r="O94">
            <v>0</v>
          </cell>
          <cell r="Q94">
            <v>0</v>
          </cell>
          <cell r="R94" t="str">
            <v>900-101-</v>
          </cell>
          <cell r="S94" t="str">
            <v>900-10</v>
          </cell>
          <cell r="T94">
            <v>0</v>
          </cell>
          <cell r="W94">
            <v>0</v>
          </cell>
          <cell r="AJ94">
            <v>0</v>
          </cell>
          <cell r="AK94">
            <v>0</v>
          </cell>
        </row>
        <row r="95">
          <cell r="B95">
            <v>0</v>
          </cell>
          <cell r="C95">
            <v>0</v>
          </cell>
          <cell r="H95" t="str">
            <v>900</v>
          </cell>
          <cell r="I95" t="str">
            <v>101</v>
          </cell>
          <cell r="K95" t="str">
            <v>A/P</v>
          </cell>
          <cell r="O95">
            <v>0</v>
          </cell>
          <cell r="Q95">
            <v>0</v>
          </cell>
          <cell r="R95" t="str">
            <v>900-101-</v>
          </cell>
          <cell r="S95" t="str">
            <v>900-10</v>
          </cell>
          <cell r="T95">
            <v>0</v>
          </cell>
          <cell r="W95">
            <v>0</v>
          </cell>
          <cell r="AJ95">
            <v>0</v>
          </cell>
          <cell r="AK95">
            <v>0</v>
          </cell>
        </row>
        <row r="96">
          <cell r="B96">
            <v>0</v>
          </cell>
          <cell r="C96">
            <v>0</v>
          </cell>
          <cell r="H96" t="str">
            <v>900</v>
          </cell>
          <cell r="I96" t="str">
            <v>101</v>
          </cell>
          <cell r="K96" t="str">
            <v>A/P</v>
          </cell>
          <cell r="O96">
            <v>0</v>
          </cell>
          <cell r="Q96">
            <v>0</v>
          </cell>
          <cell r="R96" t="str">
            <v>900-101-</v>
          </cell>
          <cell r="S96" t="str">
            <v>900-10</v>
          </cell>
          <cell r="T96">
            <v>0</v>
          </cell>
          <cell r="W96">
            <v>0</v>
          </cell>
          <cell r="AJ96">
            <v>0</v>
          </cell>
          <cell r="AK96">
            <v>0</v>
          </cell>
        </row>
        <row r="97">
          <cell r="B97">
            <v>0</v>
          </cell>
          <cell r="C97">
            <v>0</v>
          </cell>
          <cell r="H97" t="str">
            <v>900</v>
          </cell>
          <cell r="I97" t="str">
            <v>101</v>
          </cell>
          <cell r="K97" t="str">
            <v>A/P</v>
          </cell>
          <cell r="O97">
            <v>0</v>
          </cell>
          <cell r="Q97">
            <v>0</v>
          </cell>
          <cell r="R97" t="str">
            <v>900-101-</v>
          </cell>
          <cell r="S97" t="str">
            <v>900-10</v>
          </cell>
          <cell r="T97">
            <v>0</v>
          </cell>
          <cell r="W97">
            <v>0</v>
          </cell>
          <cell r="AJ97">
            <v>0</v>
          </cell>
          <cell r="AK97">
            <v>0</v>
          </cell>
        </row>
        <row r="98">
          <cell r="B98">
            <v>0</v>
          </cell>
          <cell r="C98">
            <v>0</v>
          </cell>
          <cell r="H98" t="str">
            <v>900</v>
          </cell>
          <cell r="I98" t="str">
            <v>101</v>
          </cell>
          <cell r="K98" t="str">
            <v>A/P</v>
          </cell>
          <cell r="O98">
            <v>0</v>
          </cell>
          <cell r="Q98">
            <v>0</v>
          </cell>
          <cell r="R98" t="str">
            <v>900-101-</v>
          </cell>
          <cell r="S98" t="str">
            <v>900-10</v>
          </cell>
          <cell r="T98">
            <v>0</v>
          </cell>
          <cell r="W98">
            <v>0</v>
          </cell>
          <cell r="AJ98">
            <v>0</v>
          </cell>
          <cell r="AK98">
            <v>0</v>
          </cell>
        </row>
        <row r="99">
          <cell r="B99">
            <v>0</v>
          </cell>
          <cell r="C99">
            <v>0</v>
          </cell>
          <cell r="H99" t="str">
            <v>900</v>
          </cell>
          <cell r="I99" t="str">
            <v>101</v>
          </cell>
          <cell r="K99" t="str">
            <v>A/P</v>
          </cell>
          <cell r="O99">
            <v>0</v>
          </cell>
          <cell r="Q99">
            <v>0</v>
          </cell>
          <cell r="R99" t="str">
            <v>900-101-</v>
          </cell>
          <cell r="S99" t="str">
            <v>900-10</v>
          </cell>
          <cell r="T99">
            <v>0</v>
          </cell>
          <cell r="W99">
            <v>0</v>
          </cell>
          <cell r="AJ99">
            <v>0</v>
          </cell>
          <cell r="AK99">
            <v>0</v>
          </cell>
        </row>
        <row r="100">
          <cell r="B100">
            <v>0</v>
          </cell>
          <cell r="C100">
            <v>0</v>
          </cell>
          <cell r="H100" t="str">
            <v>900</v>
          </cell>
          <cell r="I100" t="str">
            <v>101</v>
          </cell>
          <cell r="K100" t="str">
            <v>A/P</v>
          </cell>
          <cell r="O100">
            <v>0</v>
          </cell>
          <cell r="Q100">
            <v>0</v>
          </cell>
          <cell r="R100" t="str">
            <v>900-101-</v>
          </cell>
          <cell r="S100" t="str">
            <v>900-10</v>
          </cell>
          <cell r="T100">
            <v>0</v>
          </cell>
          <cell r="W100">
            <v>0</v>
          </cell>
          <cell r="AJ100">
            <v>0</v>
          </cell>
          <cell r="AK100">
            <v>0</v>
          </cell>
        </row>
        <row r="101">
          <cell r="B101">
            <v>0</v>
          </cell>
          <cell r="C101">
            <v>0</v>
          </cell>
          <cell r="H101" t="str">
            <v>900</v>
          </cell>
          <cell r="I101" t="str">
            <v>101</v>
          </cell>
          <cell r="K101" t="str">
            <v>A/P</v>
          </cell>
          <cell r="O101">
            <v>0</v>
          </cell>
          <cell r="Q101">
            <v>0</v>
          </cell>
          <cell r="R101" t="str">
            <v>900-101-</v>
          </cell>
          <cell r="S101" t="str">
            <v>900-10</v>
          </cell>
          <cell r="T101">
            <v>0</v>
          </cell>
          <cell r="W101">
            <v>0</v>
          </cell>
          <cell r="AJ101">
            <v>0</v>
          </cell>
          <cell r="AK101">
            <v>0</v>
          </cell>
        </row>
        <row r="102">
          <cell r="B102">
            <v>0</v>
          </cell>
          <cell r="C102">
            <v>0</v>
          </cell>
          <cell r="H102" t="str">
            <v>900</v>
          </cell>
          <cell r="I102" t="str">
            <v>101</v>
          </cell>
          <cell r="K102" t="str">
            <v>A/P</v>
          </cell>
          <cell r="O102">
            <v>0</v>
          </cell>
          <cell r="Q102">
            <v>0</v>
          </cell>
          <cell r="R102" t="str">
            <v>900-101-</v>
          </cell>
          <cell r="S102" t="str">
            <v>900-10</v>
          </cell>
          <cell r="T102">
            <v>0</v>
          </cell>
          <cell r="W102">
            <v>0</v>
          </cell>
          <cell r="AJ102">
            <v>0</v>
          </cell>
          <cell r="AK102">
            <v>0</v>
          </cell>
        </row>
        <row r="103">
          <cell r="B103">
            <v>0</v>
          </cell>
          <cell r="C103">
            <v>0</v>
          </cell>
          <cell r="H103" t="str">
            <v>900</v>
          </cell>
          <cell r="I103" t="str">
            <v>101</v>
          </cell>
          <cell r="K103" t="str">
            <v>A/P</v>
          </cell>
          <cell r="O103">
            <v>0</v>
          </cell>
          <cell r="Q103">
            <v>0</v>
          </cell>
          <cell r="R103" t="str">
            <v>900-101-</v>
          </cell>
          <cell r="S103" t="str">
            <v>900-10</v>
          </cell>
          <cell r="T103">
            <v>0</v>
          </cell>
          <cell r="W103">
            <v>0</v>
          </cell>
          <cell r="AJ103">
            <v>0</v>
          </cell>
          <cell r="AK103">
            <v>0</v>
          </cell>
        </row>
        <row r="104">
          <cell r="B104">
            <v>0</v>
          </cell>
          <cell r="C104">
            <v>0</v>
          </cell>
          <cell r="H104" t="str">
            <v>900</v>
          </cell>
          <cell r="I104" t="str">
            <v>101</v>
          </cell>
          <cell r="K104" t="str">
            <v>A/P</v>
          </cell>
          <cell r="O104">
            <v>0</v>
          </cell>
          <cell r="Q104">
            <v>0</v>
          </cell>
          <cell r="R104" t="str">
            <v>900-101-</v>
          </cell>
          <cell r="S104" t="str">
            <v>900-10</v>
          </cell>
          <cell r="T104">
            <v>0</v>
          </cell>
          <cell r="W104">
            <v>0</v>
          </cell>
          <cell r="AJ104">
            <v>0</v>
          </cell>
          <cell r="AK104">
            <v>0</v>
          </cell>
        </row>
        <row r="105">
          <cell r="B105">
            <v>0</v>
          </cell>
          <cell r="C105">
            <v>0</v>
          </cell>
          <cell r="H105" t="str">
            <v>900</v>
          </cell>
          <cell r="I105" t="str">
            <v>101</v>
          </cell>
          <cell r="K105" t="str">
            <v>A/P</v>
          </cell>
          <cell r="O105">
            <v>0</v>
          </cell>
          <cell r="Q105">
            <v>0</v>
          </cell>
          <cell r="R105" t="str">
            <v>900-101-</v>
          </cell>
          <cell r="S105" t="str">
            <v>900-10</v>
          </cell>
          <cell r="T105">
            <v>0</v>
          </cell>
          <cell r="W105">
            <v>0</v>
          </cell>
          <cell r="AJ105">
            <v>0</v>
          </cell>
          <cell r="AK105">
            <v>0</v>
          </cell>
        </row>
        <row r="106">
          <cell r="B106">
            <v>0</v>
          </cell>
          <cell r="C106">
            <v>0</v>
          </cell>
          <cell r="H106" t="str">
            <v>900</v>
          </cell>
          <cell r="I106" t="str">
            <v>101</v>
          </cell>
          <cell r="K106" t="str">
            <v>A/P</v>
          </cell>
          <cell r="O106">
            <v>0</v>
          </cell>
          <cell r="Q106">
            <v>0</v>
          </cell>
          <cell r="R106" t="str">
            <v>900-101-</v>
          </cell>
          <cell r="S106" t="str">
            <v>900-10</v>
          </cell>
          <cell r="T106">
            <v>0</v>
          </cell>
          <cell r="W106">
            <v>0</v>
          </cell>
          <cell r="AJ106">
            <v>0</v>
          </cell>
          <cell r="AK106">
            <v>0</v>
          </cell>
        </row>
        <row r="107">
          <cell r="B107">
            <v>0</v>
          </cell>
          <cell r="C107">
            <v>0</v>
          </cell>
          <cell r="H107" t="str">
            <v>900</v>
          </cell>
          <cell r="I107" t="str">
            <v>101</v>
          </cell>
          <cell r="K107" t="str">
            <v>A/P</v>
          </cell>
          <cell r="O107">
            <v>0</v>
          </cell>
          <cell r="Q107">
            <v>0</v>
          </cell>
          <cell r="R107" t="str">
            <v>900-101-</v>
          </cell>
          <cell r="S107" t="str">
            <v>900-10</v>
          </cell>
          <cell r="T107">
            <v>0</v>
          </cell>
          <cell r="W107">
            <v>0</v>
          </cell>
          <cell r="AJ107">
            <v>0</v>
          </cell>
          <cell r="AK107">
            <v>0</v>
          </cell>
        </row>
        <row r="108">
          <cell r="B108">
            <v>0</v>
          </cell>
          <cell r="C108">
            <v>0</v>
          </cell>
          <cell r="H108" t="str">
            <v>900</v>
          </cell>
          <cell r="I108" t="str">
            <v>101</v>
          </cell>
          <cell r="K108" t="str">
            <v>A/P</v>
          </cell>
          <cell r="O108">
            <v>0</v>
          </cell>
          <cell r="Q108">
            <v>0</v>
          </cell>
          <cell r="R108" t="str">
            <v>900-101-</v>
          </cell>
          <cell r="S108" t="str">
            <v>900-10</v>
          </cell>
          <cell r="T108">
            <v>0</v>
          </cell>
          <cell r="W108">
            <v>0</v>
          </cell>
          <cell r="AJ108">
            <v>0</v>
          </cell>
          <cell r="AK108">
            <v>0</v>
          </cell>
        </row>
        <row r="109">
          <cell r="B109">
            <v>0</v>
          </cell>
          <cell r="C109">
            <v>0</v>
          </cell>
          <cell r="H109" t="str">
            <v>900</v>
          </cell>
          <cell r="I109" t="str">
            <v>101</v>
          </cell>
          <cell r="K109" t="str">
            <v>A/P</v>
          </cell>
          <cell r="O109">
            <v>0</v>
          </cell>
          <cell r="Q109">
            <v>0</v>
          </cell>
          <cell r="R109" t="str">
            <v>900-101-</v>
          </cell>
          <cell r="S109" t="str">
            <v>900-10</v>
          </cell>
          <cell r="T109">
            <v>0</v>
          </cell>
          <cell r="W109">
            <v>0</v>
          </cell>
          <cell r="AJ109">
            <v>0</v>
          </cell>
          <cell r="AK109">
            <v>0</v>
          </cell>
        </row>
        <row r="110">
          <cell r="B110">
            <v>0</v>
          </cell>
          <cell r="C110">
            <v>0</v>
          </cell>
          <cell r="H110" t="str">
            <v>900</v>
          </cell>
          <cell r="I110" t="str">
            <v>101</v>
          </cell>
          <cell r="K110" t="str">
            <v>A/P</v>
          </cell>
          <cell r="O110">
            <v>0</v>
          </cell>
          <cell r="Q110">
            <v>0</v>
          </cell>
          <cell r="R110" t="str">
            <v>900-101-</v>
          </cell>
          <cell r="S110" t="str">
            <v>900-10</v>
          </cell>
          <cell r="T110">
            <v>0</v>
          </cell>
          <cell r="W110">
            <v>0</v>
          </cell>
          <cell r="AJ110">
            <v>0</v>
          </cell>
          <cell r="AK110">
            <v>0</v>
          </cell>
        </row>
        <row r="111">
          <cell r="B111">
            <v>0</v>
          </cell>
          <cell r="C111">
            <v>0</v>
          </cell>
          <cell r="H111" t="str">
            <v>900</v>
          </cell>
          <cell r="I111" t="str">
            <v>101</v>
          </cell>
          <cell r="K111" t="str">
            <v>A/P</v>
          </cell>
          <cell r="O111">
            <v>0</v>
          </cell>
          <cell r="Q111">
            <v>0</v>
          </cell>
          <cell r="R111" t="str">
            <v>900-101-</v>
          </cell>
          <cell r="S111" t="str">
            <v>900-10</v>
          </cell>
          <cell r="T111">
            <v>0</v>
          </cell>
          <cell r="W111">
            <v>0</v>
          </cell>
          <cell r="AJ111">
            <v>0</v>
          </cell>
          <cell r="AK111">
            <v>0</v>
          </cell>
        </row>
        <row r="112">
          <cell r="B112">
            <v>0</v>
          </cell>
          <cell r="C112">
            <v>0</v>
          </cell>
          <cell r="H112" t="str">
            <v>900</v>
          </cell>
          <cell r="I112" t="str">
            <v>101</v>
          </cell>
          <cell r="K112" t="str">
            <v>A/P</v>
          </cell>
          <cell r="O112">
            <v>0</v>
          </cell>
          <cell r="Q112">
            <v>0</v>
          </cell>
          <cell r="R112" t="str">
            <v>900-101-</v>
          </cell>
          <cell r="S112" t="str">
            <v>900-10</v>
          </cell>
          <cell r="T112">
            <v>0</v>
          </cell>
          <cell r="W112">
            <v>0</v>
          </cell>
          <cell r="AJ112">
            <v>0</v>
          </cell>
          <cell r="AK112">
            <v>0</v>
          </cell>
        </row>
        <row r="113">
          <cell r="B113">
            <v>0</v>
          </cell>
          <cell r="C113">
            <v>0</v>
          </cell>
          <cell r="H113" t="str">
            <v>900</v>
          </cell>
          <cell r="I113" t="str">
            <v>101</v>
          </cell>
          <cell r="K113" t="str">
            <v>A/P</v>
          </cell>
          <cell r="O113">
            <v>0</v>
          </cell>
          <cell r="Q113">
            <v>0</v>
          </cell>
          <cell r="R113" t="str">
            <v>900-101-</v>
          </cell>
          <cell r="S113" t="str">
            <v>900-10</v>
          </cell>
          <cell r="T113">
            <v>0</v>
          </cell>
          <cell r="W113">
            <v>0</v>
          </cell>
          <cell r="AJ113">
            <v>0</v>
          </cell>
          <cell r="AK113">
            <v>0</v>
          </cell>
        </row>
        <row r="114">
          <cell r="B114">
            <v>0</v>
          </cell>
          <cell r="C114">
            <v>0</v>
          </cell>
          <cell r="H114" t="str">
            <v>900</v>
          </cell>
          <cell r="I114" t="str">
            <v>101</v>
          </cell>
          <cell r="K114" t="str">
            <v>A/P</v>
          </cell>
          <cell r="O114">
            <v>0</v>
          </cell>
          <cell r="Q114">
            <v>0</v>
          </cell>
          <cell r="R114" t="str">
            <v>900-101-</v>
          </cell>
          <cell r="S114" t="str">
            <v>900-10</v>
          </cell>
          <cell r="T114">
            <v>0</v>
          </cell>
          <cell r="W114">
            <v>0</v>
          </cell>
          <cell r="AJ114">
            <v>0</v>
          </cell>
          <cell r="AK114">
            <v>0</v>
          </cell>
        </row>
        <row r="115">
          <cell r="B115">
            <v>0</v>
          </cell>
          <cell r="C115">
            <v>0</v>
          </cell>
          <cell r="H115" t="str">
            <v>900</v>
          </cell>
          <cell r="I115" t="str">
            <v>101</v>
          </cell>
          <cell r="K115" t="str">
            <v>A/P</v>
          </cell>
          <cell r="O115">
            <v>0</v>
          </cell>
          <cell r="Q115">
            <v>0</v>
          </cell>
          <cell r="R115" t="str">
            <v>900-101-</v>
          </cell>
          <cell r="S115" t="str">
            <v>900-10</v>
          </cell>
          <cell r="T115">
            <v>0</v>
          </cell>
          <cell r="W115">
            <v>0</v>
          </cell>
          <cell r="AJ115">
            <v>0</v>
          </cell>
          <cell r="AK115">
            <v>0</v>
          </cell>
        </row>
        <row r="116">
          <cell r="B116">
            <v>0</v>
          </cell>
          <cell r="C116">
            <v>0</v>
          </cell>
          <cell r="H116" t="str">
            <v>900</v>
          </cell>
          <cell r="I116" t="str">
            <v>101</v>
          </cell>
          <cell r="K116" t="str">
            <v>A/P</v>
          </cell>
          <cell r="O116">
            <v>0</v>
          </cell>
          <cell r="Q116">
            <v>0</v>
          </cell>
          <cell r="R116" t="str">
            <v>900-101-</v>
          </cell>
          <cell r="S116" t="str">
            <v>900-10</v>
          </cell>
          <cell r="T116">
            <v>0</v>
          </cell>
          <cell r="W116">
            <v>0</v>
          </cell>
          <cell r="AJ116">
            <v>0</v>
          </cell>
          <cell r="AK116">
            <v>0</v>
          </cell>
        </row>
        <row r="117">
          <cell r="B117">
            <v>0</v>
          </cell>
          <cell r="C117">
            <v>0</v>
          </cell>
          <cell r="H117" t="str">
            <v>900</v>
          </cell>
          <cell r="I117" t="str">
            <v>101</v>
          </cell>
          <cell r="K117" t="str">
            <v>A/P</v>
          </cell>
          <cell r="O117">
            <v>0</v>
          </cell>
          <cell r="Q117">
            <v>0</v>
          </cell>
          <cell r="R117" t="str">
            <v>900-101-</v>
          </cell>
          <cell r="S117" t="str">
            <v>900-10</v>
          </cell>
          <cell r="T117">
            <v>0</v>
          </cell>
          <cell r="W117">
            <v>0</v>
          </cell>
          <cell r="AJ117">
            <v>0</v>
          </cell>
          <cell r="AK117">
            <v>0</v>
          </cell>
        </row>
        <row r="118">
          <cell r="B118">
            <v>0</v>
          </cell>
          <cell r="C118">
            <v>0</v>
          </cell>
          <cell r="H118" t="str">
            <v>900</v>
          </cell>
          <cell r="I118" t="str">
            <v>101</v>
          </cell>
          <cell r="K118" t="str">
            <v>A/P</v>
          </cell>
          <cell r="O118">
            <v>0</v>
          </cell>
          <cell r="Q118">
            <v>0</v>
          </cell>
          <cell r="R118" t="str">
            <v>900-101-</v>
          </cell>
          <cell r="S118" t="str">
            <v>900-10</v>
          </cell>
          <cell r="T118">
            <v>0</v>
          </cell>
          <cell r="W118">
            <v>0</v>
          </cell>
          <cell r="AJ118">
            <v>0</v>
          </cell>
          <cell r="AK118">
            <v>0</v>
          </cell>
        </row>
        <row r="119">
          <cell r="B119">
            <v>0</v>
          </cell>
          <cell r="C119">
            <v>0</v>
          </cell>
          <cell r="H119" t="str">
            <v>900</v>
          </cell>
          <cell r="I119" t="str">
            <v>101</v>
          </cell>
          <cell r="K119" t="str">
            <v>A/P</v>
          </cell>
          <cell r="O119">
            <v>0</v>
          </cell>
          <cell r="Q119">
            <v>0</v>
          </cell>
          <cell r="R119" t="str">
            <v>900-101-</v>
          </cell>
          <cell r="S119" t="str">
            <v>900-10</v>
          </cell>
          <cell r="T119">
            <v>0</v>
          </cell>
          <cell r="W119">
            <v>0</v>
          </cell>
          <cell r="AJ119">
            <v>0</v>
          </cell>
          <cell r="AK119">
            <v>0</v>
          </cell>
        </row>
        <row r="120">
          <cell r="B120">
            <v>0</v>
          </cell>
          <cell r="C120">
            <v>0</v>
          </cell>
          <cell r="H120" t="str">
            <v>900</v>
          </cell>
          <cell r="I120" t="str">
            <v>101</v>
          </cell>
          <cell r="K120" t="str">
            <v>A/P</v>
          </cell>
          <cell r="O120">
            <v>0</v>
          </cell>
          <cell r="Q120">
            <v>0</v>
          </cell>
          <cell r="R120" t="str">
            <v>900-101-</v>
          </cell>
          <cell r="S120" t="str">
            <v>900-10</v>
          </cell>
          <cell r="T120">
            <v>0</v>
          </cell>
          <cell r="W120">
            <v>0</v>
          </cell>
          <cell r="AJ120">
            <v>0</v>
          </cell>
          <cell r="AK120">
            <v>0</v>
          </cell>
        </row>
        <row r="121">
          <cell r="B121">
            <v>0</v>
          </cell>
          <cell r="C121">
            <v>0</v>
          </cell>
          <cell r="H121" t="str">
            <v>900</v>
          </cell>
          <cell r="I121" t="str">
            <v>101</v>
          </cell>
          <cell r="K121" t="str">
            <v>A/P</v>
          </cell>
          <cell r="O121">
            <v>0</v>
          </cell>
          <cell r="Q121">
            <v>0</v>
          </cell>
          <cell r="R121" t="str">
            <v>900-101-</v>
          </cell>
          <cell r="S121" t="str">
            <v>900-10</v>
          </cell>
          <cell r="T121">
            <v>0</v>
          </cell>
          <cell r="W121">
            <v>0</v>
          </cell>
          <cell r="AJ121">
            <v>0</v>
          </cell>
          <cell r="AK121">
            <v>0</v>
          </cell>
        </row>
        <row r="122">
          <cell r="B122">
            <v>0</v>
          </cell>
          <cell r="C122">
            <v>0</v>
          </cell>
          <cell r="H122" t="str">
            <v>900</v>
          </cell>
          <cell r="I122" t="str">
            <v>101</v>
          </cell>
          <cell r="K122" t="str">
            <v>A/P</v>
          </cell>
          <cell r="O122">
            <v>0</v>
          </cell>
          <cell r="Q122">
            <v>0</v>
          </cell>
          <cell r="R122" t="str">
            <v>900-101-</v>
          </cell>
          <cell r="S122" t="str">
            <v>900-10</v>
          </cell>
          <cell r="T122">
            <v>0</v>
          </cell>
          <cell r="W122">
            <v>0</v>
          </cell>
          <cell r="AJ122">
            <v>0</v>
          </cell>
          <cell r="AK122">
            <v>0</v>
          </cell>
        </row>
        <row r="123">
          <cell r="B123">
            <v>0</v>
          </cell>
          <cell r="C123">
            <v>0</v>
          </cell>
          <cell r="H123" t="str">
            <v>900</v>
          </cell>
          <cell r="I123" t="str">
            <v>101</v>
          </cell>
          <cell r="K123" t="str">
            <v>A/P</v>
          </cell>
          <cell r="O123">
            <v>0</v>
          </cell>
          <cell r="Q123">
            <v>0</v>
          </cell>
          <cell r="R123" t="str">
            <v>900-101-</v>
          </cell>
          <cell r="S123" t="str">
            <v>900-10</v>
          </cell>
          <cell r="T123">
            <v>0</v>
          </cell>
          <cell r="W123">
            <v>0</v>
          </cell>
          <cell r="AJ123">
            <v>0</v>
          </cell>
          <cell r="AK123">
            <v>0</v>
          </cell>
        </row>
        <row r="124">
          <cell r="B124">
            <v>0</v>
          </cell>
          <cell r="C124">
            <v>0</v>
          </cell>
          <cell r="H124" t="str">
            <v>900</v>
          </cell>
          <cell r="I124" t="str">
            <v>101</v>
          </cell>
          <cell r="K124" t="str">
            <v>A/P</v>
          </cell>
          <cell r="O124">
            <v>0</v>
          </cell>
          <cell r="Q124">
            <v>0</v>
          </cell>
          <cell r="R124" t="str">
            <v>900-101-</v>
          </cell>
          <cell r="S124" t="str">
            <v>900-10</v>
          </cell>
          <cell r="T124">
            <v>0</v>
          </cell>
          <cell r="W124">
            <v>0</v>
          </cell>
          <cell r="AJ124">
            <v>0</v>
          </cell>
          <cell r="AK124">
            <v>0</v>
          </cell>
        </row>
        <row r="125">
          <cell r="B125">
            <v>0</v>
          </cell>
          <cell r="C125">
            <v>0</v>
          </cell>
          <cell r="H125" t="str">
            <v>900</v>
          </cell>
          <cell r="I125" t="str">
            <v>101</v>
          </cell>
          <cell r="K125" t="str">
            <v>A/P</v>
          </cell>
          <cell r="O125">
            <v>0</v>
          </cell>
          <cell r="Q125">
            <v>0</v>
          </cell>
          <cell r="R125" t="str">
            <v>900-101-</v>
          </cell>
          <cell r="S125" t="str">
            <v>900-10</v>
          </cell>
          <cell r="T125">
            <v>0</v>
          </cell>
          <cell r="W125">
            <v>0</v>
          </cell>
          <cell r="AJ125">
            <v>0</v>
          </cell>
          <cell r="AK125">
            <v>0</v>
          </cell>
        </row>
        <row r="126">
          <cell r="B126">
            <v>0</v>
          </cell>
          <cell r="C126">
            <v>0</v>
          </cell>
          <cell r="H126" t="str">
            <v>900</v>
          </cell>
          <cell r="I126" t="str">
            <v>101</v>
          </cell>
          <cell r="K126" t="str">
            <v>A/P</v>
          </cell>
          <cell r="O126">
            <v>0</v>
          </cell>
          <cell r="Q126">
            <v>0</v>
          </cell>
          <cell r="R126" t="str">
            <v>900-101-</v>
          </cell>
          <cell r="S126" t="str">
            <v>900-10</v>
          </cell>
          <cell r="T126">
            <v>0</v>
          </cell>
          <cell r="W126">
            <v>0</v>
          </cell>
          <cell r="AJ126">
            <v>0</v>
          </cell>
          <cell r="AK126">
            <v>0</v>
          </cell>
        </row>
        <row r="127">
          <cell r="B127">
            <v>0</v>
          </cell>
          <cell r="C127">
            <v>0</v>
          </cell>
          <cell r="H127" t="str">
            <v>900</v>
          </cell>
          <cell r="I127" t="str">
            <v>101</v>
          </cell>
          <cell r="K127" t="str">
            <v>A/P</v>
          </cell>
          <cell r="O127">
            <v>0</v>
          </cell>
          <cell r="Q127">
            <v>0</v>
          </cell>
          <cell r="R127" t="str">
            <v>900-101-</v>
          </cell>
          <cell r="S127" t="str">
            <v>900-10</v>
          </cell>
          <cell r="T127">
            <v>0</v>
          </cell>
          <cell r="W127">
            <v>0</v>
          </cell>
          <cell r="AJ127">
            <v>0</v>
          </cell>
          <cell r="AK127">
            <v>0</v>
          </cell>
        </row>
        <row r="128">
          <cell r="B128">
            <v>0</v>
          </cell>
          <cell r="C128">
            <v>0</v>
          </cell>
          <cell r="H128" t="str">
            <v>900</v>
          </cell>
          <cell r="I128" t="str">
            <v>101</v>
          </cell>
          <cell r="K128" t="str">
            <v>A/P</v>
          </cell>
          <cell r="O128">
            <v>0</v>
          </cell>
          <cell r="Q128">
            <v>0</v>
          </cell>
          <cell r="R128" t="str">
            <v>900-101-</v>
          </cell>
          <cell r="S128" t="str">
            <v>900-10</v>
          </cell>
          <cell r="T128">
            <v>0</v>
          </cell>
          <cell r="W128">
            <v>0</v>
          </cell>
          <cell r="AJ128">
            <v>0</v>
          </cell>
          <cell r="AK128">
            <v>0</v>
          </cell>
        </row>
        <row r="129">
          <cell r="B129">
            <v>0</v>
          </cell>
          <cell r="C129">
            <v>0</v>
          </cell>
          <cell r="H129" t="str">
            <v>900</v>
          </cell>
          <cell r="I129" t="str">
            <v>101</v>
          </cell>
          <cell r="K129" t="str">
            <v>A/P</v>
          </cell>
          <cell r="O129">
            <v>0</v>
          </cell>
          <cell r="Q129">
            <v>0</v>
          </cell>
          <cell r="R129" t="str">
            <v>900-101-</v>
          </cell>
          <cell r="S129" t="str">
            <v>900-10</v>
          </cell>
          <cell r="T129">
            <v>0</v>
          </cell>
          <cell r="W129">
            <v>0</v>
          </cell>
          <cell r="AJ129">
            <v>0</v>
          </cell>
          <cell r="AK129">
            <v>0</v>
          </cell>
        </row>
        <row r="130">
          <cell r="B130">
            <v>0</v>
          </cell>
          <cell r="C130">
            <v>0</v>
          </cell>
          <cell r="H130" t="str">
            <v>900</v>
          </cell>
          <cell r="I130" t="str">
            <v>101</v>
          </cell>
          <cell r="K130" t="str">
            <v>A/P</v>
          </cell>
          <cell r="O130">
            <v>0</v>
          </cell>
          <cell r="Q130">
            <v>0</v>
          </cell>
          <cell r="R130" t="str">
            <v>900-101-</v>
          </cell>
          <cell r="S130" t="str">
            <v>900-10</v>
          </cell>
          <cell r="T130">
            <v>0</v>
          </cell>
          <cell r="W130">
            <v>0</v>
          </cell>
          <cell r="AJ130">
            <v>0</v>
          </cell>
          <cell r="AK130">
            <v>0</v>
          </cell>
        </row>
        <row r="131">
          <cell r="B131">
            <v>0</v>
          </cell>
          <cell r="C131">
            <v>0</v>
          </cell>
          <cell r="H131" t="str">
            <v>900</v>
          </cell>
          <cell r="I131" t="str">
            <v>101</v>
          </cell>
          <cell r="K131" t="str">
            <v>A/P</v>
          </cell>
          <cell r="O131">
            <v>0</v>
          </cell>
          <cell r="Q131">
            <v>0</v>
          </cell>
          <cell r="R131" t="str">
            <v>900-101-</v>
          </cell>
          <cell r="S131" t="str">
            <v>900-10</v>
          </cell>
          <cell r="T131">
            <v>0</v>
          </cell>
          <cell r="W131">
            <v>0</v>
          </cell>
          <cell r="AJ131">
            <v>0</v>
          </cell>
          <cell r="AK131">
            <v>0</v>
          </cell>
        </row>
        <row r="132">
          <cell r="B132">
            <v>0</v>
          </cell>
          <cell r="C132">
            <v>0</v>
          </cell>
          <cell r="H132" t="str">
            <v>900</v>
          </cell>
          <cell r="I132" t="str">
            <v>101</v>
          </cell>
          <cell r="K132" t="str">
            <v>A/P</v>
          </cell>
          <cell r="O132">
            <v>0</v>
          </cell>
          <cell r="Q132">
            <v>0</v>
          </cell>
          <cell r="R132" t="str">
            <v>900-101-</v>
          </cell>
          <cell r="S132" t="str">
            <v>900-10</v>
          </cell>
          <cell r="T132">
            <v>0</v>
          </cell>
          <cell r="W132">
            <v>0</v>
          </cell>
          <cell r="AJ132">
            <v>0</v>
          </cell>
          <cell r="AK132">
            <v>0</v>
          </cell>
        </row>
        <row r="133">
          <cell r="B133">
            <v>0</v>
          </cell>
          <cell r="C133">
            <v>0</v>
          </cell>
          <cell r="H133" t="str">
            <v>900</v>
          </cell>
          <cell r="I133" t="str">
            <v>101</v>
          </cell>
          <cell r="K133" t="str">
            <v>A/P</v>
          </cell>
          <cell r="O133">
            <v>0</v>
          </cell>
          <cell r="Q133">
            <v>0</v>
          </cell>
          <cell r="R133" t="str">
            <v>900-101-</v>
          </cell>
          <cell r="S133" t="str">
            <v>900-10</v>
          </cell>
          <cell r="T133">
            <v>0</v>
          </cell>
          <cell r="W133">
            <v>0</v>
          </cell>
          <cell r="AJ133">
            <v>0</v>
          </cell>
          <cell r="AK133">
            <v>0</v>
          </cell>
        </row>
        <row r="134">
          <cell r="B134">
            <v>0</v>
          </cell>
          <cell r="C134">
            <v>0</v>
          </cell>
          <cell r="H134" t="str">
            <v>900</v>
          </cell>
          <cell r="I134" t="str">
            <v>101</v>
          </cell>
          <cell r="K134" t="str">
            <v>A/P</v>
          </cell>
          <cell r="O134">
            <v>0</v>
          </cell>
          <cell r="Q134">
            <v>0</v>
          </cell>
          <cell r="R134" t="str">
            <v>900-101-</v>
          </cell>
          <cell r="S134" t="str">
            <v>900-10</v>
          </cell>
          <cell r="T134">
            <v>0</v>
          </cell>
          <cell r="W134">
            <v>0</v>
          </cell>
          <cell r="AJ134">
            <v>0</v>
          </cell>
          <cell r="AK134">
            <v>0</v>
          </cell>
        </row>
        <row r="135">
          <cell r="B135">
            <v>0</v>
          </cell>
          <cell r="C135">
            <v>0</v>
          </cell>
          <cell r="H135" t="str">
            <v>900</v>
          </cell>
          <cell r="I135" t="str">
            <v>101</v>
          </cell>
          <cell r="K135" t="str">
            <v>A/P</v>
          </cell>
          <cell r="O135">
            <v>0</v>
          </cell>
          <cell r="Q135">
            <v>0</v>
          </cell>
          <cell r="R135" t="str">
            <v>900-101-</v>
          </cell>
          <cell r="S135" t="str">
            <v>900-10</v>
          </cell>
          <cell r="T135">
            <v>0</v>
          </cell>
          <cell r="W135">
            <v>0</v>
          </cell>
          <cell r="AJ135">
            <v>0</v>
          </cell>
          <cell r="AK135">
            <v>0</v>
          </cell>
        </row>
        <row r="136">
          <cell r="B136">
            <v>0</v>
          </cell>
          <cell r="C136">
            <v>0</v>
          </cell>
          <cell r="H136" t="str">
            <v>900</v>
          </cell>
          <cell r="I136" t="str">
            <v>101</v>
          </cell>
          <cell r="K136" t="str">
            <v>A/P</v>
          </cell>
          <cell r="O136">
            <v>0</v>
          </cell>
          <cell r="Q136">
            <v>0</v>
          </cell>
          <cell r="R136" t="str">
            <v>900-101-</v>
          </cell>
          <cell r="S136" t="str">
            <v>900-10</v>
          </cell>
          <cell r="T136">
            <v>0</v>
          </cell>
          <cell r="W136">
            <v>0</v>
          </cell>
          <cell r="AJ136">
            <v>0</v>
          </cell>
          <cell r="AK136">
            <v>0</v>
          </cell>
        </row>
        <row r="137">
          <cell r="B137">
            <v>0</v>
          </cell>
          <cell r="C137">
            <v>0</v>
          </cell>
          <cell r="H137" t="str">
            <v>900</v>
          </cell>
          <cell r="I137" t="str">
            <v>101</v>
          </cell>
          <cell r="K137" t="str">
            <v>A/P</v>
          </cell>
          <cell r="O137">
            <v>0</v>
          </cell>
          <cell r="Q137">
            <v>0</v>
          </cell>
          <cell r="R137" t="str">
            <v>900-101-</v>
          </cell>
          <cell r="S137" t="str">
            <v>900-10</v>
          </cell>
          <cell r="T137">
            <v>0</v>
          </cell>
          <cell r="W137">
            <v>0</v>
          </cell>
          <cell r="AJ137">
            <v>0</v>
          </cell>
          <cell r="AK137">
            <v>0</v>
          </cell>
        </row>
        <row r="138">
          <cell r="B138">
            <v>0</v>
          </cell>
          <cell r="C138">
            <v>0</v>
          </cell>
          <cell r="H138" t="str">
            <v>900</v>
          </cell>
          <cell r="I138" t="str">
            <v>101</v>
          </cell>
          <cell r="K138" t="str">
            <v>A/P</v>
          </cell>
          <cell r="O138">
            <v>0</v>
          </cell>
          <cell r="Q138">
            <v>0</v>
          </cell>
          <cell r="R138" t="str">
            <v>900-101-</v>
          </cell>
          <cell r="S138" t="str">
            <v>900-10</v>
          </cell>
          <cell r="T138">
            <v>0</v>
          </cell>
          <cell r="W138">
            <v>0</v>
          </cell>
          <cell r="AJ138">
            <v>0</v>
          </cell>
          <cell r="AK138">
            <v>0</v>
          </cell>
        </row>
        <row r="139">
          <cell r="B139">
            <v>0</v>
          </cell>
          <cell r="C139">
            <v>0</v>
          </cell>
          <cell r="H139" t="str">
            <v>900</v>
          </cell>
          <cell r="I139" t="str">
            <v>101</v>
          </cell>
          <cell r="K139" t="str">
            <v>A/P</v>
          </cell>
          <cell r="O139">
            <v>0</v>
          </cell>
          <cell r="Q139">
            <v>0</v>
          </cell>
          <cell r="R139" t="str">
            <v>900-101-</v>
          </cell>
          <cell r="S139" t="str">
            <v>900-10</v>
          </cell>
          <cell r="T139">
            <v>0</v>
          </cell>
          <cell r="W139">
            <v>0</v>
          </cell>
          <cell r="AJ139">
            <v>0</v>
          </cell>
          <cell r="AK139">
            <v>0</v>
          </cell>
        </row>
        <row r="140">
          <cell r="B140">
            <v>0</v>
          </cell>
          <cell r="C140">
            <v>0</v>
          </cell>
          <cell r="H140" t="str">
            <v>900</v>
          </cell>
          <cell r="I140" t="str">
            <v>101</v>
          </cell>
          <cell r="K140" t="str">
            <v>A/P</v>
          </cell>
          <cell r="O140">
            <v>0</v>
          </cell>
          <cell r="Q140">
            <v>0</v>
          </cell>
          <cell r="R140" t="str">
            <v>900-101-</v>
          </cell>
          <cell r="S140" t="str">
            <v>900-10</v>
          </cell>
          <cell r="T140">
            <v>0</v>
          </cell>
          <cell r="W140">
            <v>0</v>
          </cell>
          <cell r="AJ140">
            <v>0</v>
          </cell>
          <cell r="AK140">
            <v>0</v>
          </cell>
        </row>
        <row r="141">
          <cell r="B141">
            <v>0</v>
          </cell>
          <cell r="C141">
            <v>0</v>
          </cell>
          <cell r="H141" t="str">
            <v>900</v>
          </cell>
          <cell r="I141" t="str">
            <v>101</v>
          </cell>
          <cell r="K141" t="str">
            <v>A/P</v>
          </cell>
          <cell r="O141">
            <v>0</v>
          </cell>
          <cell r="Q141">
            <v>0</v>
          </cell>
          <cell r="R141" t="str">
            <v>900-101-</v>
          </cell>
          <cell r="S141" t="str">
            <v>900-10</v>
          </cell>
          <cell r="T141">
            <v>0</v>
          </cell>
          <cell r="W141">
            <v>0</v>
          </cell>
          <cell r="AJ141">
            <v>0</v>
          </cell>
          <cell r="AK141">
            <v>0</v>
          </cell>
        </row>
        <row r="142">
          <cell r="B142">
            <v>0</v>
          </cell>
          <cell r="C142">
            <v>0</v>
          </cell>
          <cell r="H142" t="str">
            <v>900</v>
          </cell>
          <cell r="I142" t="str">
            <v>101</v>
          </cell>
          <cell r="K142" t="str">
            <v>A/P</v>
          </cell>
          <cell r="O142">
            <v>0</v>
          </cell>
          <cell r="Q142">
            <v>0</v>
          </cell>
          <cell r="R142" t="str">
            <v>900-101-</v>
          </cell>
          <cell r="S142" t="str">
            <v>900-10</v>
          </cell>
          <cell r="T142">
            <v>0</v>
          </cell>
          <cell r="W142">
            <v>0</v>
          </cell>
          <cell r="AJ142">
            <v>0</v>
          </cell>
          <cell r="AK142">
            <v>0</v>
          </cell>
        </row>
        <row r="143">
          <cell r="B143">
            <v>0</v>
          </cell>
          <cell r="C143">
            <v>0</v>
          </cell>
          <cell r="H143" t="str">
            <v>900</v>
          </cell>
          <cell r="I143" t="str">
            <v>101</v>
          </cell>
          <cell r="K143" t="str">
            <v>A/P</v>
          </cell>
          <cell r="O143">
            <v>0</v>
          </cell>
          <cell r="Q143">
            <v>0</v>
          </cell>
          <cell r="R143" t="str">
            <v>900-101-</v>
          </cell>
          <cell r="S143" t="str">
            <v>900-10</v>
          </cell>
          <cell r="T143">
            <v>0</v>
          </cell>
          <cell r="W143">
            <v>0</v>
          </cell>
          <cell r="AJ143">
            <v>0</v>
          </cell>
          <cell r="AK143">
            <v>0</v>
          </cell>
        </row>
        <row r="144">
          <cell r="B144">
            <v>0</v>
          </cell>
          <cell r="C144">
            <v>0</v>
          </cell>
          <cell r="H144" t="str">
            <v>900</v>
          </cell>
          <cell r="I144" t="str">
            <v>101</v>
          </cell>
          <cell r="K144" t="str">
            <v>A/P</v>
          </cell>
          <cell r="O144">
            <v>0</v>
          </cell>
          <cell r="Q144">
            <v>0</v>
          </cell>
          <cell r="R144" t="str">
            <v>900-101-</v>
          </cell>
          <cell r="S144" t="str">
            <v>900-10</v>
          </cell>
          <cell r="T144">
            <v>0</v>
          </cell>
          <cell r="W144">
            <v>0</v>
          </cell>
          <cell r="AJ144">
            <v>0</v>
          </cell>
          <cell r="AK144">
            <v>0</v>
          </cell>
        </row>
        <row r="145">
          <cell r="B145">
            <v>0</v>
          </cell>
          <cell r="C145">
            <v>0</v>
          </cell>
          <cell r="H145" t="str">
            <v>900</v>
          </cell>
          <cell r="I145" t="str">
            <v>101</v>
          </cell>
          <cell r="K145" t="str">
            <v>A/P</v>
          </cell>
          <cell r="O145">
            <v>0</v>
          </cell>
          <cell r="Q145">
            <v>0</v>
          </cell>
          <cell r="R145" t="str">
            <v>900-101-</v>
          </cell>
          <cell r="S145" t="str">
            <v>900-10</v>
          </cell>
          <cell r="T145">
            <v>0</v>
          </cell>
          <cell r="W145">
            <v>0</v>
          </cell>
          <cell r="AJ145">
            <v>0</v>
          </cell>
          <cell r="AK145">
            <v>0</v>
          </cell>
        </row>
        <row r="146">
          <cell r="B146">
            <v>0</v>
          </cell>
          <cell r="C146">
            <v>0</v>
          </cell>
          <cell r="H146" t="str">
            <v>900</v>
          </cell>
          <cell r="I146" t="str">
            <v>101</v>
          </cell>
          <cell r="K146" t="str">
            <v>A/P</v>
          </cell>
          <cell r="O146">
            <v>0</v>
          </cell>
          <cell r="Q146">
            <v>0</v>
          </cell>
          <cell r="R146" t="str">
            <v>900-101-</v>
          </cell>
          <cell r="S146" t="str">
            <v>900-10</v>
          </cell>
          <cell r="T146">
            <v>0</v>
          </cell>
          <cell r="W146">
            <v>0</v>
          </cell>
          <cell r="AJ146">
            <v>0</v>
          </cell>
          <cell r="AK146">
            <v>0</v>
          </cell>
        </row>
        <row r="147">
          <cell r="B147">
            <v>0</v>
          </cell>
          <cell r="C147">
            <v>0</v>
          </cell>
          <cell r="H147" t="str">
            <v>900</v>
          </cell>
          <cell r="I147" t="str">
            <v>101</v>
          </cell>
          <cell r="K147" t="str">
            <v>A/P</v>
          </cell>
          <cell r="O147">
            <v>0</v>
          </cell>
          <cell r="Q147">
            <v>0</v>
          </cell>
          <cell r="R147" t="str">
            <v>900-101-</v>
          </cell>
          <cell r="S147" t="str">
            <v>900-10</v>
          </cell>
          <cell r="T147">
            <v>0</v>
          </cell>
          <cell r="W147">
            <v>0</v>
          </cell>
          <cell r="AJ147">
            <v>0</v>
          </cell>
          <cell r="AK147">
            <v>0</v>
          </cell>
        </row>
        <row r="148">
          <cell r="B148">
            <v>0</v>
          </cell>
          <cell r="C148">
            <v>0</v>
          </cell>
          <cell r="H148" t="str">
            <v>900</v>
          </cell>
          <cell r="I148" t="str">
            <v>101</v>
          </cell>
          <cell r="K148" t="str">
            <v>A/P</v>
          </cell>
          <cell r="O148">
            <v>0</v>
          </cell>
          <cell r="Q148">
            <v>0</v>
          </cell>
          <cell r="R148" t="str">
            <v>900-101-</v>
          </cell>
          <cell r="S148" t="str">
            <v>900-10</v>
          </cell>
          <cell r="T148">
            <v>0</v>
          </cell>
          <cell r="W148">
            <v>0</v>
          </cell>
          <cell r="AJ148">
            <v>0</v>
          </cell>
          <cell r="AK148">
            <v>0</v>
          </cell>
        </row>
        <row r="149">
          <cell r="B149">
            <v>0</v>
          </cell>
          <cell r="C149">
            <v>0</v>
          </cell>
          <cell r="H149" t="str">
            <v>900</v>
          </cell>
          <cell r="I149" t="str">
            <v>101</v>
          </cell>
          <cell r="K149" t="str">
            <v>A/P</v>
          </cell>
          <cell r="O149">
            <v>0</v>
          </cell>
          <cell r="Q149">
            <v>0</v>
          </cell>
          <cell r="R149" t="str">
            <v>900-101-</v>
          </cell>
          <cell r="S149" t="str">
            <v>900-10</v>
          </cell>
          <cell r="T149">
            <v>0</v>
          </cell>
          <cell r="W149">
            <v>0</v>
          </cell>
          <cell r="AJ149">
            <v>0</v>
          </cell>
          <cell r="AK149">
            <v>0</v>
          </cell>
        </row>
        <row r="150">
          <cell r="B150">
            <v>0</v>
          </cell>
          <cell r="C150">
            <v>0</v>
          </cell>
          <cell r="H150" t="str">
            <v>900</v>
          </cell>
          <cell r="I150" t="str">
            <v>101</v>
          </cell>
          <cell r="K150" t="str">
            <v>A/P</v>
          </cell>
          <cell r="O150">
            <v>0</v>
          </cell>
          <cell r="Q150">
            <v>0</v>
          </cell>
          <cell r="R150" t="str">
            <v>900-101-</v>
          </cell>
          <cell r="S150" t="str">
            <v>900-10</v>
          </cell>
          <cell r="T150">
            <v>0</v>
          </cell>
          <cell r="W150">
            <v>0</v>
          </cell>
          <cell r="AJ150">
            <v>0</v>
          </cell>
          <cell r="AK150">
            <v>0</v>
          </cell>
        </row>
        <row r="151">
          <cell r="B151">
            <v>0</v>
          </cell>
          <cell r="C151">
            <v>0</v>
          </cell>
          <cell r="H151" t="str">
            <v>900</v>
          </cell>
          <cell r="I151" t="str">
            <v>101</v>
          </cell>
          <cell r="K151" t="str">
            <v>A/P</v>
          </cell>
          <cell r="O151">
            <v>0</v>
          </cell>
          <cell r="Q151">
            <v>0</v>
          </cell>
          <cell r="R151" t="str">
            <v>900-101-</v>
          </cell>
          <cell r="S151" t="str">
            <v>900-10</v>
          </cell>
          <cell r="T151">
            <v>0</v>
          </cell>
          <cell r="W151">
            <v>0</v>
          </cell>
          <cell r="AJ151">
            <v>0</v>
          </cell>
          <cell r="AK151">
            <v>0</v>
          </cell>
        </row>
        <row r="152">
          <cell r="B152">
            <v>0</v>
          </cell>
          <cell r="C152">
            <v>0</v>
          </cell>
          <cell r="H152" t="str">
            <v>900</v>
          </cell>
          <cell r="I152" t="str">
            <v>101</v>
          </cell>
          <cell r="K152" t="str">
            <v>A/P</v>
          </cell>
          <cell r="O152">
            <v>0</v>
          </cell>
          <cell r="Q152">
            <v>0</v>
          </cell>
          <cell r="R152" t="str">
            <v>900-101-</v>
          </cell>
          <cell r="S152" t="str">
            <v>900-10</v>
          </cell>
          <cell r="T152">
            <v>0</v>
          </cell>
          <cell r="W152">
            <v>0</v>
          </cell>
          <cell r="AJ152">
            <v>0</v>
          </cell>
          <cell r="AK152">
            <v>0</v>
          </cell>
        </row>
        <row r="153">
          <cell r="B153">
            <v>0</v>
          </cell>
          <cell r="C153">
            <v>0</v>
          </cell>
          <cell r="H153" t="str">
            <v>900</v>
          </cell>
          <cell r="I153" t="str">
            <v>101</v>
          </cell>
          <cell r="K153" t="str">
            <v>A/P</v>
          </cell>
          <cell r="O153">
            <v>0</v>
          </cell>
          <cell r="Q153">
            <v>0</v>
          </cell>
          <cell r="R153" t="str">
            <v>900-101-</v>
          </cell>
          <cell r="S153" t="str">
            <v>900-10</v>
          </cell>
          <cell r="T153">
            <v>0</v>
          </cell>
          <cell r="W153">
            <v>0</v>
          </cell>
          <cell r="AJ153">
            <v>0</v>
          </cell>
          <cell r="AK153">
            <v>0</v>
          </cell>
        </row>
        <row r="154">
          <cell r="B154">
            <v>0</v>
          </cell>
          <cell r="C154">
            <v>0</v>
          </cell>
          <cell r="H154" t="str">
            <v>900</v>
          </cell>
          <cell r="I154" t="str">
            <v>101</v>
          </cell>
          <cell r="K154" t="str">
            <v>A/P</v>
          </cell>
          <cell r="O154">
            <v>0</v>
          </cell>
          <cell r="Q154">
            <v>0</v>
          </cell>
          <cell r="R154" t="str">
            <v>900-101-</v>
          </cell>
          <cell r="S154" t="str">
            <v>900-10</v>
          </cell>
          <cell r="T154">
            <v>0</v>
          </cell>
          <cell r="W154">
            <v>0</v>
          </cell>
          <cell r="AJ154">
            <v>0</v>
          </cell>
          <cell r="AK154">
            <v>0</v>
          </cell>
        </row>
        <row r="155">
          <cell r="B155">
            <v>0</v>
          </cell>
          <cell r="C155">
            <v>0</v>
          </cell>
          <cell r="H155" t="str">
            <v>900</v>
          </cell>
          <cell r="I155" t="str">
            <v>101</v>
          </cell>
          <cell r="K155" t="str">
            <v>A/P</v>
          </cell>
          <cell r="O155">
            <v>0</v>
          </cell>
          <cell r="Q155">
            <v>0</v>
          </cell>
          <cell r="R155" t="str">
            <v>900-101-</v>
          </cell>
          <cell r="S155" t="str">
            <v>900-10</v>
          </cell>
          <cell r="T155">
            <v>0</v>
          </cell>
          <cell r="W155">
            <v>0</v>
          </cell>
          <cell r="AJ155">
            <v>0</v>
          </cell>
          <cell r="AK155">
            <v>0</v>
          </cell>
        </row>
        <row r="156">
          <cell r="B156">
            <v>0</v>
          </cell>
          <cell r="C156">
            <v>0</v>
          </cell>
          <cell r="H156" t="str">
            <v>900</v>
          </cell>
          <cell r="I156" t="str">
            <v>101</v>
          </cell>
          <cell r="K156" t="str">
            <v>A/P</v>
          </cell>
          <cell r="O156">
            <v>0</v>
          </cell>
          <cell r="Q156">
            <v>0</v>
          </cell>
          <cell r="R156" t="str">
            <v>900-101-</v>
          </cell>
          <cell r="S156" t="str">
            <v>900-10</v>
          </cell>
          <cell r="T156">
            <v>0</v>
          </cell>
          <cell r="W156">
            <v>0</v>
          </cell>
          <cell r="AJ156">
            <v>0</v>
          </cell>
          <cell r="AK156">
            <v>0</v>
          </cell>
        </row>
        <row r="157">
          <cell r="B157">
            <v>0</v>
          </cell>
          <cell r="C157">
            <v>0</v>
          </cell>
          <cell r="H157" t="str">
            <v>900</v>
          </cell>
          <cell r="I157" t="str">
            <v>101</v>
          </cell>
          <cell r="K157" t="str">
            <v>A/P</v>
          </cell>
          <cell r="O157">
            <v>0</v>
          </cell>
          <cell r="Q157">
            <v>0</v>
          </cell>
          <cell r="R157" t="str">
            <v>900-101-</v>
          </cell>
          <cell r="S157" t="str">
            <v>900-10</v>
          </cell>
          <cell r="T157">
            <v>0</v>
          </cell>
          <cell r="W157">
            <v>0</v>
          </cell>
          <cell r="AJ157">
            <v>0</v>
          </cell>
          <cell r="AK157">
            <v>0</v>
          </cell>
        </row>
        <row r="158">
          <cell r="B158">
            <v>0</v>
          </cell>
          <cell r="C158">
            <v>0</v>
          </cell>
          <cell r="H158" t="str">
            <v>900</v>
          </cell>
          <cell r="I158" t="str">
            <v>101</v>
          </cell>
          <cell r="K158" t="str">
            <v>A/P</v>
          </cell>
          <cell r="O158">
            <v>0</v>
          </cell>
          <cell r="Q158">
            <v>0</v>
          </cell>
          <cell r="R158" t="str">
            <v>900-101-</v>
          </cell>
          <cell r="S158" t="str">
            <v>900-10</v>
          </cell>
          <cell r="T158">
            <v>0</v>
          </cell>
          <cell r="W158">
            <v>0</v>
          </cell>
          <cell r="AJ158">
            <v>0</v>
          </cell>
          <cell r="AK158">
            <v>0</v>
          </cell>
        </row>
        <row r="159">
          <cell r="B159">
            <v>0</v>
          </cell>
          <cell r="C159">
            <v>0</v>
          </cell>
          <cell r="H159" t="str">
            <v>900</v>
          </cell>
          <cell r="I159" t="str">
            <v>101</v>
          </cell>
          <cell r="K159" t="str">
            <v>A/P</v>
          </cell>
          <cell r="O159">
            <v>0</v>
          </cell>
          <cell r="Q159">
            <v>0</v>
          </cell>
          <cell r="R159" t="str">
            <v>900-101-</v>
          </cell>
          <cell r="S159" t="str">
            <v>900-10</v>
          </cell>
          <cell r="T159">
            <v>0</v>
          </cell>
          <cell r="W159">
            <v>0</v>
          </cell>
          <cell r="AJ159">
            <v>0</v>
          </cell>
          <cell r="AK159">
            <v>0</v>
          </cell>
        </row>
        <row r="160">
          <cell r="B160">
            <v>0</v>
          </cell>
          <cell r="C160">
            <v>0</v>
          </cell>
          <cell r="H160" t="str">
            <v>900</v>
          </cell>
          <cell r="I160" t="str">
            <v>101</v>
          </cell>
          <cell r="K160" t="str">
            <v>A/P</v>
          </cell>
          <cell r="O160">
            <v>0</v>
          </cell>
          <cell r="Q160">
            <v>0</v>
          </cell>
          <cell r="R160" t="str">
            <v>900-101-</v>
          </cell>
          <cell r="S160" t="str">
            <v>900-10</v>
          </cell>
          <cell r="T160">
            <v>0</v>
          </cell>
          <cell r="W160">
            <v>0</v>
          </cell>
          <cell r="AJ160">
            <v>0</v>
          </cell>
          <cell r="AK160">
            <v>0</v>
          </cell>
        </row>
        <row r="161">
          <cell r="B161">
            <v>0</v>
          </cell>
          <cell r="C161">
            <v>0</v>
          </cell>
          <cell r="H161" t="str">
            <v>900</v>
          </cell>
          <cell r="I161" t="str">
            <v>101</v>
          </cell>
          <cell r="K161" t="str">
            <v>A/P</v>
          </cell>
          <cell r="O161">
            <v>0</v>
          </cell>
          <cell r="Q161">
            <v>0</v>
          </cell>
          <cell r="R161" t="str">
            <v>900-101-</v>
          </cell>
          <cell r="S161" t="str">
            <v>900-10</v>
          </cell>
          <cell r="T161">
            <v>0</v>
          </cell>
          <cell r="W161">
            <v>0</v>
          </cell>
          <cell r="AJ161">
            <v>0</v>
          </cell>
          <cell r="AK161">
            <v>0</v>
          </cell>
        </row>
        <row r="162">
          <cell r="B162">
            <v>0</v>
          </cell>
          <cell r="C162">
            <v>0</v>
          </cell>
          <cell r="H162" t="str">
            <v>900</v>
          </cell>
          <cell r="I162" t="str">
            <v>101</v>
          </cell>
          <cell r="K162" t="str">
            <v>A/P</v>
          </cell>
          <cell r="O162">
            <v>0</v>
          </cell>
          <cell r="Q162">
            <v>0</v>
          </cell>
          <cell r="R162" t="str">
            <v>900-101-</v>
          </cell>
          <cell r="S162" t="str">
            <v>900-10</v>
          </cell>
          <cell r="T162">
            <v>0</v>
          </cell>
          <cell r="W162">
            <v>0</v>
          </cell>
          <cell r="AJ162">
            <v>0</v>
          </cell>
          <cell r="AK162">
            <v>0</v>
          </cell>
        </row>
        <row r="163">
          <cell r="B163">
            <v>0</v>
          </cell>
          <cell r="C163">
            <v>0</v>
          </cell>
          <cell r="H163" t="str">
            <v>900</v>
          </cell>
          <cell r="I163" t="str">
            <v>101</v>
          </cell>
          <cell r="K163" t="str">
            <v>A/P</v>
          </cell>
          <cell r="O163">
            <v>0</v>
          </cell>
          <cell r="Q163">
            <v>0</v>
          </cell>
          <cell r="R163" t="str">
            <v>900-101-</v>
          </cell>
          <cell r="S163" t="str">
            <v>900-10</v>
          </cell>
          <cell r="T163">
            <v>0</v>
          </cell>
          <cell r="W163">
            <v>0</v>
          </cell>
          <cell r="AJ163">
            <v>0</v>
          </cell>
          <cell r="AK163">
            <v>0</v>
          </cell>
        </row>
        <row r="164">
          <cell r="B164">
            <v>0</v>
          </cell>
          <cell r="C164">
            <v>0</v>
          </cell>
          <cell r="H164" t="str">
            <v>900</v>
          </cell>
          <cell r="I164" t="str">
            <v>101</v>
          </cell>
          <cell r="K164" t="str">
            <v>A/P</v>
          </cell>
          <cell r="O164">
            <v>0</v>
          </cell>
          <cell r="Q164">
            <v>0</v>
          </cell>
          <cell r="R164" t="str">
            <v>900-101-</v>
          </cell>
          <cell r="S164" t="str">
            <v>900-10</v>
          </cell>
          <cell r="T164">
            <v>0</v>
          </cell>
          <cell r="W164">
            <v>0</v>
          </cell>
          <cell r="AJ164">
            <v>0</v>
          </cell>
          <cell r="AK164">
            <v>0</v>
          </cell>
        </row>
        <row r="165">
          <cell r="B165">
            <v>0</v>
          </cell>
          <cell r="C165">
            <v>0</v>
          </cell>
          <cell r="H165" t="str">
            <v>900</v>
          </cell>
          <cell r="I165" t="str">
            <v>101</v>
          </cell>
          <cell r="K165" t="str">
            <v>A/P</v>
          </cell>
          <cell r="O165">
            <v>0</v>
          </cell>
          <cell r="Q165">
            <v>0</v>
          </cell>
          <cell r="R165" t="str">
            <v>900-101-</v>
          </cell>
          <cell r="S165" t="str">
            <v>900-10</v>
          </cell>
          <cell r="T165">
            <v>0</v>
          </cell>
          <cell r="W165">
            <v>0</v>
          </cell>
          <cell r="AJ165">
            <v>0</v>
          </cell>
          <cell r="AK165">
            <v>0</v>
          </cell>
        </row>
        <row r="166">
          <cell r="B166">
            <v>0</v>
          </cell>
          <cell r="C166">
            <v>0</v>
          </cell>
          <cell r="H166" t="str">
            <v>900</v>
          </cell>
          <cell r="I166" t="str">
            <v>101</v>
          </cell>
          <cell r="K166" t="str">
            <v>A/P</v>
          </cell>
          <cell r="O166">
            <v>0</v>
          </cell>
          <cell r="Q166">
            <v>0</v>
          </cell>
          <cell r="R166" t="str">
            <v>900-101-</v>
          </cell>
          <cell r="S166" t="str">
            <v>900-10</v>
          </cell>
          <cell r="T166">
            <v>0</v>
          </cell>
          <cell r="W166">
            <v>0</v>
          </cell>
          <cell r="AJ166">
            <v>0</v>
          </cell>
          <cell r="AK166">
            <v>0</v>
          </cell>
        </row>
        <row r="167">
          <cell r="B167">
            <v>0</v>
          </cell>
          <cell r="C167">
            <v>0</v>
          </cell>
          <cell r="H167" t="str">
            <v>900</v>
          </cell>
          <cell r="I167" t="str">
            <v>101</v>
          </cell>
          <cell r="K167" t="str">
            <v>A/P</v>
          </cell>
          <cell r="O167">
            <v>0</v>
          </cell>
          <cell r="Q167">
            <v>0</v>
          </cell>
          <cell r="R167" t="str">
            <v>900-101-</v>
          </cell>
          <cell r="S167" t="str">
            <v>900-10</v>
          </cell>
          <cell r="T167">
            <v>0</v>
          </cell>
          <cell r="W167">
            <v>0</v>
          </cell>
          <cell r="AJ167">
            <v>0</v>
          </cell>
          <cell r="AK167">
            <v>0</v>
          </cell>
        </row>
        <row r="168">
          <cell r="B168">
            <v>0</v>
          </cell>
          <cell r="C168">
            <v>0</v>
          </cell>
          <cell r="H168" t="str">
            <v>900</v>
          </cell>
          <cell r="I168" t="str">
            <v>101</v>
          </cell>
          <cell r="K168" t="str">
            <v>A/P</v>
          </cell>
          <cell r="O168">
            <v>0</v>
          </cell>
          <cell r="Q168">
            <v>0</v>
          </cell>
          <cell r="R168" t="str">
            <v>900-101-</v>
          </cell>
          <cell r="S168" t="str">
            <v>900-10</v>
          </cell>
          <cell r="T168">
            <v>0</v>
          </cell>
          <cell r="W168">
            <v>0</v>
          </cell>
          <cell r="AJ168">
            <v>0</v>
          </cell>
          <cell r="AK168">
            <v>0</v>
          </cell>
        </row>
        <row r="169">
          <cell r="B169">
            <v>0</v>
          </cell>
          <cell r="C169">
            <v>0</v>
          </cell>
          <cell r="H169" t="str">
            <v>900</v>
          </cell>
          <cell r="I169" t="str">
            <v>101</v>
          </cell>
          <cell r="K169" t="str">
            <v>A/P</v>
          </cell>
          <cell r="O169">
            <v>0</v>
          </cell>
          <cell r="Q169">
            <v>0</v>
          </cell>
          <cell r="R169" t="str">
            <v>900-101-</v>
          </cell>
          <cell r="S169" t="str">
            <v>900-10</v>
          </cell>
          <cell r="T169">
            <v>0</v>
          </cell>
          <cell r="W169">
            <v>0</v>
          </cell>
          <cell r="AJ169">
            <v>0</v>
          </cell>
          <cell r="AK169">
            <v>0</v>
          </cell>
        </row>
        <row r="170">
          <cell r="B170">
            <v>0</v>
          </cell>
          <cell r="C170">
            <v>0</v>
          </cell>
          <cell r="H170" t="str">
            <v>900</v>
          </cell>
          <cell r="I170" t="str">
            <v>101</v>
          </cell>
          <cell r="K170" t="str">
            <v>A/P</v>
          </cell>
          <cell r="O170">
            <v>0</v>
          </cell>
          <cell r="Q170">
            <v>0</v>
          </cell>
          <cell r="R170" t="str">
            <v>900-101-</v>
          </cell>
          <cell r="S170" t="str">
            <v>900-10</v>
          </cell>
          <cell r="T170">
            <v>0</v>
          </cell>
          <cell r="W170">
            <v>0</v>
          </cell>
          <cell r="AJ170">
            <v>0</v>
          </cell>
          <cell r="AK170">
            <v>0</v>
          </cell>
        </row>
        <row r="171">
          <cell r="B171">
            <v>0</v>
          </cell>
          <cell r="C171">
            <v>0</v>
          </cell>
          <cell r="H171" t="str">
            <v>900</v>
          </cell>
          <cell r="I171" t="str">
            <v>101</v>
          </cell>
          <cell r="K171" t="str">
            <v>A/P</v>
          </cell>
          <cell r="O171">
            <v>0</v>
          </cell>
          <cell r="Q171">
            <v>0</v>
          </cell>
          <cell r="R171" t="str">
            <v>900-101-</v>
          </cell>
          <cell r="S171" t="str">
            <v>900-10</v>
          </cell>
          <cell r="T171">
            <v>0</v>
          </cell>
          <cell r="W171">
            <v>0</v>
          </cell>
          <cell r="AJ171">
            <v>0</v>
          </cell>
          <cell r="AK171">
            <v>0</v>
          </cell>
        </row>
        <row r="172">
          <cell r="B172">
            <v>0</v>
          </cell>
          <cell r="C172">
            <v>0</v>
          </cell>
          <cell r="H172" t="str">
            <v>900</v>
          </cell>
          <cell r="I172" t="str">
            <v>101</v>
          </cell>
          <cell r="K172" t="str">
            <v>A/P</v>
          </cell>
          <cell r="O172">
            <v>0</v>
          </cell>
          <cell r="Q172">
            <v>0</v>
          </cell>
          <cell r="R172" t="str">
            <v>900-101-</v>
          </cell>
          <cell r="S172" t="str">
            <v>900-10</v>
          </cell>
          <cell r="T172">
            <v>0</v>
          </cell>
          <cell r="W172">
            <v>0</v>
          </cell>
          <cell r="AJ172">
            <v>0</v>
          </cell>
          <cell r="AK172">
            <v>0</v>
          </cell>
        </row>
        <row r="173">
          <cell r="B173">
            <v>0</v>
          </cell>
          <cell r="C173">
            <v>0</v>
          </cell>
          <cell r="H173" t="str">
            <v>900</v>
          </cell>
          <cell r="I173" t="str">
            <v>101</v>
          </cell>
          <cell r="K173" t="str">
            <v>A/P</v>
          </cell>
          <cell r="O173">
            <v>0</v>
          </cell>
          <cell r="Q173">
            <v>0</v>
          </cell>
          <cell r="R173" t="str">
            <v>900-101-</v>
          </cell>
          <cell r="S173" t="str">
            <v>900-10</v>
          </cell>
          <cell r="T173">
            <v>0</v>
          </cell>
          <cell r="W173">
            <v>0</v>
          </cell>
          <cell r="AJ173">
            <v>0</v>
          </cell>
          <cell r="AK173">
            <v>0</v>
          </cell>
        </row>
        <row r="174">
          <cell r="B174">
            <v>0</v>
          </cell>
          <cell r="C174">
            <v>0</v>
          </cell>
          <cell r="H174" t="str">
            <v>900</v>
          </cell>
          <cell r="I174" t="str">
            <v>101</v>
          </cell>
          <cell r="K174" t="str">
            <v>A/P</v>
          </cell>
          <cell r="O174">
            <v>0</v>
          </cell>
          <cell r="Q174">
            <v>0</v>
          </cell>
          <cell r="R174" t="str">
            <v>900-101-</v>
          </cell>
          <cell r="S174" t="str">
            <v>900-10</v>
          </cell>
          <cell r="T174">
            <v>0</v>
          </cell>
          <cell r="W174">
            <v>0</v>
          </cell>
          <cell r="AJ174">
            <v>0</v>
          </cell>
          <cell r="AK174">
            <v>0</v>
          </cell>
        </row>
        <row r="175">
          <cell r="B175">
            <v>0</v>
          </cell>
          <cell r="C175">
            <v>0</v>
          </cell>
          <cell r="H175" t="str">
            <v>900</v>
          </cell>
          <cell r="I175" t="str">
            <v>101</v>
          </cell>
          <cell r="K175" t="str">
            <v>A/P</v>
          </cell>
          <cell r="O175">
            <v>0</v>
          </cell>
          <cell r="Q175">
            <v>0</v>
          </cell>
          <cell r="R175" t="str">
            <v>900-101-</v>
          </cell>
          <cell r="S175" t="str">
            <v>900-10</v>
          </cell>
          <cell r="T175">
            <v>0</v>
          </cell>
          <cell r="W175">
            <v>0</v>
          </cell>
          <cell r="AJ175">
            <v>0</v>
          </cell>
          <cell r="AK175">
            <v>0</v>
          </cell>
        </row>
        <row r="176">
          <cell r="B176">
            <v>0</v>
          </cell>
          <cell r="C176">
            <v>0</v>
          </cell>
          <cell r="H176" t="str">
            <v>900</v>
          </cell>
          <cell r="I176" t="str">
            <v>101</v>
          </cell>
          <cell r="K176" t="str">
            <v>A/P</v>
          </cell>
          <cell r="O176">
            <v>0</v>
          </cell>
          <cell r="Q176">
            <v>0</v>
          </cell>
          <cell r="R176" t="str">
            <v>900-101-</v>
          </cell>
          <cell r="S176" t="str">
            <v>900-10</v>
          </cell>
          <cell r="T176">
            <v>0</v>
          </cell>
          <cell r="W176">
            <v>0</v>
          </cell>
          <cell r="AJ176">
            <v>0</v>
          </cell>
          <cell r="AK176">
            <v>0</v>
          </cell>
        </row>
        <row r="177">
          <cell r="B177">
            <v>0</v>
          </cell>
          <cell r="C177">
            <v>0</v>
          </cell>
          <cell r="H177" t="str">
            <v>900</v>
          </cell>
          <cell r="I177" t="str">
            <v>101</v>
          </cell>
          <cell r="K177" t="str">
            <v>A/P</v>
          </cell>
          <cell r="O177">
            <v>0</v>
          </cell>
          <cell r="Q177">
            <v>0</v>
          </cell>
          <cell r="R177" t="str">
            <v>900-101-</v>
          </cell>
          <cell r="S177" t="str">
            <v>900-10</v>
          </cell>
          <cell r="T177">
            <v>0</v>
          </cell>
          <cell r="W177">
            <v>0</v>
          </cell>
          <cell r="AJ177">
            <v>0</v>
          </cell>
          <cell r="AK177">
            <v>0</v>
          </cell>
        </row>
        <row r="178">
          <cell r="B178">
            <v>0</v>
          </cell>
          <cell r="C178">
            <v>0</v>
          </cell>
          <cell r="H178" t="str">
            <v>900</v>
          </cell>
          <cell r="I178" t="str">
            <v>101</v>
          </cell>
          <cell r="K178" t="str">
            <v>A/P</v>
          </cell>
          <cell r="O178">
            <v>0</v>
          </cell>
          <cell r="Q178">
            <v>0</v>
          </cell>
          <cell r="R178" t="str">
            <v>900-101-</v>
          </cell>
          <cell r="S178" t="str">
            <v>900-10</v>
          </cell>
          <cell r="T178">
            <v>0</v>
          </cell>
          <cell r="W178">
            <v>0</v>
          </cell>
          <cell r="AJ178">
            <v>0</v>
          </cell>
          <cell r="AK178">
            <v>0</v>
          </cell>
        </row>
        <row r="179">
          <cell r="B179">
            <v>0</v>
          </cell>
          <cell r="C179">
            <v>0</v>
          </cell>
          <cell r="H179" t="str">
            <v>900</v>
          </cell>
          <cell r="I179" t="str">
            <v>101</v>
          </cell>
          <cell r="K179" t="str">
            <v>A/P</v>
          </cell>
          <cell r="O179">
            <v>0</v>
          </cell>
          <cell r="Q179">
            <v>0</v>
          </cell>
          <cell r="R179" t="str">
            <v>900-101-</v>
          </cell>
          <cell r="S179" t="str">
            <v>900-10</v>
          </cell>
          <cell r="T179">
            <v>0</v>
          </cell>
          <cell r="W179">
            <v>0</v>
          </cell>
          <cell r="AJ179">
            <v>0</v>
          </cell>
          <cell r="AK179">
            <v>0</v>
          </cell>
        </row>
        <row r="180">
          <cell r="B180">
            <v>0</v>
          </cell>
          <cell r="C180">
            <v>0</v>
          </cell>
          <cell r="H180" t="str">
            <v>900</v>
          </cell>
          <cell r="I180" t="str">
            <v>101</v>
          </cell>
          <cell r="K180" t="str">
            <v>A/P</v>
          </cell>
          <cell r="O180">
            <v>0</v>
          </cell>
          <cell r="Q180">
            <v>0</v>
          </cell>
          <cell r="R180" t="str">
            <v>900-101-</v>
          </cell>
          <cell r="S180" t="str">
            <v>900-10</v>
          </cell>
          <cell r="T180">
            <v>0</v>
          </cell>
          <cell r="W180">
            <v>0</v>
          </cell>
          <cell r="AJ180">
            <v>0</v>
          </cell>
          <cell r="AK180">
            <v>0</v>
          </cell>
        </row>
        <row r="181">
          <cell r="B181">
            <v>0</v>
          </cell>
          <cell r="C181">
            <v>0</v>
          </cell>
          <cell r="H181" t="str">
            <v>900</v>
          </cell>
          <cell r="I181" t="str">
            <v>101</v>
          </cell>
          <cell r="K181" t="str">
            <v>A/P</v>
          </cell>
          <cell r="O181">
            <v>0</v>
          </cell>
          <cell r="Q181">
            <v>0</v>
          </cell>
          <cell r="R181" t="str">
            <v>900-101-</v>
          </cell>
          <cell r="S181" t="str">
            <v>900-10</v>
          </cell>
          <cell r="T181">
            <v>0</v>
          </cell>
          <cell r="W181">
            <v>0</v>
          </cell>
          <cell r="AJ181">
            <v>0</v>
          </cell>
          <cell r="AK181">
            <v>0</v>
          </cell>
        </row>
        <row r="182">
          <cell r="B182">
            <v>0</v>
          </cell>
          <cell r="C182">
            <v>0</v>
          </cell>
          <cell r="H182" t="str">
            <v>900</v>
          </cell>
          <cell r="I182" t="str">
            <v>101</v>
          </cell>
          <cell r="K182" t="str">
            <v>A/P</v>
          </cell>
          <cell r="O182">
            <v>0</v>
          </cell>
          <cell r="Q182">
            <v>0</v>
          </cell>
          <cell r="R182" t="str">
            <v>900-101-</v>
          </cell>
          <cell r="S182" t="str">
            <v>900-10</v>
          </cell>
          <cell r="T182">
            <v>0</v>
          </cell>
          <cell r="W182">
            <v>0</v>
          </cell>
          <cell r="AJ182">
            <v>0</v>
          </cell>
          <cell r="AK182">
            <v>0</v>
          </cell>
        </row>
        <row r="183">
          <cell r="B183">
            <v>0</v>
          </cell>
          <cell r="C183">
            <v>0</v>
          </cell>
          <cell r="H183" t="str">
            <v>900</v>
          </cell>
          <cell r="I183" t="str">
            <v>101</v>
          </cell>
          <cell r="K183" t="str">
            <v>A/P</v>
          </cell>
          <cell r="O183">
            <v>0</v>
          </cell>
          <cell r="Q183">
            <v>0</v>
          </cell>
          <cell r="R183" t="str">
            <v>900-101-</v>
          </cell>
          <cell r="S183" t="str">
            <v>900-10</v>
          </cell>
          <cell r="T183">
            <v>0</v>
          </cell>
          <cell r="W183">
            <v>0</v>
          </cell>
          <cell r="AJ183">
            <v>0</v>
          </cell>
          <cell r="AK183">
            <v>0</v>
          </cell>
        </row>
        <row r="184">
          <cell r="B184">
            <v>0</v>
          </cell>
          <cell r="C184">
            <v>0</v>
          </cell>
          <cell r="H184" t="str">
            <v>900</v>
          </cell>
          <cell r="I184" t="str">
            <v>101</v>
          </cell>
          <cell r="K184" t="str">
            <v>A/P</v>
          </cell>
          <cell r="O184">
            <v>0</v>
          </cell>
          <cell r="Q184">
            <v>0</v>
          </cell>
          <cell r="R184" t="str">
            <v>900-101-</v>
          </cell>
          <cell r="S184" t="str">
            <v>900-10</v>
          </cell>
          <cell r="T184">
            <v>0</v>
          </cell>
          <cell r="W184">
            <v>0</v>
          </cell>
          <cell r="AJ184">
            <v>0</v>
          </cell>
          <cell r="AK184">
            <v>0</v>
          </cell>
        </row>
        <row r="185">
          <cell r="B185">
            <v>0</v>
          </cell>
          <cell r="C185">
            <v>0</v>
          </cell>
          <cell r="H185" t="str">
            <v>900</v>
          </cell>
          <cell r="I185" t="str">
            <v>101</v>
          </cell>
          <cell r="K185" t="str">
            <v>A/P</v>
          </cell>
          <cell r="O185">
            <v>0</v>
          </cell>
          <cell r="Q185">
            <v>0</v>
          </cell>
          <cell r="R185" t="str">
            <v>900-101-</v>
          </cell>
          <cell r="S185" t="str">
            <v>900-10</v>
          </cell>
          <cell r="T185">
            <v>0</v>
          </cell>
          <cell r="W185">
            <v>0</v>
          </cell>
          <cell r="AJ185">
            <v>0</v>
          </cell>
          <cell r="AK185">
            <v>0</v>
          </cell>
        </row>
        <row r="186">
          <cell r="B186">
            <v>0</v>
          </cell>
          <cell r="C186">
            <v>0</v>
          </cell>
          <cell r="H186" t="str">
            <v>900</v>
          </cell>
          <cell r="I186" t="str">
            <v>101</v>
          </cell>
          <cell r="K186" t="str">
            <v>A/P</v>
          </cell>
          <cell r="O186">
            <v>0</v>
          </cell>
          <cell r="Q186">
            <v>0</v>
          </cell>
          <cell r="R186" t="str">
            <v>900-101-</v>
          </cell>
          <cell r="S186" t="str">
            <v>900-10</v>
          </cell>
          <cell r="T186">
            <v>0</v>
          </cell>
          <cell r="W186">
            <v>0</v>
          </cell>
          <cell r="AJ186">
            <v>0</v>
          </cell>
          <cell r="AK186">
            <v>0</v>
          </cell>
        </row>
        <row r="187">
          <cell r="B187">
            <v>0</v>
          </cell>
          <cell r="C187">
            <v>0</v>
          </cell>
          <cell r="H187" t="str">
            <v>900</v>
          </cell>
          <cell r="I187" t="str">
            <v>101</v>
          </cell>
          <cell r="K187" t="str">
            <v>A/P</v>
          </cell>
          <cell r="O187">
            <v>0</v>
          </cell>
          <cell r="Q187">
            <v>0</v>
          </cell>
          <cell r="R187" t="str">
            <v>900-101-</v>
          </cell>
          <cell r="S187" t="str">
            <v>900-10</v>
          </cell>
          <cell r="T187">
            <v>0</v>
          </cell>
          <cell r="W187">
            <v>0</v>
          </cell>
          <cell r="AJ187">
            <v>0</v>
          </cell>
          <cell r="AK187">
            <v>0</v>
          </cell>
        </row>
        <row r="188">
          <cell r="B188">
            <v>0</v>
          </cell>
          <cell r="C188">
            <v>0</v>
          </cell>
          <cell r="H188" t="str">
            <v>900</v>
          </cell>
          <cell r="I188" t="str">
            <v>101</v>
          </cell>
          <cell r="K188" t="str">
            <v>A/P</v>
          </cell>
          <cell r="O188">
            <v>0</v>
          </cell>
          <cell r="Q188">
            <v>0</v>
          </cell>
          <cell r="R188" t="str">
            <v>900-101-</v>
          </cell>
          <cell r="S188" t="str">
            <v>900-10</v>
          </cell>
          <cell r="T188">
            <v>0</v>
          </cell>
          <cell r="W188">
            <v>0</v>
          </cell>
          <cell r="AJ188">
            <v>0</v>
          </cell>
          <cell r="AK188">
            <v>0</v>
          </cell>
        </row>
        <row r="189">
          <cell r="B189">
            <v>0</v>
          </cell>
          <cell r="C189">
            <v>0</v>
          </cell>
          <cell r="H189" t="str">
            <v>900</v>
          </cell>
          <cell r="I189" t="str">
            <v>101</v>
          </cell>
          <cell r="K189" t="str">
            <v>A/P</v>
          </cell>
          <cell r="O189">
            <v>0</v>
          </cell>
          <cell r="Q189">
            <v>0</v>
          </cell>
          <cell r="R189" t="str">
            <v>900-101-</v>
          </cell>
          <cell r="S189" t="str">
            <v>900-10</v>
          </cell>
          <cell r="T189">
            <v>0</v>
          </cell>
          <cell r="W189">
            <v>0</v>
          </cell>
          <cell r="AJ189">
            <v>0</v>
          </cell>
          <cell r="AK189">
            <v>0</v>
          </cell>
        </row>
        <row r="190">
          <cell r="B190">
            <v>0</v>
          </cell>
          <cell r="C190">
            <v>0</v>
          </cell>
          <cell r="H190" t="str">
            <v>900</v>
          </cell>
          <cell r="I190" t="str">
            <v>101</v>
          </cell>
          <cell r="K190" t="str">
            <v>A/P</v>
          </cell>
          <cell r="O190">
            <v>0</v>
          </cell>
          <cell r="Q190">
            <v>0</v>
          </cell>
          <cell r="R190" t="str">
            <v>900-101-</v>
          </cell>
          <cell r="S190" t="str">
            <v>900-10</v>
          </cell>
          <cell r="T190">
            <v>0</v>
          </cell>
          <cell r="W190">
            <v>0</v>
          </cell>
          <cell r="AJ190">
            <v>0</v>
          </cell>
          <cell r="AK190">
            <v>0</v>
          </cell>
        </row>
        <row r="191">
          <cell r="B191">
            <v>0</v>
          </cell>
          <cell r="C191">
            <v>0</v>
          </cell>
          <cell r="H191" t="str">
            <v>900</v>
          </cell>
          <cell r="I191" t="str">
            <v>101</v>
          </cell>
          <cell r="K191" t="str">
            <v>A/P</v>
          </cell>
          <cell r="O191">
            <v>0</v>
          </cell>
          <cell r="Q191">
            <v>0</v>
          </cell>
          <cell r="R191" t="str">
            <v>900-101-</v>
          </cell>
          <cell r="S191" t="str">
            <v>900-10</v>
          </cell>
          <cell r="T191">
            <v>0</v>
          </cell>
          <cell r="W191">
            <v>0</v>
          </cell>
          <cell r="AJ191">
            <v>0</v>
          </cell>
          <cell r="AK191">
            <v>0</v>
          </cell>
        </row>
        <row r="192">
          <cell r="B192">
            <v>0</v>
          </cell>
          <cell r="C192">
            <v>0</v>
          </cell>
          <cell r="H192" t="str">
            <v>900</v>
          </cell>
          <cell r="I192" t="str">
            <v>101</v>
          </cell>
          <cell r="K192" t="str">
            <v>A/P</v>
          </cell>
          <cell r="O192">
            <v>0</v>
          </cell>
          <cell r="Q192">
            <v>0</v>
          </cell>
          <cell r="R192" t="str">
            <v>900-101-</v>
          </cell>
          <cell r="S192" t="str">
            <v>900-10</v>
          </cell>
          <cell r="T192">
            <v>0</v>
          </cell>
          <cell r="W192">
            <v>0</v>
          </cell>
          <cell r="AJ192">
            <v>0</v>
          </cell>
          <cell r="AK192">
            <v>0</v>
          </cell>
        </row>
        <row r="193">
          <cell r="B193">
            <v>0</v>
          </cell>
          <cell r="C193">
            <v>0</v>
          </cell>
          <cell r="H193" t="str">
            <v>900</v>
          </cell>
          <cell r="I193" t="str">
            <v>101</v>
          </cell>
          <cell r="K193" t="str">
            <v>A/P</v>
          </cell>
          <cell r="O193">
            <v>0</v>
          </cell>
          <cell r="Q193">
            <v>0</v>
          </cell>
          <cell r="R193" t="str">
            <v>900-101-</v>
          </cell>
          <cell r="S193" t="str">
            <v>900-10</v>
          </cell>
          <cell r="T193">
            <v>0</v>
          </cell>
          <cell r="W193">
            <v>0</v>
          </cell>
          <cell r="AJ193">
            <v>0</v>
          </cell>
          <cell r="AK193">
            <v>0</v>
          </cell>
        </row>
        <row r="194">
          <cell r="B194">
            <v>0</v>
          </cell>
          <cell r="C194">
            <v>0</v>
          </cell>
          <cell r="H194" t="str">
            <v>900</v>
          </cell>
          <cell r="I194" t="str">
            <v>101</v>
          </cell>
          <cell r="K194" t="str">
            <v>A/P</v>
          </cell>
          <cell r="O194">
            <v>0</v>
          </cell>
          <cell r="Q194">
            <v>0</v>
          </cell>
          <cell r="R194" t="str">
            <v>900-101-</v>
          </cell>
          <cell r="S194" t="str">
            <v>900-10</v>
          </cell>
          <cell r="T194">
            <v>0</v>
          </cell>
          <cell r="W194">
            <v>0</v>
          </cell>
          <cell r="AJ194">
            <v>0</v>
          </cell>
          <cell r="AK194">
            <v>0</v>
          </cell>
        </row>
        <row r="195">
          <cell r="B195">
            <v>0</v>
          </cell>
          <cell r="C195">
            <v>0</v>
          </cell>
          <cell r="H195" t="str">
            <v>900</v>
          </cell>
          <cell r="I195" t="str">
            <v>101</v>
          </cell>
          <cell r="K195" t="str">
            <v>A/P</v>
          </cell>
          <cell r="O195">
            <v>0</v>
          </cell>
          <cell r="Q195">
            <v>0</v>
          </cell>
          <cell r="R195" t="str">
            <v>900-101-</v>
          </cell>
          <cell r="S195" t="str">
            <v>900-10</v>
          </cell>
          <cell r="T195">
            <v>0</v>
          </cell>
          <cell r="W195">
            <v>0</v>
          </cell>
          <cell r="AJ195">
            <v>0</v>
          </cell>
          <cell r="AK195">
            <v>0</v>
          </cell>
        </row>
        <row r="196">
          <cell r="B196">
            <v>0</v>
          </cell>
          <cell r="C196">
            <v>0</v>
          </cell>
          <cell r="H196" t="str">
            <v>900</v>
          </cell>
          <cell r="I196" t="str">
            <v>101</v>
          </cell>
          <cell r="K196" t="str">
            <v>A/P</v>
          </cell>
          <cell r="O196">
            <v>0</v>
          </cell>
          <cell r="Q196">
            <v>0</v>
          </cell>
          <cell r="R196" t="str">
            <v>900-101-</v>
          </cell>
          <cell r="S196" t="str">
            <v>900-10</v>
          </cell>
          <cell r="T196">
            <v>0</v>
          </cell>
          <cell r="W196">
            <v>0</v>
          </cell>
          <cell r="AJ196">
            <v>0</v>
          </cell>
          <cell r="AK196">
            <v>0</v>
          </cell>
        </row>
        <row r="197">
          <cell r="B197">
            <v>0</v>
          </cell>
          <cell r="C197">
            <v>0</v>
          </cell>
          <cell r="H197" t="str">
            <v>900</v>
          </cell>
          <cell r="I197" t="str">
            <v>101</v>
          </cell>
          <cell r="K197" t="str">
            <v>A/P</v>
          </cell>
          <cell r="O197">
            <v>0</v>
          </cell>
          <cell r="Q197">
            <v>0</v>
          </cell>
          <cell r="R197" t="str">
            <v>900-101-</v>
          </cell>
          <cell r="S197" t="str">
            <v>900-10</v>
          </cell>
          <cell r="T197">
            <v>0</v>
          </cell>
          <cell r="W197">
            <v>0</v>
          </cell>
          <cell r="AJ197">
            <v>0</v>
          </cell>
          <cell r="AK197">
            <v>0</v>
          </cell>
        </row>
        <row r="198">
          <cell r="B198">
            <v>0</v>
          </cell>
          <cell r="C198">
            <v>0</v>
          </cell>
          <cell r="H198" t="str">
            <v>900</v>
          </cell>
          <cell r="I198" t="str">
            <v>101</v>
          </cell>
          <cell r="K198" t="str">
            <v>A/P</v>
          </cell>
          <cell r="O198">
            <v>0</v>
          </cell>
          <cell r="Q198">
            <v>0</v>
          </cell>
          <cell r="R198" t="str">
            <v>900-101-</v>
          </cell>
          <cell r="S198" t="str">
            <v>900-10</v>
          </cell>
          <cell r="T198">
            <v>0</v>
          </cell>
          <cell r="W198">
            <v>0</v>
          </cell>
          <cell r="AJ198">
            <v>0</v>
          </cell>
          <cell r="AK198">
            <v>0</v>
          </cell>
        </row>
        <row r="199">
          <cell r="B199">
            <v>0</v>
          </cell>
          <cell r="C199">
            <v>0</v>
          </cell>
          <cell r="H199" t="str">
            <v>900</v>
          </cell>
          <cell r="I199" t="str">
            <v>101</v>
          </cell>
          <cell r="K199" t="str">
            <v>A/P</v>
          </cell>
          <cell r="O199">
            <v>0</v>
          </cell>
          <cell r="Q199">
            <v>0</v>
          </cell>
          <cell r="R199" t="str">
            <v>900-101-</v>
          </cell>
          <cell r="S199" t="str">
            <v>900-10</v>
          </cell>
          <cell r="T199">
            <v>0</v>
          </cell>
          <cell r="W199">
            <v>0</v>
          </cell>
          <cell r="AJ199">
            <v>0</v>
          </cell>
          <cell r="AK199">
            <v>0</v>
          </cell>
        </row>
        <row r="200">
          <cell r="B200">
            <v>0</v>
          </cell>
          <cell r="C200">
            <v>0</v>
          </cell>
          <cell r="H200" t="str">
            <v>900</v>
          </cell>
          <cell r="I200" t="str">
            <v>101</v>
          </cell>
          <cell r="K200" t="str">
            <v>A/P</v>
          </cell>
          <cell r="O200">
            <v>0</v>
          </cell>
          <cell r="Q200">
            <v>0</v>
          </cell>
          <cell r="R200" t="str">
            <v>900-101-</v>
          </cell>
          <cell r="S200" t="str">
            <v>900-10</v>
          </cell>
          <cell r="T200">
            <v>0</v>
          </cell>
          <cell r="W200">
            <v>0</v>
          </cell>
          <cell r="AJ200">
            <v>0</v>
          </cell>
          <cell r="AK200">
            <v>0</v>
          </cell>
        </row>
        <row r="201">
          <cell r="B201">
            <v>0</v>
          </cell>
          <cell r="C201">
            <v>0</v>
          </cell>
          <cell r="H201" t="str">
            <v>900</v>
          </cell>
          <cell r="I201" t="str">
            <v>101</v>
          </cell>
          <cell r="K201" t="str">
            <v>A/P</v>
          </cell>
          <cell r="O201">
            <v>0</v>
          </cell>
          <cell r="Q201">
            <v>0</v>
          </cell>
          <cell r="R201" t="str">
            <v>900-101-</v>
          </cell>
          <cell r="S201" t="str">
            <v>900-10</v>
          </cell>
          <cell r="T201">
            <v>0</v>
          </cell>
          <cell r="W201">
            <v>0</v>
          </cell>
          <cell r="AJ201">
            <v>0</v>
          </cell>
          <cell r="AK201">
            <v>0</v>
          </cell>
        </row>
        <row r="202">
          <cell r="B202">
            <v>0</v>
          </cell>
          <cell r="C202">
            <v>0</v>
          </cell>
          <cell r="H202" t="str">
            <v>900</v>
          </cell>
          <cell r="I202" t="str">
            <v>101</v>
          </cell>
          <cell r="K202" t="str">
            <v>A/P</v>
          </cell>
          <cell r="O202">
            <v>0</v>
          </cell>
          <cell r="Q202">
            <v>0</v>
          </cell>
          <cell r="R202" t="str">
            <v>900-101-</v>
          </cell>
          <cell r="S202" t="str">
            <v>900-10</v>
          </cell>
          <cell r="T202">
            <v>0</v>
          </cell>
          <cell r="W202">
            <v>0</v>
          </cell>
          <cell r="AJ202">
            <v>0</v>
          </cell>
          <cell r="AK202">
            <v>0</v>
          </cell>
        </row>
        <row r="203">
          <cell r="B203">
            <v>0</v>
          </cell>
          <cell r="C203">
            <v>0</v>
          </cell>
          <cell r="H203" t="str">
            <v>900</v>
          </cell>
          <cell r="I203" t="str">
            <v>101</v>
          </cell>
          <cell r="K203" t="str">
            <v>A/P</v>
          </cell>
          <cell r="O203">
            <v>0</v>
          </cell>
          <cell r="Q203">
            <v>0</v>
          </cell>
          <cell r="R203" t="str">
            <v>900-101-</v>
          </cell>
          <cell r="S203" t="str">
            <v>900-10</v>
          </cell>
          <cell r="T203">
            <v>0</v>
          </cell>
          <cell r="W203">
            <v>0</v>
          </cell>
          <cell r="AJ203">
            <v>0</v>
          </cell>
          <cell r="AK203">
            <v>0</v>
          </cell>
        </row>
        <row r="204">
          <cell r="B204">
            <v>0</v>
          </cell>
          <cell r="C204">
            <v>0</v>
          </cell>
          <cell r="H204" t="str">
            <v>900</v>
          </cell>
          <cell r="I204" t="str">
            <v>101</v>
          </cell>
          <cell r="K204" t="str">
            <v>A/P</v>
          </cell>
          <cell r="O204">
            <v>0</v>
          </cell>
          <cell r="Q204">
            <v>0</v>
          </cell>
          <cell r="R204" t="str">
            <v>900-101-</v>
          </cell>
          <cell r="S204" t="str">
            <v>900-10</v>
          </cell>
          <cell r="T204">
            <v>0</v>
          </cell>
          <cell r="W204">
            <v>0</v>
          </cell>
          <cell r="AJ204">
            <v>0</v>
          </cell>
          <cell r="AK204">
            <v>0</v>
          </cell>
        </row>
        <row r="205">
          <cell r="B205">
            <v>0</v>
          </cell>
          <cell r="C205">
            <v>0</v>
          </cell>
          <cell r="H205" t="str">
            <v>900</v>
          </cell>
          <cell r="I205" t="str">
            <v>101</v>
          </cell>
          <cell r="K205" t="str">
            <v>A/P</v>
          </cell>
          <cell r="O205">
            <v>0</v>
          </cell>
          <cell r="Q205">
            <v>0</v>
          </cell>
          <cell r="R205" t="str">
            <v>900-101-</v>
          </cell>
          <cell r="S205" t="str">
            <v>900-10</v>
          </cell>
          <cell r="T205">
            <v>0</v>
          </cell>
          <cell r="W205">
            <v>0</v>
          </cell>
          <cell r="AJ205">
            <v>0</v>
          </cell>
          <cell r="AK205">
            <v>0</v>
          </cell>
        </row>
        <row r="206">
          <cell r="B206">
            <v>0</v>
          </cell>
          <cell r="C206">
            <v>0</v>
          </cell>
          <cell r="H206" t="str">
            <v>900</v>
          </cell>
          <cell r="I206" t="str">
            <v>101</v>
          </cell>
          <cell r="K206" t="str">
            <v>A/P</v>
          </cell>
          <cell r="O206">
            <v>0</v>
          </cell>
          <cell r="Q206">
            <v>0</v>
          </cell>
          <cell r="R206" t="str">
            <v>900-101-</v>
          </cell>
          <cell r="S206" t="str">
            <v>900-10</v>
          </cell>
          <cell r="T206">
            <v>0</v>
          </cell>
          <cell r="W206">
            <v>0</v>
          </cell>
          <cell r="AJ206">
            <v>0</v>
          </cell>
          <cell r="AK206">
            <v>0</v>
          </cell>
        </row>
        <row r="207">
          <cell r="B207">
            <v>0</v>
          </cell>
          <cell r="C207">
            <v>0</v>
          </cell>
          <cell r="H207" t="str">
            <v>900</v>
          </cell>
          <cell r="I207" t="str">
            <v>101</v>
          </cell>
          <cell r="K207" t="str">
            <v>A/P</v>
          </cell>
          <cell r="O207">
            <v>0</v>
          </cell>
          <cell r="Q207">
            <v>0</v>
          </cell>
          <cell r="R207" t="str">
            <v>900-101-</v>
          </cell>
          <cell r="S207" t="str">
            <v>900-10</v>
          </cell>
          <cell r="T207">
            <v>0</v>
          </cell>
          <cell r="W207">
            <v>0</v>
          </cell>
          <cell r="AJ207">
            <v>0</v>
          </cell>
          <cell r="AK207">
            <v>0</v>
          </cell>
        </row>
        <row r="208">
          <cell r="B208">
            <v>0</v>
          </cell>
          <cell r="C208">
            <v>0</v>
          </cell>
          <cell r="H208" t="str">
            <v>900</v>
          </cell>
          <cell r="I208" t="str">
            <v>101</v>
          </cell>
          <cell r="K208" t="str">
            <v>A/P</v>
          </cell>
          <cell r="O208">
            <v>0</v>
          </cell>
          <cell r="Q208">
            <v>0</v>
          </cell>
          <cell r="R208" t="str">
            <v>900-101-</v>
          </cell>
          <cell r="S208" t="str">
            <v>900-10</v>
          </cell>
          <cell r="T208">
            <v>0</v>
          </cell>
          <cell r="W208">
            <v>0</v>
          </cell>
          <cell r="AJ208">
            <v>0</v>
          </cell>
          <cell r="AK208">
            <v>0</v>
          </cell>
        </row>
        <row r="209">
          <cell r="B209">
            <v>0</v>
          </cell>
          <cell r="C209">
            <v>0</v>
          </cell>
          <cell r="H209" t="str">
            <v>900</v>
          </cell>
          <cell r="I209" t="str">
            <v>101</v>
          </cell>
          <cell r="K209" t="str">
            <v>A/P</v>
          </cell>
          <cell r="O209">
            <v>0</v>
          </cell>
          <cell r="Q209">
            <v>0</v>
          </cell>
          <cell r="R209" t="str">
            <v>900-101-</v>
          </cell>
          <cell r="S209" t="str">
            <v>900-10</v>
          </cell>
          <cell r="T209">
            <v>0</v>
          </cell>
          <cell r="W209">
            <v>0</v>
          </cell>
          <cell r="AJ209">
            <v>0</v>
          </cell>
          <cell r="AK209">
            <v>0</v>
          </cell>
        </row>
        <row r="210">
          <cell r="B210">
            <v>0</v>
          </cell>
          <cell r="C210">
            <v>0</v>
          </cell>
          <cell r="H210" t="str">
            <v>900</v>
          </cell>
          <cell r="I210" t="str">
            <v>101</v>
          </cell>
          <cell r="K210" t="str">
            <v>A/P</v>
          </cell>
          <cell r="O210">
            <v>0</v>
          </cell>
          <cell r="Q210">
            <v>0</v>
          </cell>
          <cell r="R210" t="str">
            <v>900-101-</v>
          </cell>
          <cell r="S210" t="str">
            <v>900-10</v>
          </cell>
          <cell r="T210">
            <v>0</v>
          </cell>
          <cell r="W210">
            <v>0</v>
          </cell>
          <cell r="AJ210">
            <v>0</v>
          </cell>
          <cell r="AK210">
            <v>0</v>
          </cell>
        </row>
        <row r="211">
          <cell r="B211">
            <v>0</v>
          </cell>
          <cell r="C211">
            <v>0</v>
          </cell>
          <cell r="H211" t="str">
            <v>900</v>
          </cell>
          <cell r="I211" t="str">
            <v>101</v>
          </cell>
          <cell r="K211" t="str">
            <v>A/P</v>
          </cell>
          <cell r="O211">
            <v>0</v>
          </cell>
          <cell r="Q211">
            <v>0</v>
          </cell>
          <cell r="R211" t="str">
            <v>900-101-</v>
          </cell>
          <cell r="S211" t="str">
            <v>900-10</v>
          </cell>
          <cell r="T211">
            <v>0</v>
          </cell>
          <cell r="W211">
            <v>0</v>
          </cell>
          <cell r="AJ211">
            <v>0</v>
          </cell>
          <cell r="AK211">
            <v>0</v>
          </cell>
        </row>
        <row r="212">
          <cell r="B212">
            <v>0</v>
          </cell>
          <cell r="C212">
            <v>0</v>
          </cell>
          <cell r="H212" t="str">
            <v>900</v>
          </cell>
          <cell r="I212" t="str">
            <v>101</v>
          </cell>
          <cell r="K212" t="str">
            <v>A/P</v>
          </cell>
          <cell r="O212">
            <v>0</v>
          </cell>
          <cell r="Q212">
            <v>0</v>
          </cell>
          <cell r="R212" t="str">
            <v>900-101-</v>
          </cell>
          <cell r="S212" t="str">
            <v>900-10</v>
          </cell>
          <cell r="T212">
            <v>0</v>
          </cell>
          <cell r="W212">
            <v>0</v>
          </cell>
          <cell r="AJ212">
            <v>0</v>
          </cell>
          <cell r="AK212">
            <v>0</v>
          </cell>
        </row>
        <row r="213">
          <cell r="B213">
            <v>0</v>
          </cell>
          <cell r="C213">
            <v>0</v>
          </cell>
          <cell r="H213" t="str">
            <v>900</v>
          </cell>
          <cell r="I213" t="str">
            <v>101</v>
          </cell>
          <cell r="K213" t="str">
            <v>A/P</v>
          </cell>
          <cell r="O213">
            <v>0</v>
          </cell>
          <cell r="Q213">
            <v>0</v>
          </cell>
          <cell r="R213" t="str">
            <v>900-101-</v>
          </cell>
          <cell r="S213" t="str">
            <v>900-10</v>
          </cell>
          <cell r="T213">
            <v>0</v>
          </cell>
          <cell r="W213">
            <v>0</v>
          </cell>
          <cell r="AJ213">
            <v>0</v>
          </cell>
          <cell r="AK213">
            <v>0</v>
          </cell>
        </row>
        <row r="214">
          <cell r="B214">
            <v>0</v>
          </cell>
          <cell r="C214">
            <v>0</v>
          </cell>
          <cell r="H214" t="str">
            <v>900</v>
          </cell>
          <cell r="I214" t="str">
            <v>101</v>
          </cell>
          <cell r="K214" t="str">
            <v>A/P</v>
          </cell>
          <cell r="O214">
            <v>0</v>
          </cell>
          <cell r="Q214">
            <v>0</v>
          </cell>
          <cell r="R214" t="str">
            <v>900-101-</v>
          </cell>
          <cell r="S214" t="str">
            <v>900-10</v>
          </cell>
          <cell r="T214">
            <v>0</v>
          </cell>
          <cell r="W214">
            <v>0</v>
          </cell>
          <cell r="AJ214">
            <v>0</v>
          </cell>
          <cell r="AK214">
            <v>0</v>
          </cell>
        </row>
        <row r="215">
          <cell r="B215">
            <v>0</v>
          </cell>
          <cell r="C215">
            <v>0</v>
          </cell>
          <cell r="H215" t="str">
            <v>900</v>
          </cell>
          <cell r="I215" t="str">
            <v>101</v>
          </cell>
          <cell r="K215" t="str">
            <v>A/P</v>
          </cell>
          <cell r="O215">
            <v>0</v>
          </cell>
          <cell r="Q215">
            <v>0</v>
          </cell>
          <cell r="R215" t="str">
            <v>900-101-</v>
          </cell>
          <cell r="S215" t="str">
            <v>900-10</v>
          </cell>
          <cell r="T215">
            <v>0</v>
          </cell>
          <cell r="W215">
            <v>0</v>
          </cell>
          <cell r="AJ215">
            <v>0</v>
          </cell>
          <cell r="AK215">
            <v>0</v>
          </cell>
        </row>
        <row r="216">
          <cell r="B216">
            <v>0</v>
          </cell>
          <cell r="C216">
            <v>0</v>
          </cell>
          <cell r="H216" t="str">
            <v>900</v>
          </cell>
          <cell r="I216" t="str">
            <v>101</v>
          </cell>
          <cell r="K216" t="str">
            <v>A/P</v>
          </cell>
          <cell r="O216">
            <v>0</v>
          </cell>
          <cell r="Q216">
            <v>0</v>
          </cell>
          <cell r="R216" t="str">
            <v>900-101-</v>
          </cell>
          <cell r="S216" t="str">
            <v>900-10</v>
          </cell>
          <cell r="T216">
            <v>0</v>
          </cell>
          <cell r="W216">
            <v>0</v>
          </cell>
          <cell r="AJ216">
            <v>0</v>
          </cell>
          <cell r="AK216">
            <v>0</v>
          </cell>
        </row>
        <row r="217">
          <cell r="B217">
            <v>0</v>
          </cell>
          <cell r="C217">
            <v>0</v>
          </cell>
          <cell r="H217" t="str">
            <v>900</v>
          </cell>
          <cell r="I217" t="str">
            <v>101</v>
          </cell>
          <cell r="K217" t="str">
            <v>A/P</v>
          </cell>
          <cell r="O217">
            <v>0</v>
          </cell>
          <cell r="Q217">
            <v>0</v>
          </cell>
          <cell r="R217" t="str">
            <v>900-101-</v>
          </cell>
          <cell r="S217" t="str">
            <v>900-10</v>
          </cell>
          <cell r="T217">
            <v>0</v>
          </cell>
          <cell r="W217">
            <v>0</v>
          </cell>
          <cell r="AJ217">
            <v>0</v>
          </cell>
          <cell r="AK217">
            <v>0</v>
          </cell>
        </row>
        <row r="218">
          <cell r="B218">
            <v>0</v>
          </cell>
          <cell r="C218">
            <v>0</v>
          </cell>
          <cell r="H218" t="str">
            <v>900</v>
          </cell>
          <cell r="I218" t="str">
            <v>101</v>
          </cell>
          <cell r="K218" t="str">
            <v>A/P</v>
          </cell>
          <cell r="O218">
            <v>0</v>
          </cell>
          <cell r="Q218">
            <v>0</v>
          </cell>
          <cell r="R218" t="str">
            <v>900-101-</v>
          </cell>
          <cell r="S218" t="str">
            <v>900-10</v>
          </cell>
          <cell r="T218">
            <v>0</v>
          </cell>
          <cell r="W218">
            <v>0</v>
          </cell>
          <cell r="AJ218">
            <v>0</v>
          </cell>
          <cell r="AK218">
            <v>0</v>
          </cell>
        </row>
        <row r="219">
          <cell r="B219">
            <v>0</v>
          </cell>
          <cell r="C219">
            <v>0</v>
          </cell>
          <cell r="H219" t="str">
            <v>900</v>
          </cell>
          <cell r="I219" t="str">
            <v>101</v>
          </cell>
          <cell r="K219" t="str">
            <v>A/P</v>
          </cell>
          <cell r="O219">
            <v>0</v>
          </cell>
          <cell r="Q219">
            <v>0</v>
          </cell>
          <cell r="R219" t="str">
            <v>900-101-</v>
          </cell>
          <cell r="S219" t="str">
            <v>900-10</v>
          </cell>
          <cell r="T219">
            <v>0</v>
          </cell>
          <cell r="W219">
            <v>0</v>
          </cell>
          <cell r="AJ219">
            <v>0</v>
          </cell>
          <cell r="AK219">
            <v>0</v>
          </cell>
        </row>
        <row r="220">
          <cell r="B220">
            <v>0</v>
          </cell>
          <cell r="C220">
            <v>0</v>
          </cell>
          <cell r="H220" t="str">
            <v>900</v>
          </cell>
          <cell r="I220" t="str">
            <v>101</v>
          </cell>
          <cell r="K220" t="str">
            <v>A/P</v>
          </cell>
          <cell r="O220">
            <v>0</v>
          </cell>
          <cell r="Q220">
            <v>0</v>
          </cell>
          <cell r="R220" t="str">
            <v>900-101-</v>
          </cell>
          <cell r="S220" t="str">
            <v>900-10</v>
          </cell>
          <cell r="T220">
            <v>0</v>
          </cell>
          <cell r="W220">
            <v>0</v>
          </cell>
          <cell r="AJ220">
            <v>0</v>
          </cell>
          <cell r="AK220">
            <v>0</v>
          </cell>
        </row>
        <row r="221">
          <cell r="B221">
            <v>0</v>
          </cell>
          <cell r="C221">
            <v>0</v>
          </cell>
          <cell r="H221" t="str">
            <v>900</v>
          </cell>
          <cell r="I221" t="str">
            <v>101</v>
          </cell>
          <cell r="K221" t="str">
            <v>A/P</v>
          </cell>
          <cell r="O221">
            <v>0</v>
          </cell>
          <cell r="Q221">
            <v>0</v>
          </cell>
          <cell r="R221" t="str">
            <v>900-101-</v>
          </cell>
          <cell r="S221" t="str">
            <v>900-10</v>
          </cell>
          <cell r="T221">
            <v>0</v>
          </cell>
          <cell r="W221">
            <v>0</v>
          </cell>
          <cell r="AJ221">
            <v>0</v>
          </cell>
          <cell r="AK221">
            <v>0</v>
          </cell>
        </row>
        <row r="222">
          <cell r="B222">
            <v>0</v>
          </cell>
          <cell r="C222">
            <v>0</v>
          </cell>
          <cell r="H222" t="str">
            <v>900</v>
          </cell>
          <cell r="I222" t="str">
            <v>101</v>
          </cell>
          <cell r="K222" t="str">
            <v>A/P</v>
          </cell>
          <cell r="O222">
            <v>0</v>
          </cell>
          <cell r="Q222">
            <v>0</v>
          </cell>
          <cell r="R222" t="str">
            <v>900-101-</v>
          </cell>
          <cell r="S222" t="str">
            <v>900-10</v>
          </cell>
          <cell r="T222">
            <v>0</v>
          </cell>
          <cell r="W222">
            <v>0</v>
          </cell>
          <cell r="AJ222">
            <v>0</v>
          </cell>
          <cell r="AK222">
            <v>0</v>
          </cell>
        </row>
        <row r="223">
          <cell r="B223">
            <v>0</v>
          </cell>
          <cell r="C223">
            <v>0</v>
          </cell>
          <cell r="H223" t="str">
            <v>900</v>
          </cell>
          <cell r="I223" t="str">
            <v>101</v>
          </cell>
          <cell r="K223" t="str">
            <v>A/P</v>
          </cell>
          <cell r="O223">
            <v>0</v>
          </cell>
          <cell r="Q223">
            <v>0</v>
          </cell>
          <cell r="R223" t="str">
            <v>900-101-</v>
          </cell>
          <cell r="S223" t="str">
            <v>900-10</v>
          </cell>
          <cell r="T223">
            <v>0</v>
          </cell>
          <cell r="W223">
            <v>0</v>
          </cell>
          <cell r="AJ223">
            <v>0</v>
          </cell>
          <cell r="AK223">
            <v>0</v>
          </cell>
        </row>
        <row r="224">
          <cell r="B224">
            <v>0</v>
          </cell>
          <cell r="C224">
            <v>0</v>
          </cell>
          <cell r="H224" t="str">
            <v>900</v>
          </cell>
          <cell r="I224" t="str">
            <v>101</v>
          </cell>
          <cell r="K224" t="str">
            <v>A/P</v>
          </cell>
          <cell r="O224">
            <v>0</v>
          </cell>
          <cell r="Q224">
            <v>0</v>
          </cell>
          <cell r="R224" t="str">
            <v>900-101-</v>
          </cell>
          <cell r="S224" t="str">
            <v>900-10</v>
          </cell>
          <cell r="T224">
            <v>0</v>
          </cell>
          <cell r="W224">
            <v>0</v>
          </cell>
          <cell r="AJ224">
            <v>0</v>
          </cell>
          <cell r="AK224">
            <v>0</v>
          </cell>
        </row>
        <row r="225">
          <cell r="B225">
            <v>0</v>
          </cell>
          <cell r="C225">
            <v>0</v>
          </cell>
          <cell r="H225" t="str">
            <v>900</v>
          </cell>
          <cell r="I225" t="str">
            <v>101</v>
          </cell>
          <cell r="K225" t="str">
            <v>A/P</v>
          </cell>
          <cell r="O225">
            <v>0</v>
          </cell>
          <cell r="Q225">
            <v>0</v>
          </cell>
          <cell r="R225" t="str">
            <v>900-101-</v>
          </cell>
          <cell r="S225" t="str">
            <v>900-10</v>
          </cell>
          <cell r="T225">
            <v>0</v>
          </cell>
          <cell r="W225">
            <v>0</v>
          </cell>
          <cell r="AJ225">
            <v>0</v>
          </cell>
          <cell r="AK225">
            <v>0</v>
          </cell>
        </row>
        <row r="226">
          <cell r="B226">
            <v>0</v>
          </cell>
          <cell r="C226">
            <v>0</v>
          </cell>
          <cell r="H226" t="str">
            <v>900</v>
          </cell>
          <cell r="I226" t="str">
            <v>101</v>
          </cell>
          <cell r="K226" t="str">
            <v>A/P</v>
          </cell>
          <cell r="O226">
            <v>0</v>
          </cell>
          <cell r="Q226">
            <v>0</v>
          </cell>
          <cell r="R226" t="str">
            <v>900-101-</v>
          </cell>
          <cell r="S226" t="str">
            <v>900-10</v>
          </cell>
          <cell r="T226">
            <v>0</v>
          </cell>
          <cell r="W226">
            <v>0</v>
          </cell>
          <cell r="AJ226">
            <v>0</v>
          </cell>
          <cell r="AK226">
            <v>0</v>
          </cell>
        </row>
        <row r="227">
          <cell r="B227">
            <v>0</v>
          </cell>
          <cell r="C227">
            <v>0</v>
          </cell>
          <cell r="H227" t="str">
            <v>900</v>
          </cell>
          <cell r="I227" t="str">
            <v>101</v>
          </cell>
          <cell r="K227" t="str">
            <v>A/P</v>
          </cell>
          <cell r="O227">
            <v>0</v>
          </cell>
          <cell r="Q227">
            <v>0</v>
          </cell>
          <cell r="R227" t="str">
            <v>900-101-</v>
          </cell>
          <cell r="S227" t="str">
            <v>900-10</v>
          </cell>
          <cell r="T227">
            <v>0</v>
          </cell>
          <cell r="W227">
            <v>0</v>
          </cell>
          <cell r="AJ227">
            <v>0</v>
          </cell>
          <cell r="AK227">
            <v>0</v>
          </cell>
        </row>
        <row r="228">
          <cell r="B228">
            <v>0</v>
          </cell>
          <cell r="C228">
            <v>0</v>
          </cell>
          <cell r="H228" t="str">
            <v>900</v>
          </cell>
          <cell r="I228" t="str">
            <v>101</v>
          </cell>
          <cell r="K228" t="str">
            <v>A/P</v>
          </cell>
          <cell r="O228">
            <v>0</v>
          </cell>
          <cell r="Q228">
            <v>0</v>
          </cell>
          <cell r="R228" t="str">
            <v>900-101-</v>
          </cell>
          <cell r="S228" t="str">
            <v>900-10</v>
          </cell>
          <cell r="T228">
            <v>0</v>
          </cell>
          <cell r="W228">
            <v>0</v>
          </cell>
          <cell r="AJ228">
            <v>0</v>
          </cell>
          <cell r="AK228">
            <v>0</v>
          </cell>
        </row>
        <row r="229">
          <cell r="B229">
            <v>0</v>
          </cell>
          <cell r="C229">
            <v>0</v>
          </cell>
          <cell r="H229" t="str">
            <v>900</v>
          </cell>
          <cell r="I229" t="str">
            <v>101</v>
          </cell>
          <cell r="K229" t="str">
            <v>A/P</v>
          </cell>
          <cell r="O229">
            <v>0</v>
          </cell>
          <cell r="Q229">
            <v>0</v>
          </cell>
          <cell r="R229" t="str">
            <v>900-101-</v>
          </cell>
          <cell r="S229" t="str">
            <v>900-10</v>
          </cell>
          <cell r="T229">
            <v>0</v>
          </cell>
          <cell r="W229">
            <v>0</v>
          </cell>
          <cell r="AJ229">
            <v>0</v>
          </cell>
          <cell r="AK229">
            <v>0</v>
          </cell>
        </row>
        <row r="230">
          <cell r="B230">
            <v>0</v>
          </cell>
          <cell r="C230">
            <v>0</v>
          </cell>
          <cell r="H230" t="str">
            <v>900</v>
          </cell>
          <cell r="I230" t="str">
            <v>101</v>
          </cell>
          <cell r="K230" t="str">
            <v>A/P</v>
          </cell>
          <cell r="O230">
            <v>0</v>
          </cell>
          <cell r="Q230">
            <v>0</v>
          </cell>
          <cell r="R230" t="str">
            <v>900-101-</v>
          </cell>
          <cell r="S230" t="str">
            <v>900-10</v>
          </cell>
          <cell r="T230">
            <v>0</v>
          </cell>
          <cell r="W230">
            <v>0</v>
          </cell>
          <cell r="AJ230">
            <v>0</v>
          </cell>
          <cell r="AK230">
            <v>0</v>
          </cell>
        </row>
        <row r="231">
          <cell r="B231">
            <v>0</v>
          </cell>
          <cell r="C231">
            <v>0</v>
          </cell>
          <cell r="H231" t="str">
            <v>900</v>
          </cell>
          <cell r="I231" t="str">
            <v>101</v>
          </cell>
          <cell r="K231" t="str">
            <v>A/P</v>
          </cell>
          <cell r="O231">
            <v>0</v>
          </cell>
          <cell r="Q231">
            <v>0</v>
          </cell>
          <cell r="R231" t="str">
            <v>900-101-</v>
          </cell>
          <cell r="S231" t="str">
            <v>900-10</v>
          </cell>
          <cell r="T231">
            <v>0</v>
          </cell>
          <cell r="W231">
            <v>0</v>
          </cell>
          <cell r="AJ231">
            <v>0</v>
          </cell>
          <cell r="AK231">
            <v>0</v>
          </cell>
        </row>
        <row r="232">
          <cell r="B232">
            <v>0</v>
          </cell>
          <cell r="C232">
            <v>0</v>
          </cell>
          <cell r="H232" t="str">
            <v>900</v>
          </cell>
          <cell r="I232" t="str">
            <v>101</v>
          </cell>
          <cell r="K232" t="str">
            <v>A/P</v>
          </cell>
          <cell r="O232">
            <v>0</v>
          </cell>
          <cell r="Q232">
            <v>0</v>
          </cell>
          <cell r="R232" t="str">
            <v>900-101-</v>
          </cell>
          <cell r="S232" t="str">
            <v>900-10</v>
          </cell>
          <cell r="T232">
            <v>0</v>
          </cell>
          <cell r="W232">
            <v>0</v>
          </cell>
          <cell r="AJ232">
            <v>0</v>
          </cell>
          <cell r="AK232">
            <v>0</v>
          </cell>
        </row>
        <row r="233">
          <cell r="B233">
            <v>0</v>
          </cell>
          <cell r="C233">
            <v>0</v>
          </cell>
          <cell r="H233" t="str">
            <v>900</v>
          </cell>
          <cell r="I233" t="str">
            <v>101</v>
          </cell>
          <cell r="K233" t="str">
            <v>A/P</v>
          </cell>
          <cell r="O233">
            <v>0</v>
          </cell>
          <cell r="Q233">
            <v>0</v>
          </cell>
          <cell r="R233" t="str">
            <v>900-101-</v>
          </cell>
          <cell r="S233" t="str">
            <v>900-10</v>
          </cell>
          <cell r="T233">
            <v>0</v>
          </cell>
          <cell r="W233">
            <v>0</v>
          </cell>
          <cell r="AJ233">
            <v>0</v>
          </cell>
          <cell r="AK233">
            <v>0</v>
          </cell>
        </row>
        <row r="234">
          <cell r="B234">
            <v>0</v>
          </cell>
          <cell r="C234">
            <v>0</v>
          </cell>
          <cell r="H234" t="str">
            <v>900</v>
          </cell>
          <cell r="I234" t="str">
            <v>101</v>
          </cell>
          <cell r="K234" t="str">
            <v>A/P</v>
          </cell>
          <cell r="O234">
            <v>0</v>
          </cell>
          <cell r="Q234">
            <v>0</v>
          </cell>
          <cell r="R234" t="str">
            <v>900-101-</v>
          </cell>
          <cell r="S234" t="str">
            <v>900-10</v>
          </cell>
          <cell r="T234">
            <v>0</v>
          </cell>
          <cell r="W234">
            <v>0</v>
          </cell>
          <cell r="AJ234">
            <v>0</v>
          </cell>
          <cell r="AK234">
            <v>0</v>
          </cell>
        </row>
        <row r="235">
          <cell r="B235">
            <v>0</v>
          </cell>
          <cell r="C235">
            <v>0</v>
          </cell>
          <cell r="H235" t="str">
            <v>900</v>
          </cell>
          <cell r="I235" t="str">
            <v>101</v>
          </cell>
          <cell r="K235" t="str">
            <v>A/P</v>
          </cell>
          <cell r="O235">
            <v>0</v>
          </cell>
          <cell r="Q235">
            <v>0</v>
          </cell>
          <cell r="R235" t="str">
            <v>900-101-</v>
          </cell>
          <cell r="S235" t="str">
            <v>900-10</v>
          </cell>
          <cell r="T235">
            <v>0</v>
          </cell>
          <cell r="W235">
            <v>0</v>
          </cell>
          <cell r="AJ235">
            <v>0</v>
          </cell>
          <cell r="AK235">
            <v>0</v>
          </cell>
        </row>
        <row r="236">
          <cell r="B236">
            <v>0</v>
          </cell>
          <cell r="C236">
            <v>0</v>
          </cell>
          <cell r="H236" t="str">
            <v>900</v>
          </cell>
          <cell r="I236" t="str">
            <v>101</v>
          </cell>
          <cell r="K236" t="str">
            <v>A/P</v>
          </cell>
          <cell r="O236">
            <v>0</v>
          </cell>
          <cell r="Q236">
            <v>0</v>
          </cell>
          <cell r="R236" t="str">
            <v>900-101-</v>
          </cell>
          <cell r="S236" t="str">
            <v>900-10</v>
          </cell>
          <cell r="T236">
            <v>0</v>
          </cell>
          <cell r="W236">
            <v>0</v>
          </cell>
          <cell r="AJ236">
            <v>0</v>
          </cell>
          <cell r="AK236">
            <v>0</v>
          </cell>
        </row>
        <row r="237">
          <cell r="B237">
            <v>0</v>
          </cell>
          <cell r="C237">
            <v>0</v>
          </cell>
          <cell r="H237" t="str">
            <v>900</v>
          </cell>
          <cell r="I237" t="str">
            <v>101</v>
          </cell>
          <cell r="K237" t="str">
            <v>A/P</v>
          </cell>
          <cell r="O237">
            <v>0</v>
          </cell>
          <cell r="Q237">
            <v>0</v>
          </cell>
          <cell r="R237" t="str">
            <v>900-101-</v>
          </cell>
          <cell r="S237" t="str">
            <v>900-10</v>
          </cell>
          <cell r="T237">
            <v>0</v>
          </cell>
          <cell r="W237">
            <v>0</v>
          </cell>
          <cell r="AJ237">
            <v>0</v>
          </cell>
          <cell r="AK237">
            <v>0</v>
          </cell>
        </row>
        <row r="238">
          <cell r="B238">
            <v>0</v>
          </cell>
          <cell r="C238">
            <v>0</v>
          </cell>
          <cell r="H238" t="str">
            <v>900</v>
          </cell>
          <cell r="I238" t="str">
            <v>101</v>
          </cell>
          <cell r="K238" t="str">
            <v>A/P</v>
          </cell>
          <cell r="O238">
            <v>0</v>
          </cell>
          <cell r="Q238">
            <v>0</v>
          </cell>
          <cell r="R238" t="str">
            <v>900-101-</v>
          </cell>
          <cell r="S238" t="str">
            <v>900-10</v>
          </cell>
          <cell r="T238">
            <v>0</v>
          </cell>
          <cell r="W238">
            <v>0</v>
          </cell>
          <cell r="AJ238">
            <v>0</v>
          </cell>
          <cell r="AK238">
            <v>0</v>
          </cell>
        </row>
        <row r="239">
          <cell r="B239">
            <v>0</v>
          </cell>
          <cell r="C239">
            <v>0</v>
          </cell>
          <cell r="H239" t="str">
            <v>900</v>
          </cell>
          <cell r="I239" t="str">
            <v>101</v>
          </cell>
          <cell r="K239" t="str">
            <v>A/P</v>
          </cell>
          <cell r="O239">
            <v>0</v>
          </cell>
          <cell r="Q239">
            <v>0</v>
          </cell>
          <cell r="R239" t="str">
            <v>900-101-</v>
          </cell>
          <cell r="S239" t="str">
            <v>900-10</v>
          </cell>
          <cell r="T239">
            <v>0</v>
          </cell>
          <cell r="W239">
            <v>0</v>
          </cell>
          <cell r="AJ239">
            <v>0</v>
          </cell>
          <cell r="AK239">
            <v>0</v>
          </cell>
        </row>
        <row r="240">
          <cell r="B240">
            <v>0</v>
          </cell>
          <cell r="C240">
            <v>0</v>
          </cell>
          <cell r="H240" t="str">
            <v>900</v>
          </cell>
          <cell r="I240" t="str">
            <v>101</v>
          </cell>
          <cell r="K240" t="str">
            <v>A/P</v>
          </cell>
          <cell r="O240">
            <v>0</v>
          </cell>
          <cell r="Q240">
            <v>0</v>
          </cell>
          <cell r="R240" t="str">
            <v>900-101-</v>
          </cell>
          <cell r="S240" t="str">
            <v>900-10</v>
          </cell>
          <cell r="T240">
            <v>0</v>
          </cell>
          <cell r="W240">
            <v>0</v>
          </cell>
          <cell r="AJ240">
            <v>0</v>
          </cell>
          <cell r="AK240">
            <v>0</v>
          </cell>
        </row>
        <row r="241">
          <cell r="B241">
            <v>0</v>
          </cell>
          <cell r="C241">
            <v>0</v>
          </cell>
          <cell r="H241" t="str">
            <v>900</v>
          </cell>
          <cell r="I241" t="str">
            <v>101</v>
          </cell>
          <cell r="K241" t="str">
            <v>A/P</v>
          </cell>
          <cell r="O241">
            <v>0</v>
          </cell>
          <cell r="Q241">
            <v>0</v>
          </cell>
          <cell r="R241" t="str">
            <v>900-101-</v>
          </cell>
          <cell r="S241" t="str">
            <v>900-10</v>
          </cell>
          <cell r="T241">
            <v>0</v>
          </cell>
          <cell r="W241">
            <v>0</v>
          </cell>
          <cell r="AJ241">
            <v>0</v>
          </cell>
          <cell r="AK241">
            <v>0</v>
          </cell>
        </row>
        <row r="242">
          <cell r="B242">
            <v>0</v>
          </cell>
          <cell r="C242">
            <v>0</v>
          </cell>
          <cell r="H242" t="str">
            <v>900</v>
          </cell>
          <cell r="I242" t="str">
            <v>101</v>
          </cell>
          <cell r="K242" t="str">
            <v>A/P</v>
          </cell>
          <cell r="O242">
            <v>0</v>
          </cell>
          <cell r="Q242">
            <v>0</v>
          </cell>
          <cell r="R242" t="str">
            <v>900-101-</v>
          </cell>
          <cell r="S242" t="str">
            <v>900-10</v>
          </cell>
          <cell r="T242">
            <v>0</v>
          </cell>
          <cell r="W242">
            <v>0</v>
          </cell>
          <cell r="AJ242">
            <v>0</v>
          </cell>
          <cell r="AK242">
            <v>0</v>
          </cell>
        </row>
        <row r="243">
          <cell r="B243">
            <v>0</v>
          </cell>
          <cell r="C243">
            <v>0</v>
          </cell>
          <cell r="H243" t="str">
            <v>900</v>
          </cell>
          <cell r="I243" t="str">
            <v>101</v>
          </cell>
          <cell r="K243" t="str">
            <v>A/P</v>
          </cell>
          <cell r="O243">
            <v>0</v>
          </cell>
          <cell r="Q243">
            <v>0</v>
          </cell>
          <cell r="R243" t="str">
            <v>900-101-</v>
          </cell>
          <cell r="S243" t="str">
            <v>900-10</v>
          </cell>
          <cell r="T243">
            <v>0</v>
          </cell>
          <cell r="W243">
            <v>0</v>
          </cell>
          <cell r="AJ243">
            <v>0</v>
          </cell>
          <cell r="AK243">
            <v>0</v>
          </cell>
        </row>
        <row r="244">
          <cell r="B244">
            <v>0</v>
          </cell>
          <cell r="C244">
            <v>0</v>
          </cell>
          <cell r="H244" t="str">
            <v>900</v>
          </cell>
          <cell r="I244" t="str">
            <v>101</v>
          </cell>
          <cell r="K244" t="str">
            <v>A/P</v>
          </cell>
          <cell r="O244">
            <v>0</v>
          </cell>
          <cell r="Q244">
            <v>0</v>
          </cell>
          <cell r="R244" t="str">
            <v>900-101-</v>
          </cell>
          <cell r="S244" t="str">
            <v>900-10</v>
          </cell>
          <cell r="T244">
            <v>0</v>
          </cell>
          <cell r="W244">
            <v>0</v>
          </cell>
          <cell r="AJ244">
            <v>0</v>
          </cell>
          <cell r="AK244">
            <v>0</v>
          </cell>
        </row>
        <row r="245">
          <cell r="B245">
            <v>0</v>
          </cell>
          <cell r="C245">
            <v>0</v>
          </cell>
          <cell r="H245" t="str">
            <v>900</v>
          </cell>
          <cell r="I245" t="str">
            <v>101</v>
          </cell>
          <cell r="K245" t="str">
            <v>A/P</v>
          </cell>
          <cell r="O245">
            <v>0</v>
          </cell>
          <cell r="Q245">
            <v>0</v>
          </cell>
          <cell r="R245" t="str">
            <v>900-101-</v>
          </cell>
          <cell r="S245" t="str">
            <v>900-10</v>
          </cell>
          <cell r="T245">
            <v>0</v>
          </cell>
          <cell r="W245">
            <v>0</v>
          </cell>
          <cell r="AJ245">
            <v>0</v>
          </cell>
          <cell r="AK245">
            <v>0</v>
          </cell>
        </row>
        <row r="246">
          <cell r="B246">
            <v>0</v>
          </cell>
          <cell r="C246">
            <v>0</v>
          </cell>
          <cell r="H246" t="str">
            <v>900</v>
          </cell>
          <cell r="I246" t="str">
            <v>101</v>
          </cell>
          <cell r="K246" t="str">
            <v>A/P</v>
          </cell>
          <cell r="O246">
            <v>0</v>
          </cell>
          <cell r="Q246">
            <v>0</v>
          </cell>
          <cell r="R246" t="str">
            <v>900-101-</v>
          </cell>
          <cell r="S246" t="str">
            <v>900-10</v>
          </cell>
          <cell r="T246">
            <v>0</v>
          </cell>
          <cell r="W246">
            <v>0</v>
          </cell>
          <cell r="AJ246">
            <v>0</v>
          </cell>
          <cell r="AK246">
            <v>0</v>
          </cell>
        </row>
        <row r="247">
          <cell r="B247">
            <v>0</v>
          </cell>
          <cell r="C247">
            <v>0</v>
          </cell>
          <cell r="H247" t="str">
            <v>900</v>
          </cell>
          <cell r="I247" t="str">
            <v>101</v>
          </cell>
          <cell r="K247" t="str">
            <v>A/P</v>
          </cell>
          <cell r="O247">
            <v>0</v>
          </cell>
          <cell r="Q247">
            <v>0</v>
          </cell>
          <cell r="R247" t="str">
            <v>900-101-</v>
          </cell>
          <cell r="S247" t="str">
            <v>900-10</v>
          </cell>
          <cell r="T247">
            <v>0</v>
          </cell>
          <cell r="W247">
            <v>0</v>
          </cell>
          <cell r="AJ247">
            <v>0</v>
          </cell>
          <cell r="AK247">
            <v>0</v>
          </cell>
        </row>
        <row r="248">
          <cell r="B248">
            <v>0</v>
          </cell>
          <cell r="C248">
            <v>0</v>
          </cell>
          <cell r="H248" t="str">
            <v>900</v>
          </cell>
          <cell r="I248" t="str">
            <v>101</v>
          </cell>
          <cell r="K248" t="str">
            <v>A/P</v>
          </cell>
          <cell r="O248">
            <v>0</v>
          </cell>
          <cell r="Q248">
            <v>0</v>
          </cell>
          <cell r="R248" t="str">
            <v>900-101-</v>
          </cell>
          <cell r="S248" t="str">
            <v>900-10</v>
          </cell>
          <cell r="T248">
            <v>0</v>
          </cell>
          <cell r="W248">
            <v>0</v>
          </cell>
          <cell r="AJ248">
            <v>0</v>
          </cell>
          <cell r="AK248">
            <v>0</v>
          </cell>
        </row>
        <row r="249">
          <cell r="B249">
            <v>0</v>
          </cell>
          <cell r="C249">
            <v>0</v>
          </cell>
          <cell r="H249" t="str">
            <v>900</v>
          </cell>
          <cell r="I249" t="str">
            <v>101</v>
          </cell>
          <cell r="K249" t="str">
            <v>A/P</v>
          </cell>
          <cell r="O249">
            <v>0</v>
          </cell>
          <cell r="Q249">
            <v>0</v>
          </cell>
          <cell r="R249" t="str">
            <v>900-101-</v>
          </cell>
          <cell r="S249" t="str">
            <v>900-10</v>
          </cell>
          <cell r="T249">
            <v>0</v>
          </cell>
          <cell r="W249">
            <v>0</v>
          </cell>
          <cell r="AJ249">
            <v>0</v>
          </cell>
          <cell r="AK249">
            <v>0</v>
          </cell>
        </row>
        <row r="250">
          <cell r="B250">
            <v>0</v>
          </cell>
          <cell r="C250">
            <v>0</v>
          </cell>
          <cell r="H250" t="str">
            <v>900</v>
          </cell>
          <cell r="I250" t="str">
            <v>101</v>
          </cell>
          <cell r="K250" t="str">
            <v>A/P</v>
          </cell>
          <cell r="O250">
            <v>0</v>
          </cell>
          <cell r="Q250">
            <v>0</v>
          </cell>
          <cell r="R250" t="str">
            <v>900-101-</v>
          </cell>
          <cell r="S250" t="str">
            <v>900-10</v>
          </cell>
          <cell r="T250">
            <v>0</v>
          </cell>
          <cell r="W250">
            <v>0</v>
          </cell>
          <cell r="AJ250">
            <v>0</v>
          </cell>
          <cell r="AK250">
            <v>0</v>
          </cell>
        </row>
        <row r="251">
          <cell r="B251">
            <v>0</v>
          </cell>
          <cell r="C251">
            <v>0</v>
          </cell>
          <cell r="H251" t="str">
            <v>900</v>
          </cell>
          <cell r="I251" t="str">
            <v>101</v>
          </cell>
          <cell r="K251" t="str">
            <v>A/P</v>
          </cell>
          <cell r="O251">
            <v>0</v>
          </cell>
          <cell r="Q251">
            <v>0</v>
          </cell>
          <cell r="R251" t="str">
            <v>900-101-</v>
          </cell>
          <cell r="S251" t="str">
            <v>900-10</v>
          </cell>
          <cell r="T251">
            <v>0</v>
          </cell>
          <cell r="W251">
            <v>0</v>
          </cell>
          <cell r="AJ251">
            <v>0</v>
          </cell>
          <cell r="AK251">
            <v>0</v>
          </cell>
        </row>
        <row r="252">
          <cell r="B252">
            <v>0</v>
          </cell>
          <cell r="C252">
            <v>0</v>
          </cell>
          <cell r="H252" t="str">
            <v>900</v>
          </cell>
          <cell r="I252" t="str">
            <v>101</v>
          </cell>
          <cell r="K252" t="str">
            <v>A/P</v>
          </cell>
          <cell r="O252">
            <v>0</v>
          </cell>
          <cell r="Q252">
            <v>0</v>
          </cell>
          <cell r="R252" t="str">
            <v>900-101-</v>
          </cell>
          <cell r="S252" t="str">
            <v>900-10</v>
          </cell>
          <cell r="T252">
            <v>0</v>
          </cell>
          <cell r="W252">
            <v>0</v>
          </cell>
          <cell r="AJ252">
            <v>0</v>
          </cell>
          <cell r="AK252">
            <v>0</v>
          </cell>
        </row>
        <row r="253">
          <cell r="B253">
            <v>0</v>
          </cell>
          <cell r="C253">
            <v>0</v>
          </cell>
          <cell r="H253" t="str">
            <v>900</v>
          </cell>
          <cell r="I253" t="str">
            <v>101</v>
          </cell>
          <cell r="K253" t="str">
            <v>A/P</v>
          </cell>
          <cell r="O253">
            <v>0</v>
          </cell>
          <cell r="Q253">
            <v>0</v>
          </cell>
          <cell r="R253" t="str">
            <v>900-101-</v>
          </cell>
          <cell r="S253" t="str">
            <v>900-10</v>
          </cell>
          <cell r="T253">
            <v>0</v>
          </cell>
          <cell r="W253">
            <v>0</v>
          </cell>
          <cell r="AJ253">
            <v>0</v>
          </cell>
          <cell r="AK253">
            <v>0</v>
          </cell>
        </row>
        <row r="254">
          <cell r="B254">
            <v>0</v>
          </cell>
          <cell r="C254">
            <v>0</v>
          </cell>
          <cell r="H254" t="str">
            <v>900</v>
          </cell>
          <cell r="I254" t="str">
            <v>101</v>
          </cell>
          <cell r="K254" t="str">
            <v>A/P</v>
          </cell>
          <cell r="O254">
            <v>0</v>
          </cell>
          <cell r="Q254">
            <v>0</v>
          </cell>
          <cell r="R254" t="str">
            <v>900-101-</v>
          </cell>
          <cell r="S254" t="str">
            <v>900-10</v>
          </cell>
          <cell r="T254">
            <v>0</v>
          </cell>
          <cell r="W254">
            <v>0</v>
          </cell>
          <cell r="AJ254">
            <v>0</v>
          </cell>
          <cell r="AK254">
            <v>0</v>
          </cell>
        </row>
        <row r="255">
          <cell r="B255">
            <v>0</v>
          </cell>
          <cell r="C255">
            <v>0</v>
          </cell>
          <cell r="H255" t="str">
            <v>900</v>
          </cell>
          <cell r="I255" t="str">
            <v>101</v>
          </cell>
          <cell r="K255" t="str">
            <v>A/P</v>
          </cell>
          <cell r="O255">
            <v>0</v>
          </cell>
          <cell r="Q255">
            <v>0</v>
          </cell>
          <cell r="R255" t="str">
            <v>900-101-</v>
          </cell>
          <cell r="S255" t="str">
            <v>900-10</v>
          </cell>
          <cell r="T255">
            <v>0</v>
          </cell>
          <cell r="W255">
            <v>0</v>
          </cell>
          <cell r="AJ255">
            <v>0</v>
          </cell>
          <cell r="AK255">
            <v>0</v>
          </cell>
        </row>
        <row r="256">
          <cell r="B256">
            <v>0</v>
          </cell>
          <cell r="C256">
            <v>0</v>
          </cell>
          <cell r="H256" t="str">
            <v>900</v>
          </cell>
          <cell r="I256" t="str">
            <v>101</v>
          </cell>
          <cell r="K256" t="str">
            <v>A/P</v>
          </cell>
          <cell r="O256">
            <v>0</v>
          </cell>
          <cell r="Q256">
            <v>0</v>
          </cell>
          <cell r="R256" t="str">
            <v>900-101-</v>
          </cell>
          <cell r="S256" t="str">
            <v>900-10</v>
          </cell>
          <cell r="T256">
            <v>0</v>
          </cell>
          <cell r="W256">
            <v>0</v>
          </cell>
          <cell r="AJ256">
            <v>0</v>
          </cell>
          <cell r="AK256">
            <v>0</v>
          </cell>
        </row>
        <row r="257">
          <cell r="B257">
            <v>0</v>
          </cell>
          <cell r="C257">
            <v>0</v>
          </cell>
          <cell r="H257" t="str">
            <v>900</v>
          </cell>
          <cell r="I257" t="str">
            <v>101</v>
          </cell>
          <cell r="K257" t="str">
            <v>A/P</v>
          </cell>
          <cell r="O257">
            <v>0</v>
          </cell>
          <cell r="Q257">
            <v>0</v>
          </cell>
          <cell r="R257" t="str">
            <v>900-101-</v>
          </cell>
          <cell r="S257" t="str">
            <v>900-10</v>
          </cell>
          <cell r="T257">
            <v>0</v>
          </cell>
          <cell r="W257">
            <v>0</v>
          </cell>
          <cell r="AJ257">
            <v>0</v>
          </cell>
          <cell r="AK257">
            <v>0</v>
          </cell>
        </row>
        <row r="258">
          <cell r="B258">
            <v>0</v>
          </cell>
          <cell r="C258">
            <v>0</v>
          </cell>
          <cell r="H258" t="str">
            <v>900</v>
          </cell>
          <cell r="I258" t="str">
            <v>101</v>
          </cell>
          <cell r="K258" t="str">
            <v>A/P</v>
          </cell>
          <cell r="O258">
            <v>0</v>
          </cell>
          <cell r="Q258">
            <v>0</v>
          </cell>
          <cell r="R258" t="str">
            <v>900-101-</v>
          </cell>
          <cell r="S258" t="str">
            <v>900-10</v>
          </cell>
          <cell r="T258">
            <v>0</v>
          </cell>
          <cell r="W258">
            <v>0</v>
          </cell>
          <cell r="AJ258">
            <v>0</v>
          </cell>
          <cell r="AK258">
            <v>0</v>
          </cell>
        </row>
        <row r="259">
          <cell r="B259">
            <v>0</v>
          </cell>
          <cell r="C259">
            <v>0</v>
          </cell>
          <cell r="H259" t="str">
            <v>900</v>
          </cell>
          <cell r="I259" t="str">
            <v>101</v>
          </cell>
          <cell r="K259" t="str">
            <v>A/P</v>
          </cell>
          <cell r="O259">
            <v>0</v>
          </cell>
          <cell r="Q259">
            <v>0</v>
          </cell>
          <cell r="R259" t="str">
            <v>900-101-</v>
          </cell>
          <cell r="S259" t="str">
            <v>900-10</v>
          </cell>
          <cell r="T259">
            <v>0</v>
          </cell>
          <cell r="W259">
            <v>0</v>
          </cell>
          <cell r="AJ259">
            <v>0</v>
          </cell>
          <cell r="AK259">
            <v>0</v>
          </cell>
        </row>
        <row r="260">
          <cell r="B260">
            <v>0</v>
          </cell>
          <cell r="C260">
            <v>0</v>
          </cell>
          <cell r="H260" t="str">
            <v>900</v>
          </cell>
          <cell r="I260" t="str">
            <v>101</v>
          </cell>
          <cell r="K260" t="str">
            <v>A/P</v>
          </cell>
          <cell r="O260">
            <v>0</v>
          </cell>
          <cell r="Q260">
            <v>0</v>
          </cell>
          <cell r="R260" t="str">
            <v>900-101-</v>
          </cell>
          <cell r="S260" t="str">
            <v>900-10</v>
          </cell>
          <cell r="T260">
            <v>0</v>
          </cell>
          <cell r="W260">
            <v>0</v>
          </cell>
          <cell r="AJ260">
            <v>0</v>
          </cell>
          <cell r="AK260">
            <v>0</v>
          </cell>
        </row>
        <row r="261">
          <cell r="B261">
            <v>0</v>
          </cell>
          <cell r="C261">
            <v>0</v>
          </cell>
          <cell r="H261" t="str">
            <v>900</v>
          </cell>
          <cell r="I261" t="str">
            <v>101</v>
          </cell>
          <cell r="K261" t="str">
            <v>A/P</v>
          </cell>
          <cell r="O261">
            <v>0</v>
          </cell>
          <cell r="Q261">
            <v>0</v>
          </cell>
          <cell r="R261" t="str">
            <v>900-101-</v>
          </cell>
          <cell r="S261" t="str">
            <v>900-10</v>
          </cell>
          <cell r="T261">
            <v>0</v>
          </cell>
          <cell r="W261">
            <v>0</v>
          </cell>
          <cell r="AJ261">
            <v>0</v>
          </cell>
          <cell r="AK261">
            <v>0</v>
          </cell>
        </row>
        <row r="262">
          <cell r="B262">
            <v>0</v>
          </cell>
          <cell r="C262">
            <v>0</v>
          </cell>
          <cell r="H262" t="str">
            <v>900</v>
          </cell>
          <cell r="I262" t="str">
            <v>101</v>
          </cell>
          <cell r="K262" t="str">
            <v>A/P</v>
          </cell>
          <cell r="O262">
            <v>0</v>
          </cell>
          <cell r="Q262">
            <v>0</v>
          </cell>
          <cell r="R262" t="str">
            <v>900-101-</v>
          </cell>
          <cell r="S262" t="str">
            <v>900-10</v>
          </cell>
          <cell r="T262">
            <v>0</v>
          </cell>
          <cell r="W262">
            <v>0</v>
          </cell>
          <cell r="AJ262">
            <v>0</v>
          </cell>
          <cell r="AK262">
            <v>0</v>
          </cell>
        </row>
        <row r="263">
          <cell r="B263">
            <v>0</v>
          </cell>
          <cell r="C263">
            <v>0</v>
          </cell>
          <cell r="H263" t="str">
            <v>900</v>
          </cell>
          <cell r="I263" t="str">
            <v>101</v>
          </cell>
          <cell r="K263" t="str">
            <v>A/P</v>
          </cell>
          <cell r="O263">
            <v>0</v>
          </cell>
          <cell r="Q263">
            <v>0</v>
          </cell>
          <cell r="R263" t="str">
            <v>900-101-</v>
          </cell>
          <cell r="S263" t="str">
            <v>900-10</v>
          </cell>
          <cell r="T263">
            <v>0</v>
          </cell>
          <cell r="W263">
            <v>0</v>
          </cell>
          <cell r="AJ263">
            <v>0</v>
          </cell>
          <cell r="AK263">
            <v>0</v>
          </cell>
        </row>
        <row r="264">
          <cell r="B264">
            <v>0</v>
          </cell>
          <cell r="C264">
            <v>0</v>
          </cell>
          <cell r="H264" t="str">
            <v>900</v>
          </cell>
          <cell r="I264" t="str">
            <v>101</v>
          </cell>
          <cell r="K264" t="str">
            <v>A/P</v>
          </cell>
          <cell r="O264">
            <v>0</v>
          </cell>
          <cell r="Q264">
            <v>0</v>
          </cell>
          <cell r="R264" t="str">
            <v>900-101-</v>
          </cell>
          <cell r="S264" t="str">
            <v>900-10</v>
          </cell>
          <cell r="T264">
            <v>0</v>
          </cell>
          <cell r="W264">
            <v>0</v>
          </cell>
          <cell r="AJ264">
            <v>0</v>
          </cell>
          <cell r="AK264">
            <v>0</v>
          </cell>
        </row>
        <row r="265">
          <cell r="B265">
            <v>0</v>
          </cell>
          <cell r="C265">
            <v>0</v>
          </cell>
          <cell r="H265" t="str">
            <v>900</v>
          </cell>
          <cell r="I265" t="str">
            <v>101</v>
          </cell>
          <cell r="K265" t="str">
            <v>A/P</v>
          </cell>
          <cell r="O265">
            <v>0</v>
          </cell>
          <cell r="Q265">
            <v>0</v>
          </cell>
          <cell r="R265" t="str">
            <v>900-101-</v>
          </cell>
          <cell r="S265" t="str">
            <v>900-10</v>
          </cell>
          <cell r="T265">
            <v>0</v>
          </cell>
          <cell r="W265">
            <v>0</v>
          </cell>
          <cell r="AJ265">
            <v>0</v>
          </cell>
          <cell r="AK265">
            <v>0</v>
          </cell>
        </row>
        <row r="266">
          <cell r="B266">
            <v>0</v>
          </cell>
          <cell r="C266">
            <v>0</v>
          </cell>
          <cell r="H266" t="str">
            <v>900</v>
          </cell>
          <cell r="I266" t="str">
            <v>101</v>
          </cell>
          <cell r="K266" t="str">
            <v>A/P</v>
          </cell>
          <cell r="O266">
            <v>0</v>
          </cell>
          <cell r="Q266">
            <v>0</v>
          </cell>
          <cell r="R266" t="str">
            <v>900-101-</v>
          </cell>
          <cell r="S266" t="str">
            <v>900-10</v>
          </cell>
          <cell r="T266">
            <v>0</v>
          </cell>
          <cell r="W266">
            <v>0</v>
          </cell>
          <cell r="AJ266">
            <v>0</v>
          </cell>
          <cell r="AK266">
            <v>0</v>
          </cell>
        </row>
        <row r="267">
          <cell r="B267">
            <v>0</v>
          </cell>
          <cell r="C267">
            <v>0</v>
          </cell>
          <cell r="H267" t="str">
            <v>900</v>
          </cell>
          <cell r="I267" t="str">
            <v>101</v>
          </cell>
          <cell r="K267" t="str">
            <v>A/P</v>
          </cell>
          <cell r="O267">
            <v>0</v>
          </cell>
          <cell r="Q267">
            <v>0</v>
          </cell>
          <cell r="R267" t="str">
            <v>900-101-</v>
          </cell>
          <cell r="S267" t="str">
            <v>900-10</v>
          </cell>
          <cell r="T267">
            <v>0</v>
          </cell>
          <cell r="W267">
            <v>0</v>
          </cell>
          <cell r="AJ267">
            <v>0</v>
          </cell>
          <cell r="AK267">
            <v>0</v>
          </cell>
        </row>
        <row r="268">
          <cell r="B268">
            <v>0</v>
          </cell>
          <cell r="C268">
            <v>0</v>
          </cell>
          <cell r="H268" t="str">
            <v>900</v>
          </cell>
          <cell r="I268" t="str">
            <v>101</v>
          </cell>
          <cell r="K268" t="str">
            <v>A/P</v>
          </cell>
          <cell r="O268">
            <v>0</v>
          </cell>
          <cell r="Q268">
            <v>0</v>
          </cell>
          <cell r="R268" t="str">
            <v>900-101-</v>
          </cell>
          <cell r="S268" t="str">
            <v>900-10</v>
          </cell>
          <cell r="T268">
            <v>0</v>
          </cell>
          <cell r="W268">
            <v>0</v>
          </cell>
          <cell r="AJ268">
            <v>0</v>
          </cell>
          <cell r="AK268">
            <v>0</v>
          </cell>
        </row>
        <row r="269">
          <cell r="B269">
            <v>0</v>
          </cell>
          <cell r="C269">
            <v>0</v>
          </cell>
          <cell r="H269" t="str">
            <v>900</v>
          </cell>
          <cell r="I269" t="str">
            <v>101</v>
          </cell>
          <cell r="K269" t="str">
            <v>A/P</v>
          </cell>
          <cell r="O269">
            <v>0</v>
          </cell>
          <cell r="Q269">
            <v>0</v>
          </cell>
          <cell r="R269" t="str">
            <v>900-101-</v>
          </cell>
          <cell r="S269" t="str">
            <v>900-10</v>
          </cell>
          <cell r="T269">
            <v>0</v>
          </cell>
          <cell r="W269">
            <v>0</v>
          </cell>
          <cell r="AJ269">
            <v>0</v>
          </cell>
          <cell r="AK269">
            <v>0</v>
          </cell>
        </row>
        <row r="270">
          <cell r="B270">
            <v>0</v>
          </cell>
          <cell r="C270">
            <v>0</v>
          </cell>
          <cell r="H270" t="str">
            <v>900</v>
          </cell>
          <cell r="I270" t="str">
            <v>101</v>
          </cell>
          <cell r="K270" t="str">
            <v>A/P</v>
          </cell>
          <cell r="O270">
            <v>0</v>
          </cell>
          <cell r="Q270">
            <v>0</v>
          </cell>
          <cell r="R270" t="str">
            <v>900-101-</v>
          </cell>
          <cell r="S270" t="str">
            <v>900-10</v>
          </cell>
          <cell r="T270">
            <v>0</v>
          </cell>
          <cell r="W270">
            <v>0</v>
          </cell>
          <cell r="AJ270">
            <v>0</v>
          </cell>
          <cell r="AK270">
            <v>0</v>
          </cell>
        </row>
        <row r="271">
          <cell r="B271">
            <v>0</v>
          </cell>
          <cell r="C271">
            <v>0</v>
          </cell>
          <cell r="H271" t="str">
            <v>900</v>
          </cell>
          <cell r="I271" t="str">
            <v>101</v>
          </cell>
          <cell r="K271" t="str">
            <v>A/P</v>
          </cell>
          <cell r="O271">
            <v>0</v>
          </cell>
          <cell r="Q271">
            <v>0</v>
          </cell>
          <cell r="R271" t="str">
            <v>900-101-</v>
          </cell>
          <cell r="S271" t="str">
            <v>900-10</v>
          </cell>
          <cell r="T271">
            <v>0</v>
          </cell>
          <cell r="W271">
            <v>0</v>
          </cell>
          <cell r="AJ271">
            <v>0</v>
          </cell>
          <cell r="AK271">
            <v>0</v>
          </cell>
        </row>
        <row r="272">
          <cell r="B272">
            <v>0</v>
          </cell>
          <cell r="C272">
            <v>0</v>
          </cell>
          <cell r="H272" t="str">
            <v>900</v>
          </cell>
          <cell r="I272" t="str">
            <v>101</v>
          </cell>
          <cell r="K272" t="str">
            <v>A/P</v>
          </cell>
          <cell r="O272">
            <v>0</v>
          </cell>
          <cell r="Q272">
            <v>0</v>
          </cell>
          <cell r="R272" t="str">
            <v>900-101-</v>
          </cell>
          <cell r="S272" t="str">
            <v>900-10</v>
          </cell>
          <cell r="T272">
            <v>0</v>
          </cell>
          <cell r="W272">
            <v>0</v>
          </cell>
          <cell r="AJ272">
            <v>0</v>
          </cell>
          <cell r="AK272">
            <v>0</v>
          </cell>
        </row>
        <row r="273">
          <cell r="B273">
            <v>0</v>
          </cell>
          <cell r="C273">
            <v>0</v>
          </cell>
          <cell r="H273" t="str">
            <v>900</v>
          </cell>
          <cell r="I273" t="str">
            <v>101</v>
          </cell>
          <cell r="K273" t="str">
            <v>A/P</v>
          </cell>
          <cell r="O273">
            <v>0</v>
          </cell>
          <cell r="Q273">
            <v>0</v>
          </cell>
          <cell r="R273" t="str">
            <v>900-101-</v>
          </cell>
          <cell r="S273" t="str">
            <v>900-10</v>
          </cell>
          <cell r="T273">
            <v>0</v>
          </cell>
          <cell r="W273">
            <v>0</v>
          </cell>
          <cell r="AJ273">
            <v>0</v>
          </cell>
          <cell r="AK273">
            <v>0</v>
          </cell>
        </row>
        <row r="274">
          <cell r="B274">
            <v>0</v>
          </cell>
          <cell r="C274">
            <v>0</v>
          </cell>
          <cell r="H274" t="str">
            <v>900</v>
          </cell>
          <cell r="I274" t="str">
            <v>101</v>
          </cell>
          <cell r="K274" t="str">
            <v>A/P</v>
          </cell>
          <cell r="O274">
            <v>0</v>
          </cell>
          <cell r="Q274">
            <v>0</v>
          </cell>
          <cell r="R274" t="str">
            <v>900-101-</v>
          </cell>
          <cell r="S274" t="str">
            <v>900-10</v>
          </cell>
          <cell r="T274">
            <v>0</v>
          </cell>
          <cell r="W274">
            <v>0</v>
          </cell>
          <cell r="AJ274">
            <v>0</v>
          </cell>
          <cell r="AK274">
            <v>0</v>
          </cell>
        </row>
        <row r="275">
          <cell r="B275">
            <v>0</v>
          </cell>
          <cell r="C275">
            <v>0</v>
          </cell>
          <cell r="H275" t="str">
            <v>900</v>
          </cell>
          <cell r="I275" t="str">
            <v>101</v>
          </cell>
          <cell r="K275" t="str">
            <v>A/P</v>
          </cell>
          <cell r="O275">
            <v>0</v>
          </cell>
          <cell r="Q275">
            <v>0</v>
          </cell>
          <cell r="R275" t="str">
            <v>900-101-</v>
          </cell>
          <cell r="S275" t="str">
            <v>900-10</v>
          </cell>
          <cell r="T275">
            <v>0</v>
          </cell>
          <cell r="W275">
            <v>0</v>
          </cell>
          <cell r="AJ275">
            <v>0</v>
          </cell>
          <cell r="AK275">
            <v>0</v>
          </cell>
        </row>
        <row r="276">
          <cell r="B276">
            <v>0</v>
          </cell>
          <cell r="C276">
            <v>0</v>
          </cell>
          <cell r="H276" t="str">
            <v>900</v>
          </cell>
          <cell r="I276" t="str">
            <v>101</v>
          </cell>
          <cell r="K276" t="str">
            <v>A/P</v>
          </cell>
          <cell r="O276">
            <v>0</v>
          </cell>
          <cell r="Q276">
            <v>0</v>
          </cell>
          <cell r="R276" t="str">
            <v>900-101-</v>
          </cell>
          <cell r="S276" t="str">
            <v>900-10</v>
          </cell>
          <cell r="T276">
            <v>0</v>
          </cell>
          <cell r="W276">
            <v>0</v>
          </cell>
          <cell r="AJ276">
            <v>0</v>
          </cell>
          <cell r="AK276">
            <v>0</v>
          </cell>
        </row>
        <row r="277">
          <cell r="B277">
            <v>0</v>
          </cell>
          <cell r="C277">
            <v>0</v>
          </cell>
          <cell r="H277" t="str">
            <v>900</v>
          </cell>
          <cell r="I277" t="str">
            <v>101</v>
          </cell>
          <cell r="K277" t="str">
            <v>A/P</v>
          </cell>
          <cell r="O277">
            <v>0</v>
          </cell>
          <cell r="Q277">
            <v>0</v>
          </cell>
          <cell r="R277" t="str">
            <v>900-101-</v>
          </cell>
          <cell r="S277" t="str">
            <v>900-10</v>
          </cell>
          <cell r="T277">
            <v>0</v>
          </cell>
          <cell r="W277">
            <v>0</v>
          </cell>
          <cell r="AJ277">
            <v>0</v>
          </cell>
          <cell r="AK277">
            <v>0</v>
          </cell>
        </row>
        <row r="278">
          <cell r="B278">
            <v>0</v>
          </cell>
          <cell r="C278">
            <v>0</v>
          </cell>
          <cell r="H278" t="str">
            <v>900</v>
          </cell>
          <cell r="I278" t="str">
            <v>101</v>
          </cell>
          <cell r="K278" t="str">
            <v>A/P</v>
          </cell>
          <cell r="O278">
            <v>0</v>
          </cell>
          <cell r="Q278">
            <v>0</v>
          </cell>
          <cell r="R278" t="str">
            <v>900-101-</v>
          </cell>
          <cell r="S278" t="str">
            <v>900-10</v>
          </cell>
          <cell r="T278">
            <v>0</v>
          </cell>
          <cell r="W278">
            <v>0</v>
          </cell>
          <cell r="AJ278">
            <v>0</v>
          </cell>
          <cell r="AK278">
            <v>0</v>
          </cell>
        </row>
        <row r="279">
          <cell r="B279">
            <v>0</v>
          </cell>
          <cell r="C279">
            <v>0</v>
          </cell>
          <cell r="H279" t="str">
            <v>900</v>
          </cell>
          <cell r="I279" t="str">
            <v>101</v>
          </cell>
          <cell r="K279" t="str">
            <v>A/P</v>
          </cell>
          <cell r="O279">
            <v>0</v>
          </cell>
          <cell r="Q279">
            <v>0</v>
          </cell>
          <cell r="R279" t="str">
            <v>900-101-</v>
          </cell>
          <cell r="S279" t="str">
            <v>900-10</v>
          </cell>
          <cell r="T279">
            <v>0</v>
          </cell>
          <cell r="W279">
            <v>0</v>
          </cell>
          <cell r="AJ279">
            <v>0</v>
          </cell>
          <cell r="AK279">
            <v>0</v>
          </cell>
        </row>
        <row r="280">
          <cell r="B280">
            <v>0</v>
          </cell>
          <cell r="C280">
            <v>0</v>
          </cell>
          <cell r="H280" t="str">
            <v>900</v>
          </cell>
          <cell r="I280" t="str">
            <v>101</v>
          </cell>
          <cell r="K280" t="str">
            <v>A/P</v>
          </cell>
          <cell r="O280">
            <v>0</v>
          </cell>
          <cell r="Q280">
            <v>0</v>
          </cell>
          <cell r="R280" t="str">
            <v>900-101-</v>
          </cell>
          <cell r="S280" t="str">
            <v>900-10</v>
          </cell>
          <cell r="T280">
            <v>0</v>
          </cell>
          <cell r="W280">
            <v>0</v>
          </cell>
          <cell r="AJ280">
            <v>0</v>
          </cell>
          <cell r="AK280">
            <v>0</v>
          </cell>
        </row>
        <row r="281">
          <cell r="B281">
            <v>0</v>
          </cell>
          <cell r="C281">
            <v>0</v>
          </cell>
          <cell r="H281" t="str">
            <v>900</v>
          </cell>
          <cell r="I281" t="str">
            <v>101</v>
          </cell>
          <cell r="K281" t="str">
            <v>A/P</v>
          </cell>
          <cell r="O281">
            <v>0</v>
          </cell>
          <cell r="Q281">
            <v>0</v>
          </cell>
          <cell r="R281" t="str">
            <v>900-101-</v>
          </cell>
          <cell r="S281" t="str">
            <v>900-10</v>
          </cell>
          <cell r="T281">
            <v>0</v>
          </cell>
          <cell r="W281">
            <v>0</v>
          </cell>
          <cell r="AJ281">
            <v>0</v>
          </cell>
          <cell r="AK281">
            <v>0</v>
          </cell>
        </row>
        <row r="282">
          <cell r="B282">
            <v>0</v>
          </cell>
          <cell r="C282">
            <v>0</v>
          </cell>
          <cell r="H282" t="str">
            <v>900</v>
          </cell>
          <cell r="I282" t="str">
            <v>101</v>
          </cell>
          <cell r="K282" t="str">
            <v>A/P</v>
          </cell>
          <cell r="O282">
            <v>0</v>
          </cell>
          <cell r="Q282">
            <v>0</v>
          </cell>
          <cell r="R282" t="str">
            <v>900-101-</v>
          </cell>
          <cell r="S282" t="str">
            <v>900-10</v>
          </cell>
          <cell r="T282">
            <v>0</v>
          </cell>
          <cell r="W282">
            <v>0</v>
          </cell>
          <cell r="AJ282">
            <v>0</v>
          </cell>
          <cell r="AK282">
            <v>0</v>
          </cell>
        </row>
        <row r="283">
          <cell r="B283">
            <v>0</v>
          </cell>
          <cell r="C283">
            <v>0</v>
          </cell>
          <cell r="H283" t="str">
            <v>900</v>
          </cell>
          <cell r="I283" t="str">
            <v>101</v>
          </cell>
          <cell r="K283" t="str">
            <v>A/P</v>
          </cell>
          <cell r="O283">
            <v>0</v>
          </cell>
          <cell r="Q283">
            <v>0</v>
          </cell>
          <cell r="R283" t="str">
            <v>900-101-</v>
          </cell>
          <cell r="S283" t="str">
            <v>900-10</v>
          </cell>
          <cell r="T283">
            <v>0</v>
          </cell>
          <cell r="W283">
            <v>0</v>
          </cell>
          <cell r="AJ283">
            <v>0</v>
          </cell>
          <cell r="AK283">
            <v>0</v>
          </cell>
        </row>
        <row r="284">
          <cell r="B284">
            <v>0</v>
          </cell>
          <cell r="C284">
            <v>0</v>
          </cell>
          <cell r="H284" t="str">
            <v>900</v>
          </cell>
          <cell r="I284" t="str">
            <v>101</v>
          </cell>
          <cell r="K284" t="str">
            <v>A/P</v>
          </cell>
          <cell r="O284">
            <v>0</v>
          </cell>
          <cell r="Q284">
            <v>0</v>
          </cell>
          <cell r="R284" t="str">
            <v>900-101-</v>
          </cell>
          <cell r="S284" t="str">
            <v>900-10</v>
          </cell>
          <cell r="T284">
            <v>0</v>
          </cell>
          <cell r="W284">
            <v>0</v>
          </cell>
          <cell r="AJ284">
            <v>0</v>
          </cell>
          <cell r="AK284">
            <v>0</v>
          </cell>
        </row>
        <row r="285">
          <cell r="B285">
            <v>0</v>
          </cell>
          <cell r="C285">
            <v>0</v>
          </cell>
          <cell r="H285" t="str">
            <v>900</v>
          </cell>
          <cell r="I285" t="str">
            <v>101</v>
          </cell>
          <cell r="K285" t="str">
            <v>A/P</v>
          </cell>
          <cell r="O285">
            <v>0</v>
          </cell>
          <cell r="Q285">
            <v>0</v>
          </cell>
          <cell r="R285" t="str">
            <v>900-101-</v>
          </cell>
          <cell r="S285" t="str">
            <v>900-10</v>
          </cell>
          <cell r="T285">
            <v>0</v>
          </cell>
          <cell r="W285">
            <v>0</v>
          </cell>
          <cell r="AJ285">
            <v>0</v>
          </cell>
          <cell r="AK285">
            <v>0</v>
          </cell>
        </row>
        <row r="286">
          <cell r="B286">
            <v>0</v>
          </cell>
          <cell r="C286">
            <v>0</v>
          </cell>
          <cell r="H286" t="str">
            <v>900</v>
          </cell>
          <cell r="I286" t="str">
            <v>101</v>
          </cell>
          <cell r="K286" t="str">
            <v>A/P</v>
          </cell>
          <cell r="O286">
            <v>0</v>
          </cell>
          <cell r="Q286">
            <v>0</v>
          </cell>
          <cell r="R286" t="str">
            <v>900-101-</v>
          </cell>
          <cell r="S286" t="str">
            <v>900-10</v>
          </cell>
          <cell r="T286">
            <v>0</v>
          </cell>
          <cell r="W286">
            <v>0</v>
          </cell>
          <cell r="AJ286">
            <v>0</v>
          </cell>
          <cell r="AK286">
            <v>0</v>
          </cell>
        </row>
        <row r="287">
          <cell r="B287">
            <v>0</v>
          </cell>
          <cell r="C287">
            <v>0</v>
          </cell>
          <cell r="H287" t="str">
            <v>900</v>
          </cell>
          <cell r="I287" t="str">
            <v>101</v>
          </cell>
          <cell r="K287" t="str">
            <v>A/P</v>
          </cell>
          <cell r="O287">
            <v>0</v>
          </cell>
          <cell r="Q287">
            <v>0</v>
          </cell>
          <cell r="R287" t="str">
            <v>900-101-</v>
          </cell>
          <cell r="S287" t="str">
            <v>900-10</v>
          </cell>
          <cell r="T287">
            <v>0</v>
          </cell>
          <cell r="W287">
            <v>0</v>
          </cell>
          <cell r="AJ287">
            <v>0</v>
          </cell>
          <cell r="AK287">
            <v>0</v>
          </cell>
        </row>
        <row r="288">
          <cell r="B288">
            <v>0</v>
          </cell>
          <cell r="C288">
            <v>0</v>
          </cell>
          <cell r="H288" t="str">
            <v>900</v>
          </cell>
          <cell r="I288" t="str">
            <v>101</v>
          </cell>
          <cell r="K288" t="str">
            <v>A/P</v>
          </cell>
          <cell r="O288">
            <v>0</v>
          </cell>
          <cell r="Q288">
            <v>0</v>
          </cell>
          <cell r="R288" t="str">
            <v>900-101-</v>
          </cell>
          <cell r="S288" t="str">
            <v>900-10</v>
          </cell>
          <cell r="T288">
            <v>0</v>
          </cell>
          <cell r="W288">
            <v>0</v>
          </cell>
          <cell r="AJ288">
            <v>0</v>
          </cell>
          <cell r="AK288">
            <v>0</v>
          </cell>
        </row>
        <row r="289">
          <cell r="B289">
            <v>0</v>
          </cell>
          <cell r="C289">
            <v>0</v>
          </cell>
          <cell r="H289" t="str">
            <v>900</v>
          </cell>
          <cell r="I289" t="str">
            <v>101</v>
          </cell>
          <cell r="K289" t="str">
            <v>A/P</v>
          </cell>
          <cell r="O289">
            <v>0</v>
          </cell>
          <cell r="Q289">
            <v>0</v>
          </cell>
          <cell r="R289" t="str">
            <v>900-101-</v>
          </cell>
          <cell r="S289" t="str">
            <v>900-10</v>
          </cell>
          <cell r="T289">
            <v>0</v>
          </cell>
          <cell r="W289">
            <v>0</v>
          </cell>
          <cell r="AJ289">
            <v>0</v>
          </cell>
          <cell r="AK289">
            <v>0</v>
          </cell>
        </row>
        <row r="290">
          <cell r="B290">
            <v>0</v>
          </cell>
          <cell r="C290">
            <v>0</v>
          </cell>
          <cell r="H290" t="str">
            <v>900</v>
          </cell>
          <cell r="I290" t="str">
            <v>101</v>
          </cell>
          <cell r="K290" t="str">
            <v>A/P</v>
          </cell>
          <cell r="O290">
            <v>0</v>
          </cell>
          <cell r="Q290">
            <v>0</v>
          </cell>
          <cell r="R290" t="str">
            <v>900-101-</v>
          </cell>
          <cell r="S290" t="str">
            <v>900-10</v>
          </cell>
          <cell r="T290">
            <v>0</v>
          </cell>
          <cell r="W290">
            <v>0</v>
          </cell>
          <cell r="AJ290">
            <v>0</v>
          </cell>
          <cell r="AK290">
            <v>0</v>
          </cell>
        </row>
        <row r="291">
          <cell r="B291">
            <v>0</v>
          </cell>
          <cell r="C291">
            <v>0</v>
          </cell>
          <cell r="H291" t="str">
            <v>900</v>
          </cell>
          <cell r="I291" t="str">
            <v>101</v>
          </cell>
          <cell r="K291" t="str">
            <v>A/P</v>
          </cell>
          <cell r="O291">
            <v>0</v>
          </cell>
          <cell r="Q291">
            <v>0</v>
          </cell>
          <cell r="R291" t="str">
            <v>900-101-</v>
          </cell>
          <cell r="S291" t="str">
            <v>900-10</v>
          </cell>
          <cell r="T291">
            <v>0</v>
          </cell>
          <cell r="W291">
            <v>0</v>
          </cell>
          <cell r="AJ291">
            <v>0</v>
          </cell>
          <cell r="AK291">
            <v>0</v>
          </cell>
        </row>
        <row r="292">
          <cell r="B292">
            <v>0</v>
          </cell>
          <cell r="C292">
            <v>0</v>
          </cell>
          <cell r="H292" t="str">
            <v>900</v>
          </cell>
          <cell r="I292" t="str">
            <v>101</v>
          </cell>
          <cell r="K292" t="str">
            <v>A/P</v>
          </cell>
          <cell r="O292">
            <v>0</v>
          </cell>
          <cell r="Q292">
            <v>0</v>
          </cell>
          <cell r="R292" t="str">
            <v>900-101-</v>
          </cell>
          <cell r="S292" t="str">
            <v>900-10</v>
          </cell>
          <cell r="T292">
            <v>0</v>
          </cell>
          <cell r="W292">
            <v>0</v>
          </cell>
          <cell r="AJ292">
            <v>0</v>
          </cell>
          <cell r="AK292">
            <v>0</v>
          </cell>
        </row>
        <row r="293">
          <cell r="B293">
            <v>0</v>
          </cell>
          <cell r="C293">
            <v>0</v>
          </cell>
          <cell r="H293" t="str">
            <v>900</v>
          </cell>
          <cell r="I293" t="str">
            <v>101</v>
          </cell>
          <cell r="K293" t="str">
            <v>A/P</v>
          </cell>
          <cell r="O293">
            <v>0</v>
          </cell>
          <cell r="Q293">
            <v>0</v>
          </cell>
          <cell r="R293" t="str">
            <v>900-101-</v>
          </cell>
          <cell r="S293" t="str">
            <v>900-10</v>
          </cell>
          <cell r="T293">
            <v>0</v>
          </cell>
          <cell r="W293">
            <v>0</v>
          </cell>
          <cell r="AJ293">
            <v>0</v>
          </cell>
          <cell r="AK293">
            <v>0</v>
          </cell>
        </row>
        <row r="294">
          <cell r="B294">
            <v>0</v>
          </cell>
          <cell r="C294">
            <v>0</v>
          </cell>
          <cell r="H294" t="str">
            <v>900</v>
          </cell>
          <cell r="I294" t="str">
            <v>101</v>
          </cell>
          <cell r="K294" t="str">
            <v>A/P</v>
          </cell>
          <cell r="O294">
            <v>0</v>
          </cell>
          <cell r="Q294">
            <v>0</v>
          </cell>
          <cell r="R294" t="str">
            <v>900-101-</v>
          </cell>
          <cell r="S294" t="str">
            <v>900-10</v>
          </cell>
          <cell r="T294">
            <v>0</v>
          </cell>
          <cell r="W294">
            <v>0</v>
          </cell>
          <cell r="AJ294">
            <v>0</v>
          </cell>
          <cell r="AK294">
            <v>0</v>
          </cell>
        </row>
        <row r="295">
          <cell r="B295">
            <v>0</v>
          </cell>
          <cell r="C295">
            <v>0</v>
          </cell>
          <cell r="H295" t="str">
            <v>900</v>
          </cell>
          <cell r="I295" t="str">
            <v>101</v>
          </cell>
          <cell r="K295" t="str">
            <v>A/P</v>
          </cell>
          <cell r="O295">
            <v>0</v>
          </cell>
          <cell r="Q295">
            <v>0</v>
          </cell>
          <cell r="R295" t="str">
            <v>900-101-</v>
          </cell>
          <cell r="S295" t="str">
            <v>900-10</v>
          </cell>
          <cell r="T295">
            <v>0</v>
          </cell>
          <cell r="W295">
            <v>0</v>
          </cell>
          <cell r="AJ295">
            <v>0</v>
          </cell>
          <cell r="AK295">
            <v>0</v>
          </cell>
        </row>
        <row r="296">
          <cell r="B296">
            <v>0</v>
          </cell>
          <cell r="C296">
            <v>0</v>
          </cell>
          <cell r="H296" t="str">
            <v>900</v>
          </cell>
          <cell r="I296" t="str">
            <v>101</v>
          </cell>
          <cell r="K296" t="str">
            <v>A/P</v>
          </cell>
          <cell r="O296">
            <v>0</v>
          </cell>
          <cell r="Q296">
            <v>0</v>
          </cell>
          <cell r="R296" t="str">
            <v>900-101-</v>
          </cell>
          <cell r="S296" t="str">
            <v>900-10</v>
          </cell>
          <cell r="T296">
            <v>0</v>
          </cell>
          <cell r="W296">
            <v>0</v>
          </cell>
          <cell r="AJ296">
            <v>0</v>
          </cell>
          <cell r="AK296">
            <v>0</v>
          </cell>
        </row>
        <row r="297">
          <cell r="B297">
            <v>0</v>
          </cell>
          <cell r="C297">
            <v>0</v>
          </cell>
          <cell r="H297" t="str">
            <v>900</v>
          </cell>
          <cell r="I297" t="str">
            <v>101</v>
          </cell>
          <cell r="K297" t="str">
            <v>A/P</v>
          </cell>
          <cell r="O297">
            <v>0</v>
          </cell>
          <cell r="Q297">
            <v>0</v>
          </cell>
          <cell r="R297" t="str">
            <v>900-101-</v>
          </cell>
          <cell r="S297" t="str">
            <v>900-10</v>
          </cell>
          <cell r="T297">
            <v>0</v>
          </cell>
          <cell r="W297">
            <v>0</v>
          </cell>
          <cell r="AJ297">
            <v>0</v>
          </cell>
          <cell r="AK297">
            <v>0</v>
          </cell>
        </row>
        <row r="298">
          <cell r="B298">
            <v>0</v>
          </cell>
          <cell r="C298">
            <v>0</v>
          </cell>
          <cell r="H298" t="str">
            <v>900</v>
          </cell>
          <cell r="I298" t="str">
            <v>101</v>
          </cell>
          <cell r="K298" t="str">
            <v>A/P</v>
          </cell>
          <cell r="O298">
            <v>0</v>
          </cell>
          <cell r="Q298">
            <v>0</v>
          </cell>
          <cell r="R298" t="str">
            <v>900-101-</v>
          </cell>
          <cell r="S298" t="str">
            <v>900-10</v>
          </cell>
          <cell r="T298">
            <v>0</v>
          </cell>
          <cell r="W298">
            <v>0</v>
          </cell>
          <cell r="AJ298">
            <v>0</v>
          </cell>
          <cell r="AK298">
            <v>0</v>
          </cell>
        </row>
        <row r="299">
          <cell r="B299">
            <v>0</v>
          </cell>
          <cell r="C299">
            <v>0</v>
          </cell>
          <cell r="H299" t="str">
            <v>900</v>
          </cell>
          <cell r="I299" t="str">
            <v>101</v>
          </cell>
          <cell r="K299" t="str">
            <v>A/P</v>
          </cell>
          <cell r="O299">
            <v>0</v>
          </cell>
          <cell r="Q299">
            <v>0</v>
          </cell>
          <cell r="R299" t="str">
            <v>900-101-</v>
          </cell>
          <cell r="S299" t="str">
            <v>900-10</v>
          </cell>
          <cell r="T299">
            <v>0</v>
          </cell>
          <cell r="W299">
            <v>0</v>
          </cell>
          <cell r="AJ299">
            <v>0</v>
          </cell>
          <cell r="AK299">
            <v>0</v>
          </cell>
        </row>
        <row r="300">
          <cell r="B300">
            <v>0</v>
          </cell>
          <cell r="C300">
            <v>0</v>
          </cell>
          <cell r="H300" t="str">
            <v>900</v>
          </cell>
          <cell r="I300" t="str">
            <v>101</v>
          </cell>
          <cell r="K300" t="str">
            <v>A/P</v>
          </cell>
          <cell r="O300">
            <v>0</v>
          </cell>
          <cell r="Q300">
            <v>0</v>
          </cell>
          <cell r="R300" t="str">
            <v>900-101-</v>
          </cell>
          <cell r="S300" t="str">
            <v>900-10</v>
          </cell>
          <cell r="T300">
            <v>0</v>
          </cell>
          <cell r="W300">
            <v>0</v>
          </cell>
          <cell r="AJ300">
            <v>0</v>
          </cell>
          <cell r="AK300">
            <v>0</v>
          </cell>
        </row>
        <row r="301">
          <cell r="B301">
            <v>0</v>
          </cell>
          <cell r="C301">
            <v>0</v>
          </cell>
          <cell r="H301" t="str">
            <v>900</v>
          </cell>
          <cell r="I301" t="str">
            <v>101</v>
          </cell>
          <cell r="K301" t="str">
            <v>A/P</v>
          </cell>
          <cell r="O301">
            <v>0</v>
          </cell>
          <cell r="Q301">
            <v>0</v>
          </cell>
          <cell r="R301" t="str">
            <v>900-101-</v>
          </cell>
          <cell r="S301" t="str">
            <v>900-10</v>
          </cell>
          <cell r="T301">
            <v>0</v>
          </cell>
          <cell r="W301">
            <v>0</v>
          </cell>
          <cell r="AJ301">
            <v>0</v>
          </cell>
          <cell r="AK301">
            <v>0</v>
          </cell>
        </row>
        <row r="302">
          <cell r="B302">
            <v>0</v>
          </cell>
          <cell r="C302">
            <v>0</v>
          </cell>
          <cell r="H302" t="str">
            <v>900</v>
          </cell>
          <cell r="I302" t="str">
            <v>101</v>
          </cell>
          <cell r="K302" t="str">
            <v>A/P</v>
          </cell>
          <cell r="O302">
            <v>0</v>
          </cell>
          <cell r="Q302">
            <v>0</v>
          </cell>
          <cell r="R302" t="str">
            <v>900-101-</v>
          </cell>
          <cell r="S302" t="str">
            <v>900-10</v>
          </cell>
          <cell r="T302">
            <v>0</v>
          </cell>
          <cell r="W302">
            <v>0</v>
          </cell>
          <cell r="AJ302">
            <v>0</v>
          </cell>
          <cell r="AK302">
            <v>0</v>
          </cell>
        </row>
        <row r="303">
          <cell r="B303">
            <v>0</v>
          </cell>
          <cell r="C303">
            <v>0</v>
          </cell>
          <cell r="H303" t="str">
            <v>900</v>
          </cell>
          <cell r="I303" t="str">
            <v>101</v>
          </cell>
          <cell r="K303" t="str">
            <v>A/P</v>
          </cell>
          <cell r="O303">
            <v>0</v>
          </cell>
          <cell r="Q303">
            <v>0</v>
          </cell>
          <cell r="R303" t="str">
            <v>900-101-</v>
          </cell>
          <cell r="S303" t="str">
            <v>900-10</v>
          </cell>
          <cell r="T303">
            <v>0</v>
          </cell>
          <cell r="W303">
            <v>0</v>
          </cell>
          <cell r="AJ303">
            <v>0</v>
          </cell>
          <cell r="AK303">
            <v>0</v>
          </cell>
        </row>
        <row r="304">
          <cell r="B304">
            <v>0</v>
          </cell>
          <cell r="C304">
            <v>0</v>
          </cell>
          <cell r="H304" t="str">
            <v>900</v>
          </cell>
          <cell r="I304" t="str">
            <v>101</v>
          </cell>
          <cell r="K304" t="str">
            <v>A/P</v>
          </cell>
          <cell r="O304">
            <v>0</v>
          </cell>
          <cell r="Q304">
            <v>0</v>
          </cell>
          <cell r="R304" t="str">
            <v>900-101-</v>
          </cell>
          <cell r="S304" t="str">
            <v>900-10</v>
          </cell>
          <cell r="T304">
            <v>0</v>
          </cell>
          <cell r="W304">
            <v>0</v>
          </cell>
          <cell r="AJ304">
            <v>0</v>
          </cell>
          <cell r="AK304">
            <v>0</v>
          </cell>
        </row>
        <row r="305">
          <cell r="B305">
            <v>0</v>
          </cell>
          <cell r="C305">
            <v>0</v>
          </cell>
          <cell r="H305" t="str">
            <v>900</v>
          </cell>
          <cell r="I305" t="str">
            <v>101</v>
          </cell>
          <cell r="K305" t="str">
            <v>A/P</v>
          </cell>
          <cell r="O305">
            <v>0</v>
          </cell>
          <cell r="Q305">
            <v>0</v>
          </cell>
          <cell r="R305" t="str">
            <v>900-101-</v>
          </cell>
          <cell r="S305" t="str">
            <v>900-10</v>
          </cell>
          <cell r="T305">
            <v>0</v>
          </cell>
          <cell r="W305">
            <v>0</v>
          </cell>
          <cell r="AJ305">
            <v>0</v>
          </cell>
          <cell r="AK305">
            <v>0</v>
          </cell>
        </row>
        <row r="306">
          <cell r="B306">
            <v>0</v>
          </cell>
          <cell r="C306">
            <v>0</v>
          </cell>
          <cell r="H306" t="str">
            <v>900</v>
          </cell>
          <cell r="I306" t="str">
            <v>101</v>
          </cell>
          <cell r="K306" t="str">
            <v>A/P</v>
          </cell>
          <cell r="O306">
            <v>0</v>
          </cell>
          <cell r="Q306">
            <v>0</v>
          </cell>
          <cell r="R306" t="str">
            <v>900-101-</v>
          </cell>
          <cell r="S306" t="str">
            <v>900-10</v>
          </cell>
          <cell r="T306">
            <v>0</v>
          </cell>
          <cell r="W306">
            <v>0</v>
          </cell>
          <cell r="AJ306">
            <v>0</v>
          </cell>
          <cell r="AK306">
            <v>0</v>
          </cell>
        </row>
        <row r="307">
          <cell r="B307">
            <v>0</v>
          </cell>
          <cell r="C307">
            <v>0</v>
          </cell>
          <cell r="H307" t="str">
            <v>900</v>
          </cell>
          <cell r="I307" t="str">
            <v>101</v>
          </cell>
          <cell r="K307" t="str">
            <v>A/P</v>
          </cell>
          <cell r="O307">
            <v>0</v>
          </cell>
          <cell r="Q307">
            <v>0</v>
          </cell>
          <cell r="R307" t="str">
            <v>900-101-</v>
          </cell>
          <cell r="S307" t="str">
            <v>900-10</v>
          </cell>
          <cell r="T307">
            <v>0</v>
          </cell>
          <cell r="W307">
            <v>0</v>
          </cell>
          <cell r="AJ307">
            <v>0</v>
          </cell>
          <cell r="AK307">
            <v>0</v>
          </cell>
        </row>
        <row r="308">
          <cell r="B308">
            <v>0</v>
          </cell>
          <cell r="C308">
            <v>0</v>
          </cell>
          <cell r="H308" t="str">
            <v>900</v>
          </cell>
          <cell r="I308" t="str">
            <v>101</v>
          </cell>
          <cell r="K308" t="str">
            <v>A/P</v>
          </cell>
          <cell r="O308">
            <v>0</v>
          </cell>
          <cell r="Q308">
            <v>0</v>
          </cell>
          <cell r="R308" t="str">
            <v>900-101-</v>
          </cell>
          <cell r="S308" t="str">
            <v>900-10</v>
          </cell>
          <cell r="T308">
            <v>0</v>
          </cell>
          <cell r="W308">
            <v>0</v>
          </cell>
          <cell r="AJ308">
            <v>0</v>
          </cell>
          <cell r="AK308">
            <v>0</v>
          </cell>
        </row>
        <row r="309">
          <cell r="B309">
            <v>0</v>
          </cell>
          <cell r="C309">
            <v>0</v>
          </cell>
          <cell r="H309" t="str">
            <v>900</v>
          </cell>
          <cell r="I309" t="str">
            <v>101</v>
          </cell>
          <cell r="K309" t="str">
            <v>A/P</v>
          </cell>
          <cell r="O309">
            <v>0</v>
          </cell>
          <cell r="Q309">
            <v>0</v>
          </cell>
          <cell r="R309" t="str">
            <v>900-101-</v>
          </cell>
          <cell r="S309" t="str">
            <v>900-10</v>
          </cell>
          <cell r="T309">
            <v>0</v>
          </cell>
          <cell r="W309">
            <v>0</v>
          </cell>
          <cell r="AJ309">
            <v>0</v>
          </cell>
          <cell r="AK309">
            <v>0</v>
          </cell>
        </row>
        <row r="310">
          <cell r="B310">
            <v>0</v>
          </cell>
          <cell r="C310">
            <v>0</v>
          </cell>
          <cell r="H310" t="str">
            <v>900</v>
          </cell>
          <cell r="I310" t="str">
            <v>101</v>
          </cell>
          <cell r="K310" t="str">
            <v>A/P</v>
          </cell>
          <cell r="O310">
            <v>0</v>
          </cell>
          <cell r="Q310">
            <v>0</v>
          </cell>
          <cell r="R310" t="str">
            <v>900-101-</v>
          </cell>
          <cell r="S310" t="str">
            <v>900-10</v>
          </cell>
          <cell r="T310">
            <v>0</v>
          </cell>
          <cell r="W310">
            <v>0</v>
          </cell>
          <cell r="AJ310">
            <v>0</v>
          </cell>
          <cell r="AK310">
            <v>0</v>
          </cell>
        </row>
        <row r="311">
          <cell r="B311">
            <v>0</v>
          </cell>
          <cell r="C311">
            <v>0</v>
          </cell>
          <cell r="H311" t="str">
            <v>900</v>
          </cell>
          <cell r="I311" t="str">
            <v>101</v>
          </cell>
          <cell r="K311" t="str">
            <v>A/P</v>
          </cell>
          <cell r="O311">
            <v>0</v>
          </cell>
          <cell r="Q311">
            <v>0</v>
          </cell>
          <cell r="R311" t="str">
            <v>900-101-</v>
          </cell>
          <cell r="S311" t="str">
            <v>900-10</v>
          </cell>
          <cell r="T311">
            <v>0</v>
          </cell>
          <cell r="W311">
            <v>0</v>
          </cell>
          <cell r="AJ311">
            <v>0</v>
          </cell>
          <cell r="AK311">
            <v>0</v>
          </cell>
        </row>
        <row r="312">
          <cell r="B312">
            <v>0</v>
          </cell>
          <cell r="C312">
            <v>0</v>
          </cell>
          <cell r="H312" t="str">
            <v>900</v>
          </cell>
          <cell r="I312" t="str">
            <v>101</v>
          </cell>
          <cell r="K312" t="str">
            <v>A/P</v>
          </cell>
          <cell r="O312">
            <v>0</v>
          </cell>
          <cell r="Q312">
            <v>0</v>
          </cell>
          <cell r="R312" t="str">
            <v>900-101-</v>
          </cell>
          <cell r="S312" t="str">
            <v>900-10</v>
          </cell>
          <cell r="T312">
            <v>0</v>
          </cell>
          <cell r="W312">
            <v>0</v>
          </cell>
          <cell r="AJ312">
            <v>0</v>
          </cell>
          <cell r="AK312">
            <v>0</v>
          </cell>
        </row>
        <row r="313">
          <cell r="B313">
            <v>0</v>
          </cell>
          <cell r="C313">
            <v>0</v>
          </cell>
          <cell r="H313" t="str">
            <v>900</v>
          </cell>
          <cell r="I313" t="str">
            <v>101</v>
          </cell>
          <cell r="K313" t="str">
            <v>A/P</v>
          </cell>
          <cell r="O313">
            <v>0</v>
          </cell>
          <cell r="Q313">
            <v>0</v>
          </cell>
          <cell r="R313" t="str">
            <v>900-101-</v>
          </cell>
          <cell r="S313" t="str">
            <v>900-10</v>
          </cell>
          <cell r="T313">
            <v>0</v>
          </cell>
          <cell r="W313">
            <v>0</v>
          </cell>
          <cell r="AJ313">
            <v>0</v>
          </cell>
          <cell r="AK313">
            <v>0</v>
          </cell>
        </row>
        <row r="314">
          <cell r="B314">
            <v>0</v>
          </cell>
          <cell r="C314">
            <v>0</v>
          </cell>
          <cell r="H314" t="str">
            <v>900</v>
          </cell>
          <cell r="I314" t="str">
            <v>101</v>
          </cell>
          <cell r="K314" t="str">
            <v>A/P</v>
          </cell>
          <cell r="O314">
            <v>0</v>
          </cell>
          <cell r="Q314">
            <v>0</v>
          </cell>
          <cell r="R314" t="str">
            <v>900-101-</v>
          </cell>
          <cell r="S314" t="str">
            <v>900-10</v>
          </cell>
          <cell r="T314">
            <v>0</v>
          </cell>
          <cell r="W314">
            <v>0</v>
          </cell>
          <cell r="AJ314">
            <v>0</v>
          </cell>
          <cell r="AK314">
            <v>0</v>
          </cell>
        </row>
        <row r="315">
          <cell r="B315">
            <v>0</v>
          </cell>
          <cell r="C315">
            <v>0</v>
          </cell>
          <cell r="H315" t="str">
            <v>900</v>
          </cell>
          <cell r="I315" t="str">
            <v>101</v>
          </cell>
          <cell r="K315" t="str">
            <v>A/P</v>
          </cell>
          <cell r="O315">
            <v>0</v>
          </cell>
          <cell r="Q315">
            <v>0</v>
          </cell>
          <cell r="R315" t="str">
            <v>900-101-</v>
          </cell>
          <cell r="S315" t="str">
            <v>900-10</v>
          </cell>
          <cell r="T315">
            <v>0</v>
          </cell>
          <cell r="W315">
            <v>0</v>
          </cell>
          <cell r="AJ315">
            <v>0</v>
          </cell>
          <cell r="AK315">
            <v>0</v>
          </cell>
        </row>
        <row r="316">
          <cell r="B316">
            <v>0</v>
          </cell>
          <cell r="C316">
            <v>0</v>
          </cell>
          <cell r="H316" t="str">
            <v>900</v>
          </cell>
          <cell r="I316" t="str">
            <v>101</v>
          </cell>
          <cell r="K316" t="str">
            <v>A/P</v>
          </cell>
          <cell r="O316">
            <v>0</v>
          </cell>
          <cell r="Q316">
            <v>0</v>
          </cell>
          <cell r="R316" t="str">
            <v>900-101-</v>
          </cell>
          <cell r="S316" t="str">
            <v>900-10</v>
          </cell>
          <cell r="T316">
            <v>0</v>
          </cell>
          <cell r="W316">
            <v>0</v>
          </cell>
          <cell r="AJ316">
            <v>0</v>
          </cell>
          <cell r="AK316">
            <v>0</v>
          </cell>
        </row>
        <row r="317">
          <cell r="B317">
            <v>0</v>
          </cell>
          <cell r="C317">
            <v>0</v>
          </cell>
          <cell r="H317" t="str">
            <v>900</v>
          </cell>
          <cell r="I317" t="str">
            <v>101</v>
          </cell>
          <cell r="K317" t="str">
            <v>A/P</v>
          </cell>
          <cell r="O317">
            <v>0</v>
          </cell>
          <cell r="Q317">
            <v>0</v>
          </cell>
          <cell r="R317" t="str">
            <v>900-101-</v>
          </cell>
          <cell r="S317" t="str">
            <v>900-10</v>
          </cell>
          <cell r="T317">
            <v>0</v>
          </cell>
          <cell r="W317">
            <v>0</v>
          </cell>
          <cell r="AJ317">
            <v>0</v>
          </cell>
          <cell r="AK317">
            <v>0</v>
          </cell>
        </row>
        <row r="318">
          <cell r="B318">
            <v>0</v>
          </cell>
          <cell r="C318">
            <v>0</v>
          </cell>
          <cell r="H318" t="str">
            <v>900</v>
          </cell>
          <cell r="I318" t="str">
            <v>101</v>
          </cell>
          <cell r="K318" t="str">
            <v>A/P</v>
          </cell>
          <cell r="O318">
            <v>0</v>
          </cell>
          <cell r="Q318">
            <v>0</v>
          </cell>
          <cell r="R318" t="str">
            <v>900-101-</v>
          </cell>
          <cell r="S318" t="str">
            <v>900-10</v>
          </cell>
          <cell r="T318">
            <v>0</v>
          </cell>
          <cell r="W318">
            <v>0</v>
          </cell>
          <cell r="AJ318">
            <v>0</v>
          </cell>
          <cell r="AK318">
            <v>0</v>
          </cell>
        </row>
        <row r="319">
          <cell r="B319">
            <v>0</v>
          </cell>
          <cell r="C319">
            <v>0</v>
          </cell>
          <cell r="H319" t="str">
            <v>900</v>
          </cell>
          <cell r="I319" t="str">
            <v>101</v>
          </cell>
          <cell r="K319" t="str">
            <v>A/P</v>
          </cell>
          <cell r="O319">
            <v>0</v>
          </cell>
          <cell r="Q319">
            <v>0</v>
          </cell>
          <cell r="R319" t="str">
            <v>900-101-</v>
          </cell>
          <cell r="S319" t="str">
            <v>900-10</v>
          </cell>
          <cell r="T319">
            <v>0</v>
          </cell>
          <cell r="W319">
            <v>0</v>
          </cell>
          <cell r="AJ319">
            <v>0</v>
          </cell>
          <cell r="AK319">
            <v>0</v>
          </cell>
        </row>
        <row r="320">
          <cell r="B320">
            <v>0</v>
          </cell>
          <cell r="C320">
            <v>0</v>
          </cell>
          <cell r="H320" t="str">
            <v>900</v>
          </cell>
          <cell r="I320" t="str">
            <v>101</v>
          </cell>
          <cell r="K320" t="str">
            <v>A/P</v>
          </cell>
          <cell r="O320">
            <v>0</v>
          </cell>
          <cell r="Q320">
            <v>0</v>
          </cell>
          <cell r="R320" t="str">
            <v>900-101-</v>
          </cell>
          <cell r="S320" t="str">
            <v>900-10</v>
          </cell>
          <cell r="T320">
            <v>0</v>
          </cell>
          <cell r="W320">
            <v>0</v>
          </cell>
          <cell r="AJ320">
            <v>0</v>
          </cell>
          <cell r="AK320">
            <v>0</v>
          </cell>
        </row>
        <row r="321">
          <cell r="B321">
            <v>0</v>
          </cell>
          <cell r="C321">
            <v>0</v>
          </cell>
          <cell r="H321" t="str">
            <v>900</v>
          </cell>
          <cell r="I321" t="str">
            <v>101</v>
          </cell>
          <cell r="K321" t="str">
            <v>A/P</v>
          </cell>
          <cell r="O321">
            <v>0</v>
          </cell>
          <cell r="Q321">
            <v>0</v>
          </cell>
          <cell r="R321" t="str">
            <v>900-101-</v>
          </cell>
          <cell r="S321" t="str">
            <v>900-10</v>
          </cell>
          <cell r="T321">
            <v>0</v>
          </cell>
          <cell r="W321">
            <v>0</v>
          </cell>
          <cell r="AJ321">
            <v>0</v>
          </cell>
          <cell r="AK321">
            <v>0</v>
          </cell>
        </row>
        <row r="322">
          <cell r="B322">
            <v>0</v>
          </cell>
          <cell r="C322">
            <v>0</v>
          </cell>
          <cell r="H322" t="str">
            <v>900</v>
          </cell>
          <cell r="I322" t="str">
            <v>101</v>
          </cell>
          <cell r="K322" t="str">
            <v>A/P</v>
          </cell>
          <cell r="O322">
            <v>0</v>
          </cell>
          <cell r="Q322">
            <v>0</v>
          </cell>
          <cell r="R322" t="str">
            <v>900-101-</v>
          </cell>
          <cell r="S322" t="str">
            <v>900-10</v>
          </cell>
          <cell r="T322">
            <v>0</v>
          </cell>
          <cell r="W322">
            <v>0</v>
          </cell>
          <cell r="AJ322">
            <v>0</v>
          </cell>
          <cell r="AK322">
            <v>0</v>
          </cell>
        </row>
        <row r="323">
          <cell r="B323">
            <v>0</v>
          </cell>
          <cell r="C323">
            <v>0</v>
          </cell>
          <cell r="H323" t="str">
            <v>900</v>
          </cell>
          <cell r="I323" t="str">
            <v>101</v>
          </cell>
          <cell r="K323" t="str">
            <v>A/P</v>
          </cell>
          <cell r="O323">
            <v>0</v>
          </cell>
          <cell r="Q323">
            <v>0</v>
          </cell>
          <cell r="R323" t="str">
            <v>900-101-</v>
          </cell>
          <cell r="S323" t="str">
            <v>900-10</v>
          </cell>
          <cell r="T323">
            <v>0</v>
          </cell>
          <cell r="W323">
            <v>0</v>
          </cell>
          <cell r="AJ323">
            <v>0</v>
          </cell>
          <cell r="AK323">
            <v>0</v>
          </cell>
        </row>
        <row r="324">
          <cell r="B324">
            <v>0</v>
          </cell>
          <cell r="C324">
            <v>0</v>
          </cell>
          <cell r="H324" t="str">
            <v>900</v>
          </cell>
          <cell r="I324" t="str">
            <v>101</v>
          </cell>
          <cell r="K324" t="str">
            <v>A/P</v>
          </cell>
          <cell r="O324">
            <v>0</v>
          </cell>
          <cell r="Q324">
            <v>0</v>
          </cell>
          <cell r="R324" t="str">
            <v>900-101-</v>
          </cell>
          <cell r="S324" t="str">
            <v>900-10</v>
          </cell>
          <cell r="T324">
            <v>0</v>
          </cell>
          <cell r="W324">
            <v>0</v>
          </cell>
          <cell r="AJ324">
            <v>0</v>
          </cell>
          <cell r="AK324">
            <v>0</v>
          </cell>
        </row>
        <row r="325">
          <cell r="B325">
            <v>0</v>
          </cell>
          <cell r="C325">
            <v>0</v>
          </cell>
          <cell r="H325" t="str">
            <v>900</v>
          </cell>
          <cell r="I325" t="str">
            <v>101</v>
          </cell>
          <cell r="K325" t="str">
            <v>A/P</v>
          </cell>
          <cell r="O325">
            <v>0</v>
          </cell>
          <cell r="Q325">
            <v>0</v>
          </cell>
          <cell r="R325" t="str">
            <v>900-101-</v>
          </cell>
          <cell r="S325" t="str">
            <v>900-10</v>
          </cell>
          <cell r="T325">
            <v>0</v>
          </cell>
          <cell r="W325">
            <v>0</v>
          </cell>
          <cell r="AJ325">
            <v>0</v>
          </cell>
          <cell r="AK325">
            <v>0</v>
          </cell>
        </row>
        <row r="326">
          <cell r="B326">
            <v>0</v>
          </cell>
          <cell r="C326">
            <v>0</v>
          </cell>
          <cell r="H326" t="str">
            <v>900</v>
          </cell>
          <cell r="I326" t="str">
            <v>101</v>
          </cell>
          <cell r="K326" t="str">
            <v>A/P</v>
          </cell>
          <cell r="O326">
            <v>0</v>
          </cell>
          <cell r="Q326">
            <v>0</v>
          </cell>
          <cell r="R326" t="str">
            <v>900-101-</v>
          </cell>
          <cell r="S326" t="str">
            <v>900-10</v>
          </cell>
          <cell r="T326">
            <v>0</v>
          </cell>
          <cell r="W326">
            <v>0</v>
          </cell>
          <cell r="AJ326">
            <v>0</v>
          </cell>
          <cell r="AK326">
            <v>0</v>
          </cell>
        </row>
        <row r="327">
          <cell r="B327">
            <v>0</v>
          </cell>
          <cell r="C327">
            <v>0</v>
          </cell>
          <cell r="H327" t="str">
            <v>900</v>
          </cell>
          <cell r="I327" t="str">
            <v>101</v>
          </cell>
          <cell r="K327" t="str">
            <v>A/P</v>
          </cell>
          <cell r="O327">
            <v>0</v>
          </cell>
          <cell r="Q327">
            <v>0</v>
          </cell>
          <cell r="R327" t="str">
            <v>900-101-</v>
          </cell>
          <cell r="S327" t="str">
            <v>900-10</v>
          </cell>
          <cell r="T327">
            <v>0</v>
          </cell>
          <cell r="W327">
            <v>0</v>
          </cell>
          <cell r="AJ327">
            <v>0</v>
          </cell>
          <cell r="AK327">
            <v>0</v>
          </cell>
        </row>
        <row r="328">
          <cell r="B328">
            <v>0</v>
          </cell>
          <cell r="C328">
            <v>0</v>
          </cell>
          <cell r="H328" t="str">
            <v>900</v>
          </cell>
          <cell r="I328" t="str">
            <v>101</v>
          </cell>
          <cell r="K328" t="str">
            <v>A/P</v>
          </cell>
          <cell r="O328">
            <v>0</v>
          </cell>
          <cell r="Q328">
            <v>0</v>
          </cell>
          <cell r="R328" t="str">
            <v>900-101-</v>
          </cell>
          <cell r="S328" t="str">
            <v>900-10</v>
          </cell>
          <cell r="T328">
            <v>0</v>
          </cell>
          <cell r="W328">
            <v>0</v>
          </cell>
          <cell r="AJ328">
            <v>0</v>
          </cell>
          <cell r="AK328">
            <v>0</v>
          </cell>
        </row>
        <row r="329">
          <cell r="B329">
            <v>0</v>
          </cell>
          <cell r="C329">
            <v>0</v>
          </cell>
          <cell r="H329" t="str">
            <v>900</v>
          </cell>
          <cell r="I329" t="str">
            <v>101</v>
          </cell>
          <cell r="K329" t="str">
            <v>A/P</v>
          </cell>
          <cell r="O329">
            <v>0</v>
          </cell>
          <cell r="Q329">
            <v>0</v>
          </cell>
          <cell r="R329" t="str">
            <v>900-101-</v>
          </cell>
          <cell r="S329" t="str">
            <v>900-10</v>
          </cell>
          <cell r="T329">
            <v>0</v>
          </cell>
          <cell r="W329">
            <v>0</v>
          </cell>
          <cell r="AJ329">
            <v>0</v>
          </cell>
          <cell r="AK329">
            <v>0</v>
          </cell>
        </row>
        <row r="330">
          <cell r="B330">
            <v>0</v>
          </cell>
          <cell r="C330">
            <v>0</v>
          </cell>
          <cell r="H330" t="str">
            <v>900</v>
          </cell>
          <cell r="I330" t="str">
            <v>101</v>
          </cell>
          <cell r="K330" t="str">
            <v>A/P</v>
          </cell>
          <cell r="O330">
            <v>0</v>
          </cell>
          <cell r="Q330">
            <v>0</v>
          </cell>
          <cell r="R330" t="str">
            <v>900-101-</v>
          </cell>
          <cell r="S330" t="str">
            <v>900-10</v>
          </cell>
          <cell r="T330">
            <v>0</v>
          </cell>
          <cell r="W330">
            <v>0</v>
          </cell>
          <cell r="AJ330">
            <v>0</v>
          </cell>
          <cell r="AK330">
            <v>0</v>
          </cell>
        </row>
        <row r="331">
          <cell r="B331">
            <v>0</v>
          </cell>
          <cell r="C331">
            <v>0</v>
          </cell>
          <cell r="H331" t="str">
            <v>900</v>
          </cell>
          <cell r="I331" t="str">
            <v>101</v>
          </cell>
          <cell r="K331" t="str">
            <v>A/P</v>
          </cell>
          <cell r="O331">
            <v>0</v>
          </cell>
          <cell r="Q331">
            <v>0</v>
          </cell>
          <cell r="R331" t="str">
            <v>900-101-</v>
          </cell>
          <cell r="S331" t="str">
            <v>900-10</v>
          </cell>
          <cell r="T331">
            <v>0</v>
          </cell>
          <cell r="W331">
            <v>0</v>
          </cell>
          <cell r="AJ331">
            <v>0</v>
          </cell>
          <cell r="AK331">
            <v>0</v>
          </cell>
        </row>
        <row r="332">
          <cell r="B332">
            <v>0</v>
          </cell>
          <cell r="C332">
            <v>0</v>
          </cell>
          <cell r="H332" t="str">
            <v>900</v>
          </cell>
          <cell r="I332" t="str">
            <v>101</v>
          </cell>
          <cell r="K332" t="str">
            <v>A/P</v>
          </cell>
          <cell r="O332">
            <v>0</v>
          </cell>
          <cell r="Q332">
            <v>0</v>
          </cell>
          <cell r="R332" t="str">
            <v>900-101-</v>
          </cell>
          <cell r="S332" t="str">
            <v>900-10</v>
          </cell>
          <cell r="T332">
            <v>0</v>
          </cell>
          <cell r="W332">
            <v>0</v>
          </cell>
          <cell r="AJ332">
            <v>0</v>
          </cell>
          <cell r="AK332">
            <v>0</v>
          </cell>
        </row>
        <row r="333">
          <cell r="B333">
            <v>0</v>
          </cell>
          <cell r="C333">
            <v>0</v>
          </cell>
          <cell r="H333" t="str">
            <v>900</v>
          </cell>
          <cell r="I333" t="str">
            <v>101</v>
          </cell>
          <cell r="K333" t="str">
            <v>A/P</v>
          </cell>
          <cell r="O333">
            <v>0</v>
          </cell>
          <cell r="Q333">
            <v>0</v>
          </cell>
          <cell r="R333" t="str">
            <v>900-101-</v>
          </cell>
          <cell r="S333" t="str">
            <v>900-10</v>
          </cell>
          <cell r="T333">
            <v>0</v>
          </cell>
          <cell r="W333">
            <v>0</v>
          </cell>
          <cell r="AJ333">
            <v>0</v>
          </cell>
          <cell r="AK333">
            <v>0</v>
          </cell>
        </row>
        <row r="334">
          <cell r="B334">
            <v>0</v>
          </cell>
          <cell r="C334">
            <v>0</v>
          </cell>
          <cell r="H334" t="str">
            <v>900</v>
          </cell>
          <cell r="I334" t="str">
            <v>101</v>
          </cell>
          <cell r="K334" t="str">
            <v>A/P</v>
          </cell>
          <cell r="O334">
            <v>0</v>
          </cell>
          <cell r="Q334">
            <v>0</v>
          </cell>
          <cell r="R334" t="str">
            <v>900-101-</v>
          </cell>
          <cell r="S334" t="str">
            <v>900-10</v>
          </cell>
          <cell r="T334">
            <v>0</v>
          </cell>
          <cell r="W334">
            <v>0</v>
          </cell>
          <cell r="AJ334">
            <v>0</v>
          </cell>
          <cell r="AK334">
            <v>0</v>
          </cell>
        </row>
        <row r="335">
          <cell r="B335">
            <v>0</v>
          </cell>
          <cell r="C335">
            <v>0</v>
          </cell>
          <cell r="H335" t="str">
            <v>900</v>
          </cell>
          <cell r="I335" t="str">
            <v>101</v>
          </cell>
          <cell r="K335" t="str">
            <v>A/P</v>
          </cell>
          <cell r="O335">
            <v>0</v>
          </cell>
          <cell r="Q335">
            <v>0</v>
          </cell>
          <cell r="R335" t="str">
            <v>900-101-</v>
          </cell>
          <cell r="S335" t="str">
            <v>900-10</v>
          </cell>
          <cell r="T335">
            <v>0</v>
          </cell>
          <cell r="W335">
            <v>0</v>
          </cell>
          <cell r="AJ335">
            <v>0</v>
          </cell>
          <cell r="AK335">
            <v>0</v>
          </cell>
        </row>
        <row r="336">
          <cell r="B336">
            <v>0</v>
          </cell>
          <cell r="C336">
            <v>0</v>
          </cell>
          <cell r="H336" t="str">
            <v>900</v>
          </cell>
          <cell r="I336" t="str">
            <v>101</v>
          </cell>
          <cell r="K336" t="str">
            <v>A/P</v>
          </cell>
          <cell r="O336">
            <v>0</v>
          </cell>
          <cell r="Q336">
            <v>0</v>
          </cell>
          <cell r="R336" t="str">
            <v>900-101-</v>
          </cell>
          <cell r="S336" t="str">
            <v>900-10</v>
          </cell>
          <cell r="T336">
            <v>0</v>
          </cell>
          <cell r="W336">
            <v>0</v>
          </cell>
          <cell r="AJ336">
            <v>0</v>
          </cell>
          <cell r="AK336">
            <v>0</v>
          </cell>
        </row>
        <row r="337">
          <cell r="B337">
            <v>0</v>
          </cell>
          <cell r="C337">
            <v>0</v>
          </cell>
          <cell r="H337" t="str">
            <v>900</v>
          </cell>
          <cell r="I337" t="str">
            <v>101</v>
          </cell>
          <cell r="K337" t="str">
            <v>A/P</v>
          </cell>
          <cell r="O337">
            <v>0</v>
          </cell>
          <cell r="Q337">
            <v>0</v>
          </cell>
          <cell r="R337" t="str">
            <v>900-101-</v>
          </cell>
          <cell r="S337" t="str">
            <v>900-10</v>
          </cell>
          <cell r="T337">
            <v>0</v>
          </cell>
          <cell r="W337">
            <v>0</v>
          </cell>
          <cell r="AJ337">
            <v>0</v>
          </cell>
          <cell r="AK337">
            <v>0</v>
          </cell>
        </row>
        <row r="338">
          <cell r="B338">
            <v>0</v>
          </cell>
          <cell r="C338">
            <v>0</v>
          </cell>
          <cell r="H338" t="str">
            <v>900</v>
          </cell>
          <cell r="I338" t="str">
            <v>101</v>
          </cell>
          <cell r="K338" t="str">
            <v>A/P</v>
          </cell>
          <cell r="O338">
            <v>0</v>
          </cell>
          <cell r="Q338">
            <v>0</v>
          </cell>
          <cell r="R338" t="str">
            <v>900-101-</v>
          </cell>
          <cell r="S338" t="str">
            <v>900-10</v>
          </cell>
          <cell r="T338">
            <v>0</v>
          </cell>
          <cell r="W338">
            <v>0</v>
          </cell>
          <cell r="AJ338">
            <v>0</v>
          </cell>
          <cell r="AK338">
            <v>0</v>
          </cell>
        </row>
        <row r="339">
          <cell r="B339">
            <v>0</v>
          </cell>
          <cell r="C339">
            <v>0</v>
          </cell>
          <cell r="H339" t="str">
            <v>900</v>
          </cell>
          <cell r="I339" t="str">
            <v>101</v>
          </cell>
          <cell r="K339" t="str">
            <v>A/P</v>
          </cell>
          <cell r="O339">
            <v>0</v>
          </cell>
          <cell r="Q339">
            <v>0</v>
          </cell>
          <cell r="R339" t="str">
            <v>900-101-</v>
          </cell>
          <cell r="S339" t="str">
            <v>900-10</v>
          </cell>
          <cell r="T339">
            <v>0</v>
          </cell>
          <cell r="W339">
            <v>0</v>
          </cell>
          <cell r="AJ339">
            <v>0</v>
          </cell>
          <cell r="AK339">
            <v>0</v>
          </cell>
        </row>
        <row r="340">
          <cell r="B340">
            <v>0</v>
          </cell>
          <cell r="C340">
            <v>0</v>
          </cell>
          <cell r="H340" t="str">
            <v>900</v>
          </cell>
          <cell r="I340" t="str">
            <v>101</v>
          </cell>
          <cell r="K340" t="str">
            <v>A/P</v>
          </cell>
          <cell r="O340">
            <v>0</v>
          </cell>
          <cell r="Q340">
            <v>0</v>
          </cell>
          <cell r="R340" t="str">
            <v>900-101-</v>
          </cell>
          <cell r="S340" t="str">
            <v>900-10</v>
          </cell>
          <cell r="T340">
            <v>0</v>
          </cell>
          <cell r="W340">
            <v>0</v>
          </cell>
          <cell r="AJ340">
            <v>0</v>
          </cell>
          <cell r="AK340">
            <v>0</v>
          </cell>
        </row>
        <row r="341">
          <cell r="B341">
            <v>0</v>
          </cell>
          <cell r="C341">
            <v>0</v>
          </cell>
          <cell r="H341" t="str">
            <v>900</v>
          </cell>
          <cell r="I341" t="str">
            <v>101</v>
          </cell>
          <cell r="K341" t="str">
            <v>A/P</v>
          </cell>
          <cell r="O341">
            <v>0</v>
          </cell>
          <cell r="Q341">
            <v>0</v>
          </cell>
          <cell r="R341" t="str">
            <v>900-101-</v>
          </cell>
          <cell r="S341" t="str">
            <v>900-10</v>
          </cell>
          <cell r="T341">
            <v>0</v>
          </cell>
          <cell r="W341">
            <v>0</v>
          </cell>
          <cell r="AJ341">
            <v>0</v>
          </cell>
          <cell r="AK341">
            <v>0</v>
          </cell>
        </row>
        <row r="342">
          <cell r="B342">
            <v>0</v>
          </cell>
          <cell r="C342">
            <v>0</v>
          </cell>
          <cell r="H342" t="str">
            <v>900</v>
          </cell>
          <cell r="I342" t="str">
            <v>101</v>
          </cell>
          <cell r="K342" t="str">
            <v>A/P</v>
          </cell>
          <cell r="O342">
            <v>0</v>
          </cell>
          <cell r="Q342">
            <v>0</v>
          </cell>
          <cell r="R342" t="str">
            <v>900-101-</v>
          </cell>
          <cell r="S342" t="str">
            <v>900-10</v>
          </cell>
          <cell r="T342">
            <v>0</v>
          </cell>
          <cell r="W342">
            <v>0</v>
          </cell>
          <cell r="AJ342">
            <v>0</v>
          </cell>
          <cell r="AK342">
            <v>0</v>
          </cell>
        </row>
        <row r="343">
          <cell r="B343">
            <v>0</v>
          </cell>
          <cell r="C343">
            <v>0</v>
          </cell>
          <cell r="H343" t="str">
            <v>900</v>
          </cell>
          <cell r="I343" t="str">
            <v>101</v>
          </cell>
          <cell r="K343" t="str">
            <v>A/P</v>
          </cell>
          <cell r="O343">
            <v>0</v>
          </cell>
          <cell r="Q343">
            <v>0</v>
          </cell>
          <cell r="R343" t="str">
            <v>900-101-</v>
          </cell>
          <cell r="S343" t="str">
            <v>900-10</v>
          </cell>
          <cell r="T343">
            <v>0</v>
          </cell>
          <cell r="W343">
            <v>0</v>
          </cell>
          <cell r="AJ343">
            <v>0</v>
          </cell>
          <cell r="AK343">
            <v>0</v>
          </cell>
        </row>
        <row r="344">
          <cell r="B344">
            <v>0</v>
          </cell>
          <cell r="C344">
            <v>0</v>
          </cell>
          <cell r="H344" t="str">
            <v>900</v>
          </cell>
          <cell r="I344" t="str">
            <v>101</v>
          </cell>
          <cell r="K344" t="str">
            <v>A/P</v>
          </cell>
          <cell r="O344">
            <v>0</v>
          </cell>
          <cell r="Q344">
            <v>0</v>
          </cell>
          <cell r="R344" t="str">
            <v>900-101-</v>
          </cell>
          <cell r="S344" t="str">
            <v>900-10</v>
          </cell>
          <cell r="T344">
            <v>0</v>
          </cell>
          <cell r="W344">
            <v>0</v>
          </cell>
          <cell r="AJ344">
            <v>0</v>
          </cell>
          <cell r="AK344">
            <v>0</v>
          </cell>
        </row>
        <row r="345">
          <cell r="B345">
            <v>0</v>
          </cell>
          <cell r="C345">
            <v>0</v>
          </cell>
          <cell r="H345" t="str">
            <v>900</v>
          </cell>
          <cell r="I345" t="str">
            <v>101</v>
          </cell>
          <cell r="K345" t="str">
            <v>A/P</v>
          </cell>
          <cell r="O345">
            <v>0</v>
          </cell>
          <cell r="Q345">
            <v>0</v>
          </cell>
          <cell r="R345" t="str">
            <v>900-101-</v>
          </cell>
          <cell r="S345" t="str">
            <v>900-10</v>
          </cell>
          <cell r="T345">
            <v>0</v>
          </cell>
          <cell r="W345">
            <v>0</v>
          </cell>
          <cell r="AJ345">
            <v>0</v>
          </cell>
          <cell r="AK345">
            <v>0</v>
          </cell>
        </row>
        <row r="346">
          <cell r="B346">
            <v>0</v>
          </cell>
          <cell r="C346">
            <v>0</v>
          </cell>
          <cell r="H346" t="str">
            <v>900</v>
          </cell>
          <cell r="I346" t="str">
            <v>101</v>
          </cell>
          <cell r="K346" t="str">
            <v>A/P</v>
          </cell>
          <cell r="O346">
            <v>0</v>
          </cell>
          <cell r="Q346">
            <v>0</v>
          </cell>
          <cell r="R346" t="str">
            <v>900-101-</v>
          </cell>
          <cell r="S346" t="str">
            <v>900-10</v>
          </cell>
          <cell r="T346">
            <v>0</v>
          </cell>
          <cell r="W346">
            <v>0</v>
          </cell>
          <cell r="AJ346">
            <v>0</v>
          </cell>
          <cell r="AK346">
            <v>0</v>
          </cell>
        </row>
        <row r="347">
          <cell r="B347">
            <v>0</v>
          </cell>
          <cell r="C347">
            <v>0</v>
          </cell>
          <cell r="H347" t="str">
            <v>900</v>
          </cell>
          <cell r="I347" t="str">
            <v>101</v>
          </cell>
          <cell r="K347" t="str">
            <v>A/P</v>
          </cell>
          <cell r="O347">
            <v>0</v>
          </cell>
          <cell r="Q347">
            <v>0</v>
          </cell>
          <cell r="R347" t="str">
            <v>900-101-</v>
          </cell>
          <cell r="S347" t="str">
            <v>900-10</v>
          </cell>
          <cell r="T347">
            <v>0</v>
          </cell>
          <cell r="W347">
            <v>0</v>
          </cell>
          <cell r="AJ347">
            <v>0</v>
          </cell>
          <cell r="AK347">
            <v>0</v>
          </cell>
        </row>
        <row r="348">
          <cell r="B348">
            <v>0</v>
          </cell>
          <cell r="C348">
            <v>0</v>
          </cell>
          <cell r="H348" t="str">
            <v>900</v>
          </cell>
          <cell r="I348" t="str">
            <v>101</v>
          </cell>
          <cell r="K348" t="str">
            <v>A/P</v>
          </cell>
          <cell r="O348">
            <v>0</v>
          </cell>
          <cell r="Q348">
            <v>0</v>
          </cell>
          <cell r="R348" t="str">
            <v>900-101-</v>
          </cell>
          <cell r="S348" t="str">
            <v>900-10</v>
          </cell>
          <cell r="T348">
            <v>0</v>
          </cell>
          <cell r="W348">
            <v>0</v>
          </cell>
          <cell r="AJ348">
            <v>0</v>
          </cell>
          <cell r="AK348">
            <v>0</v>
          </cell>
        </row>
        <row r="349">
          <cell r="B349">
            <v>0</v>
          </cell>
          <cell r="C349">
            <v>0</v>
          </cell>
          <cell r="H349" t="str">
            <v>900</v>
          </cell>
          <cell r="I349" t="str">
            <v>101</v>
          </cell>
          <cell r="K349" t="str">
            <v>A/P</v>
          </cell>
          <cell r="O349">
            <v>0</v>
          </cell>
          <cell r="Q349">
            <v>0</v>
          </cell>
          <cell r="R349" t="str">
            <v>900-101-</v>
          </cell>
          <cell r="S349" t="str">
            <v>900-10</v>
          </cell>
          <cell r="T349">
            <v>0</v>
          </cell>
          <cell r="W349">
            <v>0</v>
          </cell>
          <cell r="AJ349">
            <v>0</v>
          </cell>
          <cell r="AK349">
            <v>0</v>
          </cell>
        </row>
        <row r="350">
          <cell r="B350">
            <v>0</v>
          </cell>
          <cell r="C350">
            <v>0</v>
          </cell>
          <cell r="H350" t="str">
            <v>900</v>
          </cell>
          <cell r="I350" t="str">
            <v>101</v>
          </cell>
          <cell r="K350" t="str">
            <v>A/P</v>
          </cell>
          <cell r="O350">
            <v>0</v>
          </cell>
          <cell r="Q350">
            <v>0</v>
          </cell>
          <cell r="R350" t="str">
            <v>900-101-</v>
          </cell>
          <cell r="S350" t="str">
            <v>900-10</v>
          </cell>
          <cell r="T350">
            <v>0</v>
          </cell>
          <cell r="W350">
            <v>0</v>
          </cell>
          <cell r="AJ350">
            <v>0</v>
          </cell>
          <cell r="AK350">
            <v>0</v>
          </cell>
        </row>
        <row r="351">
          <cell r="B351">
            <v>0</v>
          </cell>
          <cell r="C351">
            <v>0</v>
          </cell>
          <cell r="H351" t="str">
            <v>900</v>
          </cell>
          <cell r="I351" t="str">
            <v>101</v>
          </cell>
          <cell r="K351" t="str">
            <v>A/P</v>
          </cell>
          <cell r="O351">
            <v>0</v>
          </cell>
          <cell r="Q351">
            <v>0</v>
          </cell>
          <cell r="R351" t="str">
            <v>900-101-</v>
          </cell>
          <cell r="S351" t="str">
            <v>900-10</v>
          </cell>
          <cell r="T351">
            <v>0</v>
          </cell>
          <cell r="W351">
            <v>0</v>
          </cell>
          <cell r="AJ351">
            <v>0</v>
          </cell>
          <cell r="AK351">
            <v>0</v>
          </cell>
        </row>
        <row r="352">
          <cell r="B352">
            <v>0</v>
          </cell>
          <cell r="C352">
            <v>0</v>
          </cell>
          <cell r="H352" t="str">
            <v>900</v>
          </cell>
          <cell r="I352" t="str">
            <v>101</v>
          </cell>
          <cell r="K352" t="str">
            <v>A/P</v>
          </cell>
          <cell r="O352">
            <v>0</v>
          </cell>
          <cell r="Q352">
            <v>0</v>
          </cell>
          <cell r="R352" t="str">
            <v>900-101-</v>
          </cell>
          <cell r="S352" t="str">
            <v>900-10</v>
          </cell>
          <cell r="T352">
            <v>0</v>
          </cell>
          <cell r="W352">
            <v>0</v>
          </cell>
          <cell r="AJ352">
            <v>0</v>
          </cell>
          <cell r="AK352">
            <v>0</v>
          </cell>
        </row>
        <row r="353">
          <cell r="B353">
            <v>0</v>
          </cell>
          <cell r="C353">
            <v>0</v>
          </cell>
          <cell r="H353" t="str">
            <v>900</v>
          </cell>
          <cell r="I353" t="str">
            <v>101</v>
          </cell>
          <cell r="K353" t="str">
            <v>A/P</v>
          </cell>
          <cell r="O353">
            <v>0</v>
          </cell>
          <cell r="Q353">
            <v>0</v>
          </cell>
          <cell r="R353" t="str">
            <v>900-101-</v>
          </cell>
          <cell r="S353" t="str">
            <v>900-10</v>
          </cell>
          <cell r="T353">
            <v>0</v>
          </cell>
          <cell r="W353">
            <v>0</v>
          </cell>
          <cell r="AJ353">
            <v>0</v>
          </cell>
          <cell r="AK353">
            <v>0</v>
          </cell>
        </row>
        <row r="354">
          <cell r="B354">
            <v>0</v>
          </cell>
          <cell r="C354">
            <v>0</v>
          </cell>
          <cell r="H354" t="str">
            <v>900</v>
          </cell>
          <cell r="I354" t="str">
            <v>101</v>
          </cell>
          <cell r="K354" t="str">
            <v>A/P</v>
          </cell>
          <cell r="O354">
            <v>0</v>
          </cell>
          <cell r="Q354">
            <v>0</v>
          </cell>
          <cell r="R354" t="str">
            <v>900-101-</v>
          </cell>
          <cell r="S354" t="str">
            <v>900-10</v>
          </cell>
          <cell r="T354">
            <v>0</v>
          </cell>
          <cell r="W354">
            <v>0</v>
          </cell>
          <cell r="AJ354">
            <v>0</v>
          </cell>
          <cell r="AK354">
            <v>0</v>
          </cell>
        </row>
        <row r="355">
          <cell r="B355">
            <v>0</v>
          </cell>
          <cell r="C355">
            <v>0</v>
          </cell>
          <cell r="H355" t="str">
            <v>900</v>
          </cell>
          <cell r="I355" t="str">
            <v>101</v>
          </cell>
          <cell r="K355" t="str">
            <v>A/P</v>
          </cell>
          <cell r="O355">
            <v>0</v>
          </cell>
          <cell r="Q355">
            <v>0</v>
          </cell>
          <cell r="R355" t="str">
            <v>900-101-</v>
          </cell>
          <cell r="S355" t="str">
            <v>900-10</v>
          </cell>
          <cell r="T355">
            <v>0</v>
          </cell>
          <cell r="W355">
            <v>0</v>
          </cell>
          <cell r="AJ355">
            <v>0</v>
          </cell>
          <cell r="AK355">
            <v>0</v>
          </cell>
        </row>
        <row r="356">
          <cell r="B356">
            <v>0</v>
          </cell>
          <cell r="C356">
            <v>0</v>
          </cell>
          <cell r="H356" t="str">
            <v>900</v>
          </cell>
          <cell r="I356" t="str">
            <v>101</v>
          </cell>
          <cell r="K356" t="str">
            <v>A/P</v>
          </cell>
          <cell r="O356">
            <v>0</v>
          </cell>
          <cell r="Q356">
            <v>0</v>
          </cell>
          <cell r="R356" t="str">
            <v>900-101-</v>
          </cell>
          <cell r="S356" t="str">
            <v>900-10</v>
          </cell>
          <cell r="T356">
            <v>0</v>
          </cell>
          <cell r="W356">
            <v>0</v>
          </cell>
          <cell r="AJ356">
            <v>0</v>
          </cell>
          <cell r="AK356">
            <v>0</v>
          </cell>
        </row>
        <row r="357">
          <cell r="B357">
            <v>0</v>
          </cell>
          <cell r="C357">
            <v>0</v>
          </cell>
          <cell r="H357" t="str">
            <v>900</v>
          </cell>
          <cell r="I357" t="str">
            <v>101</v>
          </cell>
          <cell r="K357" t="str">
            <v>A/P</v>
          </cell>
          <cell r="O357">
            <v>0</v>
          </cell>
          <cell r="Q357">
            <v>0</v>
          </cell>
          <cell r="R357" t="str">
            <v>900-101-</v>
          </cell>
          <cell r="S357" t="str">
            <v>900-10</v>
          </cell>
          <cell r="T357">
            <v>0</v>
          </cell>
          <cell r="W357">
            <v>0</v>
          </cell>
          <cell r="AJ357">
            <v>0</v>
          </cell>
          <cell r="AK357">
            <v>0</v>
          </cell>
        </row>
        <row r="358">
          <cell r="B358">
            <v>0</v>
          </cell>
          <cell r="C358">
            <v>0</v>
          </cell>
          <cell r="H358" t="str">
            <v>900</v>
          </cell>
          <cell r="I358" t="str">
            <v>101</v>
          </cell>
          <cell r="K358" t="str">
            <v>A/P</v>
          </cell>
          <cell r="O358">
            <v>0</v>
          </cell>
          <cell r="Q358">
            <v>0</v>
          </cell>
          <cell r="R358" t="str">
            <v>900-101-</v>
          </cell>
          <cell r="S358" t="str">
            <v>900-10</v>
          </cell>
          <cell r="T358">
            <v>0</v>
          </cell>
          <cell r="W358">
            <v>0</v>
          </cell>
          <cell r="AJ358">
            <v>0</v>
          </cell>
          <cell r="AK358">
            <v>0</v>
          </cell>
        </row>
        <row r="359">
          <cell r="B359">
            <v>0</v>
          </cell>
          <cell r="C359">
            <v>0</v>
          </cell>
          <cell r="H359" t="str">
            <v>900</v>
          </cell>
          <cell r="I359" t="str">
            <v>101</v>
          </cell>
          <cell r="K359" t="str">
            <v>A/P</v>
          </cell>
          <cell r="O359">
            <v>0</v>
          </cell>
          <cell r="Q359">
            <v>0</v>
          </cell>
          <cell r="R359" t="str">
            <v>900-101-</v>
          </cell>
          <cell r="S359" t="str">
            <v>900-10</v>
          </cell>
          <cell r="T359">
            <v>0</v>
          </cell>
          <cell r="W359">
            <v>0</v>
          </cell>
          <cell r="AJ359">
            <v>0</v>
          </cell>
          <cell r="AK359">
            <v>0</v>
          </cell>
        </row>
        <row r="360">
          <cell r="B360">
            <v>0</v>
          </cell>
          <cell r="C360">
            <v>0</v>
          </cell>
          <cell r="H360" t="str">
            <v>900</v>
          </cell>
          <cell r="I360" t="str">
            <v>101</v>
          </cell>
          <cell r="K360" t="str">
            <v>A/P</v>
          </cell>
          <cell r="O360">
            <v>0</v>
          </cell>
          <cell r="Q360">
            <v>0</v>
          </cell>
          <cell r="R360" t="str">
            <v>900-101-</v>
          </cell>
          <cell r="S360" t="str">
            <v>900-10</v>
          </cell>
          <cell r="T360">
            <v>0</v>
          </cell>
          <cell r="W360">
            <v>0</v>
          </cell>
          <cell r="AJ360">
            <v>0</v>
          </cell>
          <cell r="AK360">
            <v>0</v>
          </cell>
        </row>
        <row r="361">
          <cell r="B361">
            <v>0</v>
          </cell>
          <cell r="C361">
            <v>0</v>
          </cell>
          <cell r="H361" t="str">
            <v>900</v>
          </cell>
          <cell r="I361" t="str">
            <v>101</v>
          </cell>
          <cell r="K361" t="str">
            <v>A/P</v>
          </cell>
          <cell r="O361">
            <v>0</v>
          </cell>
          <cell r="Q361">
            <v>0</v>
          </cell>
          <cell r="R361" t="str">
            <v>900-101-</v>
          </cell>
          <cell r="S361" t="str">
            <v>900-10</v>
          </cell>
          <cell r="T361">
            <v>0</v>
          </cell>
          <cell r="W361">
            <v>0</v>
          </cell>
          <cell r="AJ361">
            <v>0</v>
          </cell>
          <cell r="AK361">
            <v>0</v>
          </cell>
        </row>
        <row r="362">
          <cell r="B362">
            <v>0</v>
          </cell>
          <cell r="C362">
            <v>0</v>
          </cell>
          <cell r="H362" t="str">
            <v>900</v>
          </cell>
          <cell r="I362" t="str">
            <v>101</v>
          </cell>
          <cell r="K362" t="str">
            <v>A/P</v>
          </cell>
          <cell r="O362">
            <v>0</v>
          </cell>
          <cell r="Q362">
            <v>0</v>
          </cell>
          <cell r="R362" t="str">
            <v>900-101-</v>
          </cell>
          <cell r="S362" t="str">
            <v>900-10</v>
          </cell>
          <cell r="T362">
            <v>0</v>
          </cell>
          <cell r="W362">
            <v>0</v>
          </cell>
          <cell r="AJ362">
            <v>0</v>
          </cell>
          <cell r="AK362">
            <v>0</v>
          </cell>
        </row>
        <row r="363">
          <cell r="B363">
            <v>0</v>
          </cell>
          <cell r="C363">
            <v>0</v>
          </cell>
          <cell r="H363" t="str">
            <v>900</v>
          </cell>
          <cell r="I363" t="str">
            <v>101</v>
          </cell>
          <cell r="K363" t="str">
            <v>A/P</v>
          </cell>
          <cell r="O363">
            <v>0</v>
          </cell>
          <cell r="Q363">
            <v>0</v>
          </cell>
          <cell r="R363" t="str">
            <v>900-101-</v>
          </cell>
          <cell r="S363" t="str">
            <v>900-10</v>
          </cell>
          <cell r="T363">
            <v>0</v>
          </cell>
          <cell r="W363">
            <v>0</v>
          </cell>
          <cell r="AJ363">
            <v>0</v>
          </cell>
          <cell r="AK363">
            <v>0</v>
          </cell>
        </row>
        <row r="364">
          <cell r="B364">
            <v>0</v>
          </cell>
          <cell r="C364">
            <v>0</v>
          </cell>
          <cell r="H364" t="str">
            <v>900</v>
          </cell>
          <cell r="I364" t="str">
            <v>101</v>
          </cell>
          <cell r="K364" t="str">
            <v>A/P</v>
          </cell>
          <cell r="O364">
            <v>0</v>
          </cell>
          <cell r="Q364">
            <v>0</v>
          </cell>
          <cell r="R364" t="str">
            <v>900-101-</v>
          </cell>
          <cell r="S364" t="str">
            <v>900-10</v>
          </cell>
          <cell r="T364">
            <v>0</v>
          </cell>
          <cell r="W364">
            <v>0</v>
          </cell>
          <cell r="AJ364">
            <v>0</v>
          </cell>
          <cell r="AK364">
            <v>0</v>
          </cell>
        </row>
        <row r="365">
          <cell r="B365">
            <v>0</v>
          </cell>
          <cell r="C365">
            <v>0</v>
          </cell>
          <cell r="H365" t="str">
            <v>900</v>
          </cell>
          <cell r="I365" t="str">
            <v>101</v>
          </cell>
          <cell r="K365" t="str">
            <v>A/P</v>
          </cell>
          <cell r="O365">
            <v>0</v>
          </cell>
          <cell r="Q365">
            <v>0</v>
          </cell>
          <cell r="R365" t="str">
            <v>900-101-</v>
          </cell>
          <cell r="S365" t="str">
            <v>900-10</v>
          </cell>
          <cell r="T365">
            <v>0</v>
          </cell>
          <cell r="W365">
            <v>0</v>
          </cell>
          <cell r="AJ365">
            <v>0</v>
          </cell>
          <cell r="AK365">
            <v>0</v>
          </cell>
        </row>
        <row r="366">
          <cell r="B366">
            <v>0</v>
          </cell>
          <cell r="C366">
            <v>0</v>
          </cell>
          <cell r="H366" t="str">
            <v>900</v>
          </cell>
          <cell r="I366" t="str">
            <v>101</v>
          </cell>
          <cell r="K366" t="str">
            <v>A/P</v>
          </cell>
          <cell r="O366">
            <v>0</v>
          </cell>
          <cell r="Q366">
            <v>0</v>
          </cell>
          <cell r="R366" t="str">
            <v>900-101-</v>
          </cell>
          <cell r="S366" t="str">
            <v>900-10</v>
          </cell>
          <cell r="T366">
            <v>0</v>
          </cell>
          <cell r="W366">
            <v>0</v>
          </cell>
          <cell r="AJ366">
            <v>0</v>
          </cell>
          <cell r="AK366">
            <v>0</v>
          </cell>
        </row>
        <row r="367">
          <cell r="B367">
            <v>0</v>
          </cell>
          <cell r="C367">
            <v>0</v>
          </cell>
          <cell r="H367" t="str">
            <v>900</v>
          </cell>
          <cell r="I367" t="str">
            <v>101</v>
          </cell>
          <cell r="K367" t="str">
            <v>A/P</v>
          </cell>
          <cell r="O367">
            <v>0</v>
          </cell>
          <cell r="Q367">
            <v>0</v>
          </cell>
          <cell r="R367" t="str">
            <v>900-101-</v>
          </cell>
          <cell r="S367" t="str">
            <v>900-10</v>
          </cell>
          <cell r="T367">
            <v>0</v>
          </cell>
          <cell r="W367">
            <v>0</v>
          </cell>
          <cell r="AJ367">
            <v>0</v>
          </cell>
          <cell r="AK367">
            <v>0</v>
          </cell>
        </row>
        <row r="368">
          <cell r="B368">
            <v>0</v>
          </cell>
          <cell r="C368">
            <v>0</v>
          </cell>
          <cell r="H368" t="str">
            <v>900</v>
          </cell>
          <cell r="I368" t="str">
            <v>101</v>
          </cell>
          <cell r="K368" t="str">
            <v>A/P</v>
          </cell>
          <cell r="O368">
            <v>0</v>
          </cell>
          <cell r="Q368">
            <v>0</v>
          </cell>
          <cell r="R368" t="str">
            <v>900-101-</v>
          </cell>
          <cell r="S368" t="str">
            <v>900-10</v>
          </cell>
          <cell r="T368">
            <v>0</v>
          </cell>
          <cell r="W368">
            <v>0</v>
          </cell>
          <cell r="AJ368">
            <v>0</v>
          </cell>
          <cell r="AK368">
            <v>0</v>
          </cell>
        </row>
        <row r="369">
          <cell r="B369">
            <v>0</v>
          </cell>
          <cell r="C369">
            <v>0</v>
          </cell>
          <cell r="H369" t="str">
            <v>900</v>
          </cell>
          <cell r="I369" t="str">
            <v>101</v>
          </cell>
          <cell r="K369" t="str">
            <v>A/P</v>
          </cell>
          <cell r="O369">
            <v>0</v>
          </cell>
          <cell r="Q369">
            <v>0</v>
          </cell>
          <cell r="R369" t="str">
            <v>900-101-</v>
          </cell>
          <cell r="S369" t="str">
            <v>900-10</v>
          </cell>
          <cell r="T369">
            <v>0</v>
          </cell>
          <cell r="W369">
            <v>0</v>
          </cell>
          <cell r="AJ369">
            <v>0</v>
          </cell>
          <cell r="AK369">
            <v>0</v>
          </cell>
        </row>
        <row r="370">
          <cell r="B370">
            <v>0</v>
          </cell>
          <cell r="C370">
            <v>0</v>
          </cell>
          <cell r="H370" t="str">
            <v>900</v>
          </cell>
          <cell r="I370" t="str">
            <v>101</v>
          </cell>
          <cell r="K370" t="str">
            <v>A/P</v>
          </cell>
          <cell r="O370">
            <v>0</v>
          </cell>
          <cell r="Q370">
            <v>0</v>
          </cell>
          <cell r="R370" t="str">
            <v>900-101-</v>
          </cell>
          <cell r="S370" t="str">
            <v>900-10</v>
          </cell>
          <cell r="T370">
            <v>0</v>
          </cell>
          <cell r="W370">
            <v>0</v>
          </cell>
          <cell r="AJ370">
            <v>0</v>
          </cell>
          <cell r="AK370">
            <v>0</v>
          </cell>
        </row>
        <row r="371">
          <cell r="B371">
            <v>0</v>
          </cell>
          <cell r="C371">
            <v>0</v>
          </cell>
          <cell r="H371" t="str">
            <v>900</v>
          </cell>
          <cell r="I371" t="str">
            <v>101</v>
          </cell>
          <cell r="K371" t="str">
            <v>A/P</v>
          </cell>
          <cell r="O371">
            <v>0</v>
          </cell>
          <cell r="Q371">
            <v>0</v>
          </cell>
          <cell r="R371" t="str">
            <v>900-101-</v>
          </cell>
          <cell r="S371" t="str">
            <v>900-10</v>
          </cell>
          <cell r="T371">
            <v>0</v>
          </cell>
          <cell r="W371">
            <v>0</v>
          </cell>
          <cell r="AJ371">
            <v>0</v>
          </cell>
          <cell r="AK371">
            <v>0</v>
          </cell>
        </row>
        <row r="372">
          <cell r="B372">
            <v>0</v>
          </cell>
          <cell r="C372">
            <v>0</v>
          </cell>
          <cell r="H372" t="str">
            <v>900</v>
          </cell>
          <cell r="I372" t="str">
            <v>101</v>
          </cell>
          <cell r="K372" t="str">
            <v>A/P</v>
          </cell>
          <cell r="O372">
            <v>0</v>
          </cell>
          <cell r="Q372">
            <v>0</v>
          </cell>
          <cell r="R372" t="str">
            <v>900-101-</v>
          </cell>
          <cell r="S372" t="str">
            <v>900-10</v>
          </cell>
          <cell r="T372">
            <v>0</v>
          </cell>
          <cell r="W372">
            <v>0</v>
          </cell>
          <cell r="AJ372">
            <v>0</v>
          </cell>
          <cell r="AK372">
            <v>0</v>
          </cell>
        </row>
        <row r="373">
          <cell r="B373">
            <v>0</v>
          </cell>
          <cell r="C373">
            <v>0</v>
          </cell>
          <cell r="H373" t="str">
            <v>900</v>
          </cell>
          <cell r="I373" t="str">
            <v>101</v>
          </cell>
          <cell r="K373" t="str">
            <v>A/P</v>
          </cell>
          <cell r="O373">
            <v>0</v>
          </cell>
          <cell r="Q373">
            <v>0</v>
          </cell>
          <cell r="R373" t="str">
            <v>900-101-</v>
          </cell>
          <cell r="S373" t="str">
            <v>900-10</v>
          </cell>
          <cell r="T373">
            <v>0</v>
          </cell>
          <cell r="W373">
            <v>0</v>
          </cell>
          <cell r="AJ373">
            <v>0</v>
          </cell>
          <cell r="AK373">
            <v>0</v>
          </cell>
        </row>
        <row r="374">
          <cell r="B374">
            <v>0</v>
          </cell>
          <cell r="C374">
            <v>0</v>
          </cell>
          <cell r="H374" t="str">
            <v>900</v>
          </cell>
          <cell r="I374" t="str">
            <v>101</v>
          </cell>
          <cell r="K374" t="str">
            <v>A/P</v>
          </cell>
          <cell r="O374">
            <v>0</v>
          </cell>
          <cell r="Q374">
            <v>0</v>
          </cell>
          <cell r="R374" t="str">
            <v>900-101-</v>
          </cell>
          <cell r="S374" t="str">
            <v>900-10</v>
          </cell>
          <cell r="T374">
            <v>0</v>
          </cell>
          <cell r="W374">
            <v>0</v>
          </cell>
          <cell r="AJ374">
            <v>0</v>
          </cell>
          <cell r="AK374">
            <v>0</v>
          </cell>
        </row>
        <row r="375">
          <cell r="B375">
            <v>0</v>
          </cell>
          <cell r="C375">
            <v>0</v>
          </cell>
          <cell r="H375" t="str">
            <v>900</v>
          </cell>
          <cell r="I375" t="str">
            <v>101</v>
          </cell>
          <cell r="K375" t="str">
            <v>A/P</v>
          </cell>
          <cell r="O375">
            <v>0</v>
          </cell>
          <cell r="Q375">
            <v>0</v>
          </cell>
          <cell r="R375" t="str">
            <v>900-101-</v>
          </cell>
          <cell r="S375" t="str">
            <v>900-10</v>
          </cell>
          <cell r="T375">
            <v>0</v>
          </cell>
          <cell r="W375">
            <v>0</v>
          </cell>
          <cell r="AJ375">
            <v>0</v>
          </cell>
          <cell r="AK375">
            <v>0</v>
          </cell>
        </row>
        <row r="376">
          <cell r="B376">
            <v>0</v>
          </cell>
          <cell r="C376">
            <v>0</v>
          </cell>
          <cell r="H376" t="str">
            <v>900</v>
          </cell>
          <cell r="I376" t="str">
            <v>101</v>
          </cell>
          <cell r="K376" t="str">
            <v>A/P</v>
          </cell>
          <cell r="O376">
            <v>0</v>
          </cell>
          <cell r="Q376">
            <v>0</v>
          </cell>
          <cell r="R376" t="str">
            <v>900-101-</v>
          </cell>
          <cell r="S376" t="str">
            <v>900-10</v>
          </cell>
          <cell r="T376">
            <v>0</v>
          </cell>
          <cell r="W376">
            <v>0</v>
          </cell>
          <cell r="AJ376">
            <v>0</v>
          </cell>
          <cell r="AK376">
            <v>0</v>
          </cell>
        </row>
        <row r="377">
          <cell r="B377">
            <v>0</v>
          </cell>
          <cell r="C377">
            <v>0</v>
          </cell>
          <cell r="H377" t="str">
            <v>900</v>
          </cell>
          <cell r="I377" t="str">
            <v>101</v>
          </cell>
          <cell r="K377" t="str">
            <v>A/P</v>
          </cell>
          <cell r="O377">
            <v>0</v>
          </cell>
          <cell r="Q377">
            <v>0</v>
          </cell>
          <cell r="R377" t="str">
            <v>900-101-</v>
          </cell>
          <cell r="S377" t="str">
            <v>900-10</v>
          </cell>
          <cell r="T377">
            <v>0</v>
          </cell>
          <cell r="W377">
            <v>0</v>
          </cell>
          <cell r="AJ377">
            <v>0</v>
          </cell>
          <cell r="AK377">
            <v>0</v>
          </cell>
        </row>
        <row r="378">
          <cell r="B378">
            <v>0</v>
          </cell>
          <cell r="C378">
            <v>0</v>
          </cell>
          <cell r="H378" t="str">
            <v>900</v>
          </cell>
          <cell r="I378" t="str">
            <v>101</v>
          </cell>
          <cell r="K378" t="str">
            <v>A/P</v>
          </cell>
          <cell r="O378">
            <v>0</v>
          </cell>
          <cell r="Q378">
            <v>0</v>
          </cell>
          <cell r="R378" t="str">
            <v>900-101-</v>
          </cell>
          <cell r="S378" t="str">
            <v>900-10</v>
          </cell>
          <cell r="T378">
            <v>0</v>
          </cell>
          <cell r="W378">
            <v>0</v>
          </cell>
          <cell r="AJ378">
            <v>0</v>
          </cell>
          <cell r="AK378">
            <v>0</v>
          </cell>
        </row>
        <row r="379">
          <cell r="B379">
            <v>0</v>
          </cell>
          <cell r="C379">
            <v>0</v>
          </cell>
          <cell r="H379" t="str">
            <v>900</v>
          </cell>
          <cell r="I379" t="str">
            <v>101</v>
          </cell>
          <cell r="K379" t="str">
            <v>A/P</v>
          </cell>
          <cell r="O379">
            <v>0</v>
          </cell>
          <cell r="Q379">
            <v>0</v>
          </cell>
          <cell r="R379" t="str">
            <v>900-101-</v>
          </cell>
          <cell r="S379" t="str">
            <v>900-10</v>
          </cell>
          <cell r="T379">
            <v>0</v>
          </cell>
          <cell r="W379">
            <v>0</v>
          </cell>
          <cell r="AJ379">
            <v>0</v>
          </cell>
          <cell r="AK379">
            <v>0</v>
          </cell>
        </row>
        <row r="380">
          <cell r="B380">
            <v>0</v>
          </cell>
          <cell r="C380">
            <v>0</v>
          </cell>
          <cell r="H380" t="str">
            <v>900</v>
          </cell>
          <cell r="I380" t="str">
            <v>101</v>
          </cell>
          <cell r="K380" t="str">
            <v>A/P</v>
          </cell>
          <cell r="O380">
            <v>0</v>
          </cell>
          <cell r="Q380">
            <v>0</v>
          </cell>
          <cell r="R380" t="str">
            <v>900-101-</v>
          </cell>
          <cell r="S380" t="str">
            <v>900-10</v>
          </cell>
          <cell r="T380">
            <v>0</v>
          </cell>
          <cell r="W380">
            <v>0</v>
          </cell>
          <cell r="AJ380">
            <v>0</v>
          </cell>
          <cell r="AK380">
            <v>0</v>
          </cell>
        </row>
        <row r="381">
          <cell r="B381">
            <v>0</v>
          </cell>
          <cell r="C381">
            <v>0</v>
          </cell>
          <cell r="H381" t="str">
            <v>900</v>
          </cell>
          <cell r="I381" t="str">
            <v>101</v>
          </cell>
          <cell r="K381" t="str">
            <v>A/P</v>
          </cell>
          <cell r="O381">
            <v>0</v>
          </cell>
          <cell r="Q381">
            <v>0</v>
          </cell>
          <cell r="R381" t="str">
            <v>900-101-</v>
          </cell>
          <cell r="S381" t="str">
            <v>900-10</v>
          </cell>
          <cell r="T381">
            <v>0</v>
          </cell>
          <cell r="W381">
            <v>0</v>
          </cell>
          <cell r="AJ381">
            <v>0</v>
          </cell>
          <cell r="AK381">
            <v>0</v>
          </cell>
        </row>
        <row r="382">
          <cell r="B382">
            <v>0</v>
          </cell>
          <cell r="C382">
            <v>0</v>
          </cell>
          <cell r="H382" t="str">
            <v>900</v>
          </cell>
          <cell r="I382" t="str">
            <v>101</v>
          </cell>
          <cell r="K382" t="str">
            <v>A/P</v>
          </cell>
          <cell r="O382">
            <v>0</v>
          </cell>
          <cell r="Q382">
            <v>0</v>
          </cell>
          <cell r="R382" t="str">
            <v>900-101-</v>
          </cell>
          <cell r="S382" t="str">
            <v>900-10</v>
          </cell>
          <cell r="T382">
            <v>0</v>
          </cell>
          <cell r="W382">
            <v>0</v>
          </cell>
          <cell r="AJ382">
            <v>0</v>
          </cell>
          <cell r="AK382">
            <v>0</v>
          </cell>
        </row>
        <row r="383">
          <cell r="B383">
            <v>0</v>
          </cell>
          <cell r="C383">
            <v>0</v>
          </cell>
          <cell r="H383" t="str">
            <v>900</v>
          </cell>
          <cell r="I383" t="str">
            <v>101</v>
          </cell>
          <cell r="K383" t="str">
            <v>A/P</v>
          </cell>
          <cell r="O383">
            <v>0</v>
          </cell>
          <cell r="Q383">
            <v>0</v>
          </cell>
          <cell r="R383" t="str">
            <v>900-101-</v>
          </cell>
          <cell r="S383" t="str">
            <v>900-10</v>
          </cell>
          <cell r="T383">
            <v>0</v>
          </cell>
          <cell r="W383">
            <v>0</v>
          </cell>
          <cell r="AJ383">
            <v>0</v>
          </cell>
          <cell r="AK383">
            <v>0</v>
          </cell>
        </row>
        <row r="384">
          <cell r="B384">
            <v>0</v>
          </cell>
          <cell r="C384">
            <v>0</v>
          </cell>
          <cell r="H384" t="str">
            <v>900</v>
          </cell>
          <cell r="I384" t="str">
            <v>101</v>
          </cell>
          <cell r="K384" t="str">
            <v>A/P</v>
          </cell>
          <cell r="O384">
            <v>0</v>
          </cell>
          <cell r="Q384">
            <v>0</v>
          </cell>
          <cell r="R384" t="str">
            <v>900-101-</v>
          </cell>
          <cell r="S384" t="str">
            <v>900-10</v>
          </cell>
          <cell r="T384">
            <v>0</v>
          </cell>
          <cell r="W384">
            <v>0</v>
          </cell>
          <cell r="AJ384">
            <v>0</v>
          </cell>
          <cell r="AK384">
            <v>0</v>
          </cell>
        </row>
        <row r="385">
          <cell r="B385">
            <v>0</v>
          </cell>
          <cell r="C385">
            <v>0</v>
          </cell>
          <cell r="H385" t="str">
            <v>900</v>
          </cell>
          <cell r="I385" t="str">
            <v>101</v>
          </cell>
          <cell r="K385" t="str">
            <v>A/P</v>
          </cell>
          <cell r="O385">
            <v>0</v>
          </cell>
          <cell r="Q385">
            <v>0</v>
          </cell>
          <cell r="R385" t="str">
            <v>900-101-</v>
          </cell>
          <cell r="S385" t="str">
            <v>900-10</v>
          </cell>
          <cell r="T385">
            <v>0</v>
          </cell>
          <cell r="W385">
            <v>0</v>
          </cell>
          <cell r="AJ385">
            <v>0</v>
          </cell>
          <cell r="AK385">
            <v>0</v>
          </cell>
        </row>
        <row r="386">
          <cell r="B386">
            <v>0</v>
          </cell>
          <cell r="C386">
            <v>0</v>
          </cell>
          <cell r="H386" t="str">
            <v>900</v>
          </cell>
          <cell r="I386" t="str">
            <v>101</v>
          </cell>
          <cell r="K386" t="str">
            <v>A/P</v>
          </cell>
          <cell r="O386">
            <v>0</v>
          </cell>
          <cell r="Q386">
            <v>0</v>
          </cell>
          <cell r="R386" t="str">
            <v>900-101-</v>
          </cell>
          <cell r="S386" t="str">
            <v>900-10</v>
          </cell>
          <cell r="T386">
            <v>0</v>
          </cell>
          <cell r="W386">
            <v>0</v>
          </cell>
          <cell r="AJ386">
            <v>0</v>
          </cell>
          <cell r="AK386">
            <v>0</v>
          </cell>
        </row>
        <row r="387">
          <cell r="B387">
            <v>0</v>
          </cell>
          <cell r="C387">
            <v>0</v>
          </cell>
          <cell r="H387" t="str">
            <v>900</v>
          </cell>
          <cell r="I387" t="str">
            <v>101</v>
          </cell>
          <cell r="K387" t="str">
            <v>A/P</v>
          </cell>
          <cell r="O387">
            <v>0</v>
          </cell>
          <cell r="Q387">
            <v>0</v>
          </cell>
          <cell r="R387" t="str">
            <v>900-101-</v>
          </cell>
          <cell r="S387" t="str">
            <v>900-10</v>
          </cell>
          <cell r="T387">
            <v>0</v>
          </cell>
          <cell r="W387">
            <v>0</v>
          </cell>
          <cell r="AJ387">
            <v>0</v>
          </cell>
          <cell r="AK387">
            <v>0</v>
          </cell>
        </row>
        <row r="388">
          <cell r="B388">
            <v>0</v>
          </cell>
          <cell r="C388">
            <v>0</v>
          </cell>
          <cell r="H388" t="str">
            <v>900</v>
          </cell>
          <cell r="I388" t="str">
            <v>101</v>
          </cell>
          <cell r="K388" t="str">
            <v>A/P</v>
          </cell>
          <cell r="O388">
            <v>0</v>
          </cell>
          <cell r="Q388">
            <v>0</v>
          </cell>
          <cell r="R388" t="str">
            <v>900-101-</v>
          </cell>
          <cell r="S388" t="str">
            <v>900-10</v>
          </cell>
          <cell r="T388">
            <v>0</v>
          </cell>
          <cell r="W388">
            <v>0</v>
          </cell>
          <cell r="AJ388">
            <v>0</v>
          </cell>
          <cell r="AK388">
            <v>0</v>
          </cell>
        </row>
        <row r="389">
          <cell r="B389">
            <v>0</v>
          </cell>
          <cell r="C389">
            <v>0</v>
          </cell>
          <cell r="H389" t="str">
            <v>900</v>
          </cell>
          <cell r="I389" t="str">
            <v>101</v>
          </cell>
          <cell r="K389" t="str">
            <v>A/P</v>
          </cell>
          <cell r="O389">
            <v>0</v>
          </cell>
          <cell r="Q389">
            <v>0</v>
          </cell>
          <cell r="R389" t="str">
            <v>900-101-</v>
          </cell>
          <cell r="S389" t="str">
            <v>900-10</v>
          </cell>
          <cell r="T389">
            <v>0</v>
          </cell>
          <cell r="W389">
            <v>0</v>
          </cell>
          <cell r="AJ389">
            <v>0</v>
          </cell>
          <cell r="AK389">
            <v>0</v>
          </cell>
        </row>
        <row r="390">
          <cell r="B390">
            <v>0</v>
          </cell>
          <cell r="C390">
            <v>0</v>
          </cell>
          <cell r="H390" t="str">
            <v>900</v>
          </cell>
          <cell r="I390" t="str">
            <v>101</v>
          </cell>
          <cell r="K390" t="str">
            <v>A/P</v>
          </cell>
          <cell r="O390">
            <v>0</v>
          </cell>
          <cell r="Q390">
            <v>0</v>
          </cell>
          <cell r="R390" t="str">
            <v>900-101-</v>
          </cell>
          <cell r="S390" t="str">
            <v>900-10</v>
          </cell>
          <cell r="T390">
            <v>0</v>
          </cell>
          <cell r="W390">
            <v>0</v>
          </cell>
          <cell r="AJ390">
            <v>0</v>
          </cell>
          <cell r="AK390">
            <v>0</v>
          </cell>
        </row>
        <row r="391">
          <cell r="B391">
            <v>0</v>
          </cell>
          <cell r="C391">
            <v>0</v>
          </cell>
          <cell r="H391" t="str">
            <v>900</v>
          </cell>
          <cell r="I391" t="str">
            <v>101</v>
          </cell>
          <cell r="K391" t="str">
            <v>A/P</v>
          </cell>
          <cell r="O391">
            <v>0</v>
          </cell>
          <cell r="Q391">
            <v>0</v>
          </cell>
          <cell r="R391" t="str">
            <v>900-101-</v>
          </cell>
          <cell r="S391" t="str">
            <v>900-10</v>
          </cell>
          <cell r="T391">
            <v>0</v>
          </cell>
          <cell r="W391">
            <v>0</v>
          </cell>
          <cell r="AJ391">
            <v>0</v>
          </cell>
          <cell r="AK391">
            <v>0</v>
          </cell>
        </row>
        <row r="392">
          <cell r="B392">
            <v>0</v>
          </cell>
          <cell r="C392">
            <v>0</v>
          </cell>
          <cell r="H392" t="str">
            <v>900</v>
          </cell>
          <cell r="I392" t="str">
            <v>101</v>
          </cell>
          <cell r="K392" t="str">
            <v>A/P</v>
          </cell>
          <cell r="O392">
            <v>0</v>
          </cell>
          <cell r="Q392">
            <v>0</v>
          </cell>
          <cell r="R392" t="str">
            <v>900-101-</v>
          </cell>
          <cell r="S392" t="str">
            <v>900-10</v>
          </cell>
          <cell r="T392">
            <v>0</v>
          </cell>
          <cell r="W392">
            <v>0</v>
          </cell>
          <cell r="AJ392">
            <v>0</v>
          </cell>
          <cell r="AK392">
            <v>0</v>
          </cell>
        </row>
        <row r="393">
          <cell r="B393">
            <v>0</v>
          </cell>
          <cell r="C393">
            <v>0</v>
          </cell>
          <cell r="H393" t="str">
            <v>900</v>
          </cell>
          <cell r="I393" t="str">
            <v>101</v>
          </cell>
          <cell r="K393" t="str">
            <v>A/P</v>
          </cell>
          <cell r="O393">
            <v>0</v>
          </cell>
          <cell r="Q393">
            <v>0</v>
          </cell>
          <cell r="R393" t="str">
            <v>900-101-</v>
          </cell>
          <cell r="S393" t="str">
            <v>900-10</v>
          </cell>
          <cell r="T393">
            <v>0</v>
          </cell>
          <cell r="W393">
            <v>0</v>
          </cell>
          <cell r="AJ393">
            <v>0</v>
          </cell>
          <cell r="AK393">
            <v>0</v>
          </cell>
        </row>
        <row r="394">
          <cell r="B394">
            <v>0</v>
          </cell>
          <cell r="C394">
            <v>0</v>
          </cell>
          <cell r="H394" t="str">
            <v>900</v>
          </cell>
          <cell r="I394" t="str">
            <v>101</v>
          </cell>
          <cell r="K394" t="str">
            <v>A/P</v>
          </cell>
          <cell r="O394">
            <v>0</v>
          </cell>
          <cell r="Q394">
            <v>0</v>
          </cell>
          <cell r="R394" t="str">
            <v>900-101-</v>
          </cell>
          <cell r="S394" t="str">
            <v>900-10</v>
          </cell>
          <cell r="T394">
            <v>0</v>
          </cell>
          <cell r="W394">
            <v>0</v>
          </cell>
          <cell r="AJ394">
            <v>0</v>
          </cell>
          <cell r="AK394">
            <v>0</v>
          </cell>
        </row>
        <row r="395">
          <cell r="B395">
            <v>0</v>
          </cell>
          <cell r="C395">
            <v>0</v>
          </cell>
          <cell r="H395" t="str">
            <v>900</v>
          </cell>
          <cell r="I395" t="str">
            <v>101</v>
          </cell>
          <cell r="K395" t="str">
            <v>A/P</v>
          </cell>
          <cell r="O395">
            <v>0</v>
          </cell>
          <cell r="Q395">
            <v>0</v>
          </cell>
          <cell r="R395" t="str">
            <v>900-101-</v>
          </cell>
          <cell r="S395" t="str">
            <v>900-10</v>
          </cell>
          <cell r="T395">
            <v>0</v>
          </cell>
          <cell r="W395">
            <v>0</v>
          </cell>
          <cell r="AJ395">
            <v>0</v>
          </cell>
          <cell r="AK395">
            <v>0</v>
          </cell>
        </row>
        <row r="396">
          <cell r="B396">
            <v>0</v>
          </cell>
          <cell r="C396">
            <v>0</v>
          </cell>
          <cell r="H396" t="str">
            <v>900</v>
          </cell>
          <cell r="I396" t="str">
            <v>101</v>
          </cell>
          <cell r="K396" t="str">
            <v>A/P</v>
          </cell>
          <cell r="O396">
            <v>0</v>
          </cell>
          <cell r="Q396">
            <v>0</v>
          </cell>
          <cell r="R396" t="str">
            <v>900-101-</v>
          </cell>
          <cell r="S396" t="str">
            <v>900-10</v>
          </cell>
          <cell r="T396">
            <v>0</v>
          </cell>
          <cell r="W396">
            <v>0</v>
          </cell>
          <cell r="AJ396">
            <v>0</v>
          </cell>
          <cell r="AK396">
            <v>0</v>
          </cell>
        </row>
        <row r="397">
          <cell r="B397">
            <v>0</v>
          </cell>
          <cell r="C397">
            <v>0</v>
          </cell>
          <cell r="H397" t="str">
            <v>900</v>
          </cell>
          <cell r="I397" t="str">
            <v>101</v>
          </cell>
          <cell r="K397" t="str">
            <v>A/P</v>
          </cell>
          <cell r="O397">
            <v>0</v>
          </cell>
          <cell r="Q397">
            <v>0</v>
          </cell>
          <cell r="R397" t="str">
            <v>900-101-</v>
          </cell>
          <cell r="S397" t="str">
            <v>900-10</v>
          </cell>
          <cell r="T397">
            <v>0</v>
          </cell>
          <cell r="W397">
            <v>0</v>
          </cell>
          <cell r="AJ397">
            <v>0</v>
          </cell>
          <cell r="AK397">
            <v>0</v>
          </cell>
        </row>
        <row r="398">
          <cell r="B398">
            <v>0</v>
          </cell>
          <cell r="C398">
            <v>0</v>
          </cell>
          <cell r="H398" t="str">
            <v>900</v>
          </cell>
          <cell r="I398" t="str">
            <v>101</v>
          </cell>
          <cell r="K398" t="str">
            <v>A/P</v>
          </cell>
          <cell r="O398">
            <v>0</v>
          </cell>
          <cell r="Q398">
            <v>0</v>
          </cell>
          <cell r="R398" t="str">
            <v>900-101-</v>
          </cell>
          <cell r="S398" t="str">
            <v>900-10</v>
          </cell>
          <cell r="T398">
            <v>0</v>
          </cell>
          <cell r="W398">
            <v>0</v>
          </cell>
          <cell r="AJ398">
            <v>0</v>
          </cell>
          <cell r="AK398">
            <v>0</v>
          </cell>
        </row>
        <row r="399">
          <cell r="B399">
            <v>0</v>
          </cell>
          <cell r="C399">
            <v>0</v>
          </cell>
          <cell r="H399" t="str">
            <v>900</v>
          </cell>
          <cell r="I399" t="str">
            <v>101</v>
          </cell>
          <cell r="K399" t="str">
            <v>A/P</v>
          </cell>
          <cell r="O399">
            <v>0</v>
          </cell>
          <cell r="Q399">
            <v>0</v>
          </cell>
          <cell r="R399" t="str">
            <v>900-101-</v>
          </cell>
          <cell r="S399" t="str">
            <v>900-10</v>
          </cell>
          <cell r="T399">
            <v>0</v>
          </cell>
          <cell r="W399">
            <v>0</v>
          </cell>
          <cell r="AJ399">
            <v>0</v>
          </cell>
          <cell r="AK399">
            <v>0</v>
          </cell>
        </row>
        <row r="400">
          <cell r="B400">
            <v>0</v>
          </cell>
          <cell r="C400">
            <v>0</v>
          </cell>
          <cell r="H400" t="str">
            <v>900</v>
          </cell>
          <cell r="I400" t="str">
            <v>101</v>
          </cell>
          <cell r="K400" t="str">
            <v>A/P</v>
          </cell>
          <cell r="O400">
            <v>0</v>
          </cell>
          <cell r="Q400">
            <v>0</v>
          </cell>
          <cell r="R400" t="str">
            <v>900-101-</v>
          </cell>
          <cell r="S400" t="str">
            <v>900-10</v>
          </cell>
          <cell r="T400">
            <v>0</v>
          </cell>
          <cell r="W400">
            <v>0</v>
          </cell>
          <cell r="AJ400">
            <v>0</v>
          </cell>
          <cell r="AK400">
            <v>0</v>
          </cell>
        </row>
        <row r="401">
          <cell r="B401">
            <v>0</v>
          </cell>
          <cell r="C401">
            <v>0</v>
          </cell>
          <cell r="H401" t="str">
            <v>900</v>
          </cell>
          <cell r="I401" t="str">
            <v>101</v>
          </cell>
          <cell r="K401" t="str">
            <v>A/P</v>
          </cell>
          <cell r="O401">
            <v>0</v>
          </cell>
          <cell r="Q401">
            <v>0</v>
          </cell>
          <cell r="R401" t="str">
            <v>900-101-</v>
          </cell>
          <cell r="S401" t="str">
            <v>900-10</v>
          </cell>
          <cell r="T401">
            <v>0</v>
          </cell>
          <cell r="W401">
            <v>0</v>
          </cell>
          <cell r="AJ401">
            <v>0</v>
          </cell>
          <cell r="AK401">
            <v>0</v>
          </cell>
        </row>
        <row r="402">
          <cell r="B402">
            <v>0</v>
          </cell>
          <cell r="C402">
            <v>0</v>
          </cell>
          <cell r="H402" t="str">
            <v>900</v>
          </cell>
          <cell r="I402" t="str">
            <v>101</v>
          </cell>
          <cell r="K402" t="str">
            <v>A/P</v>
          </cell>
          <cell r="O402">
            <v>0</v>
          </cell>
          <cell r="Q402">
            <v>0</v>
          </cell>
          <cell r="R402" t="str">
            <v>900-101-</v>
          </cell>
          <cell r="S402" t="str">
            <v>900-10</v>
          </cell>
          <cell r="T402">
            <v>0</v>
          </cell>
          <cell r="W402">
            <v>0</v>
          </cell>
          <cell r="AJ402">
            <v>0</v>
          </cell>
          <cell r="AK402">
            <v>0</v>
          </cell>
        </row>
        <row r="403">
          <cell r="B403">
            <v>0</v>
          </cell>
          <cell r="C403">
            <v>0</v>
          </cell>
          <cell r="H403" t="str">
            <v>900</v>
          </cell>
          <cell r="I403" t="str">
            <v>101</v>
          </cell>
          <cell r="K403" t="str">
            <v>A/P</v>
          </cell>
          <cell r="O403">
            <v>0</v>
          </cell>
          <cell r="Q403">
            <v>0</v>
          </cell>
          <cell r="R403" t="str">
            <v>900-101-</v>
          </cell>
          <cell r="S403" t="str">
            <v>900-10</v>
          </cell>
          <cell r="T403">
            <v>0</v>
          </cell>
          <cell r="W403">
            <v>0</v>
          </cell>
          <cell r="AJ403">
            <v>0</v>
          </cell>
          <cell r="AK403">
            <v>0</v>
          </cell>
        </row>
        <row r="404">
          <cell r="B404">
            <v>0</v>
          </cell>
          <cell r="C404">
            <v>0</v>
          </cell>
          <cell r="H404" t="str">
            <v>900</v>
          </cell>
          <cell r="I404" t="str">
            <v>101</v>
          </cell>
          <cell r="K404" t="str">
            <v>A/P</v>
          </cell>
          <cell r="O404">
            <v>0</v>
          </cell>
          <cell r="Q404">
            <v>0</v>
          </cell>
          <cell r="R404" t="str">
            <v>900-101-</v>
          </cell>
          <cell r="S404" t="str">
            <v>900-10</v>
          </cell>
          <cell r="T404">
            <v>0</v>
          </cell>
          <cell r="W404">
            <v>0</v>
          </cell>
          <cell r="AJ404">
            <v>0</v>
          </cell>
          <cell r="AK404">
            <v>0</v>
          </cell>
        </row>
        <row r="405">
          <cell r="B405">
            <v>0</v>
          </cell>
          <cell r="C405">
            <v>0</v>
          </cell>
          <cell r="H405" t="str">
            <v>900</v>
          </cell>
          <cell r="I405" t="str">
            <v>101</v>
          </cell>
          <cell r="K405" t="str">
            <v>A/P</v>
          </cell>
          <cell r="O405">
            <v>0</v>
          </cell>
          <cell r="Q405">
            <v>0</v>
          </cell>
          <cell r="R405" t="str">
            <v>900-101-</v>
          </cell>
          <cell r="S405" t="str">
            <v>900-10</v>
          </cell>
          <cell r="T405">
            <v>0</v>
          </cell>
          <cell r="W405">
            <v>0</v>
          </cell>
          <cell r="AJ405">
            <v>0</v>
          </cell>
          <cell r="AK405">
            <v>0</v>
          </cell>
        </row>
        <row r="406">
          <cell r="B406">
            <v>0</v>
          </cell>
          <cell r="C406">
            <v>0</v>
          </cell>
          <cell r="H406" t="str">
            <v>900</v>
          </cell>
          <cell r="I406" t="str">
            <v>101</v>
          </cell>
          <cell r="K406" t="str">
            <v>A/P</v>
          </cell>
          <cell r="O406">
            <v>0</v>
          </cell>
          <cell r="Q406">
            <v>0</v>
          </cell>
          <cell r="R406" t="str">
            <v>900-101-</v>
          </cell>
          <cell r="S406" t="str">
            <v>900-10</v>
          </cell>
          <cell r="T406">
            <v>0</v>
          </cell>
          <cell r="W406">
            <v>0</v>
          </cell>
          <cell r="AJ406">
            <v>0</v>
          </cell>
          <cell r="AK406">
            <v>0</v>
          </cell>
        </row>
        <row r="407">
          <cell r="B407">
            <v>0</v>
          </cell>
          <cell r="C407">
            <v>0</v>
          </cell>
          <cell r="H407" t="str">
            <v>900</v>
          </cell>
          <cell r="I407" t="str">
            <v>101</v>
          </cell>
          <cell r="K407" t="str">
            <v>A/P</v>
          </cell>
          <cell r="O407">
            <v>0</v>
          </cell>
          <cell r="Q407">
            <v>0</v>
          </cell>
          <cell r="R407" t="str">
            <v>900-101-</v>
          </cell>
          <cell r="S407" t="str">
            <v>900-10</v>
          </cell>
          <cell r="T407">
            <v>0</v>
          </cell>
          <cell r="W407">
            <v>0</v>
          </cell>
          <cell r="AJ407">
            <v>0</v>
          </cell>
          <cell r="AK407">
            <v>0</v>
          </cell>
        </row>
        <row r="408">
          <cell r="B408">
            <v>0</v>
          </cell>
          <cell r="C408">
            <v>0</v>
          </cell>
          <cell r="H408" t="str">
            <v>900</v>
          </cell>
          <cell r="I408" t="str">
            <v>101</v>
          </cell>
          <cell r="K408" t="str">
            <v>A/P</v>
          </cell>
          <cell r="O408">
            <v>0</v>
          </cell>
          <cell r="Q408">
            <v>0</v>
          </cell>
          <cell r="R408" t="str">
            <v>900-101-</v>
          </cell>
          <cell r="S408" t="str">
            <v>900-10</v>
          </cell>
          <cell r="T408">
            <v>0</v>
          </cell>
          <cell r="W408">
            <v>0</v>
          </cell>
          <cell r="AJ408">
            <v>0</v>
          </cell>
          <cell r="AK408">
            <v>0</v>
          </cell>
        </row>
        <row r="409">
          <cell r="B409">
            <v>0</v>
          </cell>
          <cell r="C409">
            <v>0</v>
          </cell>
          <cell r="H409" t="str">
            <v>900</v>
          </cell>
          <cell r="I409" t="str">
            <v>101</v>
          </cell>
          <cell r="K409" t="str">
            <v>A/P</v>
          </cell>
          <cell r="O409">
            <v>0</v>
          </cell>
          <cell r="Q409">
            <v>0</v>
          </cell>
          <cell r="R409" t="str">
            <v>900-101-</v>
          </cell>
          <cell r="S409" t="str">
            <v>900-10</v>
          </cell>
          <cell r="T409">
            <v>0</v>
          </cell>
          <cell r="W409">
            <v>0</v>
          </cell>
          <cell r="AJ409">
            <v>0</v>
          </cell>
          <cell r="AK409">
            <v>0</v>
          </cell>
        </row>
        <row r="410">
          <cell r="B410">
            <v>0</v>
          </cell>
          <cell r="C410">
            <v>0</v>
          </cell>
          <cell r="H410" t="str">
            <v>900</v>
          </cell>
          <cell r="I410" t="str">
            <v>101</v>
          </cell>
          <cell r="K410" t="str">
            <v>A/P</v>
          </cell>
          <cell r="O410">
            <v>0</v>
          </cell>
          <cell r="Q410">
            <v>0</v>
          </cell>
          <cell r="R410" t="str">
            <v>900-101-</v>
          </cell>
          <cell r="S410" t="str">
            <v>900-10</v>
          </cell>
          <cell r="T410">
            <v>0</v>
          </cell>
          <cell r="W410">
            <v>0</v>
          </cell>
          <cell r="AJ410">
            <v>0</v>
          </cell>
          <cell r="AK410">
            <v>0</v>
          </cell>
        </row>
        <row r="411">
          <cell r="B411">
            <v>0</v>
          </cell>
          <cell r="C411">
            <v>0</v>
          </cell>
          <cell r="H411" t="str">
            <v>900</v>
          </cell>
          <cell r="I411" t="str">
            <v>101</v>
          </cell>
          <cell r="K411" t="str">
            <v>A/P</v>
          </cell>
          <cell r="O411">
            <v>0</v>
          </cell>
          <cell r="Q411">
            <v>0</v>
          </cell>
          <cell r="R411" t="str">
            <v>900-101-</v>
          </cell>
          <cell r="S411" t="str">
            <v>900-10</v>
          </cell>
          <cell r="T411">
            <v>0</v>
          </cell>
          <cell r="W411">
            <v>0</v>
          </cell>
          <cell r="AJ411">
            <v>0</v>
          </cell>
          <cell r="AK411">
            <v>0</v>
          </cell>
        </row>
        <row r="412">
          <cell r="B412">
            <v>0</v>
          </cell>
          <cell r="C412">
            <v>0</v>
          </cell>
          <cell r="H412" t="str">
            <v>900</v>
          </cell>
          <cell r="I412" t="str">
            <v>101</v>
          </cell>
          <cell r="K412" t="str">
            <v>A/P</v>
          </cell>
          <cell r="O412">
            <v>0</v>
          </cell>
          <cell r="Q412">
            <v>0</v>
          </cell>
          <cell r="R412" t="str">
            <v>900-101-</v>
          </cell>
          <cell r="S412" t="str">
            <v>900-10</v>
          </cell>
          <cell r="T412">
            <v>0</v>
          </cell>
          <cell r="W412">
            <v>0</v>
          </cell>
          <cell r="AJ412">
            <v>0</v>
          </cell>
          <cell r="AK412">
            <v>0</v>
          </cell>
        </row>
        <row r="413">
          <cell r="B413">
            <v>0</v>
          </cell>
          <cell r="C413">
            <v>0</v>
          </cell>
          <cell r="H413" t="str">
            <v>900</v>
          </cell>
          <cell r="I413" t="str">
            <v>101</v>
          </cell>
          <cell r="K413" t="str">
            <v>A/P</v>
          </cell>
          <cell r="O413">
            <v>0</v>
          </cell>
          <cell r="Q413">
            <v>0</v>
          </cell>
          <cell r="R413" t="str">
            <v>900-101-</v>
          </cell>
          <cell r="S413" t="str">
            <v>900-10</v>
          </cell>
          <cell r="T413">
            <v>0</v>
          </cell>
          <cell r="W413">
            <v>0</v>
          </cell>
          <cell r="AJ413">
            <v>0</v>
          </cell>
          <cell r="AK413">
            <v>0</v>
          </cell>
        </row>
        <row r="414">
          <cell r="B414">
            <v>0</v>
          </cell>
          <cell r="C414">
            <v>0</v>
          </cell>
          <cell r="H414" t="str">
            <v>900</v>
          </cell>
          <cell r="I414" t="str">
            <v>101</v>
          </cell>
          <cell r="K414" t="str">
            <v>A/P</v>
          </cell>
          <cell r="O414">
            <v>0</v>
          </cell>
          <cell r="Q414">
            <v>0</v>
          </cell>
          <cell r="R414" t="str">
            <v>900-101-</v>
          </cell>
          <cell r="S414" t="str">
            <v>900-10</v>
          </cell>
          <cell r="T414">
            <v>0</v>
          </cell>
          <cell r="W414">
            <v>0</v>
          </cell>
          <cell r="AJ414">
            <v>0</v>
          </cell>
          <cell r="AK414">
            <v>0</v>
          </cell>
        </row>
        <row r="415">
          <cell r="B415">
            <v>0</v>
          </cell>
          <cell r="C415">
            <v>0</v>
          </cell>
          <cell r="H415" t="str">
            <v>900</v>
          </cell>
          <cell r="I415" t="str">
            <v>101</v>
          </cell>
          <cell r="K415" t="str">
            <v>A/P</v>
          </cell>
          <cell r="O415">
            <v>0</v>
          </cell>
          <cell r="Q415">
            <v>0</v>
          </cell>
          <cell r="R415" t="str">
            <v>900-101-</v>
          </cell>
          <cell r="S415" t="str">
            <v>900-10</v>
          </cell>
          <cell r="T415">
            <v>0</v>
          </cell>
          <cell r="W415">
            <v>0</v>
          </cell>
          <cell r="AJ415">
            <v>0</v>
          </cell>
          <cell r="AK415">
            <v>0</v>
          </cell>
        </row>
        <row r="416">
          <cell r="B416">
            <v>0</v>
          </cell>
          <cell r="C416">
            <v>0</v>
          </cell>
          <cell r="H416" t="str">
            <v>900</v>
          </cell>
          <cell r="I416" t="str">
            <v>101</v>
          </cell>
          <cell r="K416" t="str">
            <v>A/P</v>
          </cell>
          <cell r="O416">
            <v>0</v>
          </cell>
          <cell r="Q416">
            <v>0</v>
          </cell>
          <cell r="R416" t="str">
            <v>900-101-</v>
          </cell>
          <cell r="S416" t="str">
            <v>900-10</v>
          </cell>
          <cell r="T416">
            <v>0</v>
          </cell>
          <cell r="W416">
            <v>0</v>
          </cell>
          <cell r="AJ416">
            <v>0</v>
          </cell>
          <cell r="AK416">
            <v>0</v>
          </cell>
        </row>
        <row r="417">
          <cell r="B417">
            <v>0</v>
          </cell>
          <cell r="C417">
            <v>0</v>
          </cell>
          <cell r="H417" t="str">
            <v>900</v>
          </cell>
          <cell r="I417" t="str">
            <v>101</v>
          </cell>
          <cell r="K417" t="str">
            <v>A/P</v>
          </cell>
          <cell r="O417">
            <v>0</v>
          </cell>
          <cell r="Q417">
            <v>0</v>
          </cell>
          <cell r="R417" t="str">
            <v>900-101-</v>
          </cell>
          <cell r="S417" t="str">
            <v>900-10</v>
          </cell>
          <cell r="T417">
            <v>0</v>
          </cell>
          <cell r="W417">
            <v>0</v>
          </cell>
          <cell r="AJ417">
            <v>0</v>
          </cell>
          <cell r="AK417">
            <v>0</v>
          </cell>
        </row>
        <row r="418">
          <cell r="B418">
            <v>0</v>
          </cell>
          <cell r="C418">
            <v>0</v>
          </cell>
          <cell r="H418" t="str">
            <v>900</v>
          </cell>
          <cell r="I418" t="str">
            <v>101</v>
          </cell>
          <cell r="K418" t="str">
            <v>A/P</v>
          </cell>
          <cell r="O418">
            <v>0</v>
          </cell>
          <cell r="Q418">
            <v>0</v>
          </cell>
          <cell r="R418" t="str">
            <v>900-101-</v>
          </cell>
          <cell r="S418" t="str">
            <v>900-10</v>
          </cell>
          <cell r="T418">
            <v>0</v>
          </cell>
          <cell r="W418">
            <v>0</v>
          </cell>
          <cell r="AJ418">
            <v>0</v>
          </cell>
          <cell r="AK418">
            <v>0</v>
          </cell>
        </row>
        <row r="419">
          <cell r="B419">
            <v>0</v>
          </cell>
          <cell r="C419">
            <v>0</v>
          </cell>
          <cell r="H419" t="str">
            <v>900</v>
          </cell>
          <cell r="I419" t="str">
            <v>101</v>
          </cell>
          <cell r="K419" t="str">
            <v>A/P</v>
          </cell>
          <cell r="O419">
            <v>0</v>
          </cell>
          <cell r="Q419">
            <v>0</v>
          </cell>
          <cell r="R419" t="str">
            <v>900-101-</v>
          </cell>
          <cell r="S419" t="str">
            <v>900-10</v>
          </cell>
          <cell r="T419">
            <v>0</v>
          </cell>
          <cell r="W419">
            <v>0</v>
          </cell>
          <cell r="AJ419">
            <v>0</v>
          </cell>
          <cell r="AK419">
            <v>0</v>
          </cell>
        </row>
        <row r="420">
          <cell r="B420">
            <v>0</v>
          </cell>
          <cell r="C420">
            <v>0</v>
          </cell>
          <cell r="H420" t="str">
            <v>900</v>
          </cell>
          <cell r="I420" t="str">
            <v>101</v>
          </cell>
          <cell r="K420" t="str">
            <v>A/P</v>
          </cell>
          <cell r="O420">
            <v>0</v>
          </cell>
          <cell r="Q420">
            <v>0</v>
          </cell>
          <cell r="R420" t="str">
            <v>900-101-</v>
          </cell>
          <cell r="S420" t="str">
            <v>900-10</v>
          </cell>
          <cell r="T420">
            <v>0</v>
          </cell>
          <cell r="W420">
            <v>0</v>
          </cell>
          <cell r="AJ420">
            <v>0</v>
          </cell>
          <cell r="AK420">
            <v>0</v>
          </cell>
        </row>
        <row r="421">
          <cell r="B421">
            <v>0</v>
          </cell>
          <cell r="C421">
            <v>0</v>
          </cell>
          <cell r="H421" t="str">
            <v>900</v>
          </cell>
          <cell r="I421" t="str">
            <v>101</v>
          </cell>
          <cell r="K421" t="str">
            <v>A/P</v>
          </cell>
          <cell r="O421">
            <v>0</v>
          </cell>
          <cell r="Q421">
            <v>0</v>
          </cell>
          <cell r="R421" t="str">
            <v>900-101-</v>
          </cell>
          <cell r="S421" t="str">
            <v>900-10</v>
          </cell>
          <cell r="T421">
            <v>0</v>
          </cell>
          <cell r="W421">
            <v>0</v>
          </cell>
          <cell r="AJ421">
            <v>0</v>
          </cell>
          <cell r="AK421">
            <v>0</v>
          </cell>
        </row>
        <row r="422">
          <cell r="B422">
            <v>0</v>
          </cell>
          <cell r="C422">
            <v>0</v>
          </cell>
          <cell r="H422" t="str">
            <v>900</v>
          </cell>
          <cell r="I422" t="str">
            <v>101</v>
          </cell>
          <cell r="K422" t="str">
            <v>A/P</v>
          </cell>
          <cell r="O422">
            <v>0</v>
          </cell>
          <cell r="Q422">
            <v>0</v>
          </cell>
          <cell r="R422" t="str">
            <v>900-101-</v>
          </cell>
          <cell r="S422" t="str">
            <v>900-10</v>
          </cell>
          <cell r="T422">
            <v>0</v>
          </cell>
          <cell r="W422">
            <v>0</v>
          </cell>
          <cell r="AJ422">
            <v>0</v>
          </cell>
          <cell r="AK422">
            <v>0</v>
          </cell>
        </row>
        <row r="423">
          <cell r="B423">
            <v>0</v>
          </cell>
          <cell r="C423">
            <v>0</v>
          </cell>
          <cell r="H423" t="str">
            <v>900</v>
          </cell>
          <cell r="I423" t="str">
            <v>101</v>
          </cell>
          <cell r="K423" t="str">
            <v>A/P</v>
          </cell>
          <cell r="O423">
            <v>0</v>
          </cell>
          <cell r="Q423">
            <v>0</v>
          </cell>
          <cell r="R423" t="str">
            <v>900-101-</v>
          </cell>
          <cell r="S423" t="str">
            <v>900-10</v>
          </cell>
          <cell r="T423">
            <v>0</v>
          </cell>
          <cell r="W423">
            <v>0</v>
          </cell>
          <cell r="AJ423">
            <v>0</v>
          </cell>
          <cell r="AK423">
            <v>0</v>
          </cell>
        </row>
        <row r="424">
          <cell r="B424">
            <v>0</v>
          </cell>
          <cell r="C424">
            <v>0</v>
          </cell>
          <cell r="H424" t="str">
            <v>900</v>
          </cell>
          <cell r="I424" t="str">
            <v>101</v>
          </cell>
          <cell r="K424" t="str">
            <v>A/P</v>
          </cell>
          <cell r="O424">
            <v>0</v>
          </cell>
          <cell r="Q424">
            <v>0</v>
          </cell>
          <cell r="R424" t="str">
            <v>900-101-</v>
          </cell>
          <cell r="S424" t="str">
            <v>900-10</v>
          </cell>
          <cell r="T424">
            <v>0</v>
          </cell>
          <cell r="W424">
            <v>0</v>
          </cell>
          <cell r="AJ424">
            <v>0</v>
          </cell>
          <cell r="AK424">
            <v>0</v>
          </cell>
        </row>
        <row r="425">
          <cell r="B425">
            <v>0</v>
          </cell>
          <cell r="C425">
            <v>0</v>
          </cell>
          <cell r="H425" t="str">
            <v>900</v>
          </cell>
          <cell r="I425" t="str">
            <v>101</v>
          </cell>
          <cell r="K425" t="str">
            <v>A/P</v>
          </cell>
          <cell r="O425">
            <v>0</v>
          </cell>
          <cell r="Q425">
            <v>0</v>
          </cell>
          <cell r="R425" t="str">
            <v>900-101-</v>
          </cell>
          <cell r="S425" t="str">
            <v>900-10</v>
          </cell>
          <cell r="T425">
            <v>0</v>
          </cell>
          <cell r="W425">
            <v>0</v>
          </cell>
          <cell r="AJ425">
            <v>0</v>
          </cell>
          <cell r="AK425">
            <v>0</v>
          </cell>
        </row>
        <row r="426">
          <cell r="B426">
            <v>0</v>
          </cell>
          <cell r="C426">
            <v>0</v>
          </cell>
          <cell r="H426" t="str">
            <v>900</v>
          </cell>
          <cell r="I426" t="str">
            <v>101</v>
          </cell>
          <cell r="K426" t="str">
            <v>A/P</v>
          </cell>
          <cell r="O426">
            <v>0</v>
          </cell>
          <cell r="Q426">
            <v>0</v>
          </cell>
          <cell r="R426" t="str">
            <v>900-101-</v>
          </cell>
          <cell r="S426" t="str">
            <v>900-10</v>
          </cell>
          <cell r="T426">
            <v>0</v>
          </cell>
          <cell r="W426">
            <v>0</v>
          </cell>
          <cell r="AJ426">
            <v>0</v>
          </cell>
          <cell r="AK426">
            <v>0</v>
          </cell>
        </row>
        <row r="427">
          <cell r="B427">
            <v>0</v>
          </cell>
          <cell r="C427">
            <v>0</v>
          </cell>
          <cell r="H427" t="str">
            <v>900</v>
          </cell>
          <cell r="I427" t="str">
            <v>101</v>
          </cell>
          <cell r="K427" t="str">
            <v>A/P</v>
          </cell>
          <cell r="O427">
            <v>0</v>
          </cell>
          <cell r="Q427">
            <v>0</v>
          </cell>
          <cell r="R427" t="str">
            <v>900-101-</v>
          </cell>
          <cell r="S427" t="str">
            <v>900-10</v>
          </cell>
          <cell r="T427">
            <v>0</v>
          </cell>
          <cell r="W427">
            <v>0</v>
          </cell>
          <cell r="AJ427">
            <v>0</v>
          </cell>
          <cell r="AK427">
            <v>0</v>
          </cell>
        </row>
        <row r="428">
          <cell r="B428">
            <v>0</v>
          </cell>
          <cell r="C428">
            <v>0</v>
          </cell>
          <cell r="H428" t="str">
            <v>900</v>
          </cell>
          <cell r="I428" t="str">
            <v>101</v>
          </cell>
          <cell r="K428" t="str">
            <v>A/P</v>
          </cell>
          <cell r="O428">
            <v>0</v>
          </cell>
          <cell r="Q428">
            <v>0</v>
          </cell>
          <cell r="R428" t="str">
            <v>900-101-</v>
          </cell>
          <cell r="S428" t="str">
            <v>900-10</v>
          </cell>
          <cell r="T428">
            <v>0</v>
          </cell>
          <cell r="W428">
            <v>0</v>
          </cell>
          <cell r="AJ428">
            <v>0</v>
          </cell>
          <cell r="AK428">
            <v>0</v>
          </cell>
        </row>
        <row r="429">
          <cell r="B429">
            <v>0</v>
          </cell>
          <cell r="C429">
            <v>0</v>
          </cell>
          <cell r="H429" t="str">
            <v>900</v>
          </cell>
          <cell r="I429" t="str">
            <v>101</v>
          </cell>
          <cell r="K429" t="str">
            <v>A/P</v>
          </cell>
          <cell r="O429">
            <v>0</v>
          </cell>
          <cell r="Q429">
            <v>0</v>
          </cell>
          <cell r="R429" t="str">
            <v>900-101-</v>
          </cell>
          <cell r="S429" t="str">
            <v>900-10</v>
          </cell>
          <cell r="T429">
            <v>0</v>
          </cell>
          <cell r="W429">
            <v>0</v>
          </cell>
          <cell r="AJ429">
            <v>0</v>
          </cell>
          <cell r="AK429">
            <v>0</v>
          </cell>
        </row>
        <row r="430">
          <cell r="B430">
            <v>0</v>
          </cell>
          <cell r="C430">
            <v>0</v>
          </cell>
          <cell r="H430" t="str">
            <v>900</v>
          </cell>
          <cell r="I430" t="str">
            <v>101</v>
          </cell>
          <cell r="K430" t="str">
            <v>A/P</v>
          </cell>
          <cell r="O430">
            <v>0</v>
          </cell>
          <cell r="Q430">
            <v>0</v>
          </cell>
          <cell r="R430" t="str">
            <v>900-101-</v>
          </cell>
          <cell r="S430" t="str">
            <v>900-10</v>
          </cell>
          <cell r="T430">
            <v>0</v>
          </cell>
          <cell r="W430">
            <v>0</v>
          </cell>
          <cell r="AJ430">
            <v>0</v>
          </cell>
          <cell r="AK430">
            <v>0</v>
          </cell>
        </row>
        <row r="431">
          <cell r="B431">
            <v>0</v>
          </cell>
          <cell r="C431">
            <v>0</v>
          </cell>
          <cell r="H431" t="str">
            <v>900</v>
          </cell>
          <cell r="I431" t="str">
            <v>101</v>
          </cell>
          <cell r="K431" t="str">
            <v>A/P</v>
          </cell>
          <cell r="O431">
            <v>0</v>
          </cell>
          <cell r="Q431">
            <v>0</v>
          </cell>
          <cell r="R431" t="str">
            <v>900-101-</v>
          </cell>
          <cell r="S431" t="str">
            <v>900-10</v>
          </cell>
          <cell r="T431">
            <v>0</v>
          </cell>
          <cell r="W431">
            <v>0</v>
          </cell>
          <cell r="AJ431">
            <v>0</v>
          </cell>
          <cell r="AK431">
            <v>0</v>
          </cell>
        </row>
        <row r="432">
          <cell r="B432">
            <v>0</v>
          </cell>
          <cell r="C432">
            <v>0</v>
          </cell>
          <cell r="H432" t="str">
            <v>900</v>
          </cell>
          <cell r="I432" t="str">
            <v>101</v>
          </cell>
          <cell r="K432" t="str">
            <v>A/P</v>
          </cell>
          <cell r="O432">
            <v>0</v>
          </cell>
          <cell r="Q432">
            <v>0</v>
          </cell>
          <cell r="R432" t="str">
            <v>900-101-</v>
          </cell>
          <cell r="S432" t="str">
            <v>900-10</v>
          </cell>
          <cell r="T432">
            <v>0</v>
          </cell>
          <cell r="W432">
            <v>0</v>
          </cell>
          <cell r="AJ432">
            <v>0</v>
          </cell>
          <cell r="AK432">
            <v>0</v>
          </cell>
        </row>
        <row r="433">
          <cell r="B433">
            <v>0</v>
          </cell>
          <cell r="C433">
            <v>0</v>
          </cell>
          <cell r="H433" t="str">
            <v>900</v>
          </cell>
          <cell r="I433" t="str">
            <v>101</v>
          </cell>
          <cell r="K433" t="str">
            <v>A/P</v>
          </cell>
          <cell r="O433">
            <v>0</v>
          </cell>
          <cell r="Q433">
            <v>0</v>
          </cell>
          <cell r="R433" t="str">
            <v>900-101-</v>
          </cell>
          <cell r="S433" t="str">
            <v>900-10</v>
          </cell>
          <cell r="T433">
            <v>0</v>
          </cell>
          <cell r="W433">
            <v>0</v>
          </cell>
          <cell r="AJ433">
            <v>0</v>
          </cell>
          <cell r="AK433">
            <v>0</v>
          </cell>
        </row>
        <row r="434">
          <cell r="B434">
            <v>0</v>
          </cell>
          <cell r="C434">
            <v>0</v>
          </cell>
          <cell r="H434" t="str">
            <v>900</v>
          </cell>
          <cell r="I434" t="str">
            <v>101</v>
          </cell>
          <cell r="K434" t="str">
            <v>A/P</v>
          </cell>
          <cell r="O434">
            <v>0</v>
          </cell>
          <cell r="Q434">
            <v>0</v>
          </cell>
          <cell r="R434" t="str">
            <v>900-101-</v>
          </cell>
          <cell r="S434" t="str">
            <v>900-10</v>
          </cell>
          <cell r="T434">
            <v>0</v>
          </cell>
          <cell r="W434">
            <v>0</v>
          </cell>
          <cell r="AJ434">
            <v>0</v>
          </cell>
          <cell r="AK434">
            <v>0</v>
          </cell>
        </row>
        <row r="435">
          <cell r="B435">
            <v>0</v>
          </cell>
          <cell r="C435">
            <v>0</v>
          </cell>
          <cell r="H435" t="str">
            <v>900</v>
          </cell>
          <cell r="I435" t="str">
            <v>101</v>
          </cell>
          <cell r="K435" t="str">
            <v>A/P</v>
          </cell>
          <cell r="O435">
            <v>0</v>
          </cell>
          <cell r="Q435">
            <v>0</v>
          </cell>
          <cell r="R435" t="str">
            <v>900-101-</v>
          </cell>
          <cell r="S435" t="str">
            <v>900-10</v>
          </cell>
          <cell r="T435">
            <v>0</v>
          </cell>
          <cell r="W435">
            <v>0</v>
          </cell>
          <cell r="AJ435">
            <v>0</v>
          </cell>
          <cell r="AK435">
            <v>0</v>
          </cell>
        </row>
        <row r="436">
          <cell r="B436">
            <v>0</v>
          </cell>
          <cell r="C436">
            <v>0</v>
          </cell>
          <cell r="H436" t="str">
            <v>900</v>
          </cell>
          <cell r="I436" t="str">
            <v>101</v>
          </cell>
          <cell r="K436" t="str">
            <v>A/P</v>
          </cell>
          <cell r="O436">
            <v>0</v>
          </cell>
          <cell r="Q436">
            <v>0</v>
          </cell>
          <cell r="R436" t="str">
            <v>900-101-</v>
          </cell>
          <cell r="S436" t="str">
            <v>900-10</v>
          </cell>
          <cell r="T436">
            <v>0</v>
          </cell>
          <cell r="W436">
            <v>0</v>
          </cell>
          <cell r="AJ436">
            <v>0</v>
          </cell>
          <cell r="AK436">
            <v>0</v>
          </cell>
        </row>
        <row r="437">
          <cell r="B437">
            <v>0</v>
          </cell>
          <cell r="C437">
            <v>0</v>
          </cell>
          <cell r="H437" t="str">
            <v>900</v>
          </cell>
          <cell r="I437" t="str">
            <v>101</v>
          </cell>
          <cell r="K437" t="str">
            <v>A/P</v>
          </cell>
          <cell r="O437">
            <v>0</v>
          </cell>
          <cell r="Q437">
            <v>0</v>
          </cell>
          <cell r="R437" t="str">
            <v>900-101-</v>
          </cell>
          <cell r="S437" t="str">
            <v>900-10</v>
          </cell>
          <cell r="T437">
            <v>0</v>
          </cell>
          <cell r="W437">
            <v>0</v>
          </cell>
          <cell r="AJ437">
            <v>0</v>
          </cell>
          <cell r="AK437">
            <v>0</v>
          </cell>
        </row>
        <row r="438">
          <cell r="B438">
            <v>0</v>
          </cell>
          <cell r="C438">
            <v>0</v>
          </cell>
          <cell r="H438" t="str">
            <v>900</v>
          </cell>
          <cell r="I438" t="str">
            <v>101</v>
          </cell>
          <cell r="K438" t="str">
            <v>A/P</v>
          </cell>
          <cell r="O438">
            <v>0</v>
          </cell>
          <cell r="Q438">
            <v>0</v>
          </cell>
          <cell r="R438" t="str">
            <v>900-101-</v>
          </cell>
          <cell r="S438" t="str">
            <v>900-10</v>
          </cell>
          <cell r="T438">
            <v>0</v>
          </cell>
          <cell r="W438">
            <v>0</v>
          </cell>
          <cell r="AJ438">
            <v>0</v>
          </cell>
          <cell r="AK438">
            <v>0</v>
          </cell>
        </row>
        <row r="439">
          <cell r="B439">
            <v>0</v>
          </cell>
          <cell r="C439">
            <v>0</v>
          </cell>
          <cell r="H439" t="str">
            <v>900</v>
          </cell>
          <cell r="I439" t="str">
            <v>101</v>
          </cell>
          <cell r="K439" t="str">
            <v>A/P</v>
          </cell>
          <cell r="O439">
            <v>0</v>
          </cell>
          <cell r="Q439">
            <v>0</v>
          </cell>
          <cell r="R439" t="str">
            <v>900-101-</v>
          </cell>
          <cell r="S439" t="str">
            <v>900-10</v>
          </cell>
          <cell r="T439">
            <v>0</v>
          </cell>
          <cell r="W439">
            <v>0</v>
          </cell>
          <cell r="AJ439">
            <v>0</v>
          </cell>
          <cell r="AK439">
            <v>0</v>
          </cell>
        </row>
        <row r="440">
          <cell r="B440">
            <v>0</v>
          </cell>
          <cell r="C440">
            <v>0</v>
          </cell>
          <cell r="H440" t="str">
            <v>900</v>
          </cell>
          <cell r="I440" t="str">
            <v>101</v>
          </cell>
          <cell r="K440" t="str">
            <v>A/P</v>
          </cell>
          <cell r="O440">
            <v>0</v>
          </cell>
          <cell r="Q440">
            <v>0</v>
          </cell>
          <cell r="R440" t="str">
            <v>900-101-</v>
          </cell>
          <cell r="S440" t="str">
            <v>900-10</v>
          </cell>
          <cell r="T440">
            <v>0</v>
          </cell>
          <cell r="W440">
            <v>0</v>
          </cell>
          <cell r="AJ440">
            <v>0</v>
          </cell>
          <cell r="AK440">
            <v>0</v>
          </cell>
        </row>
        <row r="441">
          <cell r="B441">
            <v>0</v>
          </cell>
          <cell r="C441">
            <v>0</v>
          </cell>
          <cell r="H441" t="str">
            <v>900</v>
          </cell>
          <cell r="I441" t="str">
            <v>101</v>
          </cell>
          <cell r="K441" t="str">
            <v>A/P</v>
          </cell>
          <cell r="O441">
            <v>0</v>
          </cell>
          <cell r="Q441">
            <v>0</v>
          </cell>
          <cell r="R441" t="str">
            <v>900-101-</v>
          </cell>
          <cell r="S441" t="str">
            <v>900-10</v>
          </cell>
          <cell r="T441">
            <v>0</v>
          </cell>
          <cell r="W441">
            <v>0</v>
          </cell>
          <cell r="AJ441">
            <v>0</v>
          </cell>
          <cell r="AK441">
            <v>0</v>
          </cell>
        </row>
        <row r="442">
          <cell r="B442">
            <v>0</v>
          </cell>
          <cell r="C442">
            <v>0</v>
          </cell>
          <cell r="H442" t="str">
            <v>900</v>
          </cell>
          <cell r="I442" t="str">
            <v>101</v>
          </cell>
          <cell r="K442" t="str">
            <v>A/P</v>
          </cell>
          <cell r="O442">
            <v>0</v>
          </cell>
          <cell r="Q442">
            <v>0</v>
          </cell>
          <cell r="R442" t="str">
            <v>900-101-</v>
          </cell>
          <cell r="S442" t="str">
            <v>900-10</v>
          </cell>
          <cell r="T442">
            <v>0</v>
          </cell>
          <cell r="W442">
            <v>0</v>
          </cell>
          <cell r="AJ442">
            <v>0</v>
          </cell>
          <cell r="AK442">
            <v>0</v>
          </cell>
        </row>
        <row r="443">
          <cell r="B443">
            <v>0</v>
          </cell>
          <cell r="C443">
            <v>0</v>
          </cell>
          <cell r="H443" t="str">
            <v>900</v>
          </cell>
          <cell r="I443" t="str">
            <v>101</v>
          </cell>
          <cell r="K443" t="str">
            <v>A/P</v>
          </cell>
          <cell r="O443">
            <v>0</v>
          </cell>
          <cell r="Q443">
            <v>0</v>
          </cell>
          <cell r="R443" t="str">
            <v>900-101-</v>
          </cell>
          <cell r="S443" t="str">
            <v>900-10</v>
          </cell>
          <cell r="T443">
            <v>0</v>
          </cell>
          <cell r="W443">
            <v>0</v>
          </cell>
          <cell r="AJ443">
            <v>0</v>
          </cell>
          <cell r="AK443">
            <v>0</v>
          </cell>
        </row>
        <row r="444">
          <cell r="B444">
            <v>0</v>
          </cell>
          <cell r="C444">
            <v>0</v>
          </cell>
          <cell r="H444" t="str">
            <v>900</v>
          </cell>
          <cell r="I444" t="str">
            <v>101</v>
          </cell>
          <cell r="K444" t="str">
            <v>A/P</v>
          </cell>
          <cell r="O444">
            <v>0</v>
          </cell>
          <cell r="Q444">
            <v>0</v>
          </cell>
          <cell r="R444" t="str">
            <v>900-101-</v>
          </cell>
          <cell r="S444" t="str">
            <v>900-10</v>
          </cell>
          <cell r="T444">
            <v>0</v>
          </cell>
          <cell r="W444">
            <v>0</v>
          </cell>
          <cell r="AJ444">
            <v>0</v>
          </cell>
          <cell r="AK444">
            <v>0</v>
          </cell>
        </row>
        <row r="445">
          <cell r="B445">
            <v>0</v>
          </cell>
          <cell r="C445">
            <v>0</v>
          </cell>
          <cell r="H445" t="str">
            <v>900</v>
          </cell>
          <cell r="I445" t="str">
            <v>101</v>
          </cell>
          <cell r="K445" t="str">
            <v>A/P</v>
          </cell>
          <cell r="O445">
            <v>0</v>
          </cell>
          <cell r="Q445">
            <v>0</v>
          </cell>
          <cell r="R445" t="str">
            <v>900-101-</v>
          </cell>
          <cell r="S445" t="str">
            <v>900-10</v>
          </cell>
          <cell r="T445">
            <v>0</v>
          </cell>
          <cell r="W445">
            <v>0</v>
          </cell>
          <cell r="AJ445">
            <v>0</v>
          </cell>
          <cell r="AK445">
            <v>0</v>
          </cell>
        </row>
        <row r="446">
          <cell r="B446">
            <v>0</v>
          </cell>
          <cell r="C446">
            <v>0</v>
          </cell>
          <cell r="H446" t="str">
            <v>900</v>
          </cell>
          <cell r="I446" t="str">
            <v>101</v>
          </cell>
          <cell r="K446" t="str">
            <v>A/P</v>
          </cell>
          <cell r="O446">
            <v>0</v>
          </cell>
          <cell r="Q446">
            <v>0</v>
          </cell>
          <cell r="R446" t="str">
            <v>900-101-</v>
          </cell>
          <cell r="S446" t="str">
            <v>900-10</v>
          </cell>
          <cell r="T446">
            <v>0</v>
          </cell>
          <cell r="W446">
            <v>0</v>
          </cell>
          <cell r="AJ446">
            <v>0</v>
          </cell>
          <cell r="AK446">
            <v>0</v>
          </cell>
        </row>
        <row r="447">
          <cell r="B447">
            <v>0</v>
          </cell>
          <cell r="C447">
            <v>0</v>
          </cell>
          <cell r="H447" t="str">
            <v>900</v>
          </cell>
          <cell r="I447" t="str">
            <v>101</v>
          </cell>
          <cell r="K447" t="str">
            <v>A/P</v>
          </cell>
          <cell r="O447">
            <v>0</v>
          </cell>
          <cell r="Q447">
            <v>0</v>
          </cell>
          <cell r="R447" t="str">
            <v>900-101-</v>
          </cell>
          <cell r="S447" t="str">
            <v>900-10</v>
          </cell>
          <cell r="T447">
            <v>0</v>
          </cell>
          <cell r="W447">
            <v>0</v>
          </cell>
          <cell r="AJ447">
            <v>0</v>
          </cell>
          <cell r="AK447">
            <v>0</v>
          </cell>
        </row>
        <row r="448">
          <cell r="B448">
            <v>0</v>
          </cell>
          <cell r="C448">
            <v>0</v>
          </cell>
          <cell r="H448" t="str">
            <v>900</v>
          </cell>
          <cell r="I448" t="str">
            <v>101</v>
          </cell>
          <cell r="K448" t="str">
            <v>A/P</v>
          </cell>
          <cell r="O448">
            <v>0</v>
          </cell>
          <cell r="Q448">
            <v>0</v>
          </cell>
          <cell r="R448" t="str">
            <v>900-101-</v>
          </cell>
          <cell r="S448" t="str">
            <v>900-10</v>
          </cell>
          <cell r="T448">
            <v>0</v>
          </cell>
          <cell r="W448">
            <v>0</v>
          </cell>
          <cell r="AJ448">
            <v>0</v>
          </cell>
          <cell r="AK448">
            <v>0</v>
          </cell>
        </row>
        <row r="449">
          <cell r="B449">
            <v>0</v>
          </cell>
          <cell r="C449">
            <v>0</v>
          </cell>
          <cell r="H449" t="str">
            <v>900</v>
          </cell>
          <cell r="I449" t="str">
            <v>101</v>
          </cell>
          <cell r="K449" t="str">
            <v>A/P</v>
          </cell>
          <cell r="O449">
            <v>0</v>
          </cell>
          <cell r="Q449">
            <v>0</v>
          </cell>
          <cell r="R449" t="str">
            <v>900-101-</v>
          </cell>
          <cell r="S449" t="str">
            <v>900-10</v>
          </cell>
          <cell r="T449">
            <v>0</v>
          </cell>
          <cell r="W449">
            <v>0</v>
          </cell>
          <cell r="AJ449">
            <v>0</v>
          </cell>
          <cell r="AK449">
            <v>0</v>
          </cell>
        </row>
        <row r="450">
          <cell r="B450">
            <v>0</v>
          </cell>
          <cell r="C450">
            <v>0</v>
          </cell>
          <cell r="H450" t="str">
            <v>900</v>
          </cell>
          <cell r="I450" t="str">
            <v>101</v>
          </cell>
          <cell r="K450" t="str">
            <v>A/P</v>
          </cell>
          <cell r="O450">
            <v>0</v>
          </cell>
          <cell r="Q450">
            <v>0</v>
          </cell>
          <cell r="R450" t="str">
            <v>900-101-</v>
          </cell>
          <cell r="S450" t="str">
            <v>900-10</v>
          </cell>
          <cell r="T450">
            <v>0</v>
          </cell>
          <cell r="W450">
            <v>0</v>
          </cell>
          <cell r="AJ450">
            <v>0</v>
          </cell>
          <cell r="AK450">
            <v>0</v>
          </cell>
        </row>
        <row r="451">
          <cell r="B451">
            <v>0</v>
          </cell>
          <cell r="C451">
            <v>0</v>
          </cell>
          <cell r="H451" t="str">
            <v>900</v>
          </cell>
          <cell r="I451" t="str">
            <v>101</v>
          </cell>
          <cell r="K451" t="str">
            <v>A/P</v>
          </cell>
          <cell r="O451">
            <v>0</v>
          </cell>
          <cell r="Q451">
            <v>0</v>
          </cell>
          <cell r="R451" t="str">
            <v>900-101-</v>
          </cell>
          <cell r="S451" t="str">
            <v>900-10</v>
          </cell>
          <cell r="T451">
            <v>0</v>
          </cell>
          <cell r="W451">
            <v>0</v>
          </cell>
          <cell r="AJ451">
            <v>0</v>
          </cell>
          <cell r="AK451">
            <v>0</v>
          </cell>
        </row>
        <row r="452">
          <cell r="B452">
            <v>0</v>
          </cell>
          <cell r="C452">
            <v>0</v>
          </cell>
          <cell r="H452" t="str">
            <v>900</v>
          </cell>
          <cell r="I452" t="str">
            <v>101</v>
          </cell>
          <cell r="K452" t="str">
            <v>A/P</v>
          </cell>
          <cell r="O452">
            <v>0</v>
          </cell>
          <cell r="Q452">
            <v>0</v>
          </cell>
          <cell r="R452" t="str">
            <v>900-101-</v>
          </cell>
          <cell r="S452" t="str">
            <v>900-10</v>
          </cell>
          <cell r="T452">
            <v>0</v>
          </cell>
          <cell r="W452">
            <v>0</v>
          </cell>
          <cell r="AJ452">
            <v>0</v>
          </cell>
          <cell r="AK452">
            <v>0</v>
          </cell>
        </row>
        <row r="453">
          <cell r="B453">
            <v>0</v>
          </cell>
          <cell r="C453">
            <v>0</v>
          </cell>
          <cell r="H453" t="str">
            <v>900</v>
          </cell>
          <cell r="I453" t="str">
            <v>101</v>
          </cell>
          <cell r="K453" t="str">
            <v>A/P</v>
          </cell>
          <cell r="O453">
            <v>0</v>
          </cell>
          <cell r="Q453">
            <v>0</v>
          </cell>
          <cell r="R453" t="str">
            <v>900-101-</v>
          </cell>
          <cell r="S453" t="str">
            <v>900-10</v>
          </cell>
          <cell r="T453">
            <v>0</v>
          </cell>
          <cell r="W453">
            <v>0</v>
          </cell>
          <cell r="AJ453">
            <v>0</v>
          </cell>
          <cell r="AK453">
            <v>0</v>
          </cell>
        </row>
        <row r="454">
          <cell r="B454">
            <v>0</v>
          </cell>
          <cell r="C454">
            <v>0</v>
          </cell>
          <cell r="H454" t="str">
            <v>900</v>
          </cell>
          <cell r="I454" t="str">
            <v>101</v>
          </cell>
          <cell r="K454" t="str">
            <v>A/P</v>
          </cell>
          <cell r="O454">
            <v>0</v>
          </cell>
          <cell r="Q454">
            <v>0</v>
          </cell>
          <cell r="R454" t="str">
            <v>900-101-</v>
          </cell>
          <cell r="S454" t="str">
            <v>900-10</v>
          </cell>
          <cell r="T454">
            <v>0</v>
          </cell>
          <cell r="W454">
            <v>0</v>
          </cell>
          <cell r="AJ454">
            <v>0</v>
          </cell>
          <cell r="AK454">
            <v>0</v>
          </cell>
        </row>
        <row r="455">
          <cell r="B455">
            <v>0</v>
          </cell>
          <cell r="C455">
            <v>0</v>
          </cell>
          <cell r="H455" t="str">
            <v>900</v>
          </cell>
          <cell r="I455" t="str">
            <v>101</v>
          </cell>
          <cell r="K455" t="str">
            <v>A/P</v>
          </cell>
          <cell r="O455">
            <v>0</v>
          </cell>
          <cell r="Q455">
            <v>0</v>
          </cell>
          <cell r="R455" t="str">
            <v>900-101-</v>
          </cell>
          <cell r="S455" t="str">
            <v>900-10</v>
          </cell>
          <cell r="T455">
            <v>0</v>
          </cell>
          <cell r="W455">
            <v>0</v>
          </cell>
          <cell r="AJ455">
            <v>0</v>
          </cell>
          <cell r="AK455">
            <v>0</v>
          </cell>
        </row>
        <row r="456">
          <cell r="B456">
            <v>0</v>
          </cell>
          <cell r="C456">
            <v>0</v>
          </cell>
          <cell r="H456" t="str">
            <v>900</v>
          </cell>
          <cell r="I456" t="str">
            <v>101</v>
          </cell>
          <cell r="K456" t="str">
            <v>A/P</v>
          </cell>
          <cell r="O456">
            <v>0</v>
          </cell>
          <cell r="Q456">
            <v>0</v>
          </cell>
          <cell r="R456" t="str">
            <v>900-101-</v>
          </cell>
          <cell r="S456" t="str">
            <v>900-10</v>
          </cell>
          <cell r="T456">
            <v>0</v>
          </cell>
          <cell r="W456">
            <v>0</v>
          </cell>
          <cell r="AJ456">
            <v>0</v>
          </cell>
          <cell r="AK456">
            <v>0</v>
          </cell>
        </row>
        <row r="457">
          <cell r="B457">
            <v>0</v>
          </cell>
          <cell r="C457">
            <v>0</v>
          </cell>
          <cell r="H457" t="str">
            <v>900</v>
          </cell>
          <cell r="I457" t="str">
            <v>101</v>
          </cell>
          <cell r="K457" t="str">
            <v>A/P</v>
          </cell>
          <cell r="O457">
            <v>0</v>
          </cell>
          <cell r="Q457">
            <v>0</v>
          </cell>
          <cell r="R457" t="str">
            <v>900-101-</v>
          </cell>
          <cell r="S457" t="str">
            <v>900-10</v>
          </cell>
          <cell r="T457">
            <v>0</v>
          </cell>
          <cell r="W457">
            <v>0</v>
          </cell>
          <cell r="AJ457">
            <v>0</v>
          </cell>
          <cell r="AK457">
            <v>0</v>
          </cell>
        </row>
        <row r="458">
          <cell r="B458">
            <v>0</v>
          </cell>
          <cell r="C458">
            <v>0</v>
          </cell>
          <cell r="H458" t="str">
            <v>900</v>
          </cell>
          <cell r="I458" t="str">
            <v>101</v>
          </cell>
          <cell r="K458" t="str">
            <v>A/P</v>
          </cell>
          <cell r="O458">
            <v>0</v>
          </cell>
          <cell r="Q458">
            <v>0</v>
          </cell>
          <cell r="R458" t="str">
            <v>900-101-</v>
          </cell>
          <cell r="S458" t="str">
            <v>900-10</v>
          </cell>
          <cell r="T458">
            <v>0</v>
          </cell>
          <cell r="W458">
            <v>0</v>
          </cell>
          <cell r="AJ458">
            <v>0</v>
          </cell>
          <cell r="AK458">
            <v>0</v>
          </cell>
        </row>
        <row r="459">
          <cell r="B459">
            <v>0</v>
          </cell>
          <cell r="C459">
            <v>0</v>
          </cell>
          <cell r="H459" t="str">
            <v>900</v>
          </cell>
          <cell r="I459" t="str">
            <v>101</v>
          </cell>
          <cell r="K459" t="str">
            <v>A/P</v>
          </cell>
          <cell r="O459">
            <v>0</v>
          </cell>
          <cell r="Q459">
            <v>0</v>
          </cell>
          <cell r="R459" t="str">
            <v>900-101-</v>
          </cell>
          <cell r="S459" t="str">
            <v>900-10</v>
          </cell>
          <cell r="T459">
            <v>0</v>
          </cell>
          <cell r="W459">
            <v>0</v>
          </cell>
          <cell r="AJ459">
            <v>0</v>
          </cell>
          <cell r="AK459">
            <v>0</v>
          </cell>
        </row>
        <row r="460">
          <cell r="B460">
            <v>0</v>
          </cell>
          <cell r="C460">
            <v>0</v>
          </cell>
          <cell r="H460" t="str">
            <v>900</v>
          </cell>
          <cell r="I460" t="str">
            <v>101</v>
          </cell>
          <cell r="K460" t="str">
            <v>A/P</v>
          </cell>
          <cell r="O460">
            <v>0</v>
          </cell>
          <cell r="Q460">
            <v>0</v>
          </cell>
          <cell r="R460" t="str">
            <v>900-101-</v>
          </cell>
          <cell r="S460" t="str">
            <v>900-10</v>
          </cell>
          <cell r="T460">
            <v>0</v>
          </cell>
          <cell r="W460">
            <v>0</v>
          </cell>
          <cell r="AJ460">
            <v>0</v>
          </cell>
          <cell r="AK460">
            <v>0</v>
          </cell>
        </row>
        <row r="461">
          <cell r="B461">
            <v>0</v>
          </cell>
          <cell r="C461">
            <v>0</v>
          </cell>
          <cell r="H461" t="str">
            <v>900</v>
          </cell>
          <cell r="I461" t="str">
            <v>101</v>
          </cell>
          <cell r="K461" t="str">
            <v>A/P</v>
          </cell>
          <cell r="O461">
            <v>0</v>
          </cell>
          <cell r="Q461">
            <v>0</v>
          </cell>
          <cell r="R461" t="str">
            <v>900-101-</v>
          </cell>
          <cell r="S461" t="str">
            <v>900-10</v>
          </cell>
          <cell r="T461">
            <v>0</v>
          </cell>
          <cell r="W461">
            <v>0</v>
          </cell>
          <cell r="AJ461">
            <v>0</v>
          </cell>
          <cell r="AK461">
            <v>0</v>
          </cell>
        </row>
        <row r="462">
          <cell r="B462">
            <v>0</v>
          </cell>
          <cell r="C462">
            <v>0</v>
          </cell>
          <cell r="H462" t="str">
            <v>900</v>
          </cell>
          <cell r="I462" t="str">
            <v>101</v>
          </cell>
          <cell r="K462" t="str">
            <v>A/P</v>
          </cell>
          <cell r="O462">
            <v>0</v>
          </cell>
          <cell r="Q462">
            <v>0</v>
          </cell>
          <cell r="R462" t="str">
            <v>900-101-</v>
          </cell>
          <cell r="S462" t="str">
            <v>900-10</v>
          </cell>
          <cell r="T462">
            <v>0</v>
          </cell>
          <cell r="W462">
            <v>0</v>
          </cell>
          <cell r="AJ462">
            <v>0</v>
          </cell>
          <cell r="AK462">
            <v>0</v>
          </cell>
        </row>
        <row r="463">
          <cell r="B463">
            <v>0</v>
          </cell>
          <cell r="C463">
            <v>0</v>
          </cell>
          <cell r="H463" t="str">
            <v>900</v>
          </cell>
          <cell r="I463" t="str">
            <v>101</v>
          </cell>
          <cell r="K463" t="str">
            <v>A/P</v>
          </cell>
          <cell r="O463">
            <v>0</v>
          </cell>
          <cell r="Q463">
            <v>0</v>
          </cell>
          <cell r="R463" t="str">
            <v>900-101-</v>
          </cell>
          <cell r="S463" t="str">
            <v>900-10</v>
          </cell>
          <cell r="T463">
            <v>0</v>
          </cell>
          <cell r="W463">
            <v>0</v>
          </cell>
          <cell r="AJ463">
            <v>0</v>
          </cell>
          <cell r="AK463">
            <v>0</v>
          </cell>
        </row>
        <row r="464">
          <cell r="B464">
            <v>0</v>
          </cell>
          <cell r="C464">
            <v>0</v>
          </cell>
          <cell r="H464" t="str">
            <v>900</v>
          </cell>
          <cell r="I464" t="str">
            <v>101</v>
          </cell>
          <cell r="K464" t="str">
            <v>A/P</v>
          </cell>
          <cell r="O464">
            <v>0</v>
          </cell>
          <cell r="Q464">
            <v>0</v>
          </cell>
          <cell r="R464" t="str">
            <v>900-101-</v>
          </cell>
          <cell r="S464" t="str">
            <v>900-10</v>
          </cell>
          <cell r="T464">
            <v>0</v>
          </cell>
          <cell r="W464">
            <v>0</v>
          </cell>
          <cell r="AJ464">
            <v>0</v>
          </cell>
          <cell r="AK464">
            <v>0</v>
          </cell>
        </row>
        <row r="465">
          <cell r="B465">
            <v>0</v>
          </cell>
          <cell r="C465">
            <v>0</v>
          </cell>
          <cell r="H465" t="str">
            <v>900</v>
          </cell>
          <cell r="I465" t="str">
            <v>101</v>
          </cell>
          <cell r="K465" t="str">
            <v>A/P</v>
          </cell>
          <cell r="O465">
            <v>0</v>
          </cell>
          <cell r="Q465">
            <v>0</v>
          </cell>
          <cell r="R465" t="str">
            <v>900-101-</v>
          </cell>
          <cell r="S465" t="str">
            <v>900-10</v>
          </cell>
          <cell r="T465">
            <v>0</v>
          </cell>
          <cell r="W465">
            <v>0</v>
          </cell>
          <cell r="AJ465">
            <v>0</v>
          </cell>
          <cell r="AK465">
            <v>0</v>
          </cell>
        </row>
        <row r="466">
          <cell r="B466">
            <v>0</v>
          </cell>
          <cell r="C466">
            <v>0</v>
          </cell>
          <cell r="H466" t="str">
            <v>900</v>
          </cell>
          <cell r="I466" t="str">
            <v>101</v>
          </cell>
          <cell r="K466" t="str">
            <v>A/P</v>
          </cell>
          <cell r="O466">
            <v>0</v>
          </cell>
          <cell r="Q466">
            <v>0</v>
          </cell>
          <cell r="R466" t="str">
            <v>900-101-</v>
          </cell>
          <cell r="S466" t="str">
            <v>900-10</v>
          </cell>
          <cell r="T466">
            <v>0</v>
          </cell>
          <cell r="W466">
            <v>0</v>
          </cell>
          <cell r="AJ466">
            <v>0</v>
          </cell>
          <cell r="AK466">
            <v>0</v>
          </cell>
        </row>
        <row r="467">
          <cell r="B467">
            <v>0</v>
          </cell>
          <cell r="C467">
            <v>0</v>
          </cell>
          <cell r="H467" t="str">
            <v>900</v>
          </cell>
          <cell r="I467" t="str">
            <v>101</v>
          </cell>
          <cell r="K467" t="str">
            <v>A/P</v>
          </cell>
          <cell r="O467">
            <v>0</v>
          </cell>
          <cell r="Q467">
            <v>0</v>
          </cell>
          <cell r="R467" t="str">
            <v>900-101-</v>
          </cell>
          <cell r="S467" t="str">
            <v>900-10</v>
          </cell>
          <cell r="T467">
            <v>0</v>
          </cell>
          <cell r="W467">
            <v>0</v>
          </cell>
          <cell r="AJ467">
            <v>0</v>
          </cell>
          <cell r="AK467">
            <v>0</v>
          </cell>
        </row>
        <row r="468">
          <cell r="B468">
            <v>0</v>
          </cell>
          <cell r="C468">
            <v>0</v>
          </cell>
          <cell r="H468" t="str">
            <v>900</v>
          </cell>
          <cell r="I468" t="str">
            <v>101</v>
          </cell>
          <cell r="K468" t="str">
            <v>A/P</v>
          </cell>
          <cell r="O468">
            <v>0</v>
          </cell>
          <cell r="Q468">
            <v>0</v>
          </cell>
          <cell r="R468" t="str">
            <v>900-101-</v>
          </cell>
          <cell r="S468" t="str">
            <v>900-10</v>
          </cell>
          <cell r="T468">
            <v>0</v>
          </cell>
          <cell r="W468">
            <v>0</v>
          </cell>
          <cell r="AJ468">
            <v>0</v>
          </cell>
          <cell r="AK468">
            <v>0</v>
          </cell>
        </row>
        <row r="469">
          <cell r="B469">
            <v>0</v>
          </cell>
          <cell r="C469">
            <v>0</v>
          </cell>
          <cell r="H469" t="str">
            <v>900</v>
          </cell>
          <cell r="I469" t="str">
            <v>101</v>
          </cell>
          <cell r="K469" t="str">
            <v>A/P</v>
          </cell>
          <cell r="O469">
            <v>0</v>
          </cell>
          <cell r="Q469">
            <v>0</v>
          </cell>
          <cell r="R469" t="str">
            <v>900-101-</v>
          </cell>
          <cell r="S469" t="str">
            <v>900-10</v>
          </cell>
          <cell r="T469">
            <v>0</v>
          </cell>
          <cell r="W469">
            <v>0</v>
          </cell>
          <cell r="AJ469">
            <v>0</v>
          </cell>
          <cell r="AK469">
            <v>0</v>
          </cell>
        </row>
        <row r="470">
          <cell r="B470">
            <v>0</v>
          </cell>
          <cell r="C470">
            <v>0</v>
          </cell>
          <cell r="H470" t="str">
            <v>900</v>
          </cell>
          <cell r="I470" t="str">
            <v>101</v>
          </cell>
          <cell r="K470" t="str">
            <v>A/P</v>
          </cell>
          <cell r="O470">
            <v>0</v>
          </cell>
          <cell r="Q470">
            <v>0</v>
          </cell>
          <cell r="R470" t="str">
            <v>900-101-</v>
          </cell>
          <cell r="S470" t="str">
            <v>900-10</v>
          </cell>
          <cell r="T470">
            <v>0</v>
          </cell>
          <cell r="W470">
            <v>0</v>
          </cell>
          <cell r="AJ470">
            <v>0</v>
          </cell>
          <cell r="AK470">
            <v>0</v>
          </cell>
        </row>
        <row r="471">
          <cell r="B471">
            <v>0</v>
          </cell>
          <cell r="C471">
            <v>0</v>
          </cell>
          <cell r="H471" t="str">
            <v>900</v>
          </cell>
          <cell r="I471" t="str">
            <v>101</v>
          </cell>
          <cell r="K471" t="str">
            <v>A/P</v>
          </cell>
          <cell r="O471">
            <v>0</v>
          </cell>
          <cell r="Q471">
            <v>0</v>
          </cell>
          <cell r="R471" t="str">
            <v>900-101-</v>
          </cell>
          <cell r="S471" t="str">
            <v>900-10</v>
          </cell>
          <cell r="T471">
            <v>0</v>
          </cell>
          <cell r="W471">
            <v>0</v>
          </cell>
          <cell r="AJ471">
            <v>0</v>
          </cell>
          <cell r="AK471">
            <v>0</v>
          </cell>
        </row>
        <row r="472">
          <cell r="B472">
            <v>0</v>
          </cell>
          <cell r="C472">
            <v>0</v>
          </cell>
          <cell r="H472" t="str">
            <v>900</v>
          </cell>
          <cell r="I472" t="str">
            <v>101</v>
          </cell>
          <cell r="K472" t="str">
            <v>A/P</v>
          </cell>
          <cell r="O472">
            <v>0</v>
          </cell>
          <cell r="Q472">
            <v>0</v>
          </cell>
          <cell r="R472" t="str">
            <v>900-101-</v>
          </cell>
          <cell r="S472" t="str">
            <v>900-10</v>
          </cell>
          <cell r="T472">
            <v>0</v>
          </cell>
          <cell r="W472">
            <v>0</v>
          </cell>
          <cell r="AJ472">
            <v>0</v>
          </cell>
          <cell r="AK472">
            <v>0</v>
          </cell>
        </row>
        <row r="473">
          <cell r="B473">
            <v>0</v>
          </cell>
          <cell r="C473">
            <v>0</v>
          </cell>
          <cell r="H473" t="str">
            <v>900</v>
          </cell>
          <cell r="I473" t="str">
            <v>101</v>
          </cell>
          <cell r="K473" t="str">
            <v>A/P</v>
          </cell>
          <cell r="O473">
            <v>0</v>
          </cell>
          <cell r="Q473">
            <v>0</v>
          </cell>
          <cell r="R473" t="str">
            <v>900-101-</v>
          </cell>
          <cell r="S473" t="str">
            <v>900-10</v>
          </cell>
          <cell r="T473">
            <v>0</v>
          </cell>
          <cell r="W473">
            <v>0</v>
          </cell>
          <cell r="AJ473">
            <v>0</v>
          </cell>
          <cell r="AK473">
            <v>0</v>
          </cell>
        </row>
        <row r="474">
          <cell r="B474">
            <v>0</v>
          </cell>
          <cell r="C474">
            <v>0</v>
          </cell>
          <cell r="H474" t="str">
            <v>900</v>
          </cell>
          <cell r="I474" t="str">
            <v>101</v>
          </cell>
          <cell r="K474" t="str">
            <v>A/P</v>
          </cell>
          <cell r="O474">
            <v>0</v>
          </cell>
          <cell r="Q474">
            <v>0</v>
          </cell>
          <cell r="R474" t="str">
            <v>900-101-</v>
          </cell>
          <cell r="S474" t="str">
            <v>900-10</v>
          </cell>
          <cell r="T474">
            <v>0</v>
          </cell>
          <cell r="W474">
            <v>0</v>
          </cell>
          <cell r="AJ474">
            <v>0</v>
          </cell>
          <cell r="AK474">
            <v>0</v>
          </cell>
        </row>
        <row r="475">
          <cell r="B475">
            <v>0</v>
          </cell>
          <cell r="C475">
            <v>0</v>
          </cell>
          <cell r="H475" t="str">
            <v>900</v>
          </cell>
          <cell r="I475" t="str">
            <v>101</v>
          </cell>
          <cell r="K475" t="str">
            <v>A/P</v>
          </cell>
          <cell r="O475">
            <v>0</v>
          </cell>
          <cell r="Q475">
            <v>0</v>
          </cell>
          <cell r="R475" t="str">
            <v>900-101-</v>
          </cell>
          <cell r="S475" t="str">
            <v>900-10</v>
          </cell>
          <cell r="T475">
            <v>0</v>
          </cell>
          <cell r="W475">
            <v>0</v>
          </cell>
          <cell r="AJ475">
            <v>0</v>
          </cell>
          <cell r="AK475">
            <v>0</v>
          </cell>
        </row>
        <row r="476">
          <cell r="B476">
            <v>0</v>
          </cell>
          <cell r="C476">
            <v>0</v>
          </cell>
          <cell r="H476" t="str">
            <v>900</v>
          </cell>
          <cell r="I476" t="str">
            <v>101</v>
          </cell>
          <cell r="K476" t="str">
            <v>A/P</v>
          </cell>
          <cell r="O476">
            <v>0</v>
          </cell>
          <cell r="Q476">
            <v>0</v>
          </cell>
          <cell r="R476" t="str">
            <v>900-101-</v>
          </cell>
          <cell r="S476" t="str">
            <v>900-10</v>
          </cell>
          <cell r="T476">
            <v>0</v>
          </cell>
          <cell r="W476">
            <v>0</v>
          </cell>
          <cell r="AJ476">
            <v>0</v>
          </cell>
          <cell r="AK476">
            <v>0</v>
          </cell>
        </row>
        <row r="477">
          <cell r="B477">
            <v>0</v>
          </cell>
          <cell r="C477">
            <v>0</v>
          </cell>
          <cell r="H477" t="str">
            <v>900</v>
          </cell>
          <cell r="I477" t="str">
            <v>101</v>
          </cell>
          <cell r="K477" t="str">
            <v>A/P</v>
          </cell>
          <cell r="O477">
            <v>0</v>
          </cell>
          <cell r="Q477">
            <v>0</v>
          </cell>
          <cell r="R477" t="str">
            <v>900-101-</v>
          </cell>
          <cell r="S477" t="str">
            <v>900-10</v>
          </cell>
          <cell r="T477">
            <v>0</v>
          </cell>
          <cell r="W477">
            <v>0</v>
          </cell>
          <cell r="AJ477">
            <v>0</v>
          </cell>
          <cell r="AK477">
            <v>0</v>
          </cell>
        </row>
        <row r="478">
          <cell r="B478">
            <v>0</v>
          </cell>
          <cell r="C478">
            <v>0</v>
          </cell>
          <cell r="H478" t="str">
            <v>900</v>
          </cell>
          <cell r="I478" t="str">
            <v>101</v>
          </cell>
          <cell r="K478" t="str">
            <v>A/P</v>
          </cell>
          <cell r="O478">
            <v>0</v>
          </cell>
          <cell r="Q478">
            <v>0</v>
          </cell>
          <cell r="R478" t="str">
            <v>900-101-</v>
          </cell>
          <cell r="S478" t="str">
            <v>900-10</v>
          </cell>
          <cell r="T478">
            <v>0</v>
          </cell>
          <cell r="W478">
            <v>0</v>
          </cell>
          <cell r="AJ478">
            <v>0</v>
          </cell>
          <cell r="AK478">
            <v>0</v>
          </cell>
        </row>
        <row r="479">
          <cell r="B479">
            <v>0</v>
          </cell>
          <cell r="C479">
            <v>0</v>
          </cell>
          <cell r="H479" t="str">
            <v>900</v>
          </cell>
          <cell r="I479" t="str">
            <v>101</v>
          </cell>
          <cell r="K479" t="str">
            <v>A/P</v>
          </cell>
          <cell r="O479">
            <v>0</v>
          </cell>
          <cell r="Q479">
            <v>0</v>
          </cell>
          <cell r="R479" t="str">
            <v>900-101-</v>
          </cell>
          <cell r="S479" t="str">
            <v>900-10</v>
          </cell>
          <cell r="T479">
            <v>0</v>
          </cell>
          <cell r="W479">
            <v>0</v>
          </cell>
          <cell r="AJ479">
            <v>0</v>
          </cell>
          <cell r="AK479">
            <v>0</v>
          </cell>
        </row>
        <row r="480">
          <cell r="B480">
            <v>0</v>
          </cell>
          <cell r="C480">
            <v>0</v>
          </cell>
          <cell r="H480" t="str">
            <v>900</v>
          </cell>
          <cell r="I480" t="str">
            <v>101</v>
          </cell>
          <cell r="K480" t="str">
            <v>A/P</v>
          </cell>
          <cell r="O480">
            <v>0</v>
          </cell>
          <cell r="Q480">
            <v>0</v>
          </cell>
          <cell r="R480" t="str">
            <v>900-101-</v>
          </cell>
          <cell r="S480" t="str">
            <v>900-10</v>
          </cell>
          <cell r="T480">
            <v>0</v>
          </cell>
          <cell r="W480">
            <v>0</v>
          </cell>
          <cell r="AJ480">
            <v>0</v>
          </cell>
          <cell r="AK480">
            <v>0</v>
          </cell>
        </row>
        <row r="481">
          <cell r="B481">
            <v>0</v>
          </cell>
          <cell r="C481">
            <v>0</v>
          </cell>
          <cell r="H481" t="str">
            <v>900</v>
          </cell>
          <cell r="I481" t="str">
            <v>101</v>
          </cell>
          <cell r="K481" t="str">
            <v>A/P</v>
          </cell>
          <cell r="O481">
            <v>0</v>
          </cell>
          <cell r="Q481">
            <v>0</v>
          </cell>
          <cell r="R481" t="str">
            <v>900-101-</v>
          </cell>
          <cell r="S481" t="str">
            <v>900-10</v>
          </cell>
          <cell r="T481">
            <v>0</v>
          </cell>
          <cell r="W481">
            <v>0</v>
          </cell>
          <cell r="AJ481">
            <v>0</v>
          </cell>
          <cell r="AK481">
            <v>0</v>
          </cell>
        </row>
        <row r="482">
          <cell r="B482">
            <v>0</v>
          </cell>
          <cell r="C482">
            <v>0</v>
          </cell>
          <cell r="H482" t="str">
            <v>900</v>
          </cell>
          <cell r="I482" t="str">
            <v>101</v>
          </cell>
          <cell r="K482" t="str">
            <v>A/P</v>
          </cell>
          <cell r="O482">
            <v>0</v>
          </cell>
          <cell r="Q482">
            <v>0</v>
          </cell>
          <cell r="R482" t="str">
            <v>900-101-</v>
          </cell>
          <cell r="S482" t="str">
            <v>900-10</v>
          </cell>
          <cell r="T482">
            <v>0</v>
          </cell>
          <cell r="W482">
            <v>0</v>
          </cell>
          <cell r="AJ482">
            <v>0</v>
          </cell>
          <cell r="AK482">
            <v>0</v>
          </cell>
        </row>
        <row r="483">
          <cell r="B483">
            <v>0</v>
          </cell>
          <cell r="C483">
            <v>0</v>
          </cell>
          <cell r="H483" t="str">
            <v>900</v>
          </cell>
          <cell r="I483" t="str">
            <v>101</v>
          </cell>
          <cell r="K483" t="str">
            <v>A/P</v>
          </cell>
          <cell r="O483">
            <v>0</v>
          </cell>
          <cell r="Q483">
            <v>0</v>
          </cell>
          <cell r="R483" t="str">
            <v>900-101-</v>
          </cell>
          <cell r="S483" t="str">
            <v>900-10</v>
          </cell>
          <cell r="T483">
            <v>0</v>
          </cell>
          <cell r="W483">
            <v>0</v>
          </cell>
          <cell r="AJ483">
            <v>0</v>
          </cell>
          <cell r="AK483">
            <v>0</v>
          </cell>
        </row>
        <row r="484">
          <cell r="B484">
            <v>0</v>
          </cell>
          <cell r="C484">
            <v>0</v>
          </cell>
          <cell r="H484" t="str">
            <v>900</v>
          </cell>
          <cell r="I484" t="str">
            <v>101</v>
          </cell>
          <cell r="K484" t="str">
            <v>A/P</v>
          </cell>
          <cell r="O484">
            <v>0</v>
          </cell>
          <cell r="Q484">
            <v>0</v>
          </cell>
          <cell r="R484" t="str">
            <v>900-101-</v>
          </cell>
          <cell r="S484" t="str">
            <v>900-10</v>
          </cell>
          <cell r="T484">
            <v>0</v>
          </cell>
          <cell r="W484">
            <v>0</v>
          </cell>
          <cell r="AJ484">
            <v>0</v>
          </cell>
          <cell r="AK484">
            <v>0</v>
          </cell>
        </row>
        <row r="485">
          <cell r="B485">
            <v>0</v>
          </cell>
          <cell r="C485">
            <v>0</v>
          </cell>
          <cell r="H485" t="str">
            <v>900</v>
          </cell>
          <cell r="I485" t="str">
            <v>101</v>
          </cell>
          <cell r="K485" t="str">
            <v>A/P</v>
          </cell>
          <cell r="O485">
            <v>0</v>
          </cell>
          <cell r="Q485">
            <v>0</v>
          </cell>
          <cell r="R485" t="str">
            <v>900-101-</v>
          </cell>
          <cell r="S485" t="str">
            <v>900-10</v>
          </cell>
          <cell r="T485">
            <v>0</v>
          </cell>
          <cell r="W485">
            <v>0</v>
          </cell>
          <cell r="AJ485">
            <v>0</v>
          </cell>
          <cell r="AK485">
            <v>0</v>
          </cell>
        </row>
        <row r="486">
          <cell r="B486">
            <v>0</v>
          </cell>
          <cell r="C486">
            <v>0</v>
          </cell>
          <cell r="H486" t="str">
            <v>900</v>
          </cell>
          <cell r="I486" t="str">
            <v>101</v>
          </cell>
          <cell r="K486" t="str">
            <v>A/P</v>
          </cell>
          <cell r="O486">
            <v>0</v>
          </cell>
          <cell r="Q486">
            <v>0</v>
          </cell>
          <cell r="R486" t="str">
            <v>900-101-</v>
          </cell>
          <cell r="S486" t="str">
            <v>900-10</v>
          </cell>
          <cell r="T486">
            <v>0</v>
          </cell>
          <cell r="W486">
            <v>0</v>
          </cell>
          <cell r="AJ486">
            <v>0</v>
          </cell>
          <cell r="AK486">
            <v>0</v>
          </cell>
        </row>
        <row r="487">
          <cell r="B487">
            <v>0</v>
          </cell>
          <cell r="C487">
            <v>0</v>
          </cell>
          <cell r="H487" t="str">
            <v>900</v>
          </cell>
          <cell r="I487" t="str">
            <v>101</v>
          </cell>
          <cell r="K487" t="str">
            <v>A/P</v>
          </cell>
          <cell r="O487">
            <v>0</v>
          </cell>
          <cell r="Q487">
            <v>0</v>
          </cell>
          <cell r="R487" t="str">
            <v>900-101-</v>
          </cell>
          <cell r="S487" t="str">
            <v>900-10</v>
          </cell>
          <cell r="T487">
            <v>0</v>
          </cell>
          <cell r="W487">
            <v>0</v>
          </cell>
          <cell r="AJ487">
            <v>0</v>
          </cell>
          <cell r="AK487">
            <v>0</v>
          </cell>
        </row>
        <row r="488">
          <cell r="B488">
            <v>0</v>
          </cell>
          <cell r="C488">
            <v>0</v>
          </cell>
          <cell r="H488" t="str">
            <v>900</v>
          </cell>
          <cell r="I488" t="str">
            <v>101</v>
          </cell>
          <cell r="K488" t="str">
            <v>A/P</v>
          </cell>
          <cell r="O488">
            <v>0</v>
          </cell>
          <cell r="Q488">
            <v>0</v>
          </cell>
          <cell r="R488" t="str">
            <v>900-101-</v>
          </cell>
          <cell r="S488" t="str">
            <v>900-10</v>
          </cell>
          <cell r="T488">
            <v>0</v>
          </cell>
          <cell r="W488">
            <v>0</v>
          </cell>
          <cell r="AJ488">
            <v>0</v>
          </cell>
          <cell r="AK488">
            <v>0</v>
          </cell>
        </row>
        <row r="489">
          <cell r="B489">
            <v>0</v>
          </cell>
          <cell r="C489">
            <v>0</v>
          </cell>
          <cell r="H489" t="str">
            <v>900</v>
          </cell>
          <cell r="I489" t="str">
            <v>101</v>
          </cell>
          <cell r="K489" t="str">
            <v>A/P</v>
          </cell>
          <cell r="O489">
            <v>0</v>
          </cell>
          <cell r="Q489">
            <v>0</v>
          </cell>
          <cell r="R489" t="str">
            <v>900-101-</v>
          </cell>
          <cell r="S489" t="str">
            <v>900-10</v>
          </cell>
          <cell r="T489">
            <v>0</v>
          </cell>
          <cell r="W489">
            <v>0</v>
          </cell>
          <cell r="AJ489">
            <v>0</v>
          </cell>
          <cell r="AK489">
            <v>0</v>
          </cell>
        </row>
        <row r="490">
          <cell r="B490">
            <v>0</v>
          </cell>
          <cell r="C490">
            <v>0</v>
          </cell>
          <cell r="H490" t="str">
            <v>900</v>
          </cell>
          <cell r="I490" t="str">
            <v>101</v>
          </cell>
          <cell r="K490" t="str">
            <v>A/P</v>
          </cell>
          <cell r="O490">
            <v>0</v>
          </cell>
          <cell r="Q490">
            <v>0</v>
          </cell>
          <cell r="R490" t="str">
            <v>900-101-</v>
          </cell>
          <cell r="S490" t="str">
            <v>900-10</v>
          </cell>
          <cell r="T490">
            <v>0</v>
          </cell>
          <cell r="W490">
            <v>0</v>
          </cell>
          <cell r="AJ490">
            <v>0</v>
          </cell>
          <cell r="AK490">
            <v>0</v>
          </cell>
        </row>
        <row r="491">
          <cell r="B491">
            <v>0</v>
          </cell>
          <cell r="C491">
            <v>0</v>
          </cell>
          <cell r="H491" t="str">
            <v>900</v>
          </cell>
          <cell r="I491" t="str">
            <v>101</v>
          </cell>
          <cell r="K491" t="str">
            <v>A/P</v>
          </cell>
          <cell r="O491">
            <v>0</v>
          </cell>
          <cell r="Q491">
            <v>0</v>
          </cell>
          <cell r="R491" t="str">
            <v>900-101-</v>
          </cell>
          <cell r="S491" t="str">
            <v>900-10</v>
          </cell>
          <cell r="T491">
            <v>0</v>
          </cell>
          <cell r="W491">
            <v>0</v>
          </cell>
          <cell r="AJ491">
            <v>0</v>
          </cell>
          <cell r="AK491">
            <v>0</v>
          </cell>
        </row>
        <row r="492">
          <cell r="B492">
            <v>0</v>
          </cell>
          <cell r="C492">
            <v>0</v>
          </cell>
          <cell r="H492" t="str">
            <v>900</v>
          </cell>
          <cell r="I492" t="str">
            <v>101</v>
          </cell>
          <cell r="K492" t="str">
            <v>A/P</v>
          </cell>
          <cell r="O492">
            <v>0</v>
          </cell>
          <cell r="Q492">
            <v>0</v>
          </cell>
          <cell r="R492" t="str">
            <v>900-101-</v>
          </cell>
          <cell r="S492" t="str">
            <v>900-10</v>
          </cell>
          <cell r="T492">
            <v>0</v>
          </cell>
          <cell r="W492">
            <v>0</v>
          </cell>
          <cell r="AJ492">
            <v>0</v>
          </cell>
          <cell r="AK492">
            <v>0</v>
          </cell>
        </row>
        <row r="493">
          <cell r="B493">
            <v>0</v>
          </cell>
          <cell r="C493">
            <v>0</v>
          </cell>
          <cell r="H493" t="str">
            <v>900</v>
          </cell>
          <cell r="I493" t="str">
            <v>101</v>
          </cell>
          <cell r="K493" t="str">
            <v>A/P</v>
          </cell>
          <cell r="O493">
            <v>0</v>
          </cell>
          <cell r="Q493">
            <v>0</v>
          </cell>
          <cell r="R493" t="str">
            <v>900-101-</v>
          </cell>
          <cell r="S493" t="str">
            <v>900-10</v>
          </cell>
          <cell r="T493">
            <v>0</v>
          </cell>
          <cell r="W493">
            <v>0</v>
          </cell>
          <cell r="AJ493">
            <v>0</v>
          </cell>
          <cell r="AK493">
            <v>0</v>
          </cell>
        </row>
        <row r="494">
          <cell r="B494">
            <v>0</v>
          </cell>
          <cell r="C494">
            <v>0</v>
          </cell>
          <cell r="H494" t="str">
            <v>900</v>
          </cell>
          <cell r="I494" t="str">
            <v>101</v>
          </cell>
          <cell r="K494" t="str">
            <v>A/P</v>
          </cell>
          <cell r="O494">
            <v>0</v>
          </cell>
          <cell r="Q494">
            <v>0</v>
          </cell>
          <cell r="R494" t="str">
            <v>900-101-</v>
          </cell>
          <cell r="S494" t="str">
            <v>900-10</v>
          </cell>
          <cell r="T494">
            <v>0</v>
          </cell>
          <cell r="W494">
            <v>0</v>
          </cell>
          <cell r="AJ494">
            <v>0</v>
          </cell>
          <cell r="AK494">
            <v>0</v>
          </cell>
        </row>
        <row r="495">
          <cell r="B495">
            <v>0</v>
          </cell>
          <cell r="C495">
            <v>0</v>
          </cell>
          <cell r="H495" t="str">
            <v>900</v>
          </cell>
          <cell r="I495" t="str">
            <v>101</v>
          </cell>
          <cell r="K495" t="str">
            <v>A/P</v>
          </cell>
          <cell r="O495">
            <v>0</v>
          </cell>
          <cell r="Q495">
            <v>0</v>
          </cell>
          <cell r="R495" t="str">
            <v>900-101-</v>
          </cell>
          <cell r="S495" t="str">
            <v>900-10</v>
          </cell>
          <cell r="T495">
            <v>0</v>
          </cell>
          <cell r="W495">
            <v>0</v>
          </cell>
          <cell r="AJ495">
            <v>0</v>
          </cell>
          <cell r="AK495">
            <v>0</v>
          </cell>
        </row>
        <row r="496">
          <cell r="B496">
            <v>0</v>
          </cell>
          <cell r="C496">
            <v>0</v>
          </cell>
          <cell r="H496" t="str">
            <v>900</v>
          </cell>
          <cell r="I496" t="str">
            <v>101</v>
          </cell>
          <cell r="K496" t="str">
            <v>A/P</v>
          </cell>
          <cell r="O496">
            <v>0</v>
          </cell>
          <cell r="Q496">
            <v>0</v>
          </cell>
          <cell r="R496" t="str">
            <v>900-101-</v>
          </cell>
          <cell r="S496" t="str">
            <v>900-10</v>
          </cell>
          <cell r="T496">
            <v>0</v>
          </cell>
          <cell r="W496">
            <v>0</v>
          </cell>
          <cell r="AJ496">
            <v>0</v>
          </cell>
          <cell r="AK496">
            <v>0</v>
          </cell>
        </row>
        <row r="497">
          <cell r="B497">
            <v>0</v>
          </cell>
          <cell r="C497">
            <v>0</v>
          </cell>
          <cell r="H497" t="str">
            <v>900</v>
          </cell>
          <cell r="I497" t="str">
            <v>101</v>
          </cell>
          <cell r="K497" t="str">
            <v>A/P</v>
          </cell>
          <cell r="O497">
            <v>0</v>
          </cell>
          <cell r="Q497">
            <v>0</v>
          </cell>
          <cell r="R497" t="str">
            <v>900-101-</v>
          </cell>
          <cell r="S497" t="str">
            <v>900-10</v>
          </cell>
          <cell r="T497">
            <v>0</v>
          </cell>
          <cell r="W497">
            <v>0</v>
          </cell>
          <cell r="AJ497">
            <v>0</v>
          </cell>
          <cell r="AK497">
            <v>0</v>
          </cell>
        </row>
        <row r="498">
          <cell r="B498">
            <v>0</v>
          </cell>
          <cell r="C498">
            <v>0</v>
          </cell>
          <cell r="H498" t="str">
            <v>900</v>
          </cell>
          <cell r="I498" t="str">
            <v>101</v>
          </cell>
          <cell r="K498" t="str">
            <v>A/P</v>
          </cell>
          <cell r="O498">
            <v>0</v>
          </cell>
          <cell r="Q498">
            <v>0</v>
          </cell>
          <cell r="R498" t="str">
            <v>900-101-</v>
          </cell>
          <cell r="S498" t="str">
            <v>900-10</v>
          </cell>
          <cell r="T498">
            <v>0</v>
          </cell>
          <cell r="W498">
            <v>0</v>
          </cell>
          <cell r="AJ498">
            <v>0</v>
          </cell>
          <cell r="AK498">
            <v>0</v>
          </cell>
        </row>
        <row r="499">
          <cell r="B499">
            <v>0</v>
          </cell>
          <cell r="C499">
            <v>0</v>
          </cell>
          <cell r="H499" t="str">
            <v>900</v>
          </cell>
          <cell r="I499" t="str">
            <v>101</v>
          </cell>
          <cell r="K499" t="str">
            <v>A/P</v>
          </cell>
          <cell r="O499">
            <v>0</v>
          </cell>
          <cell r="Q499">
            <v>0</v>
          </cell>
          <cell r="R499" t="str">
            <v>900-101-</v>
          </cell>
          <cell r="S499" t="str">
            <v>900-10</v>
          </cell>
          <cell r="T499">
            <v>0</v>
          </cell>
          <cell r="W499">
            <v>0</v>
          </cell>
          <cell r="AJ499">
            <v>0</v>
          </cell>
          <cell r="AK499">
            <v>0</v>
          </cell>
        </row>
        <row r="500">
          <cell r="B500">
            <v>0</v>
          </cell>
          <cell r="C500">
            <v>0</v>
          </cell>
          <cell r="H500" t="str">
            <v>900</v>
          </cell>
          <cell r="I500" t="str">
            <v>101</v>
          </cell>
          <cell r="K500" t="str">
            <v>A/P</v>
          </cell>
          <cell r="O500">
            <v>0</v>
          </cell>
          <cell r="Q500">
            <v>0</v>
          </cell>
          <cell r="R500" t="str">
            <v>900-101-</v>
          </cell>
          <cell r="S500" t="str">
            <v>900-10</v>
          </cell>
          <cell r="T500">
            <v>0</v>
          </cell>
          <cell r="W500">
            <v>0</v>
          </cell>
          <cell r="AJ500">
            <v>0</v>
          </cell>
          <cell r="AK500">
            <v>0</v>
          </cell>
        </row>
      </sheetData>
      <sheetData sheetId="6" refreshError="1">
        <row r="1">
          <cell r="D1" t="str">
            <v>900-101</v>
          </cell>
        </row>
        <row r="7">
          <cell r="A7">
            <v>1</v>
          </cell>
          <cell r="B7">
            <v>0</v>
          </cell>
          <cell r="F7" t="str">
            <v>Conservation Clerk</v>
          </cell>
          <cell r="G7" t="str">
            <v>W</v>
          </cell>
          <cell r="H7">
            <v>35.350640865535716</v>
          </cell>
          <cell r="S7" t="str">
            <v>Conservation Clerk</v>
          </cell>
          <cell r="T7">
            <v>35.350640865535716</v>
          </cell>
          <cell r="U7" t="str">
            <v>Chief Conservation Officer</v>
          </cell>
          <cell r="V7">
            <v>123.37736426057842</v>
          </cell>
        </row>
        <row r="8">
          <cell r="A8">
            <v>2</v>
          </cell>
          <cell r="B8">
            <v>0</v>
          </cell>
          <cell r="F8" t="str">
            <v>Commercial Program Clerk</v>
          </cell>
          <cell r="G8" t="str">
            <v>W</v>
          </cell>
          <cell r="H8">
            <v>35.350640865535716</v>
          </cell>
          <cell r="S8" t="str">
            <v>Commercial Program Clerk</v>
          </cell>
          <cell r="T8">
            <v>35.350640865535716</v>
          </cell>
          <cell r="U8" t="str">
            <v>Manager Large Comm Conser Progr and DR Business Unit</v>
          </cell>
          <cell r="V8">
            <v>104.590675</v>
          </cell>
        </row>
        <row r="9">
          <cell r="A9">
            <v>0</v>
          </cell>
          <cell r="B9">
            <v>1</v>
          </cell>
          <cell r="F9" t="str">
            <v>Chief Conservation Officer</v>
          </cell>
          <cell r="G9" t="str">
            <v>P</v>
          </cell>
          <cell r="H9">
            <v>123.37736426057842</v>
          </cell>
          <cell r="S9" t="str">
            <v>Conservation Clerk (3)</v>
          </cell>
          <cell r="T9">
            <v>26.666666666666668</v>
          </cell>
          <cell r="U9" t="str">
            <v>Marketing Specialist</v>
          </cell>
          <cell r="V9">
            <v>53.333333333333336</v>
          </cell>
        </row>
        <row r="10">
          <cell r="A10">
            <v>0</v>
          </cell>
          <cell r="B10">
            <v>2</v>
          </cell>
          <cell r="F10" t="str">
            <v>Manager Large Comm Conser Progr and DR Business Unit</v>
          </cell>
          <cell r="G10" t="str">
            <v>P</v>
          </cell>
          <cell r="H10">
            <v>104.590675</v>
          </cell>
          <cell r="S10" t="str">
            <v>Summer Student - CDM Clerk</v>
          </cell>
          <cell r="T10">
            <v>14.56</v>
          </cell>
          <cell r="U10" t="str">
            <v>Manager, Marketing</v>
          </cell>
          <cell r="V10">
            <v>97.661224052062806</v>
          </cell>
        </row>
        <row r="11">
          <cell r="A11">
            <v>0</v>
          </cell>
          <cell r="B11">
            <v>3</v>
          </cell>
          <cell r="F11" t="str">
            <v>Marketing Specialist</v>
          </cell>
          <cell r="G11" t="str">
            <v>P</v>
          </cell>
          <cell r="H11">
            <v>53.333333333333336</v>
          </cell>
          <cell r="S11" t="str">
            <v>Corporate Communication Resources</v>
          </cell>
          <cell r="T11" t="e">
            <v>#N/A</v>
          </cell>
          <cell r="U11" t="str">
            <v>Residential Specialist DR &amp; TOU</v>
          </cell>
          <cell r="V11">
            <v>53.333333333333336</v>
          </cell>
        </row>
        <row r="12">
          <cell r="A12">
            <v>0</v>
          </cell>
          <cell r="B12">
            <v>4</v>
          </cell>
          <cell r="F12" t="str">
            <v>Manager, Marketing</v>
          </cell>
          <cell r="G12" t="str">
            <v>P</v>
          </cell>
          <cell r="H12">
            <v>97.661224052062806</v>
          </cell>
          <cell r="S12">
            <v>0</v>
          </cell>
          <cell r="T12">
            <v>0</v>
          </cell>
          <cell r="U12" t="str">
            <v>CDM Process Supervisor</v>
          </cell>
          <cell r="V12">
            <v>86.461624666666665</v>
          </cell>
        </row>
        <row r="13">
          <cell r="A13">
            <v>0</v>
          </cell>
          <cell r="B13">
            <v>5</v>
          </cell>
          <cell r="F13" t="str">
            <v>Residential Specialist DR &amp; TOU</v>
          </cell>
          <cell r="G13" t="str">
            <v>P</v>
          </cell>
          <cell r="H13">
            <v>53.333333333333336</v>
          </cell>
          <cell r="S13">
            <v>0</v>
          </cell>
          <cell r="T13">
            <v>0</v>
          </cell>
          <cell r="U13" t="str">
            <v>Supervisor, CDM Channel Partners</v>
          </cell>
          <cell r="V13">
            <v>86.461624666666665</v>
          </cell>
        </row>
        <row r="14">
          <cell r="A14">
            <v>0</v>
          </cell>
          <cell r="B14">
            <v>6</v>
          </cell>
          <cell r="F14" t="str">
            <v>CDM Process Supervisor</v>
          </cell>
          <cell r="G14" t="str">
            <v>P</v>
          </cell>
          <cell r="H14">
            <v>86.461624666666665</v>
          </cell>
          <cell r="S14">
            <v>0</v>
          </cell>
          <cell r="T14">
            <v>0</v>
          </cell>
          <cell r="U14" t="str">
            <v>Supervisor of Residential CDM Programs</v>
          </cell>
          <cell r="V14">
            <v>86.461624666666665</v>
          </cell>
        </row>
        <row r="15">
          <cell r="A15">
            <v>0</v>
          </cell>
          <cell r="B15">
            <v>7</v>
          </cell>
          <cell r="F15" t="str">
            <v>Supervisor, CDM Channel Partners</v>
          </cell>
          <cell r="G15" t="str">
            <v>P</v>
          </cell>
          <cell r="H15">
            <v>86.461624666666665</v>
          </cell>
          <cell r="S15">
            <v>0</v>
          </cell>
          <cell r="T15">
            <v>0</v>
          </cell>
          <cell r="U15" t="str">
            <v>Key Account Manager (KAM)</v>
          </cell>
          <cell r="V15">
            <v>90</v>
          </cell>
        </row>
        <row r="16">
          <cell r="A16">
            <v>0</v>
          </cell>
          <cell r="B16">
            <v>8</v>
          </cell>
          <cell r="F16" t="str">
            <v>Supervisor of Residential CDM Programs</v>
          </cell>
          <cell r="G16" t="str">
            <v>P</v>
          </cell>
          <cell r="H16">
            <v>86.461624666666665</v>
          </cell>
          <cell r="S16">
            <v>0</v>
          </cell>
          <cell r="T16">
            <v>0</v>
          </cell>
          <cell r="U16" t="str">
            <v>Roving Energy Manager (1)</v>
          </cell>
          <cell r="V16">
            <v>80</v>
          </cell>
        </row>
        <row r="17">
          <cell r="A17">
            <v>0</v>
          </cell>
          <cell r="B17">
            <v>9</v>
          </cell>
          <cell r="F17" t="str">
            <v>Key Account Manager (KAM)</v>
          </cell>
          <cell r="G17" t="str">
            <v>P</v>
          </cell>
          <cell r="H17">
            <v>90</v>
          </cell>
          <cell r="S17">
            <v>0</v>
          </cell>
          <cell r="T17">
            <v>0</v>
          </cell>
          <cell r="U17" t="str">
            <v>Roving Energy Manager (2)</v>
          </cell>
          <cell r="V17">
            <v>80</v>
          </cell>
        </row>
        <row r="18">
          <cell r="A18">
            <v>0</v>
          </cell>
          <cell r="B18">
            <v>10</v>
          </cell>
          <cell r="F18" t="str">
            <v>Roving Energy Manager (1)</v>
          </cell>
          <cell r="G18" t="str">
            <v>P</v>
          </cell>
          <cell r="H18">
            <v>80</v>
          </cell>
          <cell r="S18">
            <v>0</v>
          </cell>
          <cell r="T18">
            <v>0</v>
          </cell>
          <cell r="U18" t="str">
            <v>Roving Energy Manager (3)</v>
          </cell>
          <cell r="V18">
            <v>80</v>
          </cell>
        </row>
        <row r="19">
          <cell r="A19">
            <v>0</v>
          </cell>
          <cell r="B19">
            <v>11</v>
          </cell>
          <cell r="F19" t="str">
            <v>Roving Energy Manager (2)</v>
          </cell>
          <cell r="G19" t="str">
            <v>P</v>
          </cell>
          <cell r="H19">
            <v>80</v>
          </cell>
          <cell r="S19">
            <v>0</v>
          </cell>
          <cell r="T19">
            <v>0</v>
          </cell>
          <cell r="U19" t="str">
            <v>Business Account Reps (BAR)</v>
          </cell>
          <cell r="V19">
            <v>90</v>
          </cell>
        </row>
        <row r="20">
          <cell r="A20">
            <v>0</v>
          </cell>
          <cell r="B20">
            <v>12</v>
          </cell>
          <cell r="F20" t="str">
            <v>Roving Energy Manager (3)</v>
          </cell>
          <cell r="G20" t="str">
            <v>P</v>
          </cell>
          <cell r="H20">
            <v>80</v>
          </cell>
          <cell r="S20">
            <v>0</v>
          </cell>
          <cell r="T20">
            <v>0</v>
          </cell>
          <cell r="U20" t="str">
            <v>Engineering Student (1)</v>
          </cell>
          <cell r="V20">
            <v>56</v>
          </cell>
        </row>
        <row r="21">
          <cell r="A21">
            <v>0</v>
          </cell>
          <cell r="B21">
            <v>13</v>
          </cell>
          <cell r="F21" t="str">
            <v>Business Account Reps (BAR)</v>
          </cell>
          <cell r="G21" t="str">
            <v>P</v>
          </cell>
          <cell r="H21">
            <v>90</v>
          </cell>
          <cell r="S21">
            <v>0</v>
          </cell>
          <cell r="T21">
            <v>0</v>
          </cell>
          <cell r="U21" t="str">
            <v>Engineering Student (2)</v>
          </cell>
          <cell r="V21">
            <v>56</v>
          </cell>
        </row>
        <row r="22">
          <cell r="A22">
            <v>3</v>
          </cell>
          <cell r="B22">
            <v>0</v>
          </cell>
          <cell r="F22" t="str">
            <v>Conservation Clerk (3)</v>
          </cell>
          <cell r="G22" t="str">
            <v>W</v>
          </cell>
          <cell r="H22">
            <v>26.666666666666668</v>
          </cell>
          <cell r="S22">
            <v>0</v>
          </cell>
          <cell r="T22">
            <v>0</v>
          </cell>
          <cell r="U22" t="str">
            <v>Events Team</v>
          </cell>
          <cell r="V22">
            <v>26.666666666666668</v>
          </cell>
        </row>
        <row r="23">
          <cell r="A23">
            <v>0</v>
          </cell>
          <cell r="B23">
            <v>14</v>
          </cell>
          <cell r="F23" t="str">
            <v>Engineering Student (1)</v>
          </cell>
          <cell r="G23" t="str">
            <v>P</v>
          </cell>
          <cell r="H23">
            <v>56</v>
          </cell>
          <cell r="S23">
            <v>0</v>
          </cell>
          <cell r="T23">
            <v>0</v>
          </cell>
          <cell r="U23" t="str">
            <v>SPEC CONSER PROG-Commercial Programs</v>
          </cell>
          <cell r="V23">
            <v>82.666666666666671</v>
          </cell>
        </row>
        <row r="24">
          <cell r="A24">
            <v>0</v>
          </cell>
          <cell r="B24">
            <v>15</v>
          </cell>
          <cell r="F24" t="str">
            <v>Engineering Student (2)</v>
          </cell>
          <cell r="G24" t="str">
            <v>P</v>
          </cell>
          <cell r="H24">
            <v>56</v>
          </cell>
          <cell r="S24">
            <v>0</v>
          </cell>
          <cell r="T24">
            <v>0</v>
          </cell>
          <cell r="U24" t="str">
            <v>SPEC CONSER PROG-Residential Programs</v>
          </cell>
          <cell r="V24">
            <v>82.666666666666671</v>
          </cell>
        </row>
        <row r="25">
          <cell r="A25">
            <v>0</v>
          </cell>
          <cell r="B25">
            <v>16</v>
          </cell>
          <cell r="F25" t="str">
            <v>Events Team</v>
          </cell>
          <cell r="G25" t="str">
            <v>P</v>
          </cell>
          <cell r="H25">
            <v>26.666666666666668</v>
          </cell>
          <cell r="S25">
            <v>0</v>
          </cell>
          <cell r="T25">
            <v>0</v>
          </cell>
          <cell r="U25" t="str">
            <v>SPEC CONS PROG-Res Programs(JR.)</v>
          </cell>
          <cell r="V25">
            <v>51.666666666666664</v>
          </cell>
        </row>
        <row r="26">
          <cell r="A26">
            <v>0</v>
          </cell>
          <cell r="B26">
            <v>17</v>
          </cell>
          <cell r="F26" t="str">
            <v>SPEC CONSER PROG-Commercial Programs</v>
          </cell>
          <cell r="G26" t="str">
            <v>P</v>
          </cell>
          <cell r="H26">
            <v>82.666666666666671</v>
          </cell>
          <cell r="S26">
            <v>0</v>
          </cell>
          <cell r="T26">
            <v>0</v>
          </cell>
          <cell r="U26" t="str">
            <v>CDM Analyst (Finance)</v>
          </cell>
          <cell r="V26">
            <v>51.666666666666664</v>
          </cell>
        </row>
        <row r="27">
          <cell r="A27">
            <v>0</v>
          </cell>
          <cell r="B27">
            <v>18</v>
          </cell>
          <cell r="F27" t="str">
            <v>SPEC CONSER PROG-Residential Programs</v>
          </cell>
          <cell r="G27" t="str">
            <v>P</v>
          </cell>
          <cell r="H27">
            <v>82.666666666666671</v>
          </cell>
          <cell r="S27">
            <v>0</v>
          </cell>
          <cell r="T27">
            <v>0</v>
          </cell>
          <cell r="U27" t="str">
            <v xml:space="preserve">Coop Student </v>
          </cell>
          <cell r="V27">
            <v>14.56</v>
          </cell>
        </row>
        <row r="28">
          <cell r="A28">
            <v>0</v>
          </cell>
          <cell r="B28">
            <v>19</v>
          </cell>
          <cell r="F28" t="str">
            <v>SPEC CONS PROG-Res Programs(JR.)</v>
          </cell>
          <cell r="G28" t="str">
            <v>P</v>
          </cell>
          <cell r="H28">
            <v>51.666666666666664</v>
          </cell>
          <cell r="S28">
            <v>0</v>
          </cell>
          <cell r="T28">
            <v>0</v>
          </cell>
          <cell r="U28">
            <v>0</v>
          </cell>
          <cell r="V28">
            <v>0</v>
          </cell>
        </row>
        <row r="29">
          <cell r="A29">
            <v>0</v>
          </cell>
          <cell r="B29">
            <v>20</v>
          </cell>
          <cell r="F29" t="str">
            <v>CDM Analyst (Finance)</v>
          </cell>
          <cell r="G29" t="str">
            <v>P</v>
          </cell>
          <cell r="H29">
            <v>51.666666666666664</v>
          </cell>
          <cell r="S29">
            <v>0</v>
          </cell>
          <cell r="T29">
            <v>0</v>
          </cell>
          <cell r="U29">
            <v>0</v>
          </cell>
          <cell r="V29">
            <v>0</v>
          </cell>
        </row>
        <row r="30">
          <cell r="A30">
            <v>4</v>
          </cell>
          <cell r="B30">
            <v>0</v>
          </cell>
          <cell r="F30" t="str">
            <v>Summer Student - CDM Clerk</v>
          </cell>
          <cell r="G30" t="str">
            <v>W</v>
          </cell>
          <cell r="H30">
            <v>14.56</v>
          </cell>
          <cell r="S30">
            <v>0</v>
          </cell>
          <cell r="T30">
            <v>0</v>
          </cell>
          <cell r="U30">
            <v>0</v>
          </cell>
          <cell r="V30">
            <v>0</v>
          </cell>
        </row>
        <row r="31">
          <cell r="A31">
            <v>0</v>
          </cell>
          <cell r="B31">
            <v>21</v>
          </cell>
          <cell r="F31" t="str">
            <v xml:space="preserve">Coop Student </v>
          </cell>
          <cell r="G31" t="str">
            <v>P</v>
          </cell>
          <cell r="H31">
            <v>14.56</v>
          </cell>
          <cell r="S31">
            <v>0</v>
          </cell>
          <cell r="T31">
            <v>0</v>
          </cell>
          <cell r="U31">
            <v>0</v>
          </cell>
          <cell r="V31">
            <v>0</v>
          </cell>
        </row>
        <row r="32">
          <cell r="A32">
            <v>5</v>
          </cell>
          <cell r="B32">
            <v>0</v>
          </cell>
          <cell r="F32" t="str">
            <v>Corporate Communication Resources</v>
          </cell>
          <cell r="G32" t="str">
            <v>W</v>
          </cell>
          <cell r="H32" t="e">
            <v>#N/A</v>
          </cell>
          <cell r="S32">
            <v>0</v>
          </cell>
          <cell r="T32">
            <v>0</v>
          </cell>
          <cell r="U32">
            <v>0</v>
          </cell>
          <cell r="V32">
            <v>0</v>
          </cell>
        </row>
        <row r="33">
          <cell r="A33">
            <v>0</v>
          </cell>
          <cell r="B33">
            <v>0</v>
          </cell>
          <cell r="F33">
            <v>0</v>
          </cell>
          <cell r="G33">
            <v>0</v>
          </cell>
          <cell r="H33">
            <v>0</v>
          </cell>
          <cell r="S33">
            <v>0</v>
          </cell>
          <cell r="T33">
            <v>0</v>
          </cell>
          <cell r="U33">
            <v>0</v>
          </cell>
          <cell r="V33">
            <v>0</v>
          </cell>
        </row>
        <row r="34">
          <cell r="A34">
            <v>0</v>
          </cell>
          <cell r="B34">
            <v>0</v>
          </cell>
          <cell r="F34">
            <v>0</v>
          </cell>
          <cell r="G34">
            <v>0</v>
          </cell>
          <cell r="H34">
            <v>0</v>
          </cell>
          <cell r="S34">
            <v>0</v>
          </cell>
          <cell r="T34">
            <v>0</v>
          </cell>
          <cell r="U34">
            <v>0</v>
          </cell>
          <cell r="V34">
            <v>0</v>
          </cell>
        </row>
        <row r="35">
          <cell r="A35">
            <v>0</v>
          </cell>
          <cell r="B35">
            <v>0</v>
          </cell>
          <cell r="F35">
            <v>0</v>
          </cell>
          <cell r="G35">
            <v>0</v>
          </cell>
          <cell r="H35">
            <v>0</v>
          </cell>
          <cell r="S35">
            <v>0</v>
          </cell>
          <cell r="T35">
            <v>0</v>
          </cell>
          <cell r="U35">
            <v>0</v>
          </cell>
          <cell r="V35">
            <v>0</v>
          </cell>
        </row>
        <row r="36">
          <cell r="A36">
            <v>0</v>
          </cell>
          <cell r="B36">
            <v>0</v>
          </cell>
          <cell r="F36">
            <v>0</v>
          </cell>
          <cell r="G36">
            <v>0</v>
          </cell>
          <cell r="H36">
            <v>0</v>
          </cell>
          <cell r="S36">
            <v>0</v>
          </cell>
          <cell r="T36">
            <v>0</v>
          </cell>
          <cell r="U36">
            <v>0</v>
          </cell>
          <cell r="V36">
            <v>0</v>
          </cell>
        </row>
        <row r="37">
          <cell r="A37">
            <v>0</v>
          </cell>
          <cell r="B37">
            <v>0</v>
          </cell>
          <cell r="F37">
            <v>0</v>
          </cell>
          <cell r="G37">
            <v>0</v>
          </cell>
          <cell r="H37">
            <v>0</v>
          </cell>
          <cell r="S37">
            <v>0</v>
          </cell>
          <cell r="T37">
            <v>0</v>
          </cell>
          <cell r="U37">
            <v>0</v>
          </cell>
          <cell r="V37">
            <v>0</v>
          </cell>
        </row>
        <row r="38">
          <cell r="A38">
            <v>0</v>
          </cell>
          <cell r="B38">
            <v>0</v>
          </cell>
          <cell r="F38">
            <v>0</v>
          </cell>
          <cell r="G38">
            <v>0</v>
          </cell>
          <cell r="H38">
            <v>0</v>
          </cell>
          <cell r="S38">
            <v>0</v>
          </cell>
          <cell r="T38">
            <v>0</v>
          </cell>
          <cell r="U38">
            <v>0</v>
          </cell>
          <cell r="V38">
            <v>0</v>
          </cell>
        </row>
        <row r="39">
          <cell r="A39">
            <v>0</v>
          </cell>
          <cell r="B39">
            <v>0</v>
          </cell>
          <cell r="F39">
            <v>0</v>
          </cell>
          <cell r="G39">
            <v>0</v>
          </cell>
          <cell r="H39">
            <v>0</v>
          </cell>
          <cell r="S39">
            <v>0</v>
          </cell>
          <cell r="T39">
            <v>0</v>
          </cell>
          <cell r="U39">
            <v>0</v>
          </cell>
          <cell r="V39">
            <v>0</v>
          </cell>
        </row>
        <row r="40">
          <cell r="A40">
            <v>0</v>
          </cell>
          <cell r="B40">
            <v>0</v>
          </cell>
          <cell r="F40">
            <v>0</v>
          </cell>
          <cell r="G40">
            <v>0</v>
          </cell>
          <cell r="H40">
            <v>0</v>
          </cell>
          <cell r="S40">
            <v>0</v>
          </cell>
          <cell r="T40">
            <v>0</v>
          </cell>
          <cell r="U40">
            <v>0</v>
          </cell>
          <cell r="V40">
            <v>0</v>
          </cell>
        </row>
        <row r="41">
          <cell r="A41">
            <v>0</v>
          </cell>
          <cell r="B41">
            <v>0</v>
          </cell>
          <cell r="F41">
            <v>0</v>
          </cell>
          <cell r="G41">
            <v>0</v>
          </cell>
          <cell r="H41">
            <v>0</v>
          </cell>
          <cell r="S41">
            <v>0</v>
          </cell>
          <cell r="T41">
            <v>0</v>
          </cell>
          <cell r="U41">
            <v>0</v>
          </cell>
          <cell r="V41">
            <v>0</v>
          </cell>
        </row>
        <row r="42">
          <cell r="A42">
            <v>0</v>
          </cell>
          <cell r="B42">
            <v>0</v>
          </cell>
          <cell r="F42">
            <v>0</v>
          </cell>
          <cell r="G42">
            <v>0</v>
          </cell>
          <cell r="H42">
            <v>0</v>
          </cell>
          <cell r="S42">
            <v>0</v>
          </cell>
          <cell r="T42">
            <v>0</v>
          </cell>
          <cell r="U42">
            <v>0</v>
          </cell>
          <cell r="V42">
            <v>0</v>
          </cell>
        </row>
        <row r="43">
          <cell r="A43">
            <v>0</v>
          </cell>
          <cell r="B43">
            <v>0</v>
          </cell>
          <cell r="F43">
            <v>0</v>
          </cell>
          <cell r="G43">
            <v>0</v>
          </cell>
          <cell r="H43">
            <v>0</v>
          </cell>
          <cell r="S43">
            <v>0</v>
          </cell>
          <cell r="T43">
            <v>0</v>
          </cell>
          <cell r="U43">
            <v>0</v>
          </cell>
          <cell r="V43">
            <v>0</v>
          </cell>
        </row>
        <row r="44">
          <cell r="A44">
            <v>0</v>
          </cell>
          <cell r="B44">
            <v>0</v>
          </cell>
          <cell r="F44">
            <v>0</v>
          </cell>
          <cell r="G44">
            <v>0</v>
          </cell>
          <cell r="H44">
            <v>0</v>
          </cell>
          <cell r="S44">
            <v>0</v>
          </cell>
          <cell r="T44">
            <v>0</v>
          </cell>
          <cell r="U44">
            <v>0</v>
          </cell>
          <cell r="V44">
            <v>0</v>
          </cell>
        </row>
        <row r="45">
          <cell r="A45">
            <v>0</v>
          </cell>
          <cell r="B45">
            <v>0</v>
          </cell>
          <cell r="F45">
            <v>0</v>
          </cell>
          <cell r="G45">
            <v>0</v>
          </cell>
          <cell r="H45">
            <v>0</v>
          </cell>
          <cell r="S45">
            <v>0</v>
          </cell>
          <cell r="T45">
            <v>0</v>
          </cell>
          <cell r="U45">
            <v>0</v>
          </cell>
          <cell r="V45">
            <v>0</v>
          </cell>
        </row>
        <row r="46">
          <cell r="A46">
            <v>0</v>
          </cell>
          <cell r="B46">
            <v>0</v>
          </cell>
          <cell r="F46">
            <v>0</v>
          </cell>
          <cell r="G46">
            <v>0</v>
          </cell>
          <cell r="H46">
            <v>0</v>
          </cell>
          <cell r="S46">
            <v>0</v>
          </cell>
          <cell r="T46">
            <v>0</v>
          </cell>
          <cell r="U46">
            <v>0</v>
          </cell>
          <cell r="V46">
            <v>0</v>
          </cell>
        </row>
        <row r="47">
          <cell r="A47">
            <v>0</v>
          </cell>
          <cell r="B47">
            <v>0</v>
          </cell>
          <cell r="F47">
            <v>0</v>
          </cell>
          <cell r="G47">
            <v>0</v>
          </cell>
          <cell r="H47">
            <v>0</v>
          </cell>
          <cell r="S47">
            <v>0</v>
          </cell>
          <cell r="T47">
            <v>0</v>
          </cell>
          <cell r="U47">
            <v>0</v>
          </cell>
          <cell r="V47">
            <v>0</v>
          </cell>
        </row>
        <row r="48">
          <cell r="A48">
            <v>0</v>
          </cell>
          <cell r="B48">
            <v>0</v>
          </cell>
          <cell r="F48">
            <v>0</v>
          </cell>
          <cell r="G48">
            <v>0</v>
          </cell>
          <cell r="H48">
            <v>0</v>
          </cell>
          <cell r="S48">
            <v>0</v>
          </cell>
          <cell r="T48">
            <v>0</v>
          </cell>
          <cell r="U48">
            <v>0</v>
          </cell>
          <cell r="V48">
            <v>0</v>
          </cell>
        </row>
        <row r="49">
          <cell r="A49">
            <v>0</v>
          </cell>
          <cell r="B49">
            <v>0</v>
          </cell>
          <cell r="F49">
            <v>0</v>
          </cell>
          <cell r="G49">
            <v>0</v>
          </cell>
          <cell r="H49">
            <v>0</v>
          </cell>
          <cell r="S49">
            <v>0</v>
          </cell>
          <cell r="T49">
            <v>0</v>
          </cell>
          <cell r="U49">
            <v>0</v>
          </cell>
          <cell r="V49">
            <v>0</v>
          </cell>
        </row>
        <row r="50">
          <cell r="A50">
            <v>0</v>
          </cell>
          <cell r="B50">
            <v>0</v>
          </cell>
          <cell r="F50">
            <v>0</v>
          </cell>
          <cell r="G50">
            <v>0</v>
          </cell>
          <cell r="H50">
            <v>0</v>
          </cell>
          <cell r="S50">
            <v>0</v>
          </cell>
          <cell r="T50">
            <v>0</v>
          </cell>
          <cell r="U50">
            <v>0</v>
          </cell>
          <cell r="V50">
            <v>0</v>
          </cell>
        </row>
        <row r="51">
          <cell r="A51">
            <v>0</v>
          </cell>
          <cell r="B51">
            <v>0</v>
          </cell>
          <cell r="F51">
            <v>0</v>
          </cell>
          <cell r="G51">
            <v>0</v>
          </cell>
          <cell r="H51">
            <v>0</v>
          </cell>
          <cell r="S51">
            <v>0</v>
          </cell>
          <cell r="T51">
            <v>0</v>
          </cell>
          <cell r="U51">
            <v>0</v>
          </cell>
          <cell r="V51">
            <v>0</v>
          </cell>
        </row>
        <row r="52">
          <cell r="A52">
            <v>0</v>
          </cell>
          <cell r="B52">
            <v>0</v>
          </cell>
          <cell r="F52">
            <v>0</v>
          </cell>
          <cell r="G52">
            <v>0</v>
          </cell>
          <cell r="H52">
            <v>0</v>
          </cell>
          <cell r="S52">
            <v>0</v>
          </cell>
          <cell r="T52">
            <v>0</v>
          </cell>
          <cell r="U52">
            <v>0</v>
          </cell>
          <cell r="V52">
            <v>0</v>
          </cell>
        </row>
        <row r="53">
          <cell r="A53">
            <v>0</v>
          </cell>
          <cell r="B53">
            <v>0</v>
          </cell>
          <cell r="F53">
            <v>0</v>
          </cell>
          <cell r="G53">
            <v>0</v>
          </cell>
          <cell r="H53">
            <v>0</v>
          </cell>
          <cell r="S53">
            <v>0</v>
          </cell>
          <cell r="T53">
            <v>0</v>
          </cell>
          <cell r="U53">
            <v>0</v>
          </cell>
          <cell r="V53">
            <v>0</v>
          </cell>
        </row>
        <row r="54">
          <cell r="A54">
            <v>0</v>
          </cell>
          <cell r="B54">
            <v>0</v>
          </cell>
          <cell r="F54">
            <v>0</v>
          </cell>
          <cell r="G54">
            <v>0</v>
          </cell>
          <cell r="H54">
            <v>0</v>
          </cell>
          <cell r="S54">
            <v>0</v>
          </cell>
          <cell r="T54">
            <v>0</v>
          </cell>
          <cell r="U54">
            <v>0</v>
          </cell>
          <cell r="V54">
            <v>0</v>
          </cell>
        </row>
        <row r="55">
          <cell r="A55">
            <v>0</v>
          </cell>
          <cell r="B55">
            <v>0</v>
          </cell>
          <cell r="F55">
            <v>0</v>
          </cell>
          <cell r="G55">
            <v>0</v>
          </cell>
          <cell r="H55">
            <v>0</v>
          </cell>
          <cell r="S55">
            <v>0</v>
          </cell>
          <cell r="T55">
            <v>0</v>
          </cell>
          <cell r="U55">
            <v>0</v>
          </cell>
          <cell r="V55">
            <v>0</v>
          </cell>
        </row>
        <row r="56">
          <cell r="A56">
            <v>0</v>
          </cell>
          <cell r="B56">
            <v>0</v>
          </cell>
          <cell r="F56">
            <v>0</v>
          </cell>
          <cell r="G56">
            <v>0</v>
          </cell>
          <cell r="H56">
            <v>0</v>
          </cell>
          <cell r="S56">
            <v>0</v>
          </cell>
          <cell r="T56">
            <v>0</v>
          </cell>
          <cell r="U56">
            <v>0</v>
          </cell>
          <cell r="V56">
            <v>0</v>
          </cell>
        </row>
        <row r="57">
          <cell r="A57">
            <v>0</v>
          </cell>
          <cell r="B57">
            <v>0</v>
          </cell>
          <cell r="F57">
            <v>0</v>
          </cell>
          <cell r="G57">
            <v>0</v>
          </cell>
          <cell r="H57">
            <v>0</v>
          </cell>
          <cell r="S57">
            <v>0</v>
          </cell>
          <cell r="T57">
            <v>0</v>
          </cell>
          <cell r="U57">
            <v>0</v>
          </cell>
          <cell r="V57">
            <v>0</v>
          </cell>
        </row>
        <row r="58">
          <cell r="A58">
            <v>0</v>
          </cell>
          <cell r="B58">
            <v>0</v>
          </cell>
          <cell r="F58">
            <v>0</v>
          </cell>
          <cell r="G58">
            <v>0</v>
          </cell>
          <cell r="H58">
            <v>0</v>
          </cell>
          <cell r="S58">
            <v>0</v>
          </cell>
          <cell r="T58">
            <v>0</v>
          </cell>
          <cell r="U58">
            <v>0</v>
          </cell>
          <cell r="V58">
            <v>0</v>
          </cell>
        </row>
        <row r="59">
          <cell r="A59">
            <v>0</v>
          </cell>
          <cell r="B59">
            <v>0</v>
          </cell>
          <cell r="F59">
            <v>0</v>
          </cell>
          <cell r="G59">
            <v>0</v>
          </cell>
          <cell r="H59">
            <v>0</v>
          </cell>
          <cell r="S59">
            <v>0</v>
          </cell>
          <cell r="T59">
            <v>0</v>
          </cell>
          <cell r="U59">
            <v>0</v>
          </cell>
          <cell r="V59">
            <v>0</v>
          </cell>
        </row>
        <row r="60">
          <cell r="A60">
            <v>0</v>
          </cell>
          <cell r="B60">
            <v>0</v>
          </cell>
          <cell r="F60">
            <v>0</v>
          </cell>
          <cell r="G60">
            <v>0</v>
          </cell>
          <cell r="H60">
            <v>0</v>
          </cell>
          <cell r="S60">
            <v>0</v>
          </cell>
          <cell r="T60">
            <v>0</v>
          </cell>
          <cell r="U60">
            <v>0</v>
          </cell>
          <cell r="V60">
            <v>0</v>
          </cell>
        </row>
        <row r="61">
          <cell r="A61">
            <v>0</v>
          </cell>
          <cell r="B61">
            <v>0</v>
          </cell>
          <cell r="F61">
            <v>0</v>
          </cell>
          <cell r="G61">
            <v>0</v>
          </cell>
          <cell r="H61">
            <v>0</v>
          </cell>
          <cell r="S61">
            <v>0</v>
          </cell>
          <cell r="T61">
            <v>0</v>
          </cell>
          <cell r="U61">
            <v>0</v>
          </cell>
          <cell r="V61">
            <v>0</v>
          </cell>
        </row>
        <row r="62">
          <cell r="A62">
            <v>0</v>
          </cell>
          <cell r="B62">
            <v>0</v>
          </cell>
          <cell r="F62">
            <v>0</v>
          </cell>
          <cell r="G62">
            <v>0</v>
          </cell>
          <cell r="H62">
            <v>0</v>
          </cell>
          <cell r="S62">
            <v>0</v>
          </cell>
          <cell r="T62">
            <v>0</v>
          </cell>
          <cell r="U62">
            <v>0</v>
          </cell>
          <cell r="V62">
            <v>0</v>
          </cell>
        </row>
        <row r="63">
          <cell r="A63">
            <v>0</v>
          </cell>
          <cell r="B63">
            <v>0</v>
          </cell>
          <cell r="F63">
            <v>0</v>
          </cell>
          <cell r="G63">
            <v>0</v>
          </cell>
          <cell r="H63">
            <v>0</v>
          </cell>
          <cell r="S63">
            <v>0</v>
          </cell>
          <cell r="T63">
            <v>0</v>
          </cell>
          <cell r="U63">
            <v>0</v>
          </cell>
          <cell r="V63">
            <v>0</v>
          </cell>
        </row>
        <row r="64">
          <cell r="A64">
            <v>0</v>
          </cell>
          <cell r="B64">
            <v>0</v>
          </cell>
          <cell r="F64">
            <v>0</v>
          </cell>
          <cell r="G64">
            <v>0</v>
          </cell>
          <cell r="H64">
            <v>0</v>
          </cell>
          <cell r="S64">
            <v>0</v>
          </cell>
          <cell r="T64">
            <v>0</v>
          </cell>
          <cell r="U64">
            <v>0</v>
          </cell>
          <cell r="V64">
            <v>0</v>
          </cell>
        </row>
        <row r="65">
          <cell r="A65">
            <v>0</v>
          </cell>
          <cell r="B65">
            <v>0</v>
          </cell>
          <cell r="F65">
            <v>0</v>
          </cell>
          <cell r="G65">
            <v>0</v>
          </cell>
          <cell r="H65">
            <v>0</v>
          </cell>
          <cell r="S65">
            <v>0</v>
          </cell>
          <cell r="T65">
            <v>0</v>
          </cell>
          <cell r="U65">
            <v>0</v>
          </cell>
          <cell r="V65">
            <v>0</v>
          </cell>
        </row>
        <row r="66">
          <cell r="A66">
            <v>0</v>
          </cell>
          <cell r="B66">
            <v>0</v>
          </cell>
          <cell r="F66">
            <v>0</v>
          </cell>
          <cell r="G66">
            <v>0</v>
          </cell>
          <cell r="H66">
            <v>0</v>
          </cell>
          <cell r="S66">
            <v>0</v>
          </cell>
          <cell r="T66">
            <v>0</v>
          </cell>
          <cell r="U66">
            <v>0</v>
          </cell>
          <cell r="V66">
            <v>0</v>
          </cell>
        </row>
        <row r="67">
          <cell r="A67">
            <v>0</v>
          </cell>
          <cell r="B67">
            <v>0</v>
          </cell>
          <cell r="F67">
            <v>0</v>
          </cell>
          <cell r="G67">
            <v>0</v>
          </cell>
          <cell r="H67">
            <v>0</v>
          </cell>
          <cell r="S67">
            <v>0</v>
          </cell>
          <cell r="T67">
            <v>0</v>
          </cell>
          <cell r="U67">
            <v>0</v>
          </cell>
          <cell r="V67">
            <v>0</v>
          </cell>
        </row>
        <row r="68">
          <cell r="A68">
            <v>0</v>
          </cell>
          <cell r="B68">
            <v>0</v>
          </cell>
          <cell r="F68">
            <v>0</v>
          </cell>
          <cell r="G68">
            <v>0</v>
          </cell>
          <cell r="H68">
            <v>0</v>
          </cell>
          <cell r="S68">
            <v>0</v>
          </cell>
          <cell r="T68">
            <v>0</v>
          </cell>
          <cell r="U68">
            <v>0</v>
          </cell>
          <cell r="V68">
            <v>0</v>
          </cell>
        </row>
        <row r="69">
          <cell r="A69">
            <v>0</v>
          </cell>
          <cell r="B69">
            <v>0</v>
          </cell>
          <cell r="F69">
            <v>0</v>
          </cell>
          <cell r="G69">
            <v>0</v>
          </cell>
          <cell r="H69">
            <v>0</v>
          </cell>
          <cell r="S69">
            <v>0</v>
          </cell>
          <cell r="T69">
            <v>0</v>
          </cell>
          <cell r="U69">
            <v>0</v>
          </cell>
          <cell r="V69">
            <v>0</v>
          </cell>
        </row>
        <row r="70">
          <cell r="A70">
            <v>0</v>
          </cell>
          <cell r="B70">
            <v>0</v>
          </cell>
          <cell r="F70">
            <v>0</v>
          </cell>
          <cell r="G70">
            <v>0</v>
          </cell>
          <cell r="H70">
            <v>0</v>
          </cell>
          <cell r="S70">
            <v>0</v>
          </cell>
          <cell r="T70">
            <v>0</v>
          </cell>
          <cell r="U70">
            <v>0</v>
          </cell>
          <cell r="V70">
            <v>0</v>
          </cell>
        </row>
        <row r="71">
          <cell r="A71">
            <v>0</v>
          </cell>
          <cell r="B71">
            <v>0</v>
          </cell>
          <cell r="F71">
            <v>0</v>
          </cell>
          <cell r="G71">
            <v>0</v>
          </cell>
          <cell r="H71">
            <v>0</v>
          </cell>
          <cell r="S71">
            <v>0</v>
          </cell>
          <cell r="T71">
            <v>0</v>
          </cell>
          <cell r="U71">
            <v>0</v>
          </cell>
          <cell r="V71">
            <v>0</v>
          </cell>
        </row>
        <row r="72">
          <cell r="A72">
            <v>0</v>
          </cell>
          <cell r="B72">
            <v>0</v>
          </cell>
          <cell r="F72">
            <v>0</v>
          </cell>
          <cell r="G72">
            <v>0</v>
          </cell>
          <cell r="H72">
            <v>0</v>
          </cell>
          <cell r="S72">
            <v>0</v>
          </cell>
          <cell r="T72">
            <v>0</v>
          </cell>
          <cell r="U72">
            <v>0</v>
          </cell>
          <cell r="V72">
            <v>0</v>
          </cell>
        </row>
        <row r="73">
          <cell r="A73">
            <v>0</v>
          </cell>
          <cell r="B73">
            <v>0</v>
          </cell>
          <cell r="F73">
            <v>0</v>
          </cell>
          <cell r="G73">
            <v>0</v>
          </cell>
          <cell r="H73">
            <v>0</v>
          </cell>
          <cell r="S73">
            <v>0</v>
          </cell>
          <cell r="T73">
            <v>0</v>
          </cell>
          <cell r="U73">
            <v>0</v>
          </cell>
          <cell r="V73">
            <v>0</v>
          </cell>
        </row>
        <row r="74">
          <cell r="A74">
            <v>0</v>
          </cell>
          <cell r="B74">
            <v>0</v>
          </cell>
          <cell r="F74">
            <v>0</v>
          </cell>
          <cell r="G74">
            <v>0</v>
          </cell>
          <cell r="H74">
            <v>0</v>
          </cell>
          <cell r="S74">
            <v>0</v>
          </cell>
          <cell r="T74">
            <v>0</v>
          </cell>
          <cell r="U74">
            <v>0</v>
          </cell>
          <cell r="V74">
            <v>0</v>
          </cell>
        </row>
        <row r="75">
          <cell r="A75">
            <v>0</v>
          </cell>
          <cell r="B75">
            <v>0</v>
          </cell>
          <cell r="F75">
            <v>0</v>
          </cell>
          <cell r="G75">
            <v>0</v>
          </cell>
          <cell r="H75">
            <v>0</v>
          </cell>
          <cell r="S75">
            <v>0</v>
          </cell>
          <cell r="T75">
            <v>0</v>
          </cell>
          <cell r="U75">
            <v>0</v>
          </cell>
          <cell r="V75">
            <v>0</v>
          </cell>
        </row>
        <row r="76">
          <cell r="A76">
            <v>0</v>
          </cell>
          <cell r="B76">
            <v>0</v>
          </cell>
          <cell r="F76">
            <v>0</v>
          </cell>
          <cell r="G76">
            <v>0</v>
          </cell>
          <cell r="H76">
            <v>0</v>
          </cell>
          <cell r="S76">
            <v>0</v>
          </cell>
          <cell r="T76">
            <v>0</v>
          </cell>
          <cell r="U76">
            <v>0</v>
          </cell>
          <cell r="V76">
            <v>0</v>
          </cell>
        </row>
        <row r="77">
          <cell r="A77">
            <v>0</v>
          </cell>
          <cell r="B77">
            <v>0</v>
          </cell>
          <cell r="F77">
            <v>0</v>
          </cell>
          <cell r="G77">
            <v>0</v>
          </cell>
          <cell r="H77">
            <v>0</v>
          </cell>
          <cell r="S77">
            <v>0</v>
          </cell>
          <cell r="T77">
            <v>0</v>
          </cell>
          <cell r="U77">
            <v>0</v>
          </cell>
          <cell r="V77">
            <v>0</v>
          </cell>
        </row>
        <row r="78">
          <cell r="A78">
            <v>0</v>
          </cell>
          <cell r="B78">
            <v>0</v>
          </cell>
          <cell r="F78">
            <v>0</v>
          </cell>
          <cell r="G78">
            <v>0</v>
          </cell>
          <cell r="H78">
            <v>0</v>
          </cell>
          <cell r="S78">
            <v>0</v>
          </cell>
          <cell r="T78">
            <v>0</v>
          </cell>
          <cell r="U78">
            <v>0</v>
          </cell>
          <cell r="V78">
            <v>0</v>
          </cell>
        </row>
        <row r="79">
          <cell r="A79">
            <v>0</v>
          </cell>
          <cell r="B79">
            <v>0</v>
          </cell>
          <cell r="F79">
            <v>0</v>
          </cell>
          <cell r="G79">
            <v>0</v>
          </cell>
          <cell r="H79">
            <v>0</v>
          </cell>
          <cell r="S79">
            <v>0</v>
          </cell>
          <cell r="T79">
            <v>0</v>
          </cell>
          <cell r="U79">
            <v>0</v>
          </cell>
          <cell r="V79">
            <v>0</v>
          </cell>
        </row>
        <row r="80">
          <cell r="A80">
            <v>0</v>
          </cell>
          <cell r="B80">
            <v>0</v>
          </cell>
          <cell r="F80">
            <v>0</v>
          </cell>
          <cell r="G80">
            <v>0</v>
          </cell>
          <cell r="H80">
            <v>0</v>
          </cell>
          <cell r="S80">
            <v>0</v>
          </cell>
          <cell r="T80">
            <v>0</v>
          </cell>
          <cell r="U80">
            <v>0</v>
          </cell>
          <cell r="V80">
            <v>0</v>
          </cell>
        </row>
        <row r="81">
          <cell r="A81">
            <v>0</v>
          </cell>
          <cell r="B81">
            <v>0</v>
          </cell>
          <cell r="F81">
            <v>0</v>
          </cell>
          <cell r="G81">
            <v>0</v>
          </cell>
          <cell r="H81">
            <v>0</v>
          </cell>
          <cell r="S81">
            <v>0</v>
          </cell>
          <cell r="T81">
            <v>0</v>
          </cell>
          <cell r="U81">
            <v>0</v>
          </cell>
          <cell r="V81">
            <v>0</v>
          </cell>
        </row>
        <row r="82">
          <cell r="A82">
            <v>0</v>
          </cell>
          <cell r="B82">
            <v>0</v>
          </cell>
          <cell r="F82">
            <v>0</v>
          </cell>
          <cell r="G82">
            <v>0</v>
          </cell>
          <cell r="H82">
            <v>0</v>
          </cell>
          <cell r="S82">
            <v>0</v>
          </cell>
          <cell r="T82">
            <v>0</v>
          </cell>
          <cell r="U82">
            <v>0</v>
          </cell>
          <cell r="V82">
            <v>0</v>
          </cell>
        </row>
        <row r="83">
          <cell r="A83">
            <v>0</v>
          </cell>
          <cell r="B83">
            <v>0</v>
          </cell>
          <cell r="F83">
            <v>0</v>
          </cell>
          <cell r="G83">
            <v>0</v>
          </cell>
          <cell r="H83">
            <v>0</v>
          </cell>
          <cell r="S83">
            <v>0</v>
          </cell>
          <cell r="T83">
            <v>0</v>
          </cell>
          <cell r="U83">
            <v>0</v>
          </cell>
          <cell r="V83">
            <v>0</v>
          </cell>
        </row>
        <row r="84">
          <cell r="A84">
            <v>0</v>
          </cell>
          <cell r="B84">
            <v>0</v>
          </cell>
          <cell r="F84">
            <v>0</v>
          </cell>
          <cell r="G84">
            <v>0</v>
          </cell>
          <cell r="H84">
            <v>0</v>
          </cell>
          <cell r="S84">
            <v>0</v>
          </cell>
          <cell r="T84">
            <v>0</v>
          </cell>
          <cell r="U84">
            <v>0</v>
          </cell>
          <cell r="V84">
            <v>0</v>
          </cell>
        </row>
        <row r="85">
          <cell r="A85">
            <v>0</v>
          </cell>
          <cell r="B85">
            <v>0</v>
          </cell>
          <cell r="F85">
            <v>0</v>
          </cell>
          <cell r="G85">
            <v>0</v>
          </cell>
          <cell r="H85">
            <v>0</v>
          </cell>
          <cell r="S85">
            <v>0</v>
          </cell>
          <cell r="T85">
            <v>0</v>
          </cell>
          <cell r="U85">
            <v>0</v>
          </cell>
          <cell r="V85">
            <v>0</v>
          </cell>
        </row>
        <row r="86">
          <cell r="A86">
            <v>0</v>
          </cell>
          <cell r="B86">
            <v>0</v>
          </cell>
          <cell r="F86">
            <v>0</v>
          </cell>
          <cell r="G86">
            <v>0</v>
          </cell>
          <cell r="H86">
            <v>0</v>
          </cell>
          <cell r="S86">
            <v>0</v>
          </cell>
          <cell r="T86">
            <v>0</v>
          </cell>
          <cell r="U86">
            <v>0</v>
          </cell>
          <cell r="V86">
            <v>0</v>
          </cell>
        </row>
        <row r="87">
          <cell r="A87">
            <v>0</v>
          </cell>
          <cell r="B87">
            <v>0</v>
          </cell>
          <cell r="F87">
            <v>0</v>
          </cell>
          <cell r="G87">
            <v>0</v>
          </cell>
          <cell r="H87">
            <v>0</v>
          </cell>
          <cell r="S87">
            <v>0</v>
          </cell>
          <cell r="T87">
            <v>0</v>
          </cell>
          <cell r="U87">
            <v>0</v>
          </cell>
          <cell r="V87">
            <v>0</v>
          </cell>
        </row>
        <row r="88">
          <cell r="A88">
            <v>0</v>
          </cell>
          <cell r="B88">
            <v>0</v>
          </cell>
          <cell r="F88">
            <v>0</v>
          </cell>
          <cell r="G88">
            <v>0</v>
          </cell>
          <cell r="H88">
            <v>0</v>
          </cell>
          <cell r="S88">
            <v>0</v>
          </cell>
          <cell r="T88">
            <v>0</v>
          </cell>
          <cell r="U88">
            <v>0</v>
          </cell>
          <cell r="V88">
            <v>0</v>
          </cell>
        </row>
        <row r="89">
          <cell r="A89">
            <v>0</v>
          </cell>
          <cell r="B89">
            <v>0</v>
          </cell>
          <cell r="F89">
            <v>0</v>
          </cell>
          <cell r="G89">
            <v>0</v>
          </cell>
          <cell r="H89">
            <v>0</v>
          </cell>
          <cell r="S89">
            <v>0</v>
          </cell>
          <cell r="T89">
            <v>0</v>
          </cell>
          <cell r="U89">
            <v>0</v>
          </cell>
          <cell r="V89">
            <v>0</v>
          </cell>
        </row>
        <row r="90">
          <cell r="A90">
            <v>0</v>
          </cell>
          <cell r="B90">
            <v>0</v>
          </cell>
          <cell r="F90">
            <v>0</v>
          </cell>
          <cell r="G90">
            <v>0</v>
          </cell>
          <cell r="H90">
            <v>0</v>
          </cell>
          <cell r="S90">
            <v>0</v>
          </cell>
          <cell r="T90">
            <v>0</v>
          </cell>
          <cell r="U90">
            <v>0</v>
          </cell>
          <cell r="V90">
            <v>0</v>
          </cell>
        </row>
        <row r="91">
          <cell r="A91">
            <v>0</v>
          </cell>
          <cell r="B91">
            <v>0</v>
          </cell>
          <cell r="F91">
            <v>0</v>
          </cell>
          <cell r="G91">
            <v>0</v>
          </cell>
          <cell r="H91">
            <v>0</v>
          </cell>
          <cell r="S91">
            <v>0</v>
          </cell>
          <cell r="T91">
            <v>0</v>
          </cell>
          <cell r="U91">
            <v>0</v>
          </cell>
          <cell r="V91">
            <v>0</v>
          </cell>
        </row>
        <row r="92">
          <cell r="A92">
            <v>0</v>
          </cell>
          <cell r="B92">
            <v>0</v>
          </cell>
          <cell r="F92">
            <v>0</v>
          </cell>
          <cell r="G92">
            <v>0</v>
          </cell>
          <cell r="H92">
            <v>0</v>
          </cell>
          <cell r="S92">
            <v>0</v>
          </cell>
          <cell r="T92">
            <v>0</v>
          </cell>
          <cell r="U92">
            <v>0</v>
          </cell>
          <cell r="V92">
            <v>0</v>
          </cell>
        </row>
        <row r="93">
          <cell r="A93">
            <v>0</v>
          </cell>
          <cell r="B93">
            <v>0</v>
          </cell>
          <cell r="F93">
            <v>0</v>
          </cell>
          <cell r="G93">
            <v>0</v>
          </cell>
          <cell r="H93">
            <v>0</v>
          </cell>
          <cell r="S93">
            <v>0</v>
          </cell>
          <cell r="T93">
            <v>0</v>
          </cell>
          <cell r="U93">
            <v>0</v>
          </cell>
          <cell r="V93">
            <v>0</v>
          </cell>
        </row>
        <row r="94">
          <cell r="A94">
            <v>0</v>
          </cell>
          <cell r="B94">
            <v>0</v>
          </cell>
          <cell r="F94">
            <v>0</v>
          </cell>
          <cell r="G94">
            <v>0</v>
          </cell>
          <cell r="H94">
            <v>0</v>
          </cell>
          <cell r="S94">
            <v>0</v>
          </cell>
          <cell r="T94">
            <v>0</v>
          </cell>
          <cell r="U94">
            <v>0</v>
          </cell>
          <cell r="V94">
            <v>0</v>
          </cell>
        </row>
        <row r="95">
          <cell r="A95">
            <v>0</v>
          </cell>
          <cell r="B95">
            <v>0</v>
          </cell>
          <cell r="F95">
            <v>0</v>
          </cell>
          <cell r="G95">
            <v>0</v>
          </cell>
          <cell r="H95">
            <v>0</v>
          </cell>
          <cell r="S95">
            <v>0</v>
          </cell>
          <cell r="T95">
            <v>0</v>
          </cell>
          <cell r="U95">
            <v>0</v>
          </cell>
          <cell r="V95">
            <v>0</v>
          </cell>
        </row>
        <row r="96">
          <cell r="A96">
            <v>0</v>
          </cell>
          <cell r="B96">
            <v>0</v>
          </cell>
          <cell r="F96">
            <v>0</v>
          </cell>
          <cell r="G96">
            <v>0</v>
          </cell>
          <cell r="H96">
            <v>0</v>
          </cell>
          <cell r="S96">
            <v>0</v>
          </cell>
          <cell r="T96">
            <v>0</v>
          </cell>
          <cell r="U96">
            <v>0</v>
          </cell>
          <cell r="V96">
            <v>0</v>
          </cell>
        </row>
        <row r="97">
          <cell r="A97">
            <v>0</v>
          </cell>
          <cell r="B97">
            <v>0</v>
          </cell>
          <cell r="F97">
            <v>0</v>
          </cell>
          <cell r="G97">
            <v>0</v>
          </cell>
          <cell r="H97">
            <v>0</v>
          </cell>
          <cell r="S97">
            <v>0</v>
          </cell>
          <cell r="T97">
            <v>0</v>
          </cell>
          <cell r="U97">
            <v>0</v>
          </cell>
          <cell r="V97">
            <v>0</v>
          </cell>
        </row>
        <row r="98">
          <cell r="A98">
            <v>0</v>
          </cell>
          <cell r="B98">
            <v>0</v>
          </cell>
          <cell r="F98">
            <v>0</v>
          </cell>
          <cell r="G98">
            <v>0</v>
          </cell>
          <cell r="H98">
            <v>0</v>
          </cell>
          <cell r="S98">
            <v>0</v>
          </cell>
          <cell r="T98">
            <v>0</v>
          </cell>
          <cell r="U98">
            <v>0</v>
          </cell>
          <cell r="V98">
            <v>0</v>
          </cell>
        </row>
        <row r="99">
          <cell r="A99">
            <v>0</v>
          </cell>
          <cell r="B99">
            <v>0</v>
          </cell>
          <cell r="F99">
            <v>0</v>
          </cell>
          <cell r="G99">
            <v>0</v>
          </cell>
          <cell r="H99">
            <v>0</v>
          </cell>
          <cell r="S99">
            <v>0</v>
          </cell>
          <cell r="T99">
            <v>0</v>
          </cell>
          <cell r="U99">
            <v>0</v>
          </cell>
          <cell r="V99">
            <v>0</v>
          </cell>
        </row>
        <row r="100">
          <cell r="A100">
            <v>0</v>
          </cell>
          <cell r="B100">
            <v>0</v>
          </cell>
          <cell r="F100">
            <v>0</v>
          </cell>
          <cell r="G100">
            <v>0</v>
          </cell>
          <cell r="H100">
            <v>0</v>
          </cell>
          <cell r="S100">
            <v>0</v>
          </cell>
          <cell r="T100">
            <v>0</v>
          </cell>
          <cell r="U100">
            <v>0</v>
          </cell>
          <cell r="V100">
            <v>0</v>
          </cell>
        </row>
        <row r="101">
          <cell r="A101">
            <v>0</v>
          </cell>
          <cell r="B101">
            <v>0</v>
          </cell>
          <cell r="F101">
            <v>0</v>
          </cell>
          <cell r="G101">
            <v>0</v>
          </cell>
          <cell r="H101">
            <v>0</v>
          </cell>
          <cell r="S101">
            <v>0</v>
          </cell>
          <cell r="T101">
            <v>0</v>
          </cell>
          <cell r="U101">
            <v>0</v>
          </cell>
          <cell r="V101">
            <v>0</v>
          </cell>
        </row>
        <row r="102">
          <cell r="A102">
            <v>0</v>
          </cell>
          <cell r="B102">
            <v>0</v>
          </cell>
          <cell r="F102">
            <v>0</v>
          </cell>
          <cell r="G102">
            <v>0</v>
          </cell>
          <cell r="H102">
            <v>0</v>
          </cell>
          <cell r="S102">
            <v>0</v>
          </cell>
          <cell r="T102">
            <v>0</v>
          </cell>
          <cell r="U102">
            <v>0</v>
          </cell>
          <cell r="V102">
            <v>0</v>
          </cell>
        </row>
        <row r="103">
          <cell r="A103">
            <v>0</v>
          </cell>
          <cell r="B103">
            <v>0</v>
          </cell>
          <cell r="F103">
            <v>0</v>
          </cell>
          <cell r="G103">
            <v>0</v>
          </cell>
          <cell r="H103">
            <v>0</v>
          </cell>
          <cell r="S103">
            <v>0</v>
          </cell>
          <cell r="T103">
            <v>0</v>
          </cell>
          <cell r="U103">
            <v>0</v>
          </cell>
          <cell r="V103">
            <v>0</v>
          </cell>
        </row>
        <row r="104">
          <cell r="A104">
            <v>0</v>
          </cell>
          <cell r="B104">
            <v>0</v>
          </cell>
          <cell r="F104">
            <v>0</v>
          </cell>
          <cell r="G104">
            <v>0</v>
          </cell>
          <cell r="H104">
            <v>0</v>
          </cell>
          <cell r="S104">
            <v>0</v>
          </cell>
          <cell r="T104">
            <v>0</v>
          </cell>
          <cell r="U104">
            <v>0</v>
          </cell>
          <cell r="V104">
            <v>0</v>
          </cell>
        </row>
        <row r="105">
          <cell r="A105">
            <v>0</v>
          </cell>
          <cell r="B105">
            <v>0</v>
          </cell>
          <cell r="F105">
            <v>0</v>
          </cell>
          <cell r="G105">
            <v>0</v>
          </cell>
          <cell r="H105">
            <v>0</v>
          </cell>
          <cell r="S105">
            <v>0</v>
          </cell>
          <cell r="T105">
            <v>0</v>
          </cell>
          <cell r="U105">
            <v>0</v>
          </cell>
          <cell r="V105">
            <v>0</v>
          </cell>
        </row>
        <row r="106">
          <cell r="A106">
            <v>0</v>
          </cell>
          <cell r="B106">
            <v>0</v>
          </cell>
          <cell r="F106">
            <v>0</v>
          </cell>
          <cell r="G106">
            <v>0</v>
          </cell>
          <cell r="H106">
            <v>0</v>
          </cell>
          <cell r="S106">
            <v>0</v>
          </cell>
          <cell r="T106">
            <v>0</v>
          </cell>
          <cell r="U106">
            <v>0</v>
          </cell>
          <cell r="V106">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ital Summary"/>
      <sheetName val="Capital"/>
    </sheetNames>
    <sheetDataSet>
      <sheetData sheetId="0"/>
      <sheetData sheetId="1">
        <row r="29">
          <cell r="A29" t="str">
            <v>Inventory</v>
          </cell>
        </row>
        <row r="30">
          <cell r="A30" t="str">
            <v>Project Time</v>
          </cell>
        </row>
        <row r="31">
          <cell r="A31" t="str">
            <v>SA10 - General Office Supplies</v>
          </cell>
        </row>
        <row r="32">
          <cell r="A32" t="str">
            <v>SA11 - Small Tools</v>
          </cell>
        </row>
        <row r="33">
          <cell r="A33" t="str">
            <v>SA12 - Other Supplies</v>
          </cell>
        </row>
        <row r="34">
          <cell r="A34" t="str">
            <v>SA14 - Repairs and Maintenance - Equipment</v>
          </cell>
        </row>
        <row r="35">
          <cell r="A35" t="str">
            <v>SA16 - Equipment Rental</v>
          </cell>
        </row>
        <row r="36">
          <cell r="A36" t="str">
            <v>SA19 - Utilities</v>
          </cell>
        </row>
        <row r="37">
          <cell r="A37" t="str">
            <v>SA20 - Property Tax</v>
          </cell>
        </row>
        <row r="38">
          <cell r="A38" t="str">
            <v>SA21 - Repairs and Maintenance - Building</v>
          </cell>
        </row>
        <row r="39">
          <cell r="A39" t="str">
            <v>SA22 - HVAC Maintenance</v>
          </cell>
        </row>
        <row r="40">
          <cell r="A40" t="str">
            <v>SA23 - Janitorial and Landscaping Service</v>
          </cell>
        </row>
        <row r="41">
          <cell r="A41" t="str">
            <v>SA24 - Security Service</v>
          </cell>
        </row>
        <row r="42">
          <cell r="A42" t="str">
            <v>SA27 - Insurance - General</v>
          </cell>
        </row>
        <row r="43">
          <cell r="A43" t="str">
            <v>SA3 - FIXED ASSETS - Vehicle</v>
          </cell>
        </row>
        <row r="44">
          <cell r="A44" t="str">
            <v>SA31 - Wireless Communications - Expense</v>
          </cell>
        </row>
        <row r="45">
          <cell r="A45" t="str">
            <v>SA37 - Consulting</v>
          </cell>
        </row>
        <row r="46">
          <cell r="A46" t="str">
            <v>SA39 - Outside Service Provider</v>
          </cell>
        </row>
        <row r="47">
          <cell r="A47" t="str">
            <v>SA40 - Service Agreements</v>
          </cell>
        </row>
        <row r="48">
          <cell r="A48" t="str">
            <v>SA55 - Regulatory Costs - Operating</v>
          </cell>
        </row>
        <row r="49">
          <cell r="A49" t="str">
            <v>SA6 - Computer Maintenance</v>
          </cell>
        </row>
        <row r="50">
          <cell r="A50" t="str">
            <v>SA63 - FIXED ASSET Furniture and Fixtures</v>
          </cell>
        </row>
        <row r="51">
          <cell r="A51" t="str">
            <v>SA65 - FIXED ASSET Computer Hardware</v>
          </cell>
        </row>
        <row r="52">
          <cell r="A52" t="str">
            <v>SA66 - FIXED ASSET Computer Software</v>
          </cell>
        </row>
        <row r="53">
          <cell r="A53" t="str">
            <v>SA68 - FIXED ASSET Tools, Shop and Garage Equipment</v>
          </cell>
        </row>
        <row r="54">
          <cell r="A54" t="str">
            <v>SA71 - FIXED ASSET Measurement and Testing Equipment</v>
          </cell>
        </row>
        <row r="55">
          <cell r="A55" t="str">
            <v>SA72 - FIXED ASSET Communications Equipment</v>
          </cell>
        </row>
        <row r="56">
          <cell r="A56" t="str">
            <v>SA9 - Maintenance Supplies</v>
          </cell>
        </row>
        <row r="57">
          <cell r="A57" t="str">
            <v>SA91 - FIXED ASSET Customer Connections</v>
          </cell>
        </row>
        <row r="58">
          <cell r="A58" t="str">
            <v>SA93 - FIXED ASSET Building</v>
          </cell>
        </row>
        <row r="59">
          <cell r="A59" t="str">
            <v>Meters</v>
          </cell>
        </row>
        <row r="60">
          <cell r="A60" t="str">
            <v>Vehicle</v>
          </cell>
        </row>
        <row r="61">
          <cell r="A61" t="str">
            <v>Workorder Time</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row>
        <row r="3">
          <cell r="AA3" t="str">
            <v>Buildings/Facilities</v>
          </cell>
          <cell r="AY3" t="str">
            <v>AARON HANNAH</v>
          </cell>
          <cell r="BC3">
            <v>40551</v>
          </cell>
        </row>
        <row r="4">
          <cell r="AA4" t="str">
            <v>Communication Equipment</v>
          </cell>
          <cell r="AY4" t="str">
            <v>AARON SEBASTIAN</v>
          </cell>
          <cell r="BC4">
            <v>40552</v>
          </cell>
        </row>
        <row r="5">
          <cell r="AA5" t="str">
            <v>Computer Hardware/Software</v>
          </cell>
          <cell r="AY5" t="str">
            <v>ADOLPH HEERSINK</v>
          </cell>
          <cell r="BC5">
            <v>40553</v>
          </cell>
        </row>
        <row r="6">
          <cell r="AA6" t="str">
            <v>Direct Material &amp; Vehicle Charges</v>
          </cell>
          <cell r="AY6" t="str">
            <v>ADRIAN PHILLIPS</v>
          </cell>
          <cell r="BC6">
            <v>40554</v>
          </cell>
        </row>
        <row r="7">
          <cell r="AA7" t="str">
            <v>Direct Spending</v>
          </cell>
          <cell r="AY7" t="str">
            <v>ALAN STEWART</v>
          </cell>
          <cell r="BC7">
            <v>40555</v>
          </cell>
        </row>
        <row r="8">
          <cell r="AA8" t="str">
            <v>Distributed Cost</v>
          </cell>
          <cell r="AY8" t="str">
            <v>ALESSANDRA LOEWIG</v>
          </cell>
          <cell r="BC8">
            <v>40556</v>
          </cell>
        </row>
        <row r="9">
          <cell r="AA9" t="str">
            <v>Distribution Revenue</v>
          </cell>
          <cell r="AY9" t="str">
            <v>ALICE PARDIAC</v>
          </cell>
          <cell r="BC9">
            <v>40557</v>
          </cell>
        </row>
        <row r="10">
          <cell r="AA10" t="str">
            <v>Distribution System Capital</v>
          </cell>
          <cell r="AY10" t="str">
            <v>AMANDA ROBINSON</v>
          </cell>
          <cell r="BC10">
            <v>40558</v>
          </cell>
        </row>
        <row r="11">
          <cell r="AA11" t="str">
            <v>Fleet</v>
          </cell>
          <cell r="AY11" t="str">
            <v>AMY ZAITZ</v>
          </cell>
          <cell r="BC11">
            <v>40559</v>
          </cell>
        </row>
        <row r="12">
          <cell r="AA12" t="str">
            <v>Management Fee Expense</v>
          </cell>
          <cell r="AY12" t="str">
            <v>ANDJELO KARAN</v>
          </cell>
          <cell r="BC12">
            <v>40560</v>
          </cell>
        </row>
        <row r="13">
          <cell r="AA13" t="str">
            <v>Management Fee Revenue</v>
          </cell>
          <cell r="AY13" t="str">
            <v>ANDREA DANIELI</v>
          </cell>
          <cell r="BC13">
            <v>40561</v>
          </cell>
        </row>
        <row r="14">
          <cell r="AA14" t="str">
            <v>Management Fee Revenue</v>
          </cell>
          <cell r="AY14" t="str">
            <v>ANDREW DRESCHLER</v>
          </cell>
          <cell r="BC14">
            <v>40562</v>
          </cell>
        </row>
        <row r="15">
          <cell r="AA15" t="str">
            <v>Meters (including Wholesale Meter Upgrades)</v>
          </cell>
          <cell r="AY15" t="str">
            <v>ANDREW MEHLENBACHER</v>
          </cell>
          <cell r="BC15">
            <v>40563</v>
          </cell>
        </row>
        <row r="16">
          <cell r="AA16" t="str">
            <v>Net Labour Charges</v>
          </cell>
          <cell r="AY16" t="str">
            <v>ANDREW TURNEY</v>
          </cell>
          <cell r="BC16">
            <v>40564</v>
          </cell>
        </row>
        <row r="17">
          <cell r="AA17" t="str">
            <v>Office Furniture &amp; Equipment</v>
          </cell>
          <cell r="AY17" t="str">
            <v>ANDY KERR</v>
          </cell>
          <cell r="BC17">
            <v>40565</v>
          </cell>
        </row>
        <row r="18">
          <cell r="AA18" t="str">
            <v>Other</v>
          </cell>
          <cell r="AY18" t="str">
            <v>ANITA TROTT</v>
          </cell>
          <cell r="BC18">
            <v>40566</v>
          </cell>
        </row>
        <row r="19">
          <cell r="AA19" t="str">
            <v>Other Capital Spending</v>
          </cell>
          <cell r="AY19" t="str">
            <v>ANN LAHAIE</v>
          </cell>
          <cell r="BC19">
            <v>40567</v>
          </cell>
        </row>
        <row r="20">
          <cell r="AA20" t="str">
            <v>Other Direct Spending</v>
          </cell>
          <cell r="AY20" t="str">
            <v>ANNA CASTALDI</v>
          </cell>
          <cell r="BC20">
            <v>40568</v>
          </cell>
        </row>
        <row r="21">
          <cell r="AA21" t="str">
            <v>Other Income</v>
          </cell>
          <cell r="AY21" t="str">
            <v>ANNETTE MACKIE</v>
          </cell>
          <cell r="BC21">
            <v>40569</v>
          </cell>
        </row>
        <row r="22">
          <cell r="AA22" t="str">
            <v>Payment in Lieu of Taxes</v>
          </cell>
          <cell r="AY22" t="str">
            <v>ANTHONY LAMMERS</v>
          </cell>
          <cell r="BC22">
            <v>40570</v>
          </cell>
        </row>
        <row r="23">
          <cell r="AA23" t="str">
            <v>Payroll Costs</v>
          </cell>
          <cell r="AY23" t="str">
            <v>ANTHONY LANCIA</v>
          </cell>
          <cell r="BC23">
            <v>40571</v>
          </cell>
        </row>
        <row r="24">
          <cell r="AA24" t="str">
            <v>Smart Meters</v>
          </cell>
          <cell r="AY24" t="str">
            <v>ANTONIO IAVARONE</v>
          </cell>
          <cell r="BC24">
            <v>40572</v>
          </cell>
        </row>
        <row r="25">
          <cell r="AA25" t="str">
            <v>Tools &amp; Equipment</v>
          </cell>
          <cell r="AY25" t="str">
            <v>ARTHUR THOMAS</v>
          </cell>
          <cell r="BC25">
            <v>40573</v>
          </cell>
        </row>
        <row r="26">
          <cell r="AA26" t="str">
            <v>Total Revenue</v>
          </cell>
          <cell r="AY26" t="str">
            <v>BARBARA MCCORMICK</v>
          </cell>
          <cell r="BC26">
            <v>40574</v>
          </cell>
        </row>
        <row r="27">
          <cell r="AA27" t="str">
            <v>Liability</v>
          </cell>
          <cell r="AY27" t="str">
            <v>BARRY MOORE</v>
          </cell>
          <cell r="BC27">
            <v>40575</v>
          </cell>
        </row>
        <row r="28">
          <cell r="AY28" t="str">
            <v>BEVERLY YOUNG</v>
          </cell>
          <cell r="BC28">
            <v>40576</v>
          </cell>
        </row>
        <row r="29">
          <cell r="AY29" t="str">
            <v>BILL KHASHFE</v>
          </cell>
          <cell r="BC29">
            <v>40577</v>
          </cell>
        </row>
        <row r="30">
          <cell r="AY30" t="str">
            <v>BLAISE LIAKI</v>
          </cell>
          <cell r="BC30">
            <v>40578</v>
          </cell>
        </row>
        <row r="31">
          <cell r="AY31" t="str">
            <v>BOBBI-ANNE ALEXANDER</v>
          </cell>
          <cell r="BC31">
            <v>40579</v>
          </cell>
        </row>
        <row r="32">
          <cell r="AY32" t="str">
            <v>BOYD CARLSON</v>
          </cell>
          <cell r="BC32">
            <v>40580</v>
          </cell>
        </row>
        <row r="33">
          <cell r="AY33" t="str">
            <v>BRAD CARR</v>
          </cell>
          <cell r="BC33">
            <v>40581</v>
          </cell>
        </row>
        <row r="34">
          <cell r="AY34" t="str">
            <v>BRAD DOUGLAS</v>
          </cell>
          <cell r="BC34">
            <v>40582</v>
          </cell>
        </row>
        <row r="35">
          <cell r="AY35" t="str">
            <v>BRAD FRYETT</v>
          </cell>
          <cell r="BC35">
            <v>40583</v>
          </cell>
        </row>
        <row r="36">
          <cell r="AY36" t="str">
            <v>BRAD MACCORMACK</v>
          </cell>
          <cell r="BC36">
            <v>40584</v>
          </cell>
        </row>
        <row r="37">
          <cell r="AY37" t="str">
            <v>BRADLEY WHITWELL</v>
          </cell>
          <cell r="BC37">
            <v>40585</v>
          </cell>
        </row>
        <row r="38">
          <cell r="AY38" t="str">
            <v>BRANDON SMITH</v>
          </cell>
          <cell r="BC38">
            <v>40586</v>
          </cell>
        </row>
        <row r="39">
          <cell r="AY39" t="str">
            <v>BRANKA STEFANOVIC</v>
          </cell>
          <cell r="BC39">
            <v>40587</v>
          </cell>
        </row>
        <row r="40">
          <cell r="AY40" t="str">
            <v>BRENDA MORROW</v>
          </cell>
          <cell r="BC40">
            <v>40588</v>
          </cell>
        </row>
        <row r="41">
          <cell r="AY41" t="str">
            <v>BRENT MURRAY</v>
          </cell>
          <cell r="BC41">
            <v>40589</v>
          </cell>
        </row>
        <row r="42">
          <cell r="AY42" t="str">
            <v>BRETT GAUVREAU</v>
          </cell>
          <cell r="BC42">
            <v>40590</v>
          </cell>
        </row>
        <row r="43">
          <cell r="AY43" t="str">
            <v>BRETT MILES</v>
          </cell>
          <cell r="BC43">
            <v>40591</v>
          </cell>
        </row>
        <row r="44">
          <cell r="AY44" t="str">
            <v>BRIAN BOTA</v>
          </cell>
          <cell r="BC44">
            <v>40592</v>
          </cell>
        </row>
        <row r="45">
          <cell r="AY45" t="str">
            <v>BRIAN HENLEY</v>
          </cell>
          <cell r="BC45">
            <v>40593</v>
          </cell>
        </row>
        <row r="46">
          <cell r="AY46" t="str">
            <v>BRIAN MACDONALD</v>
          </cell>
          <cell r="BC46">
            <v>40594</v>
          </cell>
        </row>
        <row r="47">
          <cell r="AY47" t="str">
            <v>BRIAN ROBINSON</v>
          </cell>
          <cell r="BC47">
            <v>40595</v>
          </cell>
        </row>
        <row r="48">
          <cell r="AY48" t="str">
            <v>BRIAN ROSS</v>
          </cell>
          <cell r="BC48">
            <v>40596</v>
          </cell>
        </row>
        <row r="49">
          <cell r="AY49" t="str">
            <v>BRIAN SMITH</v>
          </cell>
          <cell r="BC49">
            <v>40597</v>
          </cell>
        </row>
        <row r="50">
          <cell r="AY50" t="str">
            <v>BRIAN WARREN</v>
          </cell>
          <cell r="BC50">
            <v>40598</v>
          </cell>
        </row>
        <row r="51">
          <cell r="AY51" t="str">
            <v>BRIAN WEBSTER</v>
          </cell>
          <cell r="BC51">
            <v>40599</v>
          </cell>
        </row>
        <row r="52">
          <cell r="AY52" t="str">
            <v>BRUCE BARR</v>
          </cell>
          <cell r="BC52">
            <v>40600</v>
          </cell>
        </row>
        <row r="53">
          <cell r="AY53" t="str">
            <v>BRUCE BOYKO</v>
          </cell>
          <cell r="BC53">
            <v>40601</v>
          </cell>
        </row>
        <row r="54">
          <cell r="AY54" t="str">
            <v>BRUCE MCNEA</v>
          </cell>
          <cell r="BC54">
            <v>40602</v>
          </cell>
        </row>
        <row r="55">
          <cell r="AY55" t="str">
            <v>BRUCE PAYNE</v>
          </cell>
          <cell r="BC55">
            <v>40603</v>
          </cell>
        </row>
        <row r="56">
          <cell r="AY56" t="str">
            <v>BRUCE THACHUK</v>
          </cell>
          <cell r="BC56">
            <v>40604</v>
          </cell>
        </row>
        <row r="57">
          <cell r="AY57" t="str">
            <v>CARMINE CALABRESE</v>
          </cell>
          <cell r="BC57">
            <v>40605</v>
          </cell>
        </row>
        <row r="58">
          <cell r="AY58" t="str">
            <v>CAROL BEAUPARLANT</v>
          </cell>
          <cell r="BC58">
            <v>40606</v>
          </cell>
        </row>
        <row r="59">
          <cell r="AY59" t="str">
            <v>CATHERINE LIVINGSTONE</v>
          </cell>
          <cell r="BC59">
            <v>40607</v>
          </cell>
        </row>
        <row r="60">
          <cell r="AY60" t="str">
            <v>CATHERINE SZPYTMA</v>
          </cell>
          <cell r="BC60">
            <v>40608</v>
          </cell>
        </row>
        <row r="61">
          <cell r="AY61" t="str">
            <v>CATHLEEN GUILLEMETTE</v>
          </cell>
          <cell r="BC61">
            <v>40609</v>
          </cell>
        </row>
        <row r="62">
          <cell r="AY62" t="str">
            <v>CELIA ZANATTA</v>
          </cell>
          <cell r="BC62">
            <v>40610</v>
          </cell>
        </row>
        <row r="63">
          <cell r="AY63" t="str">
            <v>CESIRA GENUARDI</v>
          </cell>
          <cell r="BC63">
            <v>40611</v>
          </cell>
        </row>
        <row r="64">
          <cell r="AY64" t="str">
            <v>CHARLES DUNHAM</v>
          </cell>
          <cell r="BC64">
            <v>40612</v>
          </cell>
        </row>
        <row r="65">
          <cell r="AY65" t="str">
            <v>CHARLES HOWELL</v>
          </cell>
          <cell r="BC65">
            <v>40613</v>
          </cell>
        </row>
        <row r="66">
          <cell r="AY66" t="str">
            <v>CHERYL MCINTOSH</v>
          </cell>
          <cell r="BC66">
            <v>40614</v>
          </cell>
        </row>
        <row r="67">
          <cell r="AY67" t="str">
            <v>CHRIS DOULIOS</v>
          </cell>
          <cell r="BC67">
            <v>40615</v>
          </cell>
        </row>
        <row r="68">
          <cell r="AY68" t="str">
            <v>CHRIS JOLIE</v>
          </cell>
          <cell r="BC68">
            <v>40616</v>
          </cell>
        </row>
        <row r="69">
          <cell r="AY69" t="str">
            <v>CHRIS WILKES</v>
          </cell>
          <cell r="BC69">
            <v>40617</v>
          </cell>
        </row>
        <row r="70">
          <cell r="AY70" t="str">
            <v>CHRISTIE STEMMLER</v>
          </cell>
          <cell r="BC70">
            <v>40618</v>
          </cell>
        </row>
        <row r="71">
          <cell r="AY71" t="str">
            <v>CHRISTINE MEREDITH</v>
          </cell>
          <cell r="BC71">
            <v>40619</v>
          </cell>
        </row>
        <row r="72">
          <cell r="AY72" t="str">
            <v>CHRISTOPHER GARDNER</v>
          </cell>
          <cell r="BC72">
            <v>40620</v>
          </cell>
        </row>
        <row r="73">
          <cell r="AY73" t="str">
            <v>CINDY ROGERSON</v>
          </cell>
          <cell r="BC73">
            <v>40621</v>
          </cell>
        </row>
        <row r="74">
          <cell r="AY74" t="str">
            <v>CLAUDIO ANGELONE</v>
          </cell>
          <cell r="BC74">
            <v>40622</v>
          </cell>
        </row>
        <row r="75">
          <cell r="AY75" t="str">
            <v>CLAUDIO PALAZZO</v>
          </cell>
          <cell r="BC75">
            <v>40623</v>
          </cell>
        </row>
        <row r="76">
          <cell r="AY76" t="str">
            <v>CLAUDIO ZUGNO</v>
          </cell>
          <cell r="BC76">
            <v>40624</v>
          </cell>
        </row>
        <row r="77">
          <cell r="BC77">
            <v>40625</v>
          </cell>
        </row>
        <row r="78">
          <cell r="AY78" t="str">
            <v>COREY HAND</v>
          </cell>
          <cell r="BC78">
            <v>40626</v>
          </cell>
        </row>
        <row r="79">
          <cell r="AY79" t="str">
            <v>COREY HENDERSON</v>
          </cell>
          <cell r="BC79">
            <v>40627</v>
          </cell>
        </row>
        <row r="80">
          <cell r="AY80" t="str">
            <v>CRAIG SULLIVAN</v>
          </cell>
          <cell r="BC80">
            <v>40628</v>
          </cell>
        </row>
        <row r="81">
          <cell r="AY81" t="str">
            <v>DAN CANTWELL</v>
          </cell>
          <cell r="BC81">
            <v>40629</v>
          </cell>
        </row>
        <row r="82">
          <cell r="AY82" t="str">
            <v>DAN PREDOJEVIC</v>
          </cell>
          <cell r="BC82">
            <v>40630</v>
          </cell>
        </row>
        <row r="83">
          <cell r="AY83" t="str">
            <v>DANIEL BERBECARU</v>
          </cell>
          <cell r="BC83">
            <v>40631</v>
          </cell>
        </row>
        <row r="84">
          <cell r="AY84" t="str">
            <v>DANIEL DESPRES</v>
          </cell>
          <cell r="BC84">
            <v>40632</v>
          </cell>
        </row>
        <row r="85">
          <cell r="AY85" t="str">
            <v>DANIEL FRANCIOSA</v>
          </cell>
          <cell r="BC85">
            <v>40633</v>
          </cell>
        </row>
        <row r="86">
          <cell r="AY86" t="str">
            <v>DANIEL LAWRENCE</v>
          </cell>
          <cell r="BC86">
            <v>40634</v>
          </cell>
        </row>
        <row r="87">
          <cell r="AY87" t="str">
            <v>DANIEL ROBERGE</v>
          </cell>
          <cell r="BC87">
            <v>40635</v>
          </cell>
        </row>
        <row r="88">
          <cell r="AY88" t="str">
            <v>DANIEL SKIDMORE</v>
          </cell>
          <cell r="BC88">
            <v>40636</v>
          </cell>
        </row>
        <row r="89">
          <cell r="AY89" t="str">
            <v>DANIEL SUAREZ-BACZEK</v>
          </cell>
          <cell r="BC89">
            <v>40637</v>
          </cell>
        </row>
        <row r="90">
          <cell r="AY90" t="str">
            <v>DAREN BURKE</v>
          </cell>
          <cell r="BC90">
            <v>40638</v>
          </cell>
        </row>
        <row r="91">
          <cell r="AY91" t="str">
            <v>DARLENE NELSON</v>
          </cell>
          <cell r="BC91">
            <v>40639</v>
          </cell>
        </row>
        <row r="92">
          <cell r="AY92" t="str">
            <v>DARLENE PEARSON</v>
          </cell>
          <cell r="BC92">
            <v>40640</v>
          </cell>
        </row>
        <row r="93">
          <cell r="AY93" t="str">
            <v>DAVE PRESSLEY</v>
          </cell>
          <cell r="BC93">
            <v>40641</v>
          </cell>
        </row>
        <row r="94">
          <cell r="AY94" t="str">
            <v>DAVE RIDDELL</v>
          </cell>
          <cell r="BC94">
            <v>40642</v>
          </cell>
        </row>
        <row r="95">
          <cell r="AY95" t="str">
            <v>DAVE ROBINSON</v>
          </cell>
          <cell r="BC95">
            <v>40643</v>
          </cell>
        </row>
        <row r="96">
          <cell r="AY96" t="str">
            <v>DAVID ASKIN</v>
          </cell>
          <cell r="BC96">
            <v>40644</v>
          </cell>
        </row>
        <row r="97">
          <cell r="AY97" t="str">
            <v>DAVID EVANS</v>
          </cell>
          <cell r="BC97">
            <v>40645</v>
          </cell>
        </row>
        <row r="98">
          <cell r="AY98" t="str">
            <v>DAVID HADDOCK</v>
          </cell>
          <cell r="BC98">
            <v>40646</v>
          </cell>
        </row>
        <row r="99">
          <cell r="AY99" t="str">
            <v>DAVID KIRK</v>
          </cell>
          <cell r="BC99">
            <v>40647</v>
          </cell>
        </row>
        <row r="100">
          <cell r="AY100" t="str">
            <v>DAVID OOSTERLINCK</v>
          </cell>
          <cell r="BC100">
            <v>40648</v>
          </cell>
        </row>
        <row r="101">
          <cell r="AY101" t="str">
            <v>DAVID SYMONS</v>
          </cell>
          <cell r="BC101">
            <v>40649</v>
          </cell>
        </row>
        <row r="102">
          <cell r="AY102" t="str">
            <v>DAVID WOODCOCK</v>
          </cell>
          <cell r="BC102">
            <v>40650</v>
          </cell>
        </row>
        <row r="103">
          <cell r="AY103" t="str">
            <v>DAWN FREEMAN</v>
          </cell>
          <cell r="BC103">
            <v>40651</v>
          </cell>
        </row>
        <row r="104">
          <cell r="AY104" t="str">
            <v>DAWN MANNING</v>
          </cell>
          <cell r="BC104">
            <v>40652</v>
          </cell>
        </row>
        <row r="105">
          <cell r="AY105" t="str">
            <v>DEAN ANDERSON</v>
          </cell>
          <cell r="BC105">
            <v>40653</v>
          </cell>
        </row>
        <row r="106">
          <cell r="AY106" t="str">
            <v>DEAN LORO</v>
          </cell>
          <cell r="BC106">
            <v>40654</v>
          </cell>
        </row>
        <row r="107">
          <cell r="AY107" t="str">
            <v>DEANNA CANDLISH</v>
          </cell>
          <cell r="BC107">
            <v>40655</v>
          </cell>
        </row>
        <row r="108">
          <cell r="AY108" t="str">
            <v>DEBORAH SIMPSON</v>
          </cell>
          <cell r="BC108">
            <v>40656</v>
          </cell>
        </row>
        <row r="109">
          <cell r="AY109" t="str">
            <v>DELAINE BELL</v>
          </cell>
          <cell r="BC109">
            <v>40657</v>
          </cell>
        </row>
        <row r="110">
          <cell r="AY110" t="str">
            <v>DENNIS BERBERICK</v>
          </cell>
          <cell r="BC110">
            <v>40658</v>
          </cell>
        </row>
        <row r="111">
          <cell r="AY111" t="str">
            <v>DENNIS FRANCO</v>
          </cell>
          <cell r="BC111">
            <v>40659</v>
          </cell>
        </row>
        <row r="112">
          <cell r="AY112" t="str">
            <v>DEREK GUDGEON</v>
          </cell>
          <cell r="BC112">
            <v>40660</v>
          </cell>
        </row>
        <row r="113">
          <cell r="AY113" t="str">
            <v>DEVIN BOOTY</v>
          </cell>
          <cell r="BC113">
            <v>40661</v>
          </cell>
        </row>
        <row r="114">
          <cell r="AY114" t="str">
            <v>DIANE MANCINI</v>
          </cell>
          <cell r="BC114">
            <v>40662</v>
          </cell>
        </row>
        <row r="115">
          <cell r="AY115" t="str">
            <v>DIANNE GRAVES</v>
          </cell>
          <cell r="BC115">
            <v>40663</v>
          </cell>
        </row>
        <row r="116">
          <cell r="AY116" t="str">
            <v>DOMENIC COSENTINO</v>
          </cell>
          <cell r="BC116">
            <v>40664</v>
          </cell>
        </row>
        <row r="117">
          <cell r="AY117" t="str">
            <v>DON NICKERSON</v>
          </cell>
          <cell r="BC117">
            <v>40665</v>
          </cell>
        </row>
        <row r="118">
          <cell r="AY118" t="str">
            <v>DONALD BULTHUIS</v>
          </cell>
          <cell r="BC118">
            <v>40666</v>
          </cell>
        </row>
        <row r="119">
          <cell r="AY119" t="str">
            <v>DONALD DESPOND</v>
          </cell>
          <cell r="BC119">
            <v>40667</v>
          </cell>
        </row>
        <row r="120">
          <cell r="AY120" t="str">
            <v>DONNA POTTS</v>
          </cell>
          <cell r="BC120">
            <v>40668</v>
          </cell>
        </row>
        <row r="121">
          <cell r="AY121" t="str">
            <v>DOROTHY HOLME</v>
          </cell>
          <cell r="BC121">
            <v>40669</v>
          </cell>
        </row>
        <row r="122">
          <cell r="AY122" t="str">
            <v>DOUG DEWAR</v>
          </cell>
          <cell r="BC122">
            <v>40670</v>
          </cell>
        </row>
        <row r="123">
          <cell r="AY123" t="str">
            <v>DOUGLAS MCCLELLAN</v>
          </cell>
          <cell r="BC123">
            <v>40671</v>
          </cell>
        </row>
        <row r="124">
          <cell r="AY124" t="str">
            <v>EILEEN CAMPBELL</v>
          </cell>
          <cell r="BC124">
            <v>40672</v>
          </cell>
        </row>
        <row r="125">
          <cell r="AY125" t="str">
            <v>ELLA RAYNER</v>
          </cell>
          <cell r="BC125">
            <v>40673</v>
          </cell>
        </row>
        <row r="126">
          <cell r="AY126" t="str">
            <v>ERIC CHARTRAND</v>
          </cell>
          <cell r="BC126">
            <v>40674</v>
          </cell>
        </row>
        <row r="127">
          <cell r="AY127" t="str">
            <v>ERIC ROLFE</v>
          </cell>
          <cell r="BC127">
            <v>40675</v>
          </cell>
        </row>
        <row r="128">
          <cell r="AY128" t="str">
            <v>EVAN COWELL</v>
          </cell>
          <cell r="BC128">
            <v>40676</v>
          </cell>
        </row>
        <row r="129">
          <cell r="AY129" t="str">
            <v>EVANTHIA IKONOMIDIS</v>
          </cell>
          <cell r="BC129">
            <v>40677</v>
          </cell>
        </row>
        <row r="130">
          <cell r="AY130" t="str">
            <v>FERNANDO CASALLAS</v>
          </cell>
          <cell r="BC130">
            <v>40678</v>
          </cell>
        </row>
        <row r="131">
          <cell r="AY131" t="str">
            <v>FIEZAL AHAD</v>
          </cell>
          <cell r="BC131">
            <v>40679</v>
          </cell>
        </row>
        <row r="132">
          <cell r="AY132" t="str">
            <v>FLORIN MIHAI</v>
          </cell>
          <cell r="BC132">
            <v>40680</v>
          </cell>
        </row>
        <row r="133">
          <cell r="AY133" t="str">
            <v>FRANCA AMARAL</v>
          </cell>
          <cell r="BC133">
            <v>40681</v>
          </cell>
        </row>
        <row r="134">
          <cell r="AY134" t="str">
            <v>FRANCES DOYLE</v>
          </cell>
          <cell r="BC134">
            <v>40682</v>
          </cell>
        </row>
        <row r="135">
          <cell r="AY135" t="str">
            <v>FRANK GIANCOLA</v>
          </cell>
          <cell r="BC135">
            <v>40683</v>
          </cell>
        </row>
        <row r="136">
          <cell r="AY136" t="str">
            <v>FRED MAY</v>
          </cell>
          <cell r="BC136">
            <v>40684</v>
          </cell>
        </row>
        <row r="137">
          <cell r="AY137" t="str">
            <v>GARY CHIAROT</v>
          </cell>
          <cell r="BC137">
            <v>40685</v>
          </cell>
        </row>
        <row r="138">
          <cell r="AY138" t="str">
            <v>GARY MACDONALD</v>
          </cell>
          <cell r="BC138">
            <v>40686</v>
          </cell>
        </row>
        <row r="139">
          <cell r="AY139" t="str">
            <v>GEORGE SCHACHTSCHNEIDER</v>
          </cell>
          <cell r="BC139">
            <v>40687</v>
          </cell>
        </row>
        <row r="140">
          <cell r="AY140" t="str">
            <v>GERRY DIGIACINTO</v>
          </cell>
          <cell r="BC140">
            <v>40688</v>
          </cell>
        </row>
        <row r="141">
          <cell r="AY141" t="str">
            <v>GILLES MONGRAIN</v>
          </cell>
          <cell r="BC141">
            <v>40689</v>
          </cell>
        </row>
        <row r="142">
          <cell r="AY142" t="str">
            <v>GIRVAN GRAY</v>
          </cell>
          <cell r="BC142">
            <v>40690</v>
          </cell>
        </row>
        <row r="143">
          <cell r="AY143" t="str">
            <v>GRACE RAFTER</v>
          </cell>
          <cell r="BC143">
            <v>40691</v>
          </cell>
        </row>
        <row r="144">
          <cell r="AY144" t="str">
            <v>GRAHAM LEE</v>
          </cell>
          <cell r="BC144">
            <v>40692</v>
          </cell>
        </row>
        <row r="145">
          <cell r="AY145" t="str">
            <v>GREG BALLINGER</v>
          </cell>
          <cell r="BC145">
            <v>40693</v>
          </cell>
        </row>
        <row r="146">
          <cell r="AY146" t="str">
            <v>GREG SCOBIE</v>
          </cell>
          <cell r="BC146">
            <v>40694</v>
          </cell>
        </row>
        <row r="147">
          <cell r="AY147" t="str">
            <v>GREG VANDE KUYT</v>
          </cell>
          <cell r="BC147">
            <v>40695</v>
          </cell>
        </row>
        <row r="148">
          <cell r="AY148" t="str">
            <v>GREGG HUTCHINSON</v>
          </cell>
          <cell r="BC148">
            <v>40696</v>
          </cell>
        </row>
        <row r="149">
          <cell r="AY149" t="str">
            <v>GREGORY CLARKE</v>
          </cell>
          <cell r="BC149">
            <v>40697</v>
          </cell>
        </row>
        <row r="150">
          <cell r="AY150" t="str">
            <v>HANI TAKI</v>
          </cell>
          <cell r="BC150">
            <v>40698</v>
          </cell>
        </row>
        <row r="151">
          <cell r="AY151" t="str">
            <v>HANY IBRAHIM</v>
          </cell>
          <cell r="BC151">
            <v>40699</v>
          </cell>
        </row>
        <row r="152">
          <cell r="AY152" t="str">
            <v>HARRY NARINE</v>
          </cell>
          <cell r="BC152">
            <v>40700</v>
          </cell>
        </row>
        <row r="153">
          <cell r="AY153" t="str">
            <v>HENRY WINTER</v>
          </cell>
          <cell r="BC153">
            <v>40701</v>
          </cell>
        </row>
        <row r="154">
          <cell r="AY154" t="str">
            <v>IAN COWE</v>
          </cell>
          <cell r="BC154">
            <v>40702</v>
          </cell>
        </row>
        <row r="155">
          <cell r="AY155" t="str">
            <v>IAN ELSASSER</v>
          </cell>
          <cell r="BC155">
            <v>40703</v>
          </cell>
        </row>
        <row r="156">
          <cell r="AY156" t="str">
            <v>IAN INNIS</v>
          </cell>
          <cell r="BC156">
            <v>40704</v>
          </cell>
        </row>
        <row r="157">
          <cell r="AY157" t="str">
            <v>IAN MORRIS</v>
          </cell>
          <cell r="BC157">
            <v>40705</v>
          </cell>
        </row>
        <row r="158">
          <cell r="AY158" t="str">
            <v>IGOR RUSIC</v>
          </cell>
          <cell r="BC158">
            <v>40706</v>
          </cell>
        </row>
        <row r="159">
          <cell r="AY159" t="str">
            <v>INDY BUTANY-DESOUZA</v>
          </cell>
          <cell r="BC159">
            <v>40707</v>
          </cell>
        </row>
        <row r="160">
          <cell r="AY160" t="str">
            <v>IRENE BECK</v>
          </cell>
          <cell r="BC160">
            <v>40708</v>
          </cell>
        </row>
        <row r="161">
          <cell r="AY161" t="str">
            <v>IVAN TOMASIC</v>
          </cell>
          <cell r="BC161">
            <v>40709</v>
          </cell>
        </row>
        <row r="162">
          <cell r="AY162" t="str">
            <v>IVANA STOSIC</v>
          </cell>
          <cell r="BC162">
            <v>40710</v>
          </cell>
        </row>
        <row r="163">
          <cell r="AY163" t="str">
            <v>JAMES ARNEL</v>
          </cell>
          <cell r="BC163">
            <v>40711</v>
          </cell>
        </row>
        <row r="164">
          <cell r="AY164" t="str">
            <v>JAMES COCHRANE</v>
          </cell>
          <cell r="BC164">
            <v>40712</v>
          </cell>
        </row>
        <row r="165">
          <cell r="AY165" t="str">
            <v>JAMES HILL</v>
          </cell>
          <cell r="BC165">
            <v>40713</v>
          </cell>
        </row>
        <row r="166">
          <cell r="AY166" t="str">
            <v>JAMES HUSSACK</v>
          </cell>
          <cell r="BC166">
            <v>40714</v>
          </cell>
        </row>
        <row r="167">
          <cell r="AY167" t="str">
            <v>JAMES JOHNSON</v>
          </cell>
          <cell r="BC167">
            <v>40715</v>
          </cell>
        </row>
        <row r="168">
          <cell r="AY168" t="str">
            <v>JAMES REES</v>
          </cell>
          <cell r="BC168">
            <v>40716</v>
          </cell>
        </row>
        <row r="169">
          <cell r="AY169" t="str">
            <v>JAMES SCOTT</v>
          </cell>
          <cell r="BC169">
            <v>40717</v>
          </cell>
        </row>
        <row r="170">
          <cell r="AY170" t="str">
            <v>JANE HUMPHRIES</v>
          </cell>
          <cell r="BC170">
            <v>40718</v>
          </cell>
        </row>
        <row r="171">
          <cell r="AY171" t="str">
            <v>JANET RINIERI</v>
          </cell>
          <cell r="BC171">
            <v>40719</v>
          </cell>
        </row>
        <row r="172">
          <cell r="AY172" t="str">
            <v>JANICE JOHNSTON</v>
          </cell>
          <cell r="BC172">
            <v>40720</v>
          </cell>
        </row>
        <row r="173">
          <cell r="AY173" t="str">
            <v>JASON CAUCCI</v>
          </cell>
          <cell r="BC173">
            <v>40721</v>
          </cell>
        </row>
        <row r="174">
          <cell r="AY174" t="str">
            <v>JASON KONING</v>
          </cell>
          <cell r="BC174">
            <v>40722</v>
          </cell>
        </row>
        <row r="175">
          <cell r="AY175" t="str">
            <v>JASON MCBRIDE</v>
          </cell>
          <cell r="BC175">
            <v>40723</v>
          </cell>
        </row>
        <row r="176">
          <cell r="AY176" t="str">
            <v>JASON NEWLANDS</v>
          </cell>
          <cell r="BC176">
            <v>40724</v>
          </cell>
        </row>
        <row r="177">
          <cell r="AY177" t="str">
            <v>JASON SCHAUBEL</v>
          </cell>
          <cell r="BC177">
            <v>40725</v>
          </cell>
        </row>
        <row r="178">
          <cell r="AY178" t="str">
            <v>JASON THOMPSON</v>
          </cell>
          <cell r="BC178">
            <v>40726</v>
          </cell>
        </row>
        <row r="179">
          <cell r="AY179" t="str">
            <v>JAYNE HUBATSCHEK</v>
          </cell>
          <cell r="BC179">
            <v>40727</v>
          </cell>
        </row>
        <row r="180">
          <cell r="AY180" t="str">
            <v>JEFF MACDONALD</v>
          </cell>
          <cell r="BC180">
            <v>40728</v>
          </cell>
        </row>
        <row r="181">
          <cell r="AY181" t="str">
            <v>JEFFERY LAMARR</v>
          </cell>
          <cell r="BC181">
            <v>40729</v>
          </cell>
        </row>
        <row r="182">
          <cell r="AY182" t="str">
            <v>JEFFREY GALBRAITH</v>
          </cell>
          <cell r="BC182">
            <v>40730</v>
          </cell>
        </row>
        <row r="183">
          <cell r="AY183" t="str">
            <v>JEFFREY KOEPPE</v>
          </cell>
          <cell r="BC183">
            <v>40731</v>
          </cell>
        </row>
        <row r="184">
          <cell r="AY184" t="str">
            <v>JEFFREY MCNAB</v>
          </cell>
          <cell r="BC184">
            <v>40732</v>
          </cell>
        </row>
        <row r="185">
          <cell r="AY185" t="str">
            <v>JEFFREY SKIDMORE</v>
          </cell>
          <cell r="BC185">
            <v>40733</v>
          </cell>
        </row>
        <row r="186">
          <cell r="AY186" t="str">
            <v>JENNIFER HALL</v>
          </cell>
          <cell r="BC186">
            <v>40734</v>
          </cell>
        </row>
        <row r="187">
          <cell r="AY187" t="str">
            <v>JENNIFER LINDLEY</v>
          </cell>
          <cell r="BC187">
            <v>40735</v>
          </cell>
        </row>
        <row r="188">
          <cell r="AY188" t="str">
            <v>JENNIFER MARTINEAU</v>
          </cell>
          <cell r="BC188">
            <v>40736</v>
          </cell>
        </row>
        <row r="189">
          <cell r="AY189" t="str">
            <v>JENNIFER QUINLAN</v>
          </cell>
          <cell r="BC189">
            <v>40737</v>
          </cell>
        </row>
        <row r="190">
          <cell r="AY190" t="str">
            <v>JENNIFER ROBINS</v>
          </cell>
          <cell r="BC190">
            <v>40738</v>
          </cell>
        </row>
        <row r="191">
          <cell r="AY191" t="str">
            <v>JERALD COMETTO</v>
          </cell>
          <cell r="BC191">
            <v>40739</v>
          </cell>
        </row>
        <row r="192">
          <cell r="AY192" t="str">
            <v>JIM BUTLER</v>
          </cell>
          <cell r="BC192">
            <v>40740</v>
          </cell>
        </row>
        <row r="193">
          <cell r="AY193" t="str">
            <v>JIM PATTERSON</v>
          </cell>
          <cell r="BC193">
            <v>40741</v>
          </cell>
        </row>
        <row r="194">
          <cell r="AY194" t="str">
            <v>JIM STINSON</v>
          </cell>
          <cell r="BC194">
            <v>40742</v>
          </cell>
        </row>
        <row r="195">
          <cell r="AY195" t="str">
            <v>JOANNE VANDENBERG</v>
          </cell>
          <cell r="BC195">
            <v>40743</v>
          </cell>
        </row>
        <row r="196">
          <cell r="AY196" t="str">
            <v>JOE GERRIOR</v>
          </cell>
          <cell r="BC196">
            <v>40744</v>
          </cell>
        </row>
        <row r="197">
          <cell r="AY197" t="str">
            <v>JOE GIANETTO</v>
          </cell>
          <cell r="BC197">
            <v>40745</v>
          </cell>
        </row>
        <row r="198">
          <cell r="AY198" t="str">
            <v>JOE SHAWIHAT</v>
          </cell>
          <cell r="BC198">
            <v>40746</v>
          </cell>
        </row>
        <row r="199">
          <cell r="AY199" t="str">
            <v>JOE WIERDA</v>
          </cell>
          <cell r="BC199">
            <v>40747</v>
          </cell>
        </row>
        <row r="200">
          <cell r="AY200" t="str">
            <v>JOHN BASILIO</v>
          </cell>
          <cell r="BC200">
            <v>40748</v>
          </cell>
        </row>
        <row r="201">
          <cell r="AY201" t="str">
            <v>JOHN BRENYO</v>
          </cell>
          <cell r="BC201">
            <v>40749</v>
          </cell>
        </row>
        <row r="202">
          <cell r="AY202" t="str">
            <v>JOHN FOURNIER</v>
          </cell>
          <cell r="BC202">
            <v>40750</v>
          </cell>
        </row>
        <row r="203">
          <cell r="AY203" t="str">
            <v>JOHN LUSTED</v>
          </cell>
          <cell r="BC203">
            <v>40751</v>
          </cell>
        </row>
        <row r="204">
          <cell r="AY204" t="str">
            <v>JOHN ROBERTSON</v>
          </cell>
          <cell r="BC204">
            <v>40752</v>
          </cell>
        </row>
        <row r="205">
          <cell r="AY205" t="str">
            <v>JOHN SELKIRK</v>
          </cell>
          <cell r="BC205">
            <v>40753</v>
          </cell>
        </row>
        <row r="206">
          <cell r="AY206" t="str">
            <v>JOHN STEVENSON</v>
          </cell>
          <cell r="BC206">
            <v>40754</v>
          </cell>
        </row>
        <row r="207">
          <cell r="AY207" t="str">
            <v>JOHN THOMPSON</v>
          </cell>
          <cell r="BC207">
            <v>40755</v>
          </cell>
        </row>
        <row r="208">
          <cell r="AY208" t="str">
            <v>JOHN THORNTON</v>
          </cell>
          <cell r="BC208">
            <v>40756</v>
          </cell>
        </row>
        <row r="209">
          <cell r="AY209" t="str">
            <v>JOHN WHITE</v>
          </cell>
          <cell r="BC209">
            <v>40757</v>
          </cell>
        </row>
        <row r="210">
          <cell r="AY210" t="str">
            <v>JORDAN BECK</v>
          </cell>
          <cell r="BC210">
            <v>40758</v>
          </cell>
        </row>
        <row r="211">
          <cell r="AY211" t="str">
            <v>JOSEPH ALMEIDA</v>
          </cell>
          <cell r="BC211">
            <v>40759</v>
          </cell>
        </row>
        <row r="212">
          <cell r="AY212" t="str">
            <v>JOSEPH BOTAS</v>
          </cell>
          <cell r="BC212">
            <v>40760</v>
          </cell>
        </row>
        <row r="213">
          <cell r="AY213" t="str">
            <v>JOSEPH MAJEROVICH</v>
          </cell>
          <cell r="BC213">
            <v>40761</v>
          </cell>
        </row>
        <row r="214">
          <cell r="AY214" t="str">
            <v>JOSEPH POPIEL</v>
          </cell>
          <cell r="BC214">
            <v>40762</v>
          </cell>
        </row>
        <row r="215">
          <cell r="AY215" t="str">
            <v>JUDY TAYLOR</v>
          </cell>
          <cell r="BC215">
            <v>40763</v>
          </cell>
        </row>
        <row r="216">
          <cell r="AY216" t="str">
            <v>JUSTIN BILLONE</v>
          </cell>
          <cell r="BC216">
            <v>40764</v>
          </cell>
        </row>
        <row r="217">
          <cell r="AY217" t="str">
            <v>KAREN ARNOLD</v>
          </cell>
          <cell r="BC217">
            <v>40765</v>
          </cell>
        </row>
        <row r="218">
          <cell r="AY218" t="str">
            <v>KAREN HILLARY</v>
          </cell>
          <cell r="BC218">
            <v>40766</v>
          </cell>
        </row>
        <row r="219">
          <cell r="AY219" t="str">
            <v>KAREN HOBBINS</v>
          </cell>
          <cell r="BC219">
            <v>40767</v>
          </cell>
        </row>
        <row r="220">
          <cell r="AY220" t="str">
            <v>KAREN MACDONALD</v>
          </cell>
          <cell r="BC220">
            <v>40768</v>
          </cell>
        </row>
        <row r="221">
          <cell r="AY221" t="str">
            <v>KAREN THORNE</v>
          </cell>
          <cell r="BC221">
            <v>40769</v>
          </cell>
        </row>
        <row r="222">
          <cell r="AY222" t="str">
            <v>KATHERINE DZIERZAWSKI</v>
          </cell>
          <cell r="BC222">
            <v>40770</v>
          </cell>
        </row>
        <row r="223">
          <cell r="AY223" t="str">
            <v>KATHY BORCIC</v>
          </cell>
          <cell r="BC223">
            <v>40771</v>
          </cell>
        </row>
        <row r="224">
          <cell r="AY224" t="str">
            <v>KATHY LERETTE</v>
          </cell>
          <cell r="BC224">
            <v>40772</v>
          </cell>
        </row>
        <row r="225">
          <cell r="AY225" t="str">
            <v>KATHY SHARP</v>
          </cell>
          <cell r="BC225">
            <v>40773</v>
          </cell>
        </row>
        <row r="226">
          <cell r="AY226" t="str">
            <v>KATIE FLANNIGAN</v>
          </cell>
          <cell r="BC226">
            <v>40774</v>
          </cell>
        </row>
        <row r="227">
          <cell r="AY227" t="str">
            <v>KELLEY FITZPATRICK</v>
          </cell>
          <cell r="BC227">
            <v>40775</v>
          </cell>
        </row>
        <row r="228">
          <cell r="AY228" t="str">
            <v>KELLY SPENCER</v>
          </cell>
          <cell r="BC228">
            <v>40776</v>
          </cell>
        </row>
        <row r="229">
          <cell r="AY229" t="str">
            <v>KENNETH HOLMES</v>
          </cell>
          <cell r="BC229">
            <v>40777</v>
          </cell>
        </row>
        <row r="230">
          <cell r="AY230" t="str">
            <v>KESH NANDLALL</v>
          </cell>
          <cell r="BC230">
            <v>40778</v>
          </cell>
        </row>
        <row r="231">
          <cell r="AY231" t="str">
            <v>KETAN PATEL</v>
          </cell>
          <cell r="BC231">
            <v>40779</v>
          </cell>
        </row>
        <row r="232">
          <cell r="AY232" t="str">
            <v>KEVIN ARCHER</v>
          </cell>
          <cell r="BC232">
            <v>40780</v>
          </cell>
        </row>
        <row r="233">
          <cell r="AY233" t="str">
            <v>KEVIN BUZZELL</v>
          </cell>
          <cell r="BC233">
            <v>40781</v>
          </cell>
        </row>
        <row r="234">
          <cell r="AY234" t="str">
            <v>KEVIN GREGOIRE</v>
          </cell>
          <cell r="BC234">
            <v>40782</v>
          </cell>
        </row>
        <row r="235">
          <cell r="AY235" t="str">
            <v>KEVIN ROBINS</v>
          </cell>
          <cell r="BC235">
            <v>40783</v>
          </cell>
        </row>
        <row r="236">
          <cell r="AY236" t="str">
            <v>KEVIN TOWNSEND</v>
          </cell>
          <cell r="BC236">
            <v>40784</v>
          </cell>
        </row>
        <row r="237">
          <cell r="AY237" t="str">
            <v>KIM DEABREU</v>
          </cell>
          <cell r="BC237">
            <v>40785</v>
          </cell>
        </row>
        <row r="238">
          <cell r="AY238" t="str">
            <v>KIM NEUFELD</v>
          </cell>
          <cell r="BC238">
            <v>40786</v>
          </cell>
        </row>
        <row r="239">
          <cell r="AY239" t="str">
            <v>KORI-LYNN SYKES</v>
          </cell>
          <cell r="BC239">
            <v>40787</v>
          </cell>
        </row>
        <row r="240">
          <cell r="AY240" t="str">
            <v>LAURIE TURNONE</v>
          </cell>
          <cell r="BC240">
            <v>40788</v>
          </cell>
        </row>
        <row r="241">
          <cell r="AY241" t="str">
            <v>LEE CALLAGHAN</v>
          </cell>
          <cell r="BC241">
            <v>40789</v>
          </cell>
        </row>
        <row r="242">
          <cell r="AY242" t="str">
            <v>LEIGH FORREST</v>
          </cell>
          <cell r="BC242">
            <v>40790</v>
          </cell>
        </row>
        <row r="243">
          <cell r="AY243" t="str">
            <v>LESLEY LINGARD</v>
          </cell>
          <cell r="BC243">
            <v>40791</v>
          </cell>
        </row>
        <row r="244">
          <cell r="AY244" t="str">
            <v>LINDA BOURGEOIS</v>
          </cell>
          <cell r="BC244">
            <v>40792</v>
          </cell>
        </row>
        <row r="245">
          <cell r="AY245" t="str">
            <v>LINDA DELIBATO</v>
          </cell>
          <cell r="BC245">
            <v>40793</v>
          </cell>
        </row>
        <row r="246">
          <cell r="AY246" t="str">
            <v>LINDSAY MARTINEAU</v>
          </cell>
          <cell r="BC246">
            <v>40794</v>
          </cell>
        </row>
        <row r="247">
          <cell r="AY247" t="str">
            <v>LISE GALLI</v>
          </cell>
          <cell r="BC247">
            <v>40795</v>
          </cell>
        </row>
        <row r="248">
          <cell r="AY248" t="str">
            <v>LLOYD DEGROW</v>
          </cell>
          <cell r="BC248">
            <v>40796</v>
          </cell>
        </row>
        <row r="249">
          <cell r="AY249" t="str">
            <v>LORETTA TAYLOR</v>
          </cell>
          <cell r="BC249">
            <v>40797</v>
          </cell>
        </row>
        <row r="250">
          <cell r="AY250" t="str">
            <v>LORI THORNTON</v>
          </cell>
          <cell r="BC250">
            <v>40798</v>
          </cell>
        </row>
        <row r="251">
          <cell r="AY251" t="str">
            <v>LOUIS PACHECO</v>
          </cell>
          <cell r="BC251">
            <v>40799</v>
          </cell>
        </row>
        <row r="252">
          <cell r="AY252" t="str">
            <v>LYNN GAYLARD</v>
          </cell>
          <cell r="BC252">
            <v>40800</v>
          </cell>
        </row>
        <row r="253">
          <cell r="AY253" t="str">
            <v>LYNN WALTON</v>
          </cell>
          <cell r="BC253">
            <v>40801</v>
          </cell>
        </row>
        <row r="254">
          <cell r="AY254" t="str">
            <v>MANUEL QUAINI</v>
          </cell>
          <cell r="BC254">
            <v>40802</v>
          </cell>
        </row>
        <row r="255">
          <cell r="AY255" t="str">
            <v>MARC LOSIER</v>
          </cell>
          <cell r="BC255">
            <v>40803</v>
          </cell>
        </row>
        <row r="256">
          <cell r="AY256" t="str">
            <v>MARCEL LAROCHE</v>
          </cell>
          <cell r="BC256">
            <v>40804</v>
          </cell>
        </row>
        <row r="257">
          <cell r="AY257" t="str">
            <v>MARDY CRANDELL</v>
          </cell>
          <cell r="BC257">
            <v>40805</v>
          </cell>
        </row>
        <row r="258">
          <cell r="AY258" t="str">
            <v>MARIA BOZZO</v>
          </cell>
          <cell r="BC258">
            <v>40806</v>
          </cell>
        </row>
        <row r="259">
          <cell r="AY259" t="str">
            <v>MARIA GARITO</v>
          </cell>
          <cell r="BC259">
            <v>40807</v>
          </cell>
        </row>
        <row r="260">
          <cell r="AY260" t="str">
            <v>MARIANNE BEARE</v>
          </cell>
          <cell r="BC260">
            <v>40808</v>
          </cell>
        </row>
        <row r="261">
          <cell r="AY261" t="str">
            <v>MARILYN CONRAD</v>
          </cell>
          <cell r="BC261">
            <v>40809</v>
          </cell>
        </row>
        <row r="262">
          <cell r="AY262" t="str">
            <v>MARINA BULTHUIS</v>
          </cell>
          <cell r="BC262">
            <v>40810</v>
          </cell>
        </row>
        <row r="263">
          <cell r="AY263" t="str">
            <v>MARIO CANGEMI</v>
          </cell>
          <cell r="BC263">
            <v>40811</v>
          </cell>
        </row>
        <row r="264">
          <cell r="AY264" t="str">
            <v>MARJORIE RICHARDS</v>
          </cell>
          <cell r="BC264">
            <v>40812</v>
          </cell>
        </row>
        <row r="265">
          <cell r="AY265" t="str">
            <v>MARK JAKUBOWSKI</v>
          </cell>
          <cell r="BC265">
            <v>40813</v>
          </cell>
        </row>
        <row r="266">
          <cell r="AY266" t="str">
            <v>MARK LUSTRINELLI</v>
          </cell>
          <cell r="BC266">
            <v>40814</v>
          </cell>
        </row>
        <row r="267">
          <cell r="AY267" t="str">
            <v>MARK MALSTROM</v>
          </cell>
          <cell r="BC267">
            <v>40815</v>
          </cell>
        </row>
        <row r="268">
          <cell r="AY268" t="str">
            <v>MARK MORRIS</v>
          </cell>
          <cell r="BC268">
            <v>40816</v>
          </cell>
        </row>
        <row r="269">
          <cell r="AY269" t="str">
            <v>MARK WARELIS</v>
          </cell>
          <cell r="BC269">
            <v>40817</v>
          </cell>
        </row>
        <row r="270">
          <cell r="AY270" t="str">
            <v>MARKO STEFANOVIC</v>
          </cell>
          <cell r="BC270">
            <v>40818</v>
          </cell>
        </row>
        <row r="271">
          <cell r="AY271" t="str">
            <v>MARNI PENNY</v>
          </cell>
          <cell r="BC271">
            <v>40819</v>
          </cell>
        </row>
        <row r="272">
          <cell r="AY272" t="str">
            <v>MARTY BEAUCOCK</v>
          </cell>
          <cell r="BC272">
            <v>40820</v>
          </cell>
        </row>
        <row r="273">
          <cell r="AY273" t="str">
            <v>MATTHEW KENT</v>
          </cell>
          <cell r="BC273">
            <v>40821</v>
          </cell>
        </row>
        <row r="274">
          <cell r="AY274" t="str">
            <v>MATTHEW SHANNON</v>
          </cell>
          <cell r="BC274">
            <v>40822</v>
          </cell>
        </row>
        <row r="275">
          <cell r="AY275" t="str">
            <v>MATTHEW STRECKER</v>
          </cell>
          <cell r="BC275">
            <v>40823</v>
          </cell>
        </row>
        <row r="276">
          <cell r="AY276" t="str">
            <v>MAURO CARBONE</v>
          </cell>
          <cell r="BC276">
            <v>40824</v>
          </cell>
        </row>
        <row r="277">
          <cell r="AY277" t="str">
            <v>MAX CANANZI</v>
          </cell>
          <cell r="BC277">
            <v>40825</v>
          </cell>
        </row>
        <row r="278">
          <cell r="AY278" t="str">
            <v>MELISSA BARRON</v>
          </cell>
          <cell r="BC278">
            <v>40826</v>
          </cell>
        </row>
        <row r="279">
          <cell r="AY279" t="str">
            <v>MICHAEL DONG</v>
          </cell>
          <cell r="BC279">
            <v>40827</v>
          </cell>
        </row>
        <row r="280">
          <cell r="AY280" t="str">
            <v>MICHAEL LEWIS</v>
          </cell>
          <cell r="BC280">
            <v>40828</v>
          </cell>
        </row>
        <row r="281">
          <cell r="AY281" t="str">
            <v>MICHAEL LUTON</v>
          </cell>
          <cell r="BC281">
            <v>40829</v>
          </cell>
        </row>
        <row r="282">
          <cell r="AY282" t="str">
            <v>MICHAEL MUSSAT</v>
          </cell>
          <cell r="BC282">
            <v>40830</v>
          </cell>
        </row>
        <row r="283">
          <cell r="AY283" t="str">
            <v>MICHAEL RICHARD</v>
          </cell>
          <cell r="BC283">
            <v>40831</v>
          </cell>
        </row>
        <row r="284">
          <cell r="AY284" t="str">
            <v>MICHAEL RUSSELL</v>
          </cell>
          <cell r="BC284">
            <v>40832</v>
          </cell>
        </row>
        <row r="285">
          <cell r="AY285" t="str">
            <v>MICHAEL THOMSON</v>
          </cell>
          <cell r="BC285">
            <v>40833</v>
          </cell>
        </row>
        <row r="286">
          <cell r="AY286" t="str">
            <v>MICHAEL WILLIAMSON</v>
          </cell>
          <cell r="BC286">
            <v>40834</v>
          </cell>
        </row>
        <row r="287">
          <cell r="AY287" t="str">
            <v>MICHELLE WORTEL</v>
          </cell>
          <cell r="BC287">
            <v>40835</v>
          </cell>
        </row>
        <row r="288">
          <cell r="AY288" t="str">
            <v>MIKE DENOMME</v>
          </cell>
          <cell r="BC288">
            <v>40836</v>
          </cell>
        </row>
        <row r="289">
          <cell r="AY289" t="str">
            <v>MIKE DESCAMPS</v>
          </cell>
          <cell r="BC289">
            <v>40837</v>
          </cell>
        </row>
        <row r="290">
          <cell r="AY290" t="str">
            <v>MIKEL SCHNEIDER</v>
          </cell>
          <cell r="BC290">
            <v>40838</v>
          </cell>
        </row>
        <row r="291">
          <cell r="AY291" t="str">
            <v>MONICA ASHURST</v>
          </cell>
          <cell r="BC291">
            <v>40839</v>
          </cell>
        </row>
        <row r="292">
          <cell r="AY292" t="str">
            <v>MONICA DOHERTY</v>
          </cell>
          <cell r="BC292">
            <v>40840</v>
          </cell>
        </row>
        <row r="293">
          <cell r="AY293" t="str">
            <v>MUMTAZ KHAN</v>
          </cell>
          <cell r="BC293">
            <v>40841</v>
          </cell>
        </row>
        <row r="294">
          <cell r="AY294" t="str">
            <v>MUSTAFA ALI</v>
          </cell>
          <cell r="BC294">
            <v>40842</v>
          </cell>
        </row>
        <row r="295">
          <cell r="AY295" t="str">
            <v>NADETTE DRAKE</v>
          </cell>
          <cell r="BC295">
            <v>40843</v>
          </cell>
        </row>
        <row r="296">
          <cell r="AY296" t="str">
            <v>NASTARAN HAGHANI</v>
          </cell>
          <cell r="BC296">
            <v>40844</v>
          </cell>
        </row>
        <row r="297">
          <cell r="AY297" t="str">
            <v>NATHAN CERNUSCA</v>
          </cell>
          <cell r="BC297">
            <v>40845</v>
          </cell>
        </row>
        <row r="298">
          <cell r="AY298" t="str">
            <v>NAZIRA NOORMOHAMED</v>
          </cell>
          <cell r="BC298">
            <v>40846</v>
          </cell>
        </row>
        <row r="299">
          <cell r="AY299" t="str">
            <v>NEIL FREEMAN</v>
          </cell>
          <cell r="BC299">
            <v>40847</v>
          </cell>
        </row>
        <row r="300">
          <cell r="AY300" t="str">
            <v>NICK DESTEFANO</v>
          </cell>
          <cell r="BC300">
            <v>40848</v>
          </cell>
        </row>
        <row r="301">
          <cell r="AY301" t="str">
            <v>NICOLE FILLMORE</v>
          </cell>
          <cell r="BC301">
            <v>40849</v>
          </cell>
        </row>
        <row r="302">
          <cell r="AY302" t="str">
            <v>NIGEL HARNANAN</v>
          </cell>
          <cell r="BC302">
            <v>40850</v>
          </cell>
        </row>
        <row r="303">
          <cell r="AY303" t="str">
            <v>NIKOLA RISTEVSKI</v>
          </cell>
          <cell r="BC303">
            <v>40851</v>
          </cell>
        </row>
        <row r="304">
          <cell r="AY304" t="str">
            <v>NIRMALA THOMAS</v>
          </cell>
          <cell r="BC304">
            <v>40852</v>
          </cell>
        </row>
        <row r="305">
          <cell r="AY305" t="str">
            <v>NORMAN BOTTS</v>
          </cell>
          <cell r="BC305">
            <v>40853</v>
          </cell>
        </row>
        <row r="306">
          <cell r="AY306" t="str">
            <v>PAIGE WEBB</v>
          </cell>
          <cell r="BC306">
            <v>40854</v>
          </cell>
        </row>
        <row r="307">
          <cell r="AY307" t="str">
            <v>PAMELA FAZZARI</v>
          </cell>
          <cell r="BC307">
            <v>40855</v>
          </cell>
        </row>
        <row r="308">
          <cell r="AY308" t="str">
            <v>PAT MCNULTY</v>
          </cell>
          <cell r="BC308">
            <v>40856</v>
          </cell>
        </row>
        <row r="309">
          <cell r="AY309" t="str">
            <v>PATRICIA SAFKO</v>
          </cell>
          <cell r="BC309">
            <v>40857</v>
          </cell>
        </row>
        <row r="310">
          <cell r="AY310" t="str">
            <v>PATRICK CHEATLEY</v>
          </cell>
          <cell r="BC310">
            <v>40858</v>
          </cell>
        </row>
        <row r="311">
          <cell r="AY311" t="str">
            <v>PAUL HUMBER</v>
          </cell>
          <cell r="BC311">
            <v>40859</v>
          </cell>
        </row>
        <row r="312">
          <cell r="AY312" t="str">
            <v>PAUL KIEFER</v>
          </cell>
          <cell r="BC312">
            <v>40860</v>
          </cell>
        </row>
        <row r="313">
          <cell r="AY313" t="str">
            <v>PAUL NIXON</v>
          </cell>
          <cell r="BC313">
            <v>40861</v>
          </cell>
        </row>
        <row r="314">
          <cell r="AY314" t="str">
            <v>PAUL WARDELL</v>
          </cell>
          <cell r="BC314">
            <v>40862</v>
          </cell>
        </row>
        <row r="315">
          <cell r="AY315" t="str">
            <v>PETER GOULD</v>
          </cell>
          <cell r="BC315">
            <v>40863</v>
          </cell>
        </row>
        <row r="316">
          <cell r="AY316" t="str">
            <v>PETER HIENG</v>
          </cell>
          <cell r="BC316">
            <v>40864</v>
          </cell>
        </row>
        <row r="317">
          <cell r="AY317" t="str">
            <v>PETER LILLEY</v>
          </cell>
          <cell r="BC317">
            <v>40865</v>
          </cell>
        </row>
        <row r="318">
          <cell r="AY318" t="str">
            <v>PETER MARSON</v>
          </cell>
          <cell r="BC318">
            <v>40866</v>
          </cell>
        </row>
        <row r="319">
          <cell r="AY319" t="str">
            <v>PETER NEUMANN</v>
          </cell>
          <cell r="BC319">
            <v>40867</v>
          </cell>
        </row>
        <row r="320">
          <cell r="AY320" t="str">
            <v>PETER VALLIERES</v>
          </cell>
          <cell r="BC320">
            <v>40868</v>
          </cell>
        </row>
        <row r="321">
          <cell r="AY321" t="str">
            <v>PETER VANDERHOUT</v>
          </cell>
          <cell r="BC321">
            <v>40869</v>
          </cell>
        </row>
        <row r="322">
          <cell r="AY322" t="str">
            <v>PHILIP KWINT</v>
          </cell>
          <cell r="BC322">
            <v>40870</v>
          </cell>
        </row>
        <row r="323">
          <cell r="AY323" t="str">
            <v>PHONGSACK BOUALAVONG</v>
          </cell>
          <cell r="BC323">
            <v>40871</v>
          </cell>
        </row>
        <row r="324">
          <cell r="AY324" t="str">
            <v>RANDY COOMBER</v>
          </cell>
          <cell r="BC324">
            <v>40872</v>
          </cell>
        </row>
        <row r="325">
          <cell r="AY325" t="str">
            <v>RANDY MURRE</v>
          </cell>
          <cell r="BC325">
            <v>40873</v>
          </cell>
        </row>
        <row r="326">
          <cell r="AY326" t="str">
            <v>RANDY WEBB</v>
          </cell>
          <cell r="BC326">
            <v>40874</v>
          </cell>
        </row>
        <row r="327">
          <cell r="AY327" t="str">
            <v>RHONDA VANMEER</v>
          </cell>
          <cell r="BC327">
            <v>40875</v>
          </cell>
        </row>
        <row r="328">
          <cell r="AY328" t="str">
            <v>RICCARDO ZOTTARELLI</v>
          </cell>
          <cell r="BC328">
            <v>40876</v>
          </cell>
        </row>
        <row r="329">
          <cell r="AY329" t="str">
            <v>RICHARD AUDIT</v>
          </cell>
          <cell r="BC329">
            <v>40877</v>
          </cell>
        </row>
        <row r="330">
          <cell r="AY330" t="str">
            <v>RICHARD BASSINDALE</v>
          </cell>
          <cell r="BC330">
            <v>40878</v>
          </cell>
        </row>
        <row r="331">
          <cell r="AY331" t="str">
            <v>RICHARD HALL</v>
          </cell>
          <cell r="BC331">
            <v>40879</v>
          </cell>
        </row>
        <row r="332">
          <cell r="AY332" t="str">
            <v>RICHARD MCBRIDE</v>
          </cell>
          <cell r="BC332">
            <v>40880</v>
          </cell>
        </row>
        <row r="333">
          <cell r="AY333" t="str">
            <v>RICHARD URECH</v>
          </cell>
          <cell r="BC333">
            <v>40881</v>
          </cell>
        </row>
        <row r="334">
          <cell r="AY334" t="str">
            <v>RICK BEEDIE</v>
          </cell>
          <cell r="BC334">
            <v>40882</v>
          </cell>
        </row>
        <row r="335">
          <cell r="AY335" t="str">
            <v>RICKY RAFTER</v>
          </cell>
          <cell r="BC335">
            <v>40883</v>
          </cell>
        </row>
        <row r="336">
          <cell r="AY336" t="str">
            <v>RITA MORRIS</v>
          </cell>
          <cell r="BC336">
            <v>40884</v>
          </cell>
        </row>
        <row r="337">
          <cell r="AY337" t="str">
            <v>ROB CROSSMAN</v>
          </cell>
          <cell r="BC337">
            <v>40885</v>
          </cell>
        </row>
        <row r="338">
          <cell r="AY338" t="str">
            <v>ROB MACINTYRE</v>
          </cell>
          <cell r="BC338">
            <v>40886</v>
          </cell>
        </row>
        <row r="339">
          <cell r="AY339" t="str">
            <v>ROBERT BATES</v>
          </cell>
          <cell r="BC339">
            <v>40887</v>
          </cell>
        </row>
        <row r="340">
          <cell r="AY340" t="str">
            <v>ROBERT BENTLEY</v>
          </cell>
          <cell r="BC340">
            <v>40888</v>
          </cell>
        </row>
        <row r="341">
          <cell r="AY341" t="str">
            <v>ROBERT DUNHAM</v>
          </cell>
          <cell r="BC341">
            <v>40889</v>
          </cell>
        </row>
        <row r="342">
          <cell r="AY342" t="str">
            <v>ROBERT EBBERS</v>
          </cell>
          <cell r="BC342">
            <v>40890</v>
          </cell>
        </row>
        <row r="343">
          <cell r="AY343" t="str">
            <v>ROBERT HAND</v>
          </cell>
          <cell r="BC343">
            <v>40891</v>
          </cell>
        </row>
        <row r="344">
          <cell r="AY344" t="str">
            <v>ROBERT HENSCHEL</v>
          </cell>
          <cell r="BC344">
            <v>40892</v>
          </cell>
        </row>
        <row r="345">
          <cell r="AY345" t="str">
            <v>ROBERT ROHR</v>
          </cell>
          <cell r="BC345">
            <v>40893</v>
          </cell>
        </row>
        <row r="346">
          <cell r="AY346" t="str">
            <v>ROBERT TAYLOR</v>
          </cell>
          <cell r="BC346">
            <v>40894</v>
          </cell>
        </row>
        <row r="347">
          <cell r="AY347" t="str">
            <v>ROMAN KATA</v>
          </cell>
          <cell r="BC347">
            <v>40895</v>
          </cell>
        </row>
        <row r="348">
          <cell r="AY348" t="str">
            <v>ROSS BARBER</v>
          </cell>
          <cell r="BC348">
            <v>40896</v>
          </cell>
        </row>
        <row r="349">
          <cell r="AY349" t="str">
            <v>ROSS FINNIMORE</v>
          </cell>
          <cell r="BC349">
            <v>40897</v>
          </cell>
        </row>
        <row r="350">
          <cell r="AY350" t="str">
            <v>ROY OWEN</v>
          </cell>
          <cell r="BC350">
            <v>40898</v>
          </cell>
        </row>
        <row r="351">
          <cell r="AY351" t="str">
            <v>RUSSELL FISHER</v>
          </cell>
          <cell r="BC351">
            <v>40899</v>
          </cell>
        </row>
        <row r="352">
          <cell r="AY352" t="str">
            <v>SALMAN BAIG</v>
          </cell>
          <cell r="BC352">
            <v>40900</v>
          </cell>
        </row>
        <row r="353">
          <cell r="AY353" t="str">
            <v>SAM DIPASQUALE</v>
          </cell>
          <cell r="BC353">
            <v>40901</v>
          </cell>
        </row>
        <row r="354">
          <cell r="AY354" t="str">
            <v>SAM GENTILE</v>
          </cell>
          <cell r="BC354">
            <v>40902</v>
          </cell>
        </row>
        <row r="355">
          <cell r="AY355" t="str">
            <v>SAMANTHA BURKE</v>
          </cell>
          <cell r="BC355">
            <v>40903</v>
          </cell>
        </row>
        <row r="356">
          <cell r="AY356" t="str">
            <v>SAMANTHA LUNDY</v>
          </cell>
          <cell r="BC356">
            <v>40904</v>
          </cell>
        </row>
        <row r="357">
          <cell r="AY357" t="str">
            <v>SANDRA BELL</v>
          </cell>
          <cell r="BC357">
            <v>40905</v>
          </cell>
        </row>
        <row r="358">
          <cell r="AY358" t="str">
            <v>SARAH HUGHES</v>
          </cell>
          <cell r="BC358">
            <v>40906</v>
          </cell>
        </row>
        <row r="359">
          <cell r="AY359" t="str">
            <v>SCOTT BEAUDRIE</v>
          </cell>
          <cell r="BC359">
            <v>40907</v>
          </cell>
        </row>
        <row r="360">
          <cell r="AY360" t="str">
            <v>SCOTT BIGGS</v>
          </cell>
          <cell r="BC360">
            <v>40908</v>
          </cell>
        </row>
        <row r="361">
          <cell r="AY361" t="str">
            <v>SCOTT BORER</v>
          </cell>
          <cell r="BC361">
            <v>40909</v>
          </cell>
        </row>
        <row r="362">
          <cell r="AY362" t="str">
            <v>SCOTT SUTTON</v>
          </cell>
          <cell r="BC362">
            <v>40910</v>
          </cell>
        </row>
        <row r="363">
          <cell r="AY363" t="str">
            <v>SERGHEI TIMOTIN</v>
          </cell>
          <cell r="BC363">
            <v>40911</v>
          </cell>
        </row>
        <row r="364">
          <cell r="AY364" t="str">
            <v>SHAUN SNOW</v>
          </cell>
          <cell r="BC364">
            <v>40912</v>
          </cell>
        </row>
        <row r="365">
          <cell r="AY365" t="str">
            <v>SHEILA WHITNEY</v>
          </cell>
          <cell r="BC365">
            <v>40913</v>
          </cell>
        </row>
        <row r="366">
          <cell r="AY366" t="str">
            <v>SHELLEY PARKER</v>
          </cell>
          <cell r="BC366">
            <v>40914</v>
          </cell>
        </row>
        <row r="367">
          <cell r="AY367" t="str">
            <v>SHERI OJERO</v>
          </cell>
          <cell r="BC367">
            <v>40915</v>
          </cell>
        </row>
        <row r="368">
          <cell r="AY368" t="str">
            <v>SHERRI SHWEIHAT</v>
          </cell>
          <cell r="BC368">
            <v>40916</v>
          </cell>
        </row>
        <row r="369">
          <cell r="AY369" t="str">
            <v>SOKUNTHAI TOB</v>
          </cell>
          <cell r="BC369">
            <v>40917</v>
          </cell>
        </row>
        <row r="370">
          <cell r="AY370" t="str">
            <v>STANLEY COULTER</v>
          </cell>
          <cell r="BC370">
            <v>40918</v>
          </cell>
        </row>
        <row r="371">
          <cell r="AY371" t="str">
            <v>STEPHEN LARWOOD</v>
          </cell>
          <cell r="BC371">
            <v>40919</v>
          </cell>
        </row>
        <row r="372">
          <cell r="AY372" t="str">
            <v>STEVE ABRAMOVICH</v>
          </cell>
          <cell r="BC372">
            <v>40920</v>
          </cell>
        </row>
        <row r="373">
          <cell r="AY373" t="str">
            <v>STEVE STRUGAR</v>
          </cell>
          <cell r="BC373">
            <v>40921</v>
          </cell>
        </row>
        <row r="374">
          <cell r="AY374" t="str">
            <v>STEVEN ROBSON</v>
          </cell>
          <cell r="BC374">
            <v>40922</v>
          </cell>
        </row>
        <row r="375">
          <cell r="AY375" t="str">
            <v>STEVEN TEW</v>
          </cell>
          <cell r="BC375">
            <v>40923</v>
          </cell>
        </row>
        <row r="376">
          <cell r="AY376" t="str">
            <v>SUDHA MARTHI</v>
          </cell>
          <cell r="BC376">
            <v>40924</v>
          </cell>
        </row>
        <row r="377">
          <cell r="AY377" t="str">
            <v>SUE STANGRET</v>
          </cell>
          <cell r="BC377">
            <v>40925</v>
          </cell>
        </row>
        <row r="378">
          <cell r="AY378" t="str">
            <v>SUNIL BECHARBHAI</v>
          </cell>
          <cell r="BC378">
            <v>40926</v>
          </cell>
        </row>
        <row r="379">
          <cell r="AY379" t="str">
            <v>SUSAN SPEZIALE</v>
          </cell>
          <cell r="BC379">
            <v>40927</v>
          </cell>
        </row>
        <row r="380">
          <cell r="AY380" t="str">
            <v>TARA WANSEL</v>
          </cell>
          <cell r="BC380">
            <v>40928</v>
          </cell>
        </row>
        <row r="381">
          <cell r="AY381" t="str">
            <v>TAYLOR ARKINSON</v>
          </cell>
          <cell r="BC381">
            <v>40929</v>
          </cell>
        </row>
        <row r="382">
          <cell r="AY382" t="str">
            <v>TEJ KARUPEN</v>
          </cell>
          <cell r="BC382">
            <v>40930</v>
          </cell>
        </row>
        <row r="383">
          <cell r="AY383" t="str">
            <v>TERRILEA PITTON</v>
          </cell>
          <cell r="BC383">
            <v>40931</v>
          </cell>
        </row>
        <row r="384">
          <cell r="AY384" t="str">
            <v>TERRY RYAN</v>
          </cell>
          <cell r="BC384">
            <v>40932</v>
          </cell>
        </row>
        <row r="385">
          <cell r="AY385" t="str">
            <v>THERESA JONES</v>
          </cell>
          <cell r="BC385">
            <v>40933</v>
          </cell>
        </row>
        <row r="386">
          <cell r="AY386" t="str">
            <v>TIFFANY GOUPIL</v>
          </cell>
          <cell r="BC386">
            <v>40934</v>
          </cell>
        </row>
        <row r="387">
          <cell r="AY387" t="str">
            <v>TIMOTHY CALLAGHAN</v>
          </cell>
          <cell r="BC387">
            <v>40935</v>
          </cell>
        </row>
        <row r="388">
          <cell r="AY388" t="str">
            <v>TODD DAIGLE</v>
          </cell>
          <cell r="BC388">
            <v>40936</v>
          </cell>
        </row>
        <row r="389">
          <cell r="AY389" t="str">
            <v>TONY IERACE</v>
          </cell>
          <cell r="BC389">
            <v>40937</v>
          </cell>
        </row>
        <row r="390">
          <cell r="AY390" t="str">
            <v>TREVOR HEWITSON</v>
          </cell>
          <cell r="BC390">
            <v>40938</v>
          </cell>
        </row>
        <row r="391">
          <cell r="AY391" t="str">
            <v>TROY SHEELER</v>
          </cell>
          <cell r="BC391">
            <v>40939</v>
          </cell>
        </row>
        <row r="392">
          <cell r="AY392" t="str">
            <v>TYLER ANDERSON</v>
          </cell>
          <cell r="BC392">
            <v>40940</v>
          </cell>
        </row>
        <row r="393">
          <cell r="AY393" t="str">
            <v>ULKU OREN</v>
          </cell>
          <cell r="BC393">
            <v>40941</v>
          </cell>
        </row>
        <row r="394">
          <cell r="AY394" t="str">
            <v>VALERIE MCKENNA</v>
          </cell>
          <cell r="BC394">
            <v>40942</v>
          </cell>
        </row>
        <row r="395">
          <cell r="AY395" t="str">
            <v>WALTER HAVEMAN</v>
          </cell>
          <cell r="BC395">
            <v>40943</v>
          </cell>
        </row>
        <row r="396">
          <cell r="AY396" t="str">
            <v>WILLIAM JOHNSON</v>
          </cell>
          <cell r="BC396">
            <v>40944</v>
          </cell>
        </row>
        <row r="397">
          <cell r="AY397" t="str">
            <v>WILSON LI</v>
          </cell>
          <cell r="BC397">
            <v>40945</v>
          </cell>
        </row>
        <row r="398">
          <cell r="AY398" t="str">
            <v>ZORAN DABIC</v>
          </cell>
          <cell r="BC398">
            <v>40946</v>
          </cell>
        </row>
        <row r="399">
          <cell r="BC399">
            <v>40947</v>
          </cell>
        </row>
        <row r="400">
          <cell r="BC400">
            <v>40948</v>
          </cell>
        </row>
        <row r="401">
          <cell r="BC401">
            <v>40949</v>
          </cell>
        </row>
        <row r="402">
          <cell r="BC402">
            <v>40950</v>
          </cell>
        </row>
        <row r="403">
          <cell r="BC403">
            <v>40951</v>
          </cell>
        </row>
        <row r="404">
          <cell r="BC404">
            <v>40952</v>
          </cell>
        </row>
        <row r="405">
          <cell r="BC405">
            <v>40953</v>
          </cell>
        </row>
        <row r="406">
          <cell r="BC406">
            <v>40954</v>
          </cell>
        </row>
        <row r="407">
          <cell r="BC407">
            <v>40955</v>
          </cell>
        </row>
        <row r="408">
          <cell r="BC408">
            <v>40956</v>
          </cell>
        </row>
        <row r="409">
          <cell r="BC409">
            <v>40957</v>
          </cell>
        </row>
        <row r="410">
          <cell r="BC410">
            <v>40958</v>
          </cell>
        </row>
        <row r="411">
          <cell r="BC411">
            <v>40959</v>
          </cell>
        </row>
        <row r="412">
          <cell r="BC412">
            <v>40960</v>
          </cell>
        </row>
        <row r="413">
          <cell r="BC413">
            <v>40961</v>
          </cell>
        </row>
        <row r="414">
          <cell r="BC414">
            <v>40962</v>
          </cell>
        </row>
        <row r="415">
          <cell r="BC415">
            <v>40963</v>
          </cell>
        </row>
        <row r="416">
          <cell r="BC416">
            <v>40964</v>
          </cell>
        </row>
        <row r="417">
          <cell r="BC417">
            <v>40965</v>
          </cell>
        </row>
        <row r="418">
          <cell r="BC418">
            <v>40966</v>
          </cell>
        </row>
        <row r="419">
          <cell r="BC419">
            <v>40967</v>
          </cell>
        </row>
        <row r="420">
          <cell r="BC420">
            <v>40968</v>
          </cell>
        </row>
        <row r="421">
          <cell r="BC421">
            <v>40969</v>
          </cell>
        </row>
        <row r="422">
          <cell r="BC422">
            <v>40970</v>
          </cell>
        </row>
        <row r="423">
          <cell r="BC423">
            <v>40971</v>
          </cell>
        </row>
        <row r="424">
          <cell r="BC424">
            <v>40972</v>
          </cell>
        </row>
        <row r="425">
          <cell r="BC425">
            <v>40973</v>
          </cell>
        </row>
        <row r="426">
          <cell r="BC426">
            <v>40974</v>
          </cell>
        </row>
        <row r="427">
          <cell r="BC427">
            <v>40975</v>
          </cell>
        </row>
        <row r="428">
          <cell r="BC428">
            <v>40976</v>
          </cell>
        </row>
        <row r="429">
          <cell r="BC429">
            <v>40977</v>
          </cell>
        </row>
        <row r="430">
          <cell r="BC430">
            <v>40978</v>
          </cell>
        </row>
        <row r="431">
          <cell r="BC431">
            <v>40979</v>
          </cell>
        </row>
        <row r="432">
          <cell r="BC432">
            <v>40980</v>
          </cell>
        </row>
        <row r="433">
          <cell r="BC433">
            <v>40981</v>
          </cell>
        </row>
        <row r="434">
          <cell r="BC434">
            <v>40982</v>
          </cell>
        </row>
        <row r="435">
          <cell r="BC435">
            <v>40983</v>
          </cell>
        </row>
        <row r="436">
          <cell r="BC436">
            <v>40984</v>
          </cell>
        </row>
        <row r="437">
          <cell r="BC437">
            <v>40985</v>
          </cell>
        </row>
        <row r="438">
          <cell r="BC438">
            <v>40986</v>
          </cell>
        </row>
        <row r="439">
          <cell r="BC439">
            <v>40987</v>
          </cell>
        </row>
        <row r="440">
          <cell r="BC440">
            <v>40988</v>
          </cell>
        </row>
        <row r="441">
          <cell r="BC441">
            <v>40989</v>
          </cell>
        </row>
        <row r="442">
          <cell r="BC442">
            <v>40990</v>
          </cell>
        </row>
        <row r="443">
          <cell r="BC443">
            <v>40991</v>
          </cell>
        </row>
        <row r="444">
          <cell r="BC444">
            <v>40992</v>
          </cell>
        </row>
        <row r="445">
          <cell r="BC445">
            <v>40993</v>
          </cell>
        </row>
        <row r="446">
          <cell r="BC446">
            <v>40994</v>
          </cell>
        </row>
        <row r="447">
          <cell r="BC447">
            <v>40995</v>
          </cell>
        </row>
        <row r="448">
          <cell r="BC448">
            <v>40996</v>
          </cell>
        </row>
        <row r="449">
          <cell r="BC449">
            <v>40997</v>
          </cell>
        </row>
        <row r="450">
          <cell r="BC450">
            <v>40998</v>
          </cell>
        </row>
        <row r="451">
          <cell r="BC451">
            <v>40999</v>
          </cell>
        </row>
        <row r="452">
          <cell r="BC452">
            <v>41000</v>
          </cell>
        </row>
        <row r="453">
          <cell r="BC453">
            <v>41001</v>
          </cell>
        </row>
        <row r="454">
          <cell r="BC454">
            <v>41002</v>
          </cell>
        </row>
        <row r="455">
          <cell r="BC455">
            <v>41003</v>
          </cell>
        </row>
        <row r="456">
          <cell r="BC456">
            <v>41004</v>
          </cell>
        </row>
        <row r="457">
          <cell r="BC457">
            <v>41005</v>
          </cell>
        </row>
        <row r="458">
          <cell r="BC458">
            <v>41006</v>
          </cell>
        </row>
        <row r="459">
          <cell r="BC459">
            <v>41007</v>
          </cell>
        </row>
        <row r="460">
          <cell r="BC460">
            <v>41008</v>
          </cell>
        </row>
        <row r="461">
          <cell r="BC461">
            <v>41009</v>
          </cell>
        </row>
        <row r="462">
          <cell r="BC462">
            <v>41010</v>
          </cell>
        </row>
        <row r="463">
          <cell r="BC463">
            <v>41011</v>
          </cell>
        </row>
        <row r="464">
          <cell r="BC464">
            <v>41012</v>
          </cell>
        </row>
        <row r="465">
          <cell r="BC465">
            <v>41013</v>
          </cell>
        </row>
        <row r="466">
          <cell r="BC466">
            <v>41014</v>
          </cell>
        </row>
        <row r="467">
          <cell r="BC467">
            <v>41015</v>
          </cell>
        </row>
        <row r="468">
          <cell r="BC468">
            <v>41016</v>
          </cell>
        </row>
        <row r="469">
          <cell r="BC469">
            <v>41017</v>
          </cell>
        </row>
        <row r="470">
          <cell r="BC470">
            <v>41018</v>
          </cell>
        </row>
        <row r="471">
          <cell r="BC471">
            <v>41019</v>
          </cell>
        </row>
        <row r="472">
          <cell r="BC472">
            <v>41020</v>
          </cell>
        </row>
        <row r="473">
          <cell r="BC473">
            <v>41021</v>
          </cell>
        </row>
        <row r="474">
          <cell r="BC474">
            <v>41022</v>
          </cell>
        </row>
        <row r="475">
          <cell r="BC475">
            <v>41023</v>
          </cell>
        </row>
        <row r="476">
          <cell r="BC476">
            <v>41024</v>
          </cell>
        </row>
        <row r="477">
          <cell r="BC477">
            <v>41025</v>
          </cell>
        </row>
        <row r="478">
          <cell r="BC478">
            <v>41026</v>
          </cell>
        </row>
        <row r="479">
          <cell r="BC479">
            <v>41027</v>
          </cell>
        </row>
        <row r="480">
          <cell r="BC480">
            <v>41028</v>
          </cell>
        </row>
        <row r="481">
          <cell r="BC481">
            <v>41029</v>
          </cell>
        </row>
        <row r="482">
          <cell r="BC482">
            <v>41030</v>
          </cell>
        </row>
        <row r="483">
          <cell r="BC483">
            <v>41031</v>
          </cell>
        </row>
        <row r="484">
          <cell r="BC484">
            <v>41032</v>
          </cell>
        </row>
        <row r="485">
          <cell r="BC485">
            <v>41033</v>
          </cell>
        </row>
        <row r="486">
          <cell r="BC486">
            <v>41034</v>
          </cell>
        </row>
        <row r="487">
          <cell r="BC487">
            <v>41035</v>
          </cell>
        </row>
        <row r="488">
          <cell r="BC488">
            <v>41036</v>
          </cell>
        </row>
        <row r="489">
          <cell r="BC489">
            <v>41037</v>
          </cell>
        </row>
        <row r="490">
          <cell r="BC490">
            <v>41038</v>
          </cell>
        </row>
        <row r="491">
          <cell r="BC491">
            <v>41039</v>
          </cell>
        </row>
        <row r="492">
          <cell r="BC492">
            <v>41040</v>
          </cell>
        </row>
        <row r="493">
          <cell r="BC493">
            <v>41041</v>
          </cell>
        </row>
        <row r="494">
          <cell r="BC494">
            <v>41042</v>
          </cell>
        </row>
        <row r="495">
          <cell r="BC495">
            <v>41043</v>
          </cell>
        </row>
        <row r="496">
          <cell r="BC496">
            <v>41044</v>
          </cell>
        </row>
        <row r="497">
          <cell r="BC497">
            <v>41045</v>
          </cell>
        </row>
        <row r="498">
          <cell r="BC498">
            <v>41046</v>
          </cell>
        </row>
        <row r="499">
          <cell r="BC499">
            <v>41047</v>
          </cell>
        </row>
        <row r="500">
          <cell r="BC500">
            <v>41048</v>
          </cell>
        </row>
        <row r="501">
          <cell r="BC501">
            <v>41049</v>
          </cell>
        </row>
        <row r="502">
          <cell r="BC502">
            <v>41050</v>
          </cell>
        </row>
        <row r="503">
          <cell r="BC503">
            <v>41051</v>
          </cell>
        </row>
        <row r="504">
          <cell r="BC504">
            <v>41052</v>
          </cell>
        </row>
        <row r="505">
          <cell r="BC505">
            <v>41053</v>
          </cell>
        </row>
        <row r="506">
          <cell r="BC506">
            <v>41054</v>
          </cell>
        </row>
        <row r="507">
          <cell r="BC507">
            <v>41055</v>
          </cell>
        </row>
        <row r="508">
          <cell r="BC508">
            <v>41056</v>
          </cell>
        </row>
        <row r="509">
          <cell r="BC509">
            <v>41057</v>
          </cell>
        </row>
        <row r="510">
          <cell r="BC510">
            <v>41058</v>
          </cell>
        </row>
        <row r="511">
          <cell r="BC511">
            <v>41059</v>
          </cell>
        </row>
        <row r="512">
          <cell r="BC512">
            <v>41060</v>
          </cell>
        </row>
        <row r="513">
          <cell r="BC513">
            <v>41061</v>
          </cell>
        </row>
        <row r="514">
          <cell r="BC514">
            <v>41062</v>
          </cell>
        </row>
        <row r="515">
          <cell r="BC515">
            <v>41063</v>
          </cell>
        </row>
        <row r="516">
          <cell r="BC516">
            <v>41064</v>
          </cell>
        </row>
        <row r="517">
          <cell r="BC517">
            <v>41065</v>
          </cell>
        </row>
        <row r="518">
          <cell r="BC518">
            <v>41066</v>
          </cell>
        </row>
        <row r="519">
          <cell r="BC519">
            <v>41067</v>
          </cell>
        </row>
        <row r="520">
          <cell r="BC520">
            <v>41068</v>
          </cell>
        </row>
        <row r="521">
          <cell r="BC521">
            <v>41069</v>
          </cell>
        </row>
        <row r="522">
          <cell r="BC522">
            <v>41070</v>
          </cell>
        </row>
        <row r="523">
          <cell r="BC523">
            <v>41071</v>
          </cell>
        </row>
        <row r="524">
          <cell r="BC524">
            <v>41072</v>
          </cell>
        </row>
        <row r="525">
          <cell r="BC525">
            <v>41073</v>
          </cell>
        </row>
        <row r="526">
          <cell r="BC526">
            <v>41074</v>
          </cell>
        </row>
        <row r="527">
          <cell r="BC527">
            <v>41075</v>
          </cell>
        </row>
        <row r="528">
          <cell r="BC528">
            <v>41076</v>
          </cell>
        </row>
        <row r="529">
          <cell r="BC529">
            <v>41077</v>
          </cell>
        </row>
        <row r="530">
          <cell r="BC530">
            <v>41078</v>
          </cell>
        </row>
        <row r="531">
          <cell r="BC531">
            <v>41079</v>
          </cell>
        </row>
        <row r="532">
          <cell r="BC532">
            <v>41080</v>
          </cell>
        </row>
        <row r="533">
          <cell r="BC533">
            <v>41081</v>
          </cell>
        </row>
        <row r="534">
          <cell r="BC534">
            <v>41082</v>
          </cell>
        </row>
        <row r="535">
          <cell r="BC535">
            <v>41083</v>
          </cell>
        </row>
        <row r="536">
          <cell r="BC536">
            <v>41084</v>
          </cell>
        </row>
        <row r="537">
          <cell r="BC537">
            <v>41085</v>
          </cell>
        </row>
        <row r="538">
          <cell r="BC538">
            <v>41086</v>
          </cell>
        </row>
        <row r="539">
          <cell r="BC539">
            <v>41087</v>
          </cell>
        </row>
        <row r="540">
          <cell r="BC540">
            <v>41088</v>
          </cell>
        </row>
        <row r="541">
          <cell r="BC541">
            <v>41089</v>
          </cell>
        </row>
        <row r="542">
          <cell r="BC542">
            <v>41090</v>
          </cell>
        </row>
        <row r="543">
          <cell r="BC543">
            <v>41091</v>
          </cell>
        </row>
        <row r="544">
          <cell r="BC544">
            <v>41092</v>
          </cell>
        </row>
        <row r="545">
          <cell r="BC545">
            <v>41093</v>
          </cell>
        </row>
        <row r="546">
          <cell r="BC546">
            <v>41094</v>
          </cell>
        </row>
        <row r="547">
          <cell r="BC547">
            <v>41095</v>
          </cell>
        </row>
        <row r="548">
          <cell r="BC548">
            <v>41096</v>
          </cell>
        </row>
        <row r="549">
          <cell r="BC549">
            <v>41097</v>
          </cell>
        </row>
        <row r="550">
          <cell r="BC550">
            <v>41098</v>
          </cell>
        </row>
        <row r="551">
          <cell r="BC551">
            <v>41099</v>
          </cell>
        </row>
        <row r="552">
          <cell r="BC552">
            <v>41100</v>
          </cell>
        </row>
        <row r="553">
          <cell r="BC553">
            <v>41101</v>
          </cell>
        </row>
        <row r="554">
          <cell r="BC554">
            <v>41102</v>
          </cell>
        </row>
        <row r="555">
          <cell r="BC555">
            <v>41103</v>
          </cell>
        </row>
        <row r="556">
          <cell r="BC556">
            <v>41104</v>
          </cell>
        </row>
        <row r="557">
          <cell r="BC557">
            <v>41105</v>
          </cell>
        </row>
        <row r="558">
          <cell r="BC558">
            <v>41106</v>
          </cell>
        </row>
        <row r="559">
          <cell r="BC559">
            <v>41107</v>
          </cell>
        </row>
        <row r="560">
          <cell r="BC560">
            <v>41108</v>
          </cell>
        </row>
        <row r="561">
          <cell r="BC561">
            <v>41109</v>
          </cell>
        </row>
        <row r="562">
          <cell r="BC562">
            <v>41110</v>
          </cell>
        </row>
        <row r="563">
          <cell r="BC563">
            <v>41111</v>
          </cell>
        </row>
        <row r="564">
          <cell r="BC564">
            <v>41112</v>
          </cell>
        </row>
        <row r="565">
          <cell r="BC565">
            <v>41113</v>
          </cell>
        </row>
        <row r="566">
          <cell r="BC566">
            <v>41114</v>
          </cell>
        </row>
        <row r="567">
          <cell r="BC567">
            <v>41115</v>
          </cell>
        </row>
        <row r="568">
          <cell r="BC568">
            <v>41116</v>
          </cell>
        </row>
        <row r="569">
          <cell r="BC569">
            <v>41117</v>
          </cell>
        </row>
        <row r="570">
          <cell r="BC570">
            <v>41118</v>
          </cell>
        </row>
        <row r="571">
          <cell r="BC571">
            <v>41119</v>
          </cell>
        </row>
        <row r="572">
          <cell r="BC572">
            <v>41120</v>
          </cell>
        </row>
        <row r="573">
          <cell r="BC573">
            <v>41121</v>
          </cell>
        </row>
        <row r="574">
          <cell r="BC574">
            <v>41122</v>
          </cell>
        </row>
        <row r="575">
          <cell r="BC575">
            <v>41123</v>
          </cell>
        </row>
        <row r="576">
          <cell r="BC576">
            <v>41124</v>
          </cell>
        </row>
        <row r="577">
          <cell r="BC577">
            <v>41125</v>
          </cell>
        </row>
        <row r="578">
          <cell r="BC578">
            <v>41126</v>
          </cell>
        </row>
        <row r="579">
          <cell r="BC579">
            <v>41127</v>
          </cell>
        </row>
        <row r="580">
          <cell r="BC580">
            <v>41128</v>
          </cell>
        </row>
        <row r="581">
          <cell r="BC581">
            <v>41129</v>
          </cell>
        </row>
        <row r="582">
          <cell r="BC582">
            <v>41130</v>
          </cell>
        </row>
        <row r="583">
          <cell r="BC583">
            <v>41131</v>
          </cell>
        </row>
        <row r="584">
          <cell r="BC584">
            <v>41132</v>
          </cell>
        </row>
        <row r="585">
          <cell r="BC585">
            <v>41133</v>
          </cell>
        </row>
        <row r="586">
          <cell r="BC586">
            <v>41134</v>
          </cell>
        </row>
        <row r="587">
          <cell r="BC587">
            <v>41135</v>
          </cell>
        </row>
        <row r="588">
          <cell r="BC588">
            <v>41136</v>
          </cell>
        </row>
        <row r="589">
          <cell r="BC589">
            <v>41137</v>
          </cell>
        </row>
        <row r="590">
          <cell r="BC590">
            <v>41138</v>
          </cell>
        </row>
        <row r="591">
          <cell r="BC591">
            <v>41139</v>
          </cell>
        </row>
        <row r="592">
          <cell r="BC592">
            <v>41140</v>
          </cell>
        </row>
        <row r="593">
          <cell r="BC593">
            <v>41141</v>
          </cell>
        </row>
        <row r="594">
          <cell r="BC594">
            <v>41142</v>
          </cell>
        </row>
        <row r="595">
          <cell r="BC595">
            <v>41143</v>
          </cell>
        </row>
        <row r="596">
          <cell r="BC596">
            <v>41144</v>
          </cell>
        </row>
        <row r="597">
          <cell r="BC597">
            <v>41145</v>
          </cell>
        </row>
        <row r="598">
          <cell r="BC598">
            <v>41146</v>
          </cell>
        </row>
        <row r="599">
          <cell r="BC599">
            <v>41147</v>
          </cell>
        </row>
        <row r="600">
          <cell r="BC600">
            <v>41148</v>
          </cell>
        </row>
        <row r="601">
          <cell r="BC601">
            <v>41149</v>
          </cell>
        </row>
        <row r="602">
          <cell r="BC602">
            <v>41150</v>
          </cell>
        </row>
        <row r="603">
          <cell r="BC603">
            <v>41151</v>
          </cell>
        </row>
        <row r="604">
          <cell r="BC604">
            <v>41152</v>
          </cell>
        </row>
        <row r="605">
          <cell r="BC605">
            <v>41153</v>
          </cell>
        </row>
        <row r="606">
          <cell r="BC606">
            <v>41154</v>
          </cell>
        </row>
        <row r="607">
          <cell r="BC607">
            <v>41155</v>
          </cell>
        </row>
        <row r="608">
          <cell r="BC608">
            <v>41156</v>
          </cell>
        </row>
        <row r="609">
          <cell r="BC609">
            <v>41157</v>
          </cell>
        </row>
        <row r="610">
          <cell r="BC610">
            <v>41158</v>
          </cell>
        </row>
        <row r="611">
          <cell r="BC611">
            <v>41159</v>
          </cell>
        </row>
        <row r="612">
          <cell r="BC612">
            <v>41160</v>
          </cell>
        </row>
        <row r="613">
          <cell r="BC613">
            <v>41161</v>
          </cell>
        </row>
        <row r="614">
          <cell r="BC614">
            <v>41162</v>
          </cell>
        </row>
        <row r="615">
          <cell r="BC615">
            <v>41163</v>
          </cell>
        </row>
        <row r="616">
          <cell r="BC616">
            <v>41164</v>
          </cell>
        </row>
        <row r="617">
          <cell r="BC617">
            <v>41165</v>
          </cell>
        </row>
        <row r="618">
          <cell r="BC618">
            <v>41166</v>
          </cell>
        </row>
        <row r="619">
          <cell r="BC619">
            <v>41167</v>
          </cell>
        </row>
        <row r="620">
          <cell r="BC620">
            <v>41168</v>
          </cell>
        </row>
        <row r="621">
          <cell r="BC621">
            <v>41169</v>
          </cell>
        </row>
        <row r="622">
          <cell r="BC622">
            <v>41170</v>
          </cell>
        </row>
        <row r="623">
          <cell r="BC623">
            <v>41171</v>
          </cell>
        </row>
        <row r="624">
          <cell r="BC624">
            <v>41172</v>
          </cell>
        </row>
        <row r="625">
          <cell r="BC625">
            <v>41173</v>
          </cell>
        </row>
        <row r="626">
          <cell r="BC626">
            <v>41174</v>
          </cell>
        </row>
        <row r="627">
          <cell r="BC627">
            <v>41175</v>
          </cell>
        </row>
        <row r="628">
          <cell r="BC628">
            <v>41176</v>
          </cell>
        </row>
        <row r="629">
          <cell r="BC629">
            <v>41177</v>
          </cell>
        </row>
        <row r="630">
          <cell r="BC630">
            <v>41178</v>
          </cell>
        </row>
        <row r="631">
          <cell r="BC631">
            <v>41179</v>
          </cell>
        </row>
        <row r="632">
          <cell r="BC632">
            <v>41180</v>
          </cell>
        </row>
        <row r="633">
          <cell r="BC633">
            <v>41181</v>
          </cell>
        </row>
        <row r="634">
          <cell r="BC634">
            <v>41182</v>
          </cell>
        </row>
        <row r="635">
          <cell r="BC635">
            <v>41183</v>
          </cell>
        </row>
        <row r="636">
          <cell r="BC636">
            <v>41184</v>
          </cell>
        </row>
        <row r="637">
          <cell r="BC637">
            <v>41185</v>
          </cell>
        </row>
        <row r="638">
          <cell r="BC638">
            <v>41186</v>
          </cell>
        </row>
        <row r="639">
          <cell r="BC639">
            <v>41187</v>
          </cell>
        </row>
        <row r="640">
          <cell r="BC640">
            <v>41188</v>
          </cell>
        </row>
        <row r="641">
          <cell r="BC641">
            <v>41189</v>
          </cell>
        </row>
        <row r="642">
          <cell r="BC642">
            <v>41190</v>
          </cell>
        </row>
        <row r="643">
          <cell r="BC643">
            <v>41191</v>
          </cell>
        </row>
        <row r="644">
          <cell r="BC644">
            <v>41192</v>
          </cell>
        </row>
        <row r="645">
          <cell r="BC645">
            <v>41193</v>
          </cell>
        </row>
        <row r="646">
          <cell r="BC646">
            <v>41194</v>
          </cell>
        </row>
        <row r="647">
          <cell r="BC647">
            <v>41195</v>
          </cell>
        </row>
        <row r="648">
          <cell r="BC648">
            <v>41196</v>
          </cell>
        </row>
        <row r="649">
          <cell r="BC649">
            <v>41197</v>
          </cell>
        </row>
        <row r="650">
          <cell r="BC650">
            <v>41198</v>
          </cell>
        </row>
        <row r="651">
          <cell r="BC651">
            <v>41199</v>
          </cell>
        </row>
        <row r="652">
          <cell r="BC652">
            <v>41200</v>
          </cell>
        </row>
        <row r="653">
          <cell r="BC653">
            <v>41201</v>
          </cell>
        </row>
        <row r="654">
          <cell r="BC654">
            <v>41202</v>
          </cell>
        </row>
        <row r="655">
          <cell r="BC655">
            <v>41203</v>
          </cell>
        </row>
        <row r="656">
          <cell r="BC656">
            <v>41204</v>
          </cell>
        </row>
        <row r="657">
          <cell r="BC657">
            <v>41205</v>
          </cell>
        </row>
        <row r="658">
          <cell r="BC658">
            <v>41206</v>
          </cell>
        </row>
        <row r="659">
          <cell r="BC659">
            <v>41207</v>
          </cell>
        </row>
        <row r="660">
          <cell r="BC660">
            <v>41208</v>
          </cell>
        </row>
        <row r="661">
          <cell r="BC661">
            <v>41209</v>
          </cell>
        </row>
        <row r="662">
          <cell r="BC662">
            <v>41210</v>
          </cell>
        </row>
        <row r="663">
          <cell r="BC663">
            <v>41211</v>
          </cell>
        </row>
        <row r="664">
          <cell r="BC664">
            <v>41212</v>
          </cell>
        </row>
        <row r="665">
          <cell r="BC665">
            <v>41213</v>
          </cell>
        </row>
        <row r="666">
          <cell r="BC666">
            <v>41214</v>
          </cell>
        </row>
        <row r="667">
          <cell r="BC667">
            <v>41215</v>
          </cell>
        </row>
        <row r="668">
          <cell r="BC668">
            <v>41216</v>
          </cell>
        </row>
        <row r="669">
          <cell r="BC669">
            <v>41217</v>
          </cell>
        </row>
        <row r="670">
          <cell r="BC670">
            <v>41218</v>
          </cell>
        </row>
        <row r="671">
          <cell r="BC671">
            <v>41219</v>
          </cell>
        </row>
        <row r="672">
          <cell r="BC672">
            <v>41220</v>
          </cell>
        </row>
        <row r="673">
          <cell r="BC673">
            <v>41221</v>
          </cell>
        </row>
        <row r="674">
          <cell r="BC674">
            <v>41222</v>
          </cell>
        </row>
        <row r="675">
          <cell r="BC675">
            <v>41223</v>
          </cell>
        </row>
        <row r="676">
          <cell r="BC676">
            <v>41224</v>
          </cell>
        </row>
        <row r="677">
          <cell r="BC677">
            <v>41225</v>
          </cell>
        </row>
        <row r="678">
          <cell r="BC678">
            <v>41226</v>
          </cell>
        </row>
        <row r="679">
          <cell r="BC679">
            <v>41227</v>
          </cell>
        </row>
        <row r="680">
          <cell r="BC680">
            <v>41228</v>
          </cell>
        </row>
        <row r="681">
          <cell r="BC681">
            <v>41229</v>
          </cell>
        </row>
        <row r="682">
          <cell r="BC682">
            <v>41230</v>
          </cell>
        </row>
        <row r="683">
          <cell r="BC683">
            <v>41231</v>
          </cell>
        </row>
        <row r="684">
          <cell r="BC684">
            <v>41232</v>
          </cell>
        </row>
        <row r="685">
          <cell r="BC685">
            <v>41233</v>
          </cell>
        </row>
        <row r="686">
          <cell r="BC686">
            <v>41234</v>
          </cell>
        </row>
        <row r="687">
          <cell r="BC687">
            <v>41235</v>
          </cell>
        </row>
        <row r="688">
          <cell r="BC688">
            <v>41236</v>
          </cell>
        </row>
        <row r="689">
          <cell r="BC689">
            <v>41237</v>
          </cell>
        </row>
        <row r="690">
          <cell r="BC690">
            <v>41238</v>
          </cell>
        </row>
        <row r="691">
          <cell r="BC691">
            <v>41239</v>
          </cell>
        </row>
        <row r="692">
          <cell r="BC692">
            <v>41240</v>
          </cell>
        </row>
        <row r="693">
          <cell r="BC693">
            <v>41241</v>
          </cell>
        </row>
        <row r="694">
          <cell r="BC694">
            <v>41242</v>
          </cell>
        </row>
        <row r="695">
          <cell r="BC695">
            <v>41243</v>
          </cell>
        </row>
        <row r="696">
          <cell r="BC696">
            <v>41244</v>
          </cell>
        </row>
        <row r="697">
          <cell r="BC697">
            <v>41245</v>
          </cell>
        </row>
        <row r="698">
          <cell r="BC698">
            <v>41246</v>
          </cell>
        </row>
        <row r="699">
          <cell r="BC699">
            <v>41247</v>
          </cell>
        </row>
        <row r="700">
          <cell r="BC700">
            <v>41248</v>
          </cell>
        </row>
        <row r="701">
          <cell r="BC701">
            <v>41249</v>
          </cell>
        </row>
        <row r="702">
          <cell r="BC702">
            <v>41250</v>
          </cell>
        </row>
        <row r="703">
          <cell r="BC703">
            <v>41251</v>
          </cell>
        </row>
        <row r="704">
          <cell r="BC704">
            <v>41252</v>
          </cell>
        </row>
        <row r="705">
          <cell r="BC705">
            <v>41253</v>
          </cell>
        </row>
        <row r="706">
          <cell r="BC706">
            <v>41254</v>
          </cell>
        </row>
        <row r="707">
          <cell r="BC707">
            <v>41255</v>
          </cell>
        </row>
        <row r="708">
          <cell r="BC708">
            <v>41256</v>
          </cell>
        </row>
        <row r="709">
          <cell r="BC709">
            <v>41257</v>
          </cell>
        </row>
        <row r="710">
          <cell r="BC710">
            <v>41258</v>
          </cell>
        </row>
        <row r="711">
          <cell r="BC711">
            <v>41259</v>
          </cell>
        </row>
        <row r="712">
          <cell r="BC712">
            <v>41260</v>
          </cell>
        </row>
        <row r="713">
          <cell r="BC713">
            <v>41261</v>
          </cell>
        </row>
        <row r="714">
          <cell r="BC714">
            <v>41262</v>
          </cell>
        </row>
        <row r="715">
          <cell r="BC715">
            <v>41263</v>
          </cell>
        </row>
        <row r="716">
          <cell r="BC716">
            <v>41264</v>
          </cell>
        </row>
        <row r="717">
          <cell r="BC717">
            <v>41265</v>
          </cell>
        </row>
        <row r="718">
          <cell r="BC718">
            <v>41266</v>
          </cell>
        </row>
        <row r="719">
          <cell r="BC719">
            <v>41267</v>
          </cell>
        </row>
        <row r="720">
          <cell r="BC720">
            <v>41268</v>
          </cell>
        </row>
        <row r="721">
          <cell r="BC721">
            <v>41269</v>
          </cell>
        </row>
        <row r="722">
          <cell r="BC722">
            <v>41270</v>
          </cell>
        </row>
        <row r="723">
          <cell r="BC723">
            <v>41271</v>
          </cell>
        </row>
        <row r="724">
          <cell r="BC724">
            <v>41272</v>
          </cell>
        </row>
        <row r="725">
          <cell r="BC725">
            <v>41273</v>
          </cell>
        </row>
        <row r="726">
          <cell r="BC726">
            <v>41274</v>
          </cell>
        </row>
        <row r="727">
          <cell r="BC727">
            <v>41275</v>
          </cell>
        </row>
        <row r="728">
          <cell r="BC728">
            <v>41276</v>
          </cell>
        </row>
        <row r="729">
          <cell r="BC729">
            <v>41277</v>
          </cell>
        </row>
        <row r="730">
          <cell r="BC730">
            <v>41278</v>
          </cell>
        </row>
        <row r="731">
          <cell r="BC731">
            <v>41279</v>
          </cell>
        </row>
        <row r="732">
          <cell r="BC732">
            <v>41280</v>
          </cell>
        </row>
        <row r="733">
          <cell r="BC733">
            <v>41281</v>
          </cell>
        </row>
        <row r="734">
          <cell r="BC734">
            <v>41282</v>
          </cell>
        </row>
        <row r="735">
          <cell r="BC735">
            <v>41283</v>
          </cell>
        </row>
        <row r="736">
          <cell r="BC736">
            <v>41284</v>
          </cell>
        </row>
        <row r="737">
          <cell r="BC737">
            <v>41285</v>
          </cell>
        </row>
        <row r="738">
          <cell r="BC738">
            <v>41286</v>
          </cell>
        </row>
        <row r="739">
          <cell r="BC739">
            <v>41287</v>
          </cell>
        </row>
        <row r="740">
          <cell r="BC740">
            <v>41288</v>
          </cell>
        </row>
        <row r="741">
          <cell r="BC741">
            <v>41289</v>
          </cell>
        </row>
        <row r="742">
          <cell r="BC742">
            <v>41290</v>
          </cell>
        </row>
        <row r="743">
          <cell r="BC743">
            <v>41291</v>
          </cell>
        </row>
        <row r="744">
          <cell r="BC744">
            <v>41292</v>
          </cell>
        </row>
        <row r="745">
          <cell r="BC745">
            <v>41293</v>
          </cell>
        </row>
        <row r="746">
          <cell r="BC746">
            <v>41294</v>
          </cell>
        </row>
        <row r="747">
          <cell r="BC747">
            <v>41295</v>
          </cell>
        </row>
        <row r="748">
          <cell r="BC748">
            <v>41296</v>
          </cell>
        </row>
        <row r="749">
          <cell r="BC749">
            <v>41297</v>
          </cell>
        </row>
        <row r="750">
          <cell r="BC750">
            <v>41298</v>
          </cell>
        </row>
        <row r="751">
          <cell r="BC751">
            <v>41299</v>
          </cell>
        </row>
        <row r="752">
          <cell r="BC752">
            <v>41300</v>
          </cell>
        </row>
        <row r="753">
          <cell r="BC753">
            <v>41301</v>
          </cell>
        </row>
        <row r="754">
          <cell r="BC754">
            <v>41302</v>
          </cell>
        </row>
        <row r="755">
          <cell r="BC755">
            <v>41303</v>
          </cell>
        </row>
        <row r="756">
          <cell r="BC756">
            <v>41304</v>
          </cell>
        </row>
        <row r="757">
          <cell r="BC757">
            <v>41305</v>
          </cell>
        </row>
        <row r="758">
          <cell r="BC758">
            <v>41306</v>
          </cell>
        </row>
        <row r="759">
          <cell r="BC759">
            <v>41307</v>
          </cell>
        </row>
        <row r="760">
          <cell r="BC760">
            <v>41308</v>
          </cell>
        </row>
        <row r="761">
          <cell r="BC761">
            <v>41309</v>
          </cell>
        </row>
        <row r="762">
          <cell r="BC762">
            <v>41310</v>
          </cell>
        </row>
        <row r="763">
          <cell r="BC763">
            <v>41311</v>
          </cell>
        </row>
        <row r="764">
          <cell r="BC764">
            <v>41312</v>
          </cell>
        </row>
        <row r="765">
          <cell r="BC765">
            <v>41313</v>
          </cell>
        </row>
        <row r="766">
          <cell r="BC766">
            <v>41314</v>
          </cell>
        </row>
        <row r="767">
          <cell r="BC767">
            <v>41315</v>
          </cell>
        </row>
        <row r="768">
          <cell r="BC768">
            <v>41316</v>
          </cell>
        </row>
        <row r="769">
          <cell r="BC769">
            <v>41317</v>
          </cell>
        </row>
        <row r="770">
          <cell r="BC770">
            <v>41318</v>
          </cell>
        </row>
        <row r="771">
          <cell r="BC771">
            <v>41319</v>
          </cell>
        </row>
        <row r="772">
          <cell r="BC772">
            <v>41320</v>
          </cell>
        </row>
        <row r="773">
          <cell r="BC773">
            <v>41321</v>
          </cell>
        </row>
        <row r="774">
          <cell r="BC774">
            <v>41322</v>
          </cell>
        </row>
        <row r="775">
          <cell r="BC775">
            <v>41323</v>
          </cell>
        </row>
        <row r="776">
          <cell r="BC776">
            <v>41324</v>
          </cell>
        </row>
        <row r="777">
          <cell r="BC777">
            <v>41325</v>
          </cell>
        </row>
        <row r="778">
          <cell r="BC778">
            <v>41326</v>
          </cell>
        </row>
        <row r="779">
          <cell r="BC779">
            <v>41327</v>
          </cell>
        </row>
        <row r="780">
          <cell r="BC780">
            <v>41328</v>
          </cell>
        </row>
        <row r="781">
          <cell r="BC781">
            <v>41329</v>
          </cell>
        </row>
        <row r="782">
          <cell r="BC782">
            <v>41330</v>
          </cell>
        </row>
        <row r="783">
          <cell r="BC783">
            <v>41331</v>
          </cell>
        </row>
        <row r="784">
          <cell r="BC784">
            <v>41332</v>
          </cell>
        </row>
        <row r="785">
          <cell r="BC785">
            <v>41333</v>
          </cell>
        </row>
        <row r="786">
          <cell r="BC786">
            <v>41334</v>
          </cell>
        </row>
        <row r="787">
          <cell r="BC787">
            <v>41335</v>
          </cell>
        </row>
        <row r="788">
          <cell r="BC788">
            <v>41336</v>
          </cell>
        </row>
        <row r="789">
          <cell r="BC789">
            <v>41337</v>
          </cell>
        </row>
        <row r="790">
          <cell r="BC790">
            <v>41338</v>
          </cell>
        </row>
        <row r="791">
          <cell r="BC791">
            <v>41339</v>
          </cell>
        </row>
        <row r="792">
          <cell r="BC792">
            <v>41340</v>
          </cell>
        </row>
        <row r="793">
          <cell r="BC793">
            <v>41341</v>
          </cell>
        </row>
        <row r="794">
          <cell r="BC794">
            <v>41342</v>
          </cell>
        </row>
        <row r="795">
          <cell r="BC795">
            <v>41343</v>
          </cell>
        </row>
        <row r="796">
          <cell r="BC796">
            <v>41344</v>
          </cell>
        </row>
        <row r="797">
          <cell r="BC797">
            <v>41345</v>
          </cell>
        </row>
        <row r="798">
          <cell r="BC798">
            <v>41346</v>
          </cell>
        </row>
        <row r="799">
          <cell r="BC799">
            <v>41347</v>
          </cell>
        </row>
        <row r="800">
          <cell r="BC800">
            <v>41348</v>
          </cell>
        </row>
        <row r="801">
          <cell r="BC801">
            <v>41349</v>
          </cell>
        </row>
        <row r="802">
          <cell r="BC802">
            <v>41350</v>
          </cell>
        </row>
        <row r="803">
          <cell r="BC803">
            <v>41351</v>
          </cell>
        </row>
        <row r="804">
          <cell r="BC804">
            <v>41352</v>
          </cell>
        </row>
        <row r="805">
          <cell r="BC805">
            <v>41353</v>
          </cell>
        </row>
        <row r="806">
          <cell r="BC806">
            <v>41354</v>
          </cell>
        </row>
        <row r="807">
          <cell r="BC807">
            <v>41355</v>
          </cell>
        </row>
        <row r="808">
          <cell r="BC808">
            <v>41356</v>
          </cell>
        </row>
        <row r="809">
          <cell r="BC809">
            <v>41357</v>
          </cell>
        </row>
        <row r="810">
          <cell r="BC810">
            <v>41358</v>
          </cell>
        </row>
        <row r="811">
          <cell r="BC811">
            <v>41359</v>
          </cell>
        </row>
        <row r="812">
          <cell r="BC812">
            <v>41360</v>
          </cell>
        </row>
        <row r="813">
          <cell r="BC813">
            <v>41361</v>
          </cell>
        </row>
        <row r="814">
          <cell r="BC814">
            <v>41362</v>
          </cell>
        </row>
        <row r="815">
          <cell r="BC815">
            <v>41363</v>
          </cell>
        </row>
        <row r="816">
          <cell r="BC816">
            <v>41364</v>
          </cell>
        </row>
        <row r="817">
          <cell r="BC817">
            <v>41365</v>
          </cell>
        </row>
        <row r="818">
          <cell r="BC818">
            <v>41366</v>
          </cell>
        </row>
        <row r="819">
          <cell r="BC819">
            <v>41367</v>
          </cell>
        </row>
        <row r="820">
          <cell r="BC820">
            <v>41368</v>
          </cell>
        </row>
        <row r="821">
          <cell r="BC821">
            <v>41369</v>
          </cell>
        </row>
        <row r="822">
          <cell r="BC822">
            <v>41370</v>
          </cell>
        </row>
        <row r="823">
          <cell r="BC823">
            <v>41371</v>
          </cell>
        </row>
        <row r="824">
          <cell r="BC824">
            <v>41372</v>
          </cell>
        </row>
        <row r="825">
          <cell r="BC825">
            <v>41373</v>
          </cell>
        </row>
        <row r="826">
          <cell r="BC826">
            <v>41374</v>
          </cell>
        </row>
        <row r="827">
          <cell r="BC827">
            <v>41375</v>
          </cell>
        </row>
        <row r="828">
          <cell r="BC828">
            <v>41376</v>
          </cell>
        </row>
        <row r="829">
          <cell r="BC829">
            <v>41377</v>
          </cell>
        </row>
        <row r="830">
          <cell r="BC830">
            <v>41378</v>
          </cell>
        </row>
        <row r="831">
          <cell r="BC831">
            <v>41379</v>
          </cell>
        </row>
        <row r="832">
          <cell r="BC832">
            <v>41380</v>
          </cell>
        </row>
        <row r="833">
          <cell r="BC833">
            <v>41381</v>
          </cell>
        </row>
        <row r="834">
          <cell r="BC834">
            <v>41382</v>
          </cell>
        </row>
        <row r="835">
          <cell r="BC835">
            <v>41383</v>
          </cell>
        </row>
        <row r="836">
          <cell r="BC836">
            <v>41384</v>
          </cell>
        </row>
        <row r="837">
          <cell r="BC837">
            <v>41385</v>
          </cell>
        </row>
        <row r="838">
          <cell r="BC838">
            <v>41386</v>
          </cell>
        </row>
        <row r="839">
          <cell r="BC839">
            <v>41387</v>
          </cell>
        </row>
        <row r="840">
          <cell r="BC840">
            <v>41388</v>
          </cell>
        </row>
        <row r="841">
          <cell r="BC841">
            <v>41389</v>
          </cell>
        </row>
        <row r="842">
          <cell r="BC842">
            <v>41390</v>
          </cell>
        </row>
        <row r="843">
          <cell r="BC843">
            <v>41391</v>
          </cell>
        </row>
        <row r="844">
          <cell r="BC844">
            <v>41392</v>
          </cell>
        </row>
        <row r="845">
          <cell r="BC845">
            <v>41393</v>
          </cell>
        </row>
        <row r="846">
          <cell r="BC846">
            <v>41394</v>
          </cell>
        </row>
        <row r="847">
          <cell r="BC847">
            <v>41395</v>
          </cell>
        </row>
        <row r="848">
          <cell r="BC848">
            <v>41396</v>
          </cell>
        </row>
        <row r="849">
          <cell r="BC849">
            <v>41397</v>
          </cell>
        </row>
        <row r="850">
          <cell r="BC850">
            <v>41398</v>
          </cell>
        </row>
        <row r="851">
          <cell r="BC851">
            <v>41399</v>
          </cell>
        </row>
        <row r="852">
          <cell r="BC852">
            <v>41400</v>
          </cell>
        </row>
        <row r="853">
          <cell r="BC853">
            <v>41401</v>
          </cell>
        </row>
        <row r="854">
          <cell r="BC854">
            <v>41402</v>
          </cell>
        </row>
        <row r="855">
          <cell r="BC855">
            <v>41403</v>
          </cell>
        </row>
        <row r="856">
          <cell r="BC856">
            <v>41404</v>
          </cell>
        </row>
        <row r="857">
          <cell r="BC857">
            <v>41405</v>
          </cell>
        </row>
        <row r="858">
          <cell r="BC858">
            <v>41406</v>
          </cell>
        </row>
        <row r="859">
          <cell r="BC859">
            <v>41407</v>
          </cell>
        </row>
        <row r="860">
          <cell r="BC860">
            <v>41408</v>
          </cell>
        </row>
        <row r="861">
          <cell r="BC861">
            <v>41409</v>
          </cell>
        </row>
        <row r="862">
          <cell r="BC862">
            <v>41410</v>
          </cell>
        </row>
        <row r="863">
          <cell r="BC863">
            <v>41411</v>
          </cell>
        </row>
        <row r="864">
          <cell r="BC864">
            <v>41412</v>
          </cell>
        </row>
        <row r="865">
          <cell r="BC865">
            <v>41413</v>
          </cell>
        </row>
        <row r="866">
          <cell r="BC866">
            <v>41414</v>
          </cell>
        </row>
        <row r="867">
          <cell r="BC867">
            <v>41415</v>
          </cell>
        </row>
        <row r="868">
          <cell r="BC868">
            <v>41416</v>
          </cell>
        </row>
        <row r="869">
          <cell r="BC869">
            <v>41417</v>
          </cell>
        </row>
        <row r="870">
          <cell r="BC870">
            <v>41418</v>
          </cell>
        </row>
        <row r="871">
          <cell r="BC871">
            <v>41419</v>
          </cell>
        </row>
        <row r="872">
          <cell r="BC872">
            <v>41420</v>
          </cell>
        </row>
        <row r="873">
          <cell r="BC873">
            <v>41421</v>
          </cell>
        </row>
        <row r="874">
          <cell r="BC874">
            <v>41422</v>
          </cell>
        </row>
        <row r="875">
          <cell r="BC875">
            <v>41423</v>
          </cell>
        </row>
        <row r="876">
          <cell r="BC876">
            <v>41424</v>
          </cell>
        </row>
        <row r="877">
          <cell r="BC877">
            <v>41425</v>
          </cell>
        </row>
        <row r="878">
          <cell r="BC878">
            <v>41426</v>
          </cell>
        </row>
        <row r="879">
          <cell r="BC879">
            <v>41427</v>
          </cell>
        </row>
        <row r="880">
          <cell r="BC880">
            <v>41428</v>
          </cell>
        </row>
        <row r="881">
          <cell r="BC881">
            <v>41429</v>
          </cell>
        </row>
        <row r="882">
          <cell r="BC882">
            <v>41430</v>
          </cell>
        </row>
        <row r="883">
          <cell r="BC883">
            <v>41431</v>
          </cell>
        </row>
        <row r="884">
          <cell r="BC884">
            <v>41432</v>
          </cell>
        </row>
        <row r="885">
          <cell r="BC885">
            <v>41433</v>
          </cell>
        </row>
        <row r="886">
          <cell r="BC886">
            <v>41434</v>
          </cell>
        </row>
        <row r="887">
          <cell r="BC887">
            <v>41435</v>
          </cell>
        </row>
        <row r="888">
          <cell r="BC888">
            <v>41436</v>
          </cell>
        </row>
        <row r="889">
          <cell r="BC889">
            <v>41437</v>
          </cell>
        </row>
        <row r="890">
          <cell r="BC890">
            <v>41438</v>
          </cell>
        </row>
        <row r="891">
          <cell r="BC891">
            <v>41439</v>
          </cell>
        </row>
        <row r="892">
          <cell r="BC892">
            <v>41440</v>
          </cell>
        </row>
        <row r="893">
          <cell r="BC893">
            <v>41441</v>
          </cell>
        </row>
        <row r="894">
          <cell r="BC894">
            <v>41442</v>
          </cell>
        </row>
        <row r="895">
          <cell r="BC895">
            <v>41443</v>
          </cell>
        </row>
        <row r="896">
          <cell r="BC896">
            <v>41444</v>
          </cell>
        </row>
        <row r="897">
          <cell r="BC897">
            <v>41445</v>
          </cell>
        </row>
        <row r="898">
          <cell r="BC898">
            <v>41446</v>
          </cell>
        </row>
        <row r="899">
          <cell r="BC899">
            <v>41447</v>
          </cell>
        </row>
        <row r="900">
          <cell r="BC900">
            <v>41448</v>
          </cell>
        </row>
        <row r="901">
          <cell r="BC901">
            <v>41449</v>
          </cell>
        </row>
        <row r="902">
          <cell r="BC902">
            <v>41450</v>
          </cell>
        </row>
        <row r="903">
          <cell r="BC903">
            <v>41451</v>
          </cell>
        </row>
        <row r="904">
          <cell r="BC904">
            <v>41452</v>
          </cell>
        </row>
        <row r="905">
          <cell r="BC905">
            <v>41453</v>
          </cell>
        </row>
        <row r="906">
          <cell r="BC906">
            <v>41454</v>
          </cell>
        </row>
        <row r="907">
          <cell r="BC907">
            <v>41455</v>
          </cell>
        </row>
        <row r="908">
          <cell r="BC908">
            <v>41456</v>
          </cell>
        </row>
        <row r="909">
          <cell r="BC909">
            <v>41457</v>
          </cell>
        </row>
        <row r="910">
          <cell r="BC910">
            <v>41458</v>
          </cell>
        </row>
        <row r="911">
          <cell r="BC911">
            <v>41459</v>
          </cell>
        </row>
        <row r="912">
          <cell r="BC912">
            <v>41460</v>
          </cell>
        </row>
        <row r="913">
          <cell r="BC913">
            <v>41461</v>
          </cell>
        </row>
        <row r="914">
          <cell r="BC914">
            <v>41462</v>
          </cell>
        </row>
        <row r="915">
          <cell r="BC915">
            <v>41463</v>
          </cell>
        </row>
        <row r="916">
          <cell r="BC916">
            <v>41464</v>
          </cell>
        </row>
        <row r="917">
          <cell r="BC917">
            <v>41465</v>
          </cell>
        </row>
        <row r="918">
          <cell r="BC918">
            <v>41466</v>
          </cell>
        </row>
        <row r="919">
          <cell r="BC919">
            <v>41467</v>
          </cell>
        </row>
        <row r="920">
          <cell r="BC920">
            <v>41468</v>
          </cell>
        </row>
        <row r="921">
          <cell r="BC921">
            <v>41469</v>
          </cell>
        </row>
        <row r="922">
          <cell r="BC922">
            <v>41470</v>
          </cell>
        </row>
        <row r="923">
          <cell r="BC923">
            <v>41471</v>
          </cell>
        </row>
        <row r="924">
          <cell r="BC924">
            <v>41472</v>
          </cell>
        </row>
        <row r="925">
          <cell r="BC925">
            <v>41473</v>
          </cell>
        </row>
        <row r="926">
          <cell r="BC926">
            <v>41474</v>
          </cell>
        </row>
        <row r="927">
          <cell r="BC927">
            <v>41475</v>
          </cell>
        </row>
        <row r="928">
          <cell r="BC928">
            <v>41476</v>
          </cell>
        </row>
        <row r="929">
          <cell r="BC929">
            <v>41477</v>
          </cell>
        </row>
        <row r="930">
          <cell r="BC930">
            <v>41478</v>
          </cell>
        </row>
        <row r="931">
          <cell r="BC931">
            <v>41479</v>
          </cell>
        </row>
        <row r="932">
          <cell r="BC932">
            <v>41480</v>
          </cell>
        </row>
        <row r="933">
          <cell r="BC933">
            <v>41481</v>
          </cell>
        </row>
        <row r="934">
          <cell r="BC934">
            <v>41482</v>
          </cell>
        </row>
        <row r="935">
          <cell r="BC935">
            <v>41483</v>
          </cell>
        </row>
        <row r="936">
          <cell r="BC936">
            <v>41484</v>
          </cell>
        </row>
        <row r="937">
          <cell r="BC937">
            <v>41485</v>
          </cell>
        </row>
        <row r="938">
          <cell r="BC938">
            <v>41486</v>
          </cell>
        </row>
        <row r="939">
          <cell r="BC939">
            <v>41487</v>
          </cell>
        </row>
        <row r="940">
          <cell r="BC940">
            <v>41488</v>
          </cell>
        </row>
        <row r="941">
          <cell r="BC941">
            <v>41489</v>
          </cell>
        </row>
        <row r="942">
          <cell r="BC942">
            <v>41490</v>
          </cell>
        </row>
        <row r="943">
          <cell r="BC943">
            <v>41491</v>
          </cell>
        </row>
        <row r="944">
          <cell r="BC944">
            <v>41492</v>
          </cell>
        </row>
        <row r="945">
          <cell r="BC945">
            <v>41493</v>
          </cell>
        </row>
        <row r="946">
          <cell r="BC946">
            <v>41494</v>
          </cell>
        </row>
        <row r="947">
          <cell r="BC947">
            <v>41495</v>
          </cell>
        </row>
        <row r="948">
          <cell r="BC948">
            <v>41496</v>
          </cell>
        </row>
        <row r="949">
          <cell r="BC949">
            <v>41497</v>
          </cell>
        </row>
        <row r="950">
          <cell r="BC950">
            <v>41498</v>
          </cell>
        </row>
        <row r="951">
          <cell r="BC951">
            <v>41499</v>
          </cell>
        </row>
        <row r="952">
          <cell r="BC952">
            <v>41500</v>
          </cell>
        </row>
        <row r="953">
          <cell r="BC953">
            <v>41501</v>
          </cell>
        </row>
        <row r="954">
          <cell r="BC954">
            <v>41502</v>
          </cell>
        </row>
        <row r="955">
          <cell r="BC955">
            <v>41503</v>
          </cell>
        </row>
        <row r="956">
          <cell r="BC956">
            <v>41504</v>
          </cell>
        </row>
        <row r="957">
          <cell r="BC957">
            <v>41505</v>
          </cell>
        </row>
        <row r="958">
          <cell r="BC958">
            <v>41506</v>
          </cell>
        </row>
        <row r="959">
          <cell r="BC959">
            <v>41507</v>
          </cell>
        </row>
        <row r="960">
          <cell r="BC960">
            <v>41508</v>
          </cell>
        </row>
        <row r="961">
          <cell r="BC961">
            <v>41509</v>
          </cell>
        </row>
        <row r="962">
          <cell r="BC962">
            <v>41510</v>
          </cell>
        </row>
        <row r="963">
          <cell r="BC963">
            <v>41511</v>
          </cell>
        </row>
        <row r="964">
          <cell r="BC964">
            <v>41512</v>
          </cell>
        </row>
        <row r="965">
          <cell r="BC965">
            <v>41513</v>
          </cell>
        </row>
        <row r="966">
          <cell r="BC966">
            <v>41514</v>
          </cell>
        </row>
        <row r="967">
          <cell r="BC967">
            <v>41515</v>
          </cell>
        </row>
        <row r="968">
          <cell r="BC968">
            <v>41516</v>
          </cell>
        </row>
        <row r="969">
          <cell r="BC969">
            <v>41517</v>
          </cell>
        </row>
        <row r="970">
          <cell r="BC970">
            <v>41518</v>
          </cell>
        </row>
        <row r="971">
          <cell r="BC971">
            <v>41519</v>
          </cell>
        </row>
        <row r="972">
          <cell r="BC972">
            <v>41520</v>
          </cell>
        </row>
        <row r="973">
          <cell r="BC973">
            <v>41521</v>
          </cell>
        </row>
        <row r="974">
          <cell r="BC974">
            <v>41522</v>
          </cell>
        </row>
        <row r="975">
          <cell r="BC975">
            <v>41523</v>
          </cell>
        </row>
        <row r="976">
          <cell r="BC976">
            <v>41524</v>
          </cell>
        </row>
        <row r="977">
          <cell r="BC977">
            <v>41525</v>
          </cell>
        </row>
        <row r="978">
          <cell r="BC978">
            <v>41526</v>
          </cell>
        </row>
        <row r="979">
          <cell r="BC979">
            <v>41527</v>
          </cell>
        </row>
        <row r="980">
          <cell r="BC980">
            <v>41528</v>
          </cell>
        </row>
        <row r="981">
          <cell r="BC981">
            <v>41529</v>
          </cell>
        </row>
        <row r="982">
          <cell r="BC982">
            <v>41530</v>
          </cell>
        </row>
        <row r="983">
          <cell r="BC983">
            <v>41531</v>
          </cell>
        </row>
        <row r="984">
          <cell r="BC984">
            <v>41532</v>
          </cell>
        </row>
        <row r="985">
          <cell r="BC985">
            <v>41533</v>
          </cell>
        </row>
        <row r="986">
          <cell r="BC986">
            <v>41534</v>
          </cell>
        </row>
        <row r="987">
          <cell r="BC987">
            <v>41535</v>
          </cell>
        </row>
        <row r="988">
          <cell r="BC988">
            <v>41536</v>
          </cell>
        </row>
        <row r="989">
          <cell r="BC989">
            <v>41537</v>
          </cell>
        </row>
        <row r="990">
          <cell r="BC990">
            <v>41538</v>
          </cell>
        </row>
        <row r="991">
          <cell r="BC991">
            <v>41539</v>
          </cell>
        </row>
        <row r="992">
          <cell r="BC992">
            <v>41540</v>
          </cell>
        </row>
        <row r="993">
          <cell r="BC993">
            <v>41541</v>
          </cell>
        </row>
        <row r="994">
          <cell r="BC994">
            <v>41542</v>
          </cell>
        </row>
        <row r="995">
          <cell r="BC995">
            <v>41543</v>
          </cell>
        </row>
        <row r="996">
          <cell r="BC996">
            <v>41544</v>
          </cell>
        </row>
        <row r="997">
          <cell r="BC997">
            <v>41545</v>
          </cell>
        </row>
        <row r="998">
          <cell r="BC998">
            <v>41546</v>
          </cell>
        </row>
        <row r="999">
          <cell r="BC999">
            <v>41547</v>
          </cell>
        </row>
        <row r="1000">
          <cell r="BC1000">
            <v>41548</v>
          </cell>
        </row>
        <row r="1001">
          <cell r="BC1001">
            <v>41549</v>
          </cell>
        </row>
        <row r="1002">
          <cell r="BC1002">
            <v>41550</v>
          </cell>
        </row>
        <row r="1003">
          <cell r="BC1003">
            <v>41551</v>
          </cell>
        </row>
        <row r="1004">
          <cell r="BC1004">
            <v>41552</v>
          </cell>
        </row>
        <row r="1005">
          <cell r="BC1005">
            <v>41553</v>
          </cell>
        </row>
        <row r="1006">
          <cell r="BC1006">
            <v>41554</v>
          </cell>
        </row>
        <row r="1007">
          <cell r="BC1007">
            <v>41555</v>
          </cell>
        </row>
        <row r="1008">
          <cell r="BC1008">
            <v>41556</v>
          </cell>
        </row>
        <row r="1009">
          <cell r="BC1009">
            <v>41557</v>
          </cell>
        </row>
        <row r="1010">
          <cell r="BC1010">
            <v>41558</v>
          </cell>
        </row>
        <row r="1011">
          <cell r="BC1011">
            <v>41559</v>
          </cell>
        </row>
        <row r="1012">
          <cell r="BC1012">
            <v>41560</v>
          </cell>
        </row>
        <row r="1013">
          <cell r="BC1013">
            <v>41561</v>
          </cell>
        </row>
        <row r="1014">
          <cell r="BC1014">
            <v>41562</v>
          </cell>
        </row>
        <row r="1015">
          <cell r="BC1015">
            <v>41563</v>
          </cell>
        </row>
        <row r="1016">
          <cell r="BC1016">
            <v>41564</v>
          </cell>
        </row>
        <row r="1017">
          <cell r="BC1017">
            <v>41565</v>
          </cell>
        </row>
        <row r="1018">
          <cell r="BC1018">
            <v>41566</v>
          </cell>
        </row>
        <row r="1019">
          <cell r="BC1019">
            <v>41567</v>
          </cell>
        </row>
        <row r="1020">
          <cell r="BC1020">
            <v>41568</v>
          </cell>
        </row>
        <row r="1021">
          <cell r="BC1021">
            <v>41569</v>
          </cell>
        </row>
        <row r="1022">
          <cell r="BC1022">
            <v>41570</v>
          </cell>
        </row>
        <row r="1023">
          <cell r="BC1023">
            <v>41571</v>
          </cell>
        </row>
        <row r="1024">
          <cell r="BC1024">
            <v>41572</v>
          </cell>
        </row>
        <row r="1025">
          <cell r="BC1025">
            <v>41573</v>
          </cell>
        </row>
        <row r="1026">
          <cell r="BC1026">
            <v>41574</v>
          </cell>
        </row>
        <row r="1027">
          <cell r="BC1027">
            <v>41575</v>
          </cell>
        </row>
        <row r="1028">
          <cell r="BC1028">
            <v>41576</v>
          </cell>
        </row>
        <row r="1029">
          <cell r="BC1029">
            <v>41577</v>
          </cell>
        </row>
        <row r="1030">
          <cell r="BC1030">
            <v>41578</v>
          </cell>
        </row>
        <row r="1031">
          <cell r="BC1031">
            <v>41579</v>
          </cell>
        </row>
        <row r="1032">
          <cell r="BC1032">
            <v>41580</v>
          </cell>
        </row>
        <row r="1033">
          <cell r="BC1033">
            <v>41581</v>
          </cell>
        </row>
        <row r="1034">
          <cell r="BC1034">
            <v>41582</v>
          </cell>
        </row>
        <row r="1035">
          <cell r="BC1035">
            <v>41583</v>
          </cell>
        </row>
        <row r="1036">
          <cell r="BC1036">
            <v>41584</v>
          </cell>
        </row>
        <row r="1037">
          <cell r="BC1037">
            <v>41585</v>
          </cell>
        </row>
        <row r="1038">
          <cell r="BC1038">
            <v>41586</v>
          </cell>
        </row>
        <row r="1039">
          <cell r="BC1039">
            <v>41587</v>
          </cell>
        </row>
        <row r="1040">
          <cell r="BC1040">
            <v>41588</v>
          </cell>
        </row>
        <row r="1041">
          <cell r="BC1041">
            <v>41589</v>
          </cell>
        </row>
        <row r="1042">
          <cell r="BC1042">
            <v>41590</v>
          </cell>
        </row>
        <row r="1043">
          <cell r="BC1043">
            <v>41591</v>
          </cell>
        </row>
        <row r="1044">
          <cell r="BC1044">
            <v>41592</v>
          </cell>
        </row>
        <row r="1045">
          <cell r="BC1045">
            <v>41593</v>
          </cell>
        </row>
        <row r="1046">
          <cell r="BC1046">
            <v>41594</v>
          </cell>
        </row>
        <row r="1047">
          <cell r="BC1047">
            <v>41595</v>
          </cell>
        </row>
        <row r="1048">
          <cell r="BC1048">
            <v>41596</v>
          </cell>
        </row>
        <row r="1049">
          <cell r="BC1049">
            <v>41597</v>
          </cell>
        </row>
        <row r="1050">
          <cell r="BC1050">
            <v>41598</v>
          </cell>
        </row>
        <row r="1051">
          <cell r="BC1051">
            <v>41599</v>
          </cell>
        </row>
        <row r="1052">
          <cell r="BC1052">
            <v>41600</v>
          </cell>
        </row>
        <row r="1053">
          <cell r="BC1053">
            <v>41601</v>
          </cell>
        </row>
        <row r="1054">
          <cell r="BC1054">
            <v>41602</v>
          </cell>
        </row>
        <row r="1055">
          <cell r="BC1055">
            <v>41603</v>
          </cell>
        </row>
        <row r="1056">
          <cell r="BC1056">
            <v>41604</v>
          </cell>
        </row>
        <row r="1057">
          <cell r="BC1057">
            <v>41605</v>
          </cell>
        </row>
        <row r="1058">
          <cell r="BC1058">
            <v>41606</v>
          </cell>
        </row>
        <row r="1059">
          <cell r="BC1059">
            <v>41607</v>
          </cell>
        </row>
        <row r="1060">
          <cell r="BC1060">
            <v>41608</v>
          </cell>
        </row>
        <row r="1061">
          <cell r="BC1061">
            <v>41609</v>
          </cell>
        </row>
        <row r="1062">
          <cell r="BC1062">
            <v>41610</v>
          </cell>
        </row>
        <row r="1063">
          <cell r="BC1063">
            <v>41611</v>
          </cell>
        </row>
        <row r="1064">
          <cell r="BC1064">
            <v>41612</v>
          </cell>
        </row>
        <row r="1065">
          <cell r="BC1065">
            <v>41613</v>
          </cell>
        </row>
        <row r="1066">
          <cell r="BC1066">
            <v>41614</v>
          </cell>
        </row>
        <row r="1067">
          <cell r="BC1067">
            <v>41615</v>
          </cell>
        </row>
        <row r="1068">
          <cell r="BC1068">
            <v>41616</v>
          </cell>
        </row>
        <row r="1069">
          <cell r="BC1069">
            <v>41617</v>
          </cell>
        </row>
        <row r="1070">
          <cell r="BC1070">
            <v>41618</v>
          </cell>
        </row>
        <row r="1071">
          <cell r="BC1071">
            <v>41619</v>
          </cell>
        </row>
        <row r="1072">
          <cell r="BC1072">
            <v>41620</v>
          </cell>
        </row>
        <row r="1073">
          <cell r="BC1073">
            <v>41621</v>
          </cell>
        </row>
        <row r="1074">
          <cell r="BC1074">
            <v>41622</v>
          </cell>
        </row>
        <row r="1075">
          <cell r="BC1075">
            <v>41623</v>
          </cell>
        </row>
        <row r="1076">
          <cell r="BC1076">
            <v>41624</v>
          </cell>
        </row>
        <row r="1077">
          <cell r="BC1077">
            <v>41625</v>
          </cell>
        </row>
        <row r="1078">
          <cell r="BC1078">
            <v>41626</v>
          </cell>
        </row>
        <row r="1079">
          <cell r="BC1079">
            <v>41627</v>
          </cell>
        </row>
        <row r="1080">
          <cell r="BC1080">
            <v>41628</v>
          </cell>
        </row>
        <row r="1081">
          <cell r="BC1081">
            <v>41629</v>
          </cell>
        </row>
        <row r="1082">
          <cell r="BC1082">
            <v>41630</v>
          </cell>
        </row>
        <row r="1083">
          <cell r="BC1083">
            <v>41631</v>
          </cell>
        </row>
        <row r="1084">
          <cell r="BC1084">
            <v>41632</v>
          </cell>
        </row>
        <row r="1085">
          <cell r="BC1085">
            <v>41633</v>
          </cell>
        </row>
        <row r="1086">
          <cell r="BC1086">
            <v>41634</v>
          </cell>
        </row>
        <row r="1087">
          <cell r="BC1087">
            <v>41635</v>
          </cell>
        </row>
        <row r="1088">
          <cell r="BC1088">
            <v>41636</v>
          </cell>
        </row>
        <row r="1089">
          <cell r="BC1089">
            <v>41637</v>
          </cell>
        </row>
        <row r="1090">
          <cell r="BC1090">
            <v>41638</v>
          </cell>
        </row>
        <row r="1091">
          <cell r="BC1091">
            <v>41639</v>
          </cell>
        </row>
        <row r="1092">
          <cell r="BC1092">
            <v>41640</v>
          </cell>
        </row>
        <row r="1093">
          <cell r="BC1093">
            <v>41641</v>
          </cell>
        </row>
        <row r="1094">
          <cell r="BC1094">
            <v>41642</v>
          </cell>
        </row>
        <row r="1095">
          <cell r="BC1095">
            <v>41643</v>
          </cell>
        </row>
        <row r="1096">
          <cell r="BC1096">
            <v>41644</v>
          </cell>
        </row>
        <row r="1097">
          <cell r="BC1097">
            <v>41645</v>
          </cell>
        </row>
        <row r="1098">
          <cell r="BC1098">
            <v>41646</v>
          </cell>
        </row>
        <row r="1099">
          <cell r="BC1099">
            <v>41647</v>
          </cell>
        </row>
        <row r="1100">
          <cell r="BC1100">
            <v>41648</v>
          </cell>
        </row>
        <row r="1101">
          <cell r="BC1101">
            <v>41649</v>
          </cell>
        </row>
        <row r="1102">
          <cell r="BC1102">
            <v>41650</v>
          </cell>
        </row>
        <row r="1103">
          <cell r="BC1103">
            <v>41651</v>
          </cell>
        </row>
        <row r="1104">
          <cell r="BC1104">
            <v>41652</v>
          </cell>
        </row>
        <row r="1105">
          <cell r="BC1105">
            <v>41653</v>
          </cell>
        </row>
        <row r="1106">
          <cell r="BC1106">
            <v>41654</v>
          </cell>
        </row>
        <row r="1107">
          <cell r="BC1107">
            <v>41655</v>
          </cell>
        </row>
        <row r="1108">
          <cell r="BC1108">
            <v>41656</v>
          </cell>
        </row>
        <row r="1109">
          <cell r="BC1109">
            <v>41657</v>
          </cell>
        </row>
        <row r="1110">
          <cell r="BC1110">
            <v>41658</v>
          </cell>
        </row>
        <row r="1111">
          <cell r="BC1111">
            <v>41659</v>
          </cell>
        </row>
        <row r="1112">
          <cell r="BC1112">
            <v>41660</v>
          </cell>
        </row>
        <row r="1113">
          <cell r="BC1113">
            <v>41661</v>
          </cell>
        </row>
        <row r="1114">
          <cell r="BC1114">
            <v>41662</v>
          </cell>
        </row>
        <row r="1115">
          <cell r="BC1115">
            <v>41663</v>
          </cell>
        </row>
        <row r="1116">
          <cell r="BC1116">
            <v>41664</v>
          </cell>
        </row>
        <row r="1117">
          <cell r="BC1117">
            <v>41665</v>
          </cell>
        </row>
        <row r="1118">
          <cell r="BC1118">
            <v>41666</v>
          </cell>
        </row>
        <row r="1119">
          <cell r="BC1119">
            <v>41667</v>
          </cell>
        </row>
        <row r="1120">
          <cell r="BC1120">
            <v>41668</v>
          </cell>
        </row>
        <row r="1121">
          <cell r="BC1121">
            <v>41669</v>
          </cell>
        </row>
        <row r="1122">
          <cell r="BC1122">
            <v>41670</v>
          </cell>
        </row>
        <row r="1123">
          <cell r="BC1123">
            <v>41671</v>
          </cell>
        </row>
        <row r="1124">
          <cell r="BC1124">
            <v>41672</v>
          </cell>
        </row>
        <row r="1125">
          <cell r="BC1125">
            <v>41673</v>
          </cell>
        </row>
        <row r="1126">
          <cell r="BC1126">
            <v>41674</v>
          </cell>
        </row>
        <row r="1127">
          <cell r="BC1127">
            <v>41675</v>
          </cell>
        </row>
        <row r="1128">
          <cell r="BC1128">
            <v>41676</v>
          </cell>
        </row>
        <row r="1129">
          <cell r="BC1129">
            <v>41677</v>
          </cell>
        </row>
        <row r="1130">
          <cell r="BC1130">
            <v>41678</v>
          </cell>
        </row>
        <row r="1131">
          <cell r="BC1131">
            <v>41679</v>
          </cell>
        </row>
        <row r="1132">
          <cell r="BC1132">
            <v>41680</v>
          </cell>
        </row>
        <row r="1133">
          <cell r="BC1133">
            <v>41681</v>
          </cell>
        </row>
        <row r="1134">
          <cell r="BC1134">
            <v>41682</v>
          </cell>
        </row>
        <row r="1135">
          <cell r="BC1135">
            <v>41683</v>
          </cell>
        </row>
        <row r="1136">
          <cell r="BC1136">
            <v>41684</v>
          </cell>
        </row>
        <row r="1137">
          <cell r="BC1137">
            <v>41685</v>
          </cell>
        </row>
        <row r="1138">
          <cell r="BC1138">
            <v>41686</v>
          </cell>
        </row>
        <row r="1139">
          <cell r="BC1139">
            <v>41687</v>
          </cell>
        </row>
        <row r="1140">
          <cell r="BC1140">
            <v>41688</v>
          </cell>
        </row>
        <row r="1141">
          <cell r="BC1141">
            <v>41689</v>
          </cell>
        </row>
        <row r="1142">
          <cell r="BC1142">
            <v>41690</v>
          </cell>
        </row>
        <row r="1143">
          <cell r="BC1143">
            <v>41691</v>
          </cell>
        </row>
        <row r="1144">
          <cell r="BC1144">
            <v>41692</v>
          </cell>
        </row>
        <row r="1145">
          <cell r="BC1145">
            <v>41693</v>
          </cell>
        </row>
        <row r="1146">
          <cell r="BC1146">
            <v>41694</v>
          </cell>
        </row>
        <row r="1147">
          <cell r="BC1147">
            <v>41695</v>
          </cell>
        </row>
        <row r="1148">
          <cell r="BC1148">
            <v>41696</v>
          </cell>
        </row>
        <row r="1149">
          <cell r="BC1149">
            <v>41697</v>
          </cell>
        </row>
        <row r="1150">
          <cell r="BC1150">
            <v>41698</v>
          </cell>
        </row>
        <row r="1151">
          <cell r="BC1151">
            <v>41699</v>
          </cell>
        </row>
        <row r="1152">
          <cell r="BC1152">
            <v>41700</v>
          </cell>
        </row>
        <row r="1153">
          <cell r="BC1153">
            <v>41701</v>
          </cell>
        </row>
        <row r="1154">
          <cell r="BC1154">
            <v>41702</v>
          </cell>
        </row>
        <row r="1155">
          <cell r="BC1155">
            <v>41703</v>
          </cell>
        </row>
        <row r="1156">
          <cell r="BC1156">
            <v>41704</v>
          </cell>
        </row>
        <row r="1157">
          <cell r="BC1157">
            <v>41705</v>
          </cell>
        </row>
        <row r="1158">
          <cell r="BC1158">
            <v>41706</v>
          </cell>
        </row>
        <row r="1159">
          <cell r="BC1159">
            <v>41707</v>
          </cell>
        </row>
        <row r="1160">
          <cell r="BC1160">
            <v>41708</v>
          </cell>
        </row>
        <row r="1161">
          <cell r="BC1161">
            <v>41709</v>
          </cell>
        </row>
        <row r="1162">
          <cell r="BC1162">
            <v>41710</v>
          </cell>
        </row>
        <row r="1163">
          <cell r="BC1163">
            <v>41711</v>
          </cell>
        </row>
        <row r="1164">
          <cell r="BC1164">
            <v>41712</v>
          </cell>
        </row>
        <row r="1165">
          <cell r="BC1165">
            <v>41713</v>
          </cell>
        </row>
        <row r="1166">
          <cell r="BC1166">
            <v>41714</v>
          </cell>
        </row>
        <row r="1167">
          <cell r="BC1167">
            <v>41715</v>
          </cell>
        </row>
        <row r="1168">
          <cell r="BC1168">
            <v>41716</v>
          </cell>
        </row>
        <row r="1169">
          <cell r="BC1169">
            <v>41717</v>
          </cell>
        </row>
        <row r="1170">
          <cell r="BC1170">
            <v>41718</v>
          </cell>
        </row>
        <row r="1171">
          <cell r="BC1171">
            <v>41719</v>
          </cell>
        </row>
        <row r="1172">
          <cell r="BC1172">
            <v>41720</v>
          </cell>
        </row>
        <row r="1173">
          <cell r="BC1173">
            <v>41721</v>
          </cell>
        </row>
        <row r="1174">
          <cell r="BC1174">
            <v>41722</v>
          </cell>
        </row>
        <row r="1175">
          <cell r="BC1175">
            <v>41723</v>
          </cell>
        </row>
        <row r="1176">
          <cell r="BC1176">
            <v>41724</v>
          </cell>
        </row>
        <row r="1177">
          <cell r="BC1177">
            <v>41725</v>
          </cell>
        </row>
        <row r="1178">
          <cell r="BC1178">
            <v>41726</v>
          </cell>
        </row>
        <row r="1179">
          <cell r="BC1179">
            <v>41727</v>
          </cell>
        </row>
        <row r="1180">
          <cell r="BC1180">
            <v>41728</v>
          </cell>
        </row>
        <row r="1181">
          <cell r="BC1181">
            <v>41729</v>
          </cell>
        </row>
        <row r="1182">
          <cell r="BC1182">
            <v>41730</v>
          </cell>
        </row>
        <row r="1183">
          <cell r="BC1183">
            <v>41731</v>
          </cell>
        </row>
        <row r="1184">
          <cell r="BC1184">
            <v>41732</v>
          </cell>
        </row>
        <row r="1185">
          <cell r="BC1185">
            <v>41733</v>
          </cell>
        </row>
        <row r="1186">
          <cell r="BC1186">
            <v>41734</v>
          </cell>
        </row>
        <row r="1187">
          <cell r="BC1187">
            <v>41735</v>
          </cell>
        </row>
        <row r="1188">
          <cell r="BC1188">
            <v>41736</v>
          </cell>
        </row>
        <row r="1189">
          <cell r="BC1189">
            <v>41737</v>
          </cell>
        </row>
        <row r="1190">
          <cell r="BC1190">
            <v>41738</v>
          </cell>
        </row>
        <row r="1191">
          <cell r="BC1191">
            <v>41739</v>
          </cell>
        </row>
        <row r="1192">
          <cell r="BC1192">
            <v>41740</v>
          </cell>
        </row>
        <row r="1193">
          <cell r="BC1193">
            <v>41741</v>
          </cell>
        </row>
        <row r="1194">
          <cell r="BC1194">
            <v>41742</v>
          </cell>
        </row>
        <row r="1195">
          <cell r="BC1195">
            <v>41743</v>
          </cell>
        </row>
        <row r="1196">
          <cell r="BC1196">
            <v>41744</v>
          </cell>
        </row>
        <row r="1197">
          <cell r="BC1197">
            <v>41745</v>
          </cell>
        </row>
        <row r="1198">
          <cell r="BC1198">
            <v>41746</v>
          </cell>
        </row>
        <row r="1199">
          <cell r="BC1199">
            <v>41747</v>
          </cell>
        </row>
        <row r="1200">
          <cell r="BC1200">
            <v>41748</v>
          </cell>
        </row>
        <row r="1201">
          <cell r="BC1201">
            <v>41749</v>
          </cell>
        </row>
        <row r="1202">
          <cell r="BC1202">
            <v>41750</v>
          </cell>
        </row>
        <row r="1203">
          <cell r="BC1203">
            <v>41751</v>
          </cell>
        </row>
        <row r="1204">
          <cell r="BC1204">
            <v>41752</v>
          </cell>
        </row>
        <row r="1205">
          <cell r="BC1205">
            <v>41753</v>
          </cell>
        </row>
        <row r="1206">
          <cell r="BC1206">
            <v>41754</v>
          </cell>
        </row>
        <row r="1207">
          <cell r="BC1207">
            <v>41755</v>
          </cell>
        </row>
        <row r="1208">
          <cell r="BC1208">
            <v>41756</v>
          </cell>
        </row>
        <row r="1209">
          <cell r="BC1209">
            <v>41757</v>
          </cell>
        </row>
        <row r="1210">
          <cell r="BC1210">
            <v>41758</v>
          </cell>
        </row>
        <row r="1211">
          <cell r="BC1211">
            <v>41759</v>
          </cell>
        </row>
        <row r="1212">
          <cell r="BC1212">
            <v>41760</v>
          </cell>
        </row>
        <row r="1213">
          <cell r="BC1213">
            <v>41761</v>
          </cell>
        </row>
        <row r="1214">
          <cell r="BC1214">
            <v>41762</v>
          </cell>
        </row>
        <row r="1215">
          <cell r="BC1215">
            <v>41763</v>
          </cell>
        </row>
        <row r="1216">
          <cell r="BC1216">
            <v>41764</v>
          </cell>
        </row>
        <row r="1217">
          <cell r="BC1217">
            <v>41765</v>
          </cell>
        </row>
        <row r="1218">
          <cell r="BC1218">
            <v>41766</v>
          </cell>
        </row>
        <row r="1219">
          <cell r="BC1219">
            <v>41767</v>
          </cell>
        </row>
        <row r="1220">
          <cell r="BC1220">
            <v>41768</v>
          </cell>
        </row>
        <row r="1221">
          <cell r="BC1221">
            <v>41769</v>
          </cell>
        </row>
        <row r="1222">
          <cell r="BC1222">
            <v>41770</v>
          </cell>
        </row>
        <row r="1223">
          <cell r="BC1223">
            <v>41771</v>
          </cell>
        </row>
        <row r="1224">
          <cell r="BC1224">
            <v>41772</v>
          </cell>
        </row>
        <row r="1225">
          <cell r="BC1225">
            <v>41773</v>
          </cell>
        </row>
        <row r="1226">
          <cell r="BC1226">
            <v>41774</v>
          </cell>
        </row>
        <row r="1227">
          <cell r="BC1227">
            <v>41775</v>
          </cell>
        </row>
        <row r="1228">
          <cell r="BC1228">
            <v>41776</v>
          </cell>
        </row>
        <row r="1229">
          <cell r="BC1229">
            <v>41777</v>
          </cell>
        </row>
        <row r="1230">
          <cell r="BC1230">
            <v>41778</v>
          </cell>
        </row>
        <row r="1231">
          <cell r="BC1231">
            <v>41779</v>
          </cell>
        </row>
        <row r="1232">
          <cell r="BC1232">
            <v>41780</v>
          </cell>
        </row>
        <row r="1233">
          <cell r="BC1233">
            <v>41781</v>
          </cell>
        </row>
        <row r="1234">
          <cell r="BC1234">
            <v>41782</v>
          </cell>
        </row>
        <row r="1235">
          <cell r="BC1235">
            <v>41783</v>
          </cell>
        </row>
        <row r="1236">
          <cell r="BC1236">
            <v>41784</v>
          </cell>
        </row>
        <row r="1237">
          <cell r="BC1237">
            <v>41785</v>
          </cell>
        </row>
        <row r="1238">
          <cell r="BC1238">
            <v>41786</v>
          </cell>
        </row>
        <row r="1239">
          <cell r="BC1239">
            <v>41787</v>
          </cell>
        </row>
        <row r="1240">
          <cell r="BC1240">
            <v>41788</v>
          </cell>
        </row>
        <row r="1241">
          <cell r="BC1241">
            <v>41789</v>
          </cell>
        </row>
        <row r="1242">
          <cell r="BC1242">
            <v>41790</v>
          </cell>
        </row>
        <row r="1243">
          <cell r="BC1243">
            <v>41791</v>
          </cell>
        </row>
        <row r="1244">
          <cell r="BC1244">
            <v>41792</v>
          </cell>
        </row>
        <row r="1245">
          <cell r="BC1245">
            <v>41793</v>
          </cell>
        </row>
        <row r="1246">
          <cell r="BC1246">
            <v>41794</v>
          </cell>
        </row>
        <row r="1247">
          <cell r="BC1247">
            <v>41795</v>
          </cell>
        </row>
        <row r="1248">
          <cell r="BC1248">
            <v>41796</v>
          </cell>
        </row>
        <row r="1249">
          <cell r="BC1249">
            <v>41797</v>
          </cell>
        </row>
        <row r="1250">
          <cell r="BC1250">
            <v>41798</v>
          </cell>
        </row>
        <row r="1251">
          <cell r="BC1251">
            <v>41799</v>
          </cell>
        </row>
        <row r="1252">
          <cell r="BC1252">
            <v>41800</v>
          </cell>
        </row>
        <row r="1253">
          <cell r="BC1253">
            <v>41801</v>
          </cell>
        </row>
        <row r="1254">
          <cell r="BC1254">
            <v>41802</v>
          </cell>
        </row>
        <row r="1255">
          <cell r="BC1255">
            <v>41803</v>
          </cell>
        </row>
        <row r="1256">
          <cell r="BC1256">
            <v>41804</v>
          </cell>
        </row>
        <row r="1257">
          <cell r="BC1257">
            <v>41805</v>
          </cell>
        </row>
        <row r="1258">
          <cell r="BC1258">
            <v>41806</v>
          </cell>
        </row>
        <row r="1259">
          <cell r="BC1259">
            <v>41807</v>
          </cell>
        </row>
        <row r="1260">
          <cell r="BC1260">
            <v>41808</v>
          </cell>
        </row>
        <row r="1261">
          <cell r="BC1261">
            <v>41809</v>
          </cell>
        </row>
        <row r="1262">
          <cell r="BC1262">
            <v>41810</v>
          </cell>
        </row>
        <row r="1263">
          <cell r="BC1263">
            <v>41811</v>
          </cell>
        </row>
        <row r="1264">
          <cell r="BC1264">
            <v>41812</v>
          </cell>
        </row>
        <row r="1265">
          <cell r="BC1265">
            <v>41813</v>
          </cell>
        </row>
        <row r="1266">
          <cell r="BC1266">
            <v>41814</v>
          </cell>
        </row>
        <row r="1267">
          <cell r="BC1267">
            <v>41815</v>
          </cell>
        </row>
        <row r="1268">
          <cell r="BC1268">
            <v>41816</v>
          </cell>
        </row>
        <row r="1269">
          <cell r="BC1269">
            <v>41817</v>
          </cell>
        </row>
        <row r="1270">
          <cell r="BC1270">
            <v>41818</v>
          </cell>
        </row>
        <row r="1271">
          <cell r="BC1271">
            <v>41819</v>
          </cell>
        </row>
        <row r="1272">
          <cell r="BC1272">
            <v>41820</v>
          </cell>
        </row>
        <row r="1273">
          <cell r="BC1273">
            <v>41821</v>
          </cell>
        </row>
        <row r="1274">
          <cell r="BC1274">
            <v>41822</v>
          </cell>
        </row>
        <row r="1275">
          <cell r="BC1275">
            <v>41823</v>
          </cell>
        </row>
        <row r="1276">
          <cell r="BC1276">
            <v>41824</v>
          </cell>
        </row>
        <row r="1277">
          <cell r="BC1277">
            <v>41825</v>
          </cell>
        </row>
        <row r="1278">
          <cell r="BC1278">
            <v>41826</v>
          </cell>
        </row>
        <row r="1279">
          <cell r="BC1279">
            <v>41827</v>
          </cell>
        </row>
        <row r="1280">
          <cell r="BC1280">
            <v>41828</v>
          </cell>
        </row>
        <row r="1281">
          <cell r="BC1281">
            <v>41829</v>
          </cell>
        </row>
        <row r="1282">
          <cell r="BC1282">
            <v>41830</v>
          </cell>
        </row>
        <row r="1283">
          <cell r="BC1283">
            <v>41831</v>
          </cell>
        </row>
        <row r="1284">
          <cell r="BC1284">
            <v>41832</v>
          </cell>
        </row>
        <row r="1285">
          <cell r="BC1285">
            <v>41833</v>
          </cell>
        </row>
        <row r="1286">
          <cell r="BC1286">
            <v>41834</v>
          </cell>
        </row>
        <row r="1287">
          <cell r="BC1287">
            <v>41835</v>
          </cell>
        </row>
        <row r="1288">
          <cell r="BC1288">
            <v>41836</v>
          </cell>
        </row>
        <row r="1289">
          <cell r="BC1289">
            <v>41837</v>
          </cell>
        </row>
        <row r="1290">
          <cell r="BC1290">
            <v>41838</v>
          </cell>
        </row>
        <row r="1291">
          <cell r="BC1291">
            <v>41839</v>
          </cell>
        </row>
        <row r="1292">
          <cell r="BC1292">
            <v>41840</v>
          </cell>
        </row>
        <row r="1293">
          <cell r="BC1293">
            <v>41841</v>
          </cell>
        </row>
        <row r="1294">
          <cell r="BC1294">
            <v>41842</v>
          </cell>
        </row>
        <row r="1295">
          <cell r="BC1295">
            <v>41843</v>
          </cell>
        </row>
        <row r="1296">
          <cell r="BC1296">
            <v>41844</v>
          </cell>
        </row>
        <row r="1297">
          <cell r="BC1297">
            <v>41845</v>
          </cell>
        </row>
        <row r="1298">
          <cell r="BC1298">
            <v>41846</v>
          </cell>
        </row>
        <row r="1299">
          <cell r="BC1299">
            <v>41847</v>
          </cell>
        </row>
        <row r="1300">
          <cell r="BC1300">
            <v>41848</v>
          </cell>
        </row>
        <row r="1301">
          <cell r="BC1301">
            <v>41849</v>
          </cell>
        </row>
        <row r="1302">
          <cell r="BC1302">
            <v>41850</v>
          </cell>
        </row>
        <row r="1303">
          <cell r="BC1303">
            <v>41851</v>
          </cell>
        </row>
        <row r="1304">
          <cell r="BC1304">
            <v>41852</v>
          </cell>
        </row>
        <row r="1305">
          <cell r="BC1305">
            <v>41853</v>
          </cell>
        </row>
        <row r="1306">
          <cell r="BC1306">
            <v>41854</v>
          </cell>
        </row>
        <row r="1307">
          <cell r="BC1307">
            <v>41855</v>
          </cell>
        </row>
        <row r="1308">
          <cell r="BC1308">
            <v>41856</v>
          </cell>
        </row>
        <row r="1309">
          <cell r="BC1309">
            <v>41857</v>
          </cell>
        </row>
        <row r="1310">
          <cell r="BC1310">
            <v>41858</v>
          </cell>
        </row>
        <row r="1311">
          <cell r="BC1311">
            <v>41859</v>
          </cell>
        </row>
        <row r="1312">
          <cell r="BC1312">
            <v>41860</v>
          </cell>
        </row>
        <row r="1313">
          <cell r="BC1313">
            <v>41861</v>
          </cell>
        </row>
        <row r="1314">
          <cell r="BC1314">
            <v>41862</v>
          </cell>
        </row>
        <row r="1315">
          <cell r="BC1315">
            <v>41863</v>
          </cell>
        </row>
        <row r="1316">
          <cell r="BC1316">
            <v>41864</v>
          </cell>
        </row>
        <row r="1317">
          <cell r="BC1317">
            <v>41865</v>
          </cell>
        </row>
        <row r="1318">
          <cell r="BC1318">
            <v>41866</v>
          </cell>
        </row>
        <row r="1319">
          <cell r="BC1319">
            <v>41867</v>
          </cell>
        </row>
        <row r="1320">
          <cell r="BC1320">
            <v>41868</v>
          </cell>
        </row>
        <row r="1321">
          <cell r="BC1321">
            <v>41869</v>
          </cell>
        </row>
        <row r="1322">
          <cell r="BC1322">
            <v>41870</v>
          </cell>
        </row>
        <row r="1323">
          <cell r="BC1323">
            <v>41871</v>
          </cell>
        </row>
        <row r="1324">
          <cell r="BC1324">
            <v>41872</v>
          </cell>
        </row>
        <row r="1325">
          <cell r="BC1325">
            <v>41873</v>
          </cell>
        </row>
        <row r="1326">
          <cell r="BC1326">
            <v>41874</v>
          </cell>
        </row>
        <row r="1327">
          <cell r="BC1327">
            <v>41875</v>
          </cell>
        </row>
        <row r="1328">
          <cell r="BC1328">
            <v>41876</v>
          </cell>
        </row>
        <row r="1329">
          <cell r="BC1329">
            <v>41877</v>
          </cell>
        </row>
        <row r="1330">
          <cell r="BC1330">
            <v>41878</v>
          </cell>
        </row>
        <row r="1331">
          <cell r="BC1331">
            <v>41879</v>
          </cell>
        </row>
        <row r="1332">
          <cell r="BC1332">
            <v>41880</v>
          </cell>
        </row>
        <row r="1333">
          <cell r="BC1333">
            <v>41881</v>
          </cell>
        </row>
        <row r="1334">
          <cell r="BC1334">
            <v>41882</v>
          </cell>
        </row>
        <row r="1335">
          <cell r="BC1335">
            <v>41883</v>
          </cell>
        </row>
        <row r="1336">
          <cell r="BC1336">
            <v>41884</v>
          </cell>
        </row>
        <row r="1337">
          <cell r="BC1337">
            <v>41885</v>
          </cell>
        </row>
        <row r="1338">
          <cell r="BC1338">
            <v>41886</v>
          </cell>
        </row>
        <row r="1339">
          <cell r="BC1339">
            <v>41887</v>
          </cell>
        </row>
        <row r="1340">
          <cell r="BC1340">
            <v>41888</v>
          </cell>
        </row>
        <row r="1341">
          <cell r="BC1341">
            <v>41889</v>
          </cell>
        </row>
        <row r="1342">
          <cell r="BC1342">
            <v>41890</v>
          </cell>
        </row>
        <row r="1343">
          <cell r="BC1343">
            <v>41891</v>
          </cell>
        </row>
        <row r="1344">
          <cell r="BC1344">
            <v>41892</v>
          </cell>
        </row>
        <row r="1345">
          <cell r="BC1345">
            <v>41893</v>
          </cell>
        </row>
        <row r="1346">
          <cell r="BC1346">
            <v>41894</v>
          </cell>
        </row>
        <row r="1347">
          <cell r="BC1347">
            <v>41895</v>
          </cell>
        </row>
        <row r="1348">
          <cell r="BC1348">
            <v>41896</v>
          </cell>
        </row>
        <row r="1349">
          <cell r="BC1349">
            <v>41897</v>
          </cell>
        </row>
        <row r="1350">
          <cell r="BC1350">
            <v>41898</v>
          </cell>
        </row>
        <row r="1351">
          <cell r="BC1351">
            <v>41899</v>
          </cell>
        </row>
        <row r="1352">
          <cell r="BC1352">
            <v>41900</v>
          </cell>
        </row>
        <row r="1353">
          <cell r="BC1353">
            <v>41901</v>
          </cell>
        </row>
        <row r="1354">
          <cell r="BC1354">
            <v>41902</v>
          </cell>
        </row>
        <row r="1355">
          <cell r="BC1355">
            <v>41903</v>
          </cell>
        </row>
        <row r="1356">
          <cell r="BC1356">
            <v>41904</v>
          </cell>
        </row>
        <row r="1357">
          <cell r="BC1357">
            <v>41905</v>
          </cell>
        </row>
        <row r="1358">
          <cell r="BC1358">
            <v>41906</v>
          </cell>
        </row>
        <row r="1359">
          <cell r="BC1359">
            <v>41907</v>
          </cell>
        </row>
        <row r="1360">
          <cell r="BC1360">
            <v>41908</v>
          </cell>
        </row>
        <row r="1361">
          <cell r="BC1361">
            <v>41909</v>
          </cell>
        </row>
        <row r="1362">
          <cell r="BC1362">
            <v>41910</v>
          </cell>
        </row>
        <row r="1363">
          <cell r="BC1363">
            <v>41911</v>
          </cell>
        </row>
        <row r="1364">
          <cell r="BC1364">
            <v>41912</v>
          </cell>
        </row>
        <row r="1365">
          <cell r="BC1365">
            <v>41913</v>
          </cell>
        </row>
        <row r="1366">
          <cell r="BC1366">
            <v>41914</v>
          </cell>
        </row>
        <row r="1367">
          <cell r="BC1367">
            <v>41915</v>
          </cell>
        </row>
        <row r="1368">
          <cell r="BC1368">
            <v>41916</v>
          </cell>
        </row>
        <row r="1369">
          <cell r="BC1369">
            <v>41917</v>
          </cell>
        </row>
        <row r="1370">
          <cell r="BC1370">
            <v>41918</v>
          </cell>
        </row>
        <row r="1371">
          <cell r="BC1371">
            <v>41919</v>
          </cell>
        </row>
        <row r="1372">
          <cell r="BC1372">
            <v>41920</v>
          </cell>
        </row>
        <row r="1373">
          <cell r="BC1373">
            <v>41921</v>
          </cell>
        </row>
        <row r="1374">
          <cell r="BC1374">
            <v>41922</v>
          </cell>
        </row>
        <row r="1375">
          <cell r="BC1375">
            <v>41923</v>
          </cell>
        </row>
        <row r="1376">
          <cell r="BC1376">
            <v>41924</v>
          </cell>
        </row>
        <row r="1377">
          <cell r="BC1377">
            <v>41925</v>
          </cell>
        </row>
        <row r="1378">
          <cell r="BC1378">
            <v>41926</v>
          </cell>
        </row>
        <row r="1379">
          <cell r="BC1379">
            <v>41927</v>
          </cell>
        </row>
        <row r="1380">
          <cell r="BC1380">
            <v>41928</v>
          </cell>
        </row>
        <row r="1381">
          <cell r="BC1381">
            <v>41929</v>
          </cell>
        </row>
        <row r="1382">
          <cell r="BC1382">
            <v>41930</v>
          </cell>
        </row>
        <row r="1383">
          <cell r="BC1383">
            <v>41931</v>
          </cell>
        </row>
        <row r="1384">
          <cell r="BC1384">
            <v>41932</v>
          </cell>
        </row>
        <row r="1385">
          <cell r="BC1385">
            <v>41933</v>
          </cell>
        </row>
        <row r="1386">
          <cell r="BC1386">
            <v>41934</v>
          </cell>
        </row>
        <row r="1387">
          <cell r="BC1387">
            <v>41935</v>
          </cell>
        </row>
        <row r="1388">
          <cell r="BC1388">
            <v>41936</v>
          </cell>
        </row>
        <row r="1389">
          <cell r="BC1389">
            <v>41937</v>
          </cell>
        </row>
        <row r="1390">
          <cell r="BC1390">
            <v>41938</v>
          </cell>
        </row>
        <row r="1391">
          <cell r="BC1391">
            <v>41939</v>
          </cell>
        </row>
        <row r="1392">
          <cell r="BC1392">
            <v>41940</v>
          </cell>
        </row>
        <row r="1393">
          <cell r="BC1393">
            <v>41941</v>
          </cell>
        </row>
        <row r="1394">
          <cell r="BC1394">
            <v>41942</v>
          </cell>
        </row>
        <row r="1395">
          <cell r="BC1395">
            <v>41943</v>
          </cell>
        </row>
        <row r="1396">
          <cell r="BC1396">
            <v>41944</v>
          </cell>
        </row>
        <row r="1397">
          <cell r="BC1397">
            <v>41945</v>
          </cell>
        </row>
        <row r="1398">
          <cell r="BC1398">
            <v>41946</v>
          </cell>
        </row>
        <row r="1399">
          <cell r="BC1399">
            <v>41947</v>
          </cell>
        </row>
        <row r="1400">
          <cell r="BC1400">
            <v>41948</v>
          </cell>
        </row>
        <row r="1401">
          <cell r="BC1401">
            <v>41949</v>
          </cell>
        </row>
        <row r="1402">
          <cell r="BC1402">
            <v>41950</v>
          </cell>
        </row>
        <row r="1403">
          <cell r="BC1403">
            <v>41951</v>
          </cell>
        </row>
        <row r="1404">
          <cell r="BC1404">
            <v>41952</v>
          </cell>
        </row>
        <row r="1405">
          <cell r="BC1405">
            <v>41953</v>
          </cell>
        </row>
        <row r="1406">
          <cell r="BC1406">
            <v>41954</v>
          </cell>
        </row>
        <row r="1407">
          <cell r="BC1407">
            <v>41955</v>
          </cell>
        </row>
        <row r="1408">
          <cell r="BC1408">
            <v>41956</v>
          </cell>
        </row>
        <row r="1409">
          <cell r="BC1409">
            <v>41957</v>
          </cell>
        </row>
        <row r="1410">
          <cell r="BC1410">
            <v>41958</v>
          </cell>
        </row>
        <row r="1411">
          <cell r="BC1411">
            <v>41959</v>
          </cell>
        </row>
        <row r="1412">
          <cell r="BC1412">
            <v>41960</v>
          </cell>
        </row>
        <row r="1413">
          <cell r="BC1413">
            <v>41961</v>
          </cell>
        </row>
        <row r="1414">
          <cell r="BC1414">
            <v>41962</v>
          </cell>
        </row>
        <row r="1415">
          <cell r="BC1415">
            <v>41963</v>
          </cell>
        </row>
        <row r="1416">
          <cell r="BC1416">
            <v>41964</v>
          </cell>
        </row>
        <row r="1417">
          <cell r="BC1417">
            <v>41965</v>
          </cell>
        </row>
        <row r="1418">
          <cell r="BC1418">
            <v>41966</v>
          </cell>
        </row>
        <row r="1419">
          <cell r="BC1419">
            <v>41967</v>
          </cell>
        </row>
        <row r="1420">
          <cell r="BC1420">
            <v>41968</v>
          </cell>
        </row>
        <row r="1421">
          <cell r="BC1421">
            <v>41969</v>
          </cell>
        </row>
        <row r="1422">
          <cell r="BC1422">
            <v>41970</v>
          </cell>
        </row>
        <row r="1423">
          <cell r="BC1423">
            <v>41971</v>
          </cell>
        </row>
        <row r="1424">
          <cell r="BC1424">
            <v>41972</v>
          </cell>
        </row>
        <row r="1425">
          <cell r="BC1425">
            <v>41973</v>
          </cell>
        </row>
        <row r="1426">
          <cell r="BC1426">
            <v>41974</v>
          </cell>
        </row>
        <row r="1427">
          <cell r="BC1427">
            <v>41975</v>
          </cell>
        </row>
        <row r="1428">
          <cell r="BC1428">
            <v>41976</v>
          </cell>
        </row>
        <row r="1429">
          <cell r="BC1429">
            <v>41977</v>
          </cell>
        </row>
        <row r="1430">
          <cell r="BC1430">
            <v>41978</v>
          </cell>
        </row>
        <row r="1431">
          <cell r="BC1431">
            <v>41979</v>
          </cell>
        </row>
        <row r="1432">
          <cell r="BC1432">
            <v>41980</v>
          </cell>
        </row>
        <row r="1433">
          <cell r="BC1433">
            <v>41981</v>
          </cell>
        </row>
        <row r="1434">
          <cell r="BC1434">
            <v>41982</v>
          </cell>
        </row>
        <row r="1435">
          <cell r="BC1435">
            <v>41983</v>
          </cell>
        </row>
        <row r="1436">
          <cell r="BC1436">
            <v>41984</v>
          </cell>
        </row>
        <row r="1437">
          <cell r="BC1437">
            <v>41985</v>
          </cell>
        </row>
        <row r="1438">
          <cell r="BC1438">
            <v>41986</v>
          </cell>
        </row>
        <row r="1439">
          <cell r="BC1439">
            <v>41987</v>
          </cell>
        </row>
        <row r="1440">
          <cell r="BC1440">
            <v>41988</v>
          </cell>
        </row>
        <row r="1441">
          <cell r="BC1441">
            <v>41989</v>
          </cell>
        </row>
        <row r="1442">
          <cell r="BC1442">
            <v>41990</v>
          </cell>
        </row>
        <row r="1443">
          <cell r="BC1443">
            <v>41991</v>
          </cell>
        </row>
        <row r="1444">
          <cell r="BC1444">
            <v>41992</v>
          </cell>
        </row>
        <row r="1445">
          <cell r="BC1445">
            <v>41993</v>
          </cell>
        </row>
        <row r="1446">
          <cell r="BC1446">
            <v>41994</v>
          </cell>
        </row>
        <row r="1447">
          <cell r="BC1447">
            <v>41995</v>
          </cell>
        </row>
        <row r="1448">
          <cell r="BC1448">
            <v>41996</v>
          </cell>
        </row>
        <row r="1449">
          <cell r="BC1449">
            <v>41997</v>
          </cell>
        </row>
        <row r="1450">
          <cell r="BC1450">
            <v>41998</v>
          </cell>
        </row>
        <row r="1451">
          <cell r="BC1451">
            <v>41999</v>
          </cell>
        </row>
        <row r="1452">
          <cell r="BC1452">
            <v>42000</v>
          </cell>
        </row>
        <row r="1453">
          <cell r="BC1453">
            <v>42001</v>
          </cell>
        </row>
        <row r="1454">
          <cell r="BC1454">
            <v>42002</v>
          </cell>
        </row>
        <row r="1455">
          <cell r="BC1455">
            <v>42003</v>
          </cell>
        </row>
        <row r="1456">
          <cell r="BC1456">
            <v>42004</v>
          </cell>
        </row>
        <row r="1457">
          <cell r="BC1457">
            <v>42005</v>
          </cell>
        </row>
        <row r="1458">
          <cell r="BC1458">
            <v>42006</v>
          </cell>
        </row>
        <row r="1459">
          <cell r="BC1459">
            <v>42007</v>
          </cell>
        </row>
        <row r="1460">
          <cell r="BC1460">
            <v>42008</v>
          </cell>
        </row>
        <row r="1461">
          <cell r="BC1461">
            <v>42009</v>
          </cell>
        </row>
        <row r="1462">
          <cell r="BC1462">
            <v>42010</v>
          </cell>
        </row>
        <row r="1463">
          <cell r="BC1463">
            <v>42011</v>
          </cell>
        </row>
        <row r="1464">
          <cell r="BC1464">
            <v>42012</v>
          </cell>
        </row>
        <row r="1465">
          <cell r="BC1465">
            <v>42013</v>
          </cell>
        </row>
        <row r="1466">
          <cell r="BC1466">
            <v>42014</v>
          </cell>
        </row>
        <row r="1467">
          <cell r="BC1467">
            <v>42015</v>
          </cell>
        </row>
        <row r="1468">
          <cell r="BC1468">
            <v>42016</v>
          </cell>
        </row>
        <row r="1469">
          <cell r="BC1469">
            <v>42017</v>
          </cell>
        </row>
        <row r="1470">
          <cell r="BC1470">
            <v>42018</v>
          </cell>
        </row>
        <row r="1471">
          <cell r="BC1471">
            <v>42019</v>
          </cell>
        </row>
        <row r="1472">
          <cell r="BC1472">
            <v>42020</v>
          </cell>
        </row>
        <row r="1473">
          <cell r="BC1473">
            <v>42021</v>
          </cell>
        </row>
        <row r="1474">
          <cell r="BC1474">
            <v>42022</v>
          </cell>
        </row>
        <row r="1475">
          <cell r="BC1475">
            <v>42023</v>
          </cell>
        </row>
        <row r="1476">
          <cell r="BC1476">
            <v>42024</v>
          </cell>
        </row>
        <row r="1477">
          <cell r="BC1477">
            <v>42025</v>
          </cell>
        </row>
        <row r="1478">
          <cell r="BC1478">
            <v>42026</v>
          </cell>
        </row>
        <row r="1479">
          <cell r="BC1479">
            <v>42027</v>
          </cell>
        </row>
        <row r="1480">
          <cell r="BC1480">
            <v>42028</v>
          </cell>
        </row>
        <row r="1481">
          <cell r="BC1481">
            <v>42029</v>
          </cell>
        </row>
        <row r="1482">
          <cell r="BC1482">
            <v>42030</v>
          </cell>
        </row>
        <row r="1483">
          <cell r="BC1483">
            <v>42031</v>
          </cell>
        </row>
        <row r="1484">
          <cell r="BC1484">
            <v>42032</v>
          </cell>
        </row>
        <row r="1485">
          <cell r="BC1485">
            <v>42033</v>
          </cell>
        </row>
        <row r="1486">
          <cell r="BC1486">
            <v>42034</v>
          </cell>
        </row>
        <row r="1487">
          <cell r="BC1487">
            <v>42035</v>
          </cell>
        </row>
        <row r="1488">
          <cell r="BC1488">
            <v>42036</v>
          </cell>
        </row>
        <row r="1489">
          <cell r="BC1489">
            <v>42037</v>
          </cell>
        </row>
        <row r="1490">
          <cell r="BC1490">
            <v>42038</v>
          </cell>
        </row>
        <row r="1491">
          <cell r="BC1491">
            <v>42039</v>
          </cell>
        </row>
        <row r="1492">
          <cell r="BC1492">
            <v>42040</v>
          </cell>
        </row>
        <row r="1493">
          <cell r="BC1493">
            <v>42041</v>
          </cell>
        </row>
        <row r="1494">
          <cell r="BC1494">
            <v>42042</v>
          </cell>
        </row>
        <row r="1495">
          <cell r="BC1495">
            <v>42043</v>
          </cell>
        </row>
        <row r="1496">
          <cell r="BC1496">
            <v>42044</v>
          </cell>
        </row>
        <row r="1497">
          <cell r="BC1497">
            <v>42045</v>
          </cell>
        </row>
        <row r="1498">
          <cell r="BC1498">
            <v>42046</v>
          </cell>
        </row>
        <row r="1499">
          <cell r="BC1499">
            <v>42047</v>
          </cell>
        </row>
        <row r="1500">
          <cell r="BC1500">
            <v>42048</v>
          </cell>
        </row>
        <row r="1501">
          <cell r="BC1501">
            <v>42049</v>
          </cell>
        </row>
        <row r="1502">
          <cell r="BC1502">
            <v>42050</v>
          </cell>
        </row>
        <row r="1503">
          <cell r="BC1503">
            <v>42051</v>
          </cell>
        </row>
        <row r="1504">
          <cell r="BC1504">
            <v>42052</v>
          </cell>
        </row>
        <row r="1505">
          <cell r="BC1505">
            <v>42053</v>
          </cell>
        </row>
        <row r="1506">
          <cell r="BC1506">
            <v>42054</v>
          </cell>
        </row>
        <row r="1507">
          <cell r="BC1507">
            <v>42055</v>
          </cell>
        </row>
        <row r="1508">
          <cell r="BC1508">
            <v>42056</v>
          </cell>
        </row>
        <row r="1509">
          <cell r="BC1509">
            <v>42057</v>
          </cell>
        </row>
        <row r="1510">
          <cell r="BC1510">
            <v>42058</v>
          </cell>
        </row>
        <row r="1511">
          <cell r="BC1511">
            <v>42059</v>
          </cell>
        </row>
        <row r="1512">
          <cell r="BC1512">
            <v>42060</v>
          </cell>
        </row>
        <row r="1513">
          <cell r="BC1513">
            <v>42061</v>
          </cell>
        </row>
        <row r="1514">
          <cell r="BC1514">
            <v>42062</v>
          </cell>
        </row>
        <row r="1515">
          <cell r="BC1515">
            <v>42063</v>
          </cell>
        </row>
        <row r="1516">
          <cell r="BC1516">
            <v>42064</v>
          </cell>
        </row>
        <row r="1517">
          <cell r="BC1517">
            <v>42065</v>
          </cell>
        </row>
        <row r="1518">
          <cell r="BC1518">
            <v>42066</v>
          </cell>
        </row>
        <row r="1519">
          <cell r="BC1519">
            <v>42067</v>
          </cell>
        </row>
        <row r="1520">
          <cell r="BC1520">
            <v>42068</v>
          </cell>
        </row>
        <row r="1521">
          <cell r="BC1521">
            <v>42069</v>
          </cell>
        </row>
        <row r="1522">
          <cell r="BC1522">
            <v>42070</v>
          </cell>
        </row>
        <row r="1523">
          <cell r="BC1523">
            <v>42071</v>
          </cell>
        </row>
        <row r="1524">
          <cell r="BC1524">
            <v>42072</v>
          </cell>
        </row>
        <row r="1525">
          <cell r="BC1525">
            <v>42073</v>
          </cell>
        </row>
        <row r="1526">
          <cell r="BC1526">
            <v>42074</v>
          </cell>
        </row>
        <row r="1527">
          <cell r="BC1527">
            <v>42075</v>
          </cell>
        </row>
        <row r="1528">
          <cell r="BC1528">
            <v>42076</v>
          </cell>
        </row>
        <row r="1529">
          <cell r="BC1529">
            <v>42077</v>
          </cell>
        </row>
        <row r="1530">
          <cell r="BC1530">
            <v>42078</v>
          </cell>
        </row>
        <row r="1531">
          <cell r="BC1531">
            <v>42079</v>
          </cell>
        </row>
        <row r="1532">
          <cell r="BC1532">
            <v>42080</v>
          </cell>
        </row>
        <row r="1533">
          <cell r="BC1533">
            <v>42081</v>
          </cell>
        </row>
        <row r="1534">
          <cell r="BC1534">
            <v>42082</v>
          </cell>
        </row>
        <row r="1535">
          <cell r="BC1535">
            <v>42083</v>
          </cell>
        </row>
        <row r="1536">
          <cell r="BC1536">
            <v>42084</v>
          </cell>
        </row>
        <row r="1537">
          <cell r="BC1537">
            <v>42085</v>
          </cell>
        </row>
        <row r="1538">
          <cell r="BC1538">
            <v>42086</v>
          </cell>
        </row>
        <row r="1539">
          <cell r="BC1539">
            <v>42087</v>
          </cell>
        </row>
        <row r="1540">
          <cell r="BC1540">
            <v>42088</v>
          </cell>
        </row>
        <row r="1541">
          <cell r="BC1541">
            <v>42089</v>
          </cell>
        </row>
        <row r="1542">
          <cell r="BC1542">
            <v>42090</v>
          </cell>
        </row>
        <row r="1543">
          <cell r="BC1543">
            <v>42091</v>
          </cell>
        </row>
        <row r="1544">
          <cell r="BC1544">
            <v>42092</v>
          </cell>
        </row>
        <row r="1545">
          <cell r="BC1545">
            <v>42093</v>
          </cell>
        </row>
        <row r="1546">
          <cell r="BC1546">
            <v>42094</v>
          </cell>
        </row>
        <row r="1547">
          <cell r="BC1547">
            <v>42095</v>
          </cell>
        </row>
        <row r="1548">
          <cell r="BC1548">
            <v>42096</v>
          </cell>
        </row>
        <row r="1549">
          <cell r="BC1549">
            <v>42097</v>
          </cell>
        </row>
        <row r="1550">
          <cell r="BC1550">
            <v>42098</v>
          </cell>
        </row>
        <row r="1551">
          <cell r="BC1551">
            <v>42099</v>
          </cell>
        </row>
        <row r="1552">
          <cell r="BC1552">
            <v>42100</v>
          </cell>
        </row>
        <row r="1553">
          <cell r="BC1553">
            <v>42101</v>
          </cell>
        </row>
        <row r="1554">
          <cell r="BC1554">
            <v>42102</v>
          </cell>
        </row>
        <row r="1555">
          <cell r="BC1555">
            <v>42103</v>
          </cell>
        </row>
        <row r="1556">
          <cell r="BC1556">
            <v>42104</v>
          </cell>
        </row>
        <row r="1557">
          <cell r="BC1557">
            <v>42105</v>
          </cell>
        </row>
        <row r="1558">
          <cell r="BC1558">
            <v>42106</v>
          </cell>
        </row>
        <row r="1559">
          <cell r="BC1559">
            <v>42107</v>
          </cell>
        </row>
        <row r="1560">
          <cell r="BC1560">
            <v>42108</v>
          </cell>
        </row>
        <row r="1561">
          <cell r="BC1561">
            <v>42109</v>
          </cell>
        </row>
        <row r="1562">
          <cell r="BC1562">
            <v>42110</v>
          </cell>
        </row>
        <row r="1563">
          <cell r="BC1563">
            <v>42111</v>
          </cell>
        </row>
        <row r="1564">
          <cell r="BC1564">
            <v>42112</v>
          </cell>
        </row>
        <row r="1565">
          <cell r="BC1565">
            <v>42113</v>
          </cell>
        </row>
        <row r="1566">
          <cell r="BC1566">
            <v>42114</v>
          </cell>
        </row>
        <row r="1567">
          <cell r="BC1567">
            <v>42115</v>
          </cell>
        </row>
        <row r="1568">
          <cell r="BC1568">
            <v>42116</v>
          </cell>
        </row>
        <row r="1569">
          <cell r="BC1569">
            <v>42117</v>
          </cell>
        </row>
        <row r="1570">
          <cell r="BC1570">
            <v>42118</v>
          </cell>
        </row>
        <row r="1571">
          <cell r="BC1571">
            <v>42119</v>
          </cell>
        </row>
        <row r="1572">
          <cell r="BC1572">
            <v>42120</v>
          </cell>
        </row>
        <row r="1573">
          <cell r="BC1573">
            <v>42121</v>
          </cell>
        </row>
        <row r="1574">
          <cell r="BC1574">
            <v>42122</v>
          </cell>
        </row>
        <row r="1575">
          <cell r="BC1575">
            <v>42123</v>
          </cell>
        </row>
        <row r="1576">
          <cell r="BC1576">
            <v>42124</v>
          </cell>
        </row>
        <row r="1577">
          <cell r="BC1577">
            <v>42125</v>
          </cell>
        </row>
        <row r="1578">
          <cell r="BC1578">
            <v>42126</v>
          </cell>
        </row>
        <row r="1579">
          <cell r="BC1579">
            <v>42127</v>
          </cell>
        </row>
        <row r="1580">
          <cell r="BC1580">
            <v>42128</v>
          </cell>
        </row>
        <row r="1581">
          <cell r="BC1581">
            <v>42129</v>
          </cell>
        </row>
        <row r="1582">
          <cell r="BC1582">
            <v>42130</v>
          </cell>
        </row>
        <row r="1583">
          <cell r="BC1583">
            <v>42131</v>
          </cell>
        </row>
        <row r="1584">
          <cell r="BC1584">
            <v>42132</v>
          </cell>
        </row>
        <row r="1585">
          <cell r="BC1585">
            <v>42133</v>
          </cell>
        </row>
        <row r="1586">
          <cell r="BC1586">
            <v>42134</v>
          </cell>
        </row>
        <row r="1587">
          <cell r="BC1587">
            <v>42135</v>
          </cell>
        </row>
        <row r="1588">
          <cell r="BC1588">
            <v>42136</v>
          </cell>
        </row>
        <row r="1589">
          <cell r="BC1589">
            <v>42137</v>
          </cell>
        </row>
        <row r="1590">
          <cell r="BC1590">
            <v>42138</v>
          </cell>
        </row>
        <row r="1591">
          <cell r="BC1591">
            <v>42139</v>
          </cell>
        </row>
        <row r="1592">
          <cell r="BC1592">
            <v>42140</v>
          </cell>
        </row>
        <row r="1593">
          <cell r="BC1593">
            <v>42141</v>
          </cell>
        </row>
        <row r="1594">
          <cell r="BC1594">
            <v>42142</v>
          </cell>
        </row>
        <row r="1595">
          <cell r="BC1595">
            <v>42143</v>
          </cell>
        </row>
        <row r="1596">
          <cell r="BC1596">
            <v>42144</v>
          </cell>
        </row>
        <row r="1597">
          <cell r="BC1597">
            <v>42145</v>
          </cell>
        </row>
        <row r="1598">
          <cell r="BC1598">
            <v>42146</v>
          </cell>
        </row>
        <row r="1599">
          <cell r="BC1599">
            <v>42147</v>
          </cell>
        </row>
        <row r="1600">
          <cell r="BC1600">
            <v>42148</v>
          </cell>
        </row>
        <row r="1601">
          <cell r="BC1601">
            <v>42149</v>
          </cell>
        </row>
        <row r="1602">
          <cell r="BC1602">
            <v>42150</v>
          </cell>
        </row>
        <row r="1603">
          <cell r="BC1603">
            <v>42151</v>
          </cell>
        </row>
        <row r="1604">
          <cell r="BC1604">
            <v>42152</v>
          </cell>
        </row>
        <row r="1605">
          <cell r="BC1605">
            <v>42153</v>
          </cell>
        </row>
        <row r="1606">
          <cell r="BC1606">
            <v>42154</v>
          </cell>
        </row>
        <row r="1607">
          <cell r="BC1607">
            <v>42155</v>
          </cell>
        </row>
        <row r="1608">
          <cell r="BC1608">
            <v>42156</v>
          </cell>
        </row>
        <row r="1609">
          <cell r="BC1609">
            <v>42157</v>
          </cell>
        </row>
        <row r="1610">
          <cell r="BC1610">
            <v>42158</v>
          </cell>
        </row>
        <row r="1611">
          <cell r="BC1611">
            <v>42159</v>
          </cell>
        </row>
        <row r="1612">
          <cell r="BC1612">
            <v>42160</v>
          </cell>
        </row>
        <row r="1613">
          <cell r="BC1613">
            <v>42161</v>
          </cell>
        </row>
        <row r="1614">
          <cell r="BC1614">
            <v>42162</v>
          </cell>
        </row>
        <row r="1615">
          <cell r="BC1615">
            <v>42163</v>
          </cell>
        </row>
        <row r="1616">
          <cell r="BC1616">
            <v>42164</v>
          </cell>
        </row>
        <row r="1617">
          <cell r="BC1617">
            <v>42165</v>
          </cell>
        </row>
        <row r="1618">
          <cell r="BC1618">
            <v>42166</v>
          </cell>
        </row>
        <row r="1619">
          <cell r="BC1619">
            <v>42167</v>
          </cell>
        </row>
        <row r="1620">
          <cell r="BC1620">
            <v>42168</v>
          </cell>
        </row>
        <row r="1621">
          <cell r="BC1621">
            <v>42169</v>
          </cell>
        </row>
        <row r="1622">
          <cell r="BC1622">
            <v>42170</v>
          </cell>
        </row>
        <row r="1623">
          <cell r="BC1623">
            <v>42171</v>
          </cell>
        </row>
        <row r="1624">
          <cell r="BC1624">
            <v>42172</v>
          </cell>
        </row>
        <row r="1625">
          <cell r="BC1625">
            <v>42173</v>
          </cell>
        </row>
        <row r="1626">
          <cell r="BC1626">
            <v>42174</v>
          </cell>
        </row>
        <row r="1627">
          <cell r="BC1627">
            <v>42175</v>
          </cell>
        </row>
        <row r="1628">
          <cell r="BC1628">
            <v>42176</v>
          </cell>
        </row>
        <row r="1629">
          <cell r="BC1629">
            <v>42177</v>
          </cell>
        </row>
        <row r="1630">
          <cell r="BC1630">
            <v>42178</v>
          </cell>
        </row>
        <row r="1631">
          <cell r="BC1631">
            <v>42179</v>
          </cell>
        </row>
        <row r="1632">
          <cell r="BC1632">
            <v>42180</v>
          </cell>
        </row>
        <row r="1633">
          <cell r="BC1633">
            <v>42181</v>
          </cell>
        </row>
        <row r="1634">
          <cell r="BC1634">
            <v>42182</v>
          </cell>
        </row>
        <row r="1635">
          <cell r="BC1635">
            <v>42183</v>
          </cell>
        </row>
        <row r="1636">
          <cell r="BC1636">
            <v>42184</v>
          </cell>
        </row>
        <row r="1637">
          <cell r="BC1637">
            <v>42185</v>
          </cell>
        </row>
        <row r="1638">
          <cell r="BC1638">
            <v>42186</v>
          </cell>
        </row>
        <row r="1639">
          <cell r="BC1639">
            <v>42187</v>
          </cell>
        </row>
        <row r="1640">
          <cell r="BC1640">
            <v>42188</v>
          </cell>
        </row>
        <row r="1641">
          <cell r="BC1641">
            <v>42189</v>
          </cell>
        </row>
        <row r="1642">
          <cell r="BC1642">
            <v>42190</v>
          </cell>
        </row>
        <row r="1643">
          <cell r="BC1643">
            <v>42191</v>
          </cell>
        </row>
        <row r="1644">
          <cell r="BC1644">
            <v>42192</v>
          </cell>
        </row>
        <row r="1645">
          <cell r="BC1645">
            <v>42193</v>
          </cell>
        </row>
        <row r="1646">
          <cell r="BC1646">
            <v>42194</v>
          </cell>
        </row>
        <row r="1647">
          <cell r="BC1647">
            <v>42195</v>
          </cell>
        </row>
        <row r="1648">
          <cell r="BC1648">
            <v>42196</v>
          </cell>
        </row>
        <row r="1649">
          <cell r="BC1649">
            <v>42197</v>
          </cell>
        </row>
        <row r="1650">
          <cell r="BC1650">
            <v>42198</v>
          </cell>
        </row>
        <row r="1651">
          <cell r="BC1651">
            <v>42199</v>
          </cell>
        </row>
        <row r="1652">
          <cell r="BC1652">
            <v>42200</v>
          </cell>
        </row>
        <row r="1653">
          <cell r="BC1653">
            <v>42201</v>
          </cell>
        </row>
        <row r="1654">
          <cell r="BC1654">
            <v>42202</v>
          </cell>
        </row>
        <row r="1655">
          <cell r="BC1655">
            <v>42203</v>
          </cell>
        </row>
        <row r="1656">
          <cell r="BC1656">
            <v>42204</v>
          </cell>
        </row>
        <row r="1657">
          <cell r="BC1657">
            <v>42205</v>
          </cell>
        </row>
        <row r="1658">
          <cell r="BC1658">
            <v>42206</v>
          </cell>
        </row>
        <row r="1659">
          <cell r="BC1659">
            <v>42207</v>
          </cell>
        </row>
        <row r="1660">
          <cell r="BC1660">
            <v>42208</v>
          </cell>
        </row>
        <row r="1661">
          <cell r="BC1661">
            <v>42209</v>
          </cell>
        </row>
        <row r="1662">
          <cell r="BC1662">
            <v>42210</v>
          </cell>
        </row>
        <row r="1663">
          <cell r="BC1663">
            <v>42211</v>
          </cell>
        </row>
        <row r="1664">
          <cell r="BC1664">
            <v>42212</v>
          </cell>
        </row>
        <row r="1665">
          <cell r="BC1665">
            <v>42213</v>
          </cell>
        </row>
        <row r="1666">
          <cell r="BC1666">
            <v>42214</v>
          </cell>
        </row>
        <row r="1667">
          <cell r="BC1667">
            <v>42215</v>
          </cell>
        </row>
        <row r="1668">
          <cell r="BC1668">
            <v>42216</v>
          </cell>
        </row>
        <row r="1669">
          <cell r="BC1669">
            <v>42217</v>
          </cell>
        </row>
        <row r="1670">
          <cell r="BC1670">
            <v>42218</v>
          </cell>
        </row>
        <row r="1671">
          <cell r="BC1671">
            <v>42219</v>
          </cell>
        </row>
        <row r="1672">
          <cell r="BC1672">
            <v>42220</v>
          </cell>
        </row>
        <row r="1673">
          <cell r="BC1673">
            <v>42221</v>
          </cell>
        </row>
        <row r="1674">
          <cell r="BC1674">
            <v>42222</v>
          </cell>
        </row>
        <row r="1675">
          <cell r="BC1675">
            <v>42223</v>
          </cell>
        </row>
        <row r="1676">
          <cell r="BC1676">
            <v>42224</v>
          </cell>
        </row>
        <row r="1677">
          <cell r="BC1677">
            <v>42225</v>
          </cell>
        </row>
        <row r="1678">
          <cell r="BC1678">
            <v>42226</v>
          </cell>
        </row>
        <row r="1679">
          <cell r="BC1679">
            <v>42227</v>
          </cell>
        </row>
        <row r="1680">
          <cell r="BC1680">
            <v>42228</v>
          </cell>
        </row>
        <row r="1681">
          <cell r="BC1681">
            <v>42229</v>
          </cell>
        </row>
        <row r="1682">
          <cell r="BC1682">
            <v>42230</v>
          </cell>
        </row>
        <row r="1683">
          <cell r="BC1683">
            <v>42231</v>
          </cell>
        </row>
        <row r="1684">
          <cell r="BC1684">
            <v>42232</v>
          </cell>
        </row>
        <row r="1685">
          <cell r="BC1685">
            <v>42233</v>
          </cell>
        </row>
        <row r="1686">
          <cell r="BC1686">
            <v>42234</v>
          </cell>
        </row>
        <row r="1687">
          <cell r="BC1687">
            <v>42235</v>
          </cell>
        </row>
        <row r="1688">
          <cell r="BC1688">
            <v>42236</v>
          </cell>
        </row>
        <row r="1689">
          <cell r="BC1689">
            <v>42237</v>
          </cell>
        </row>
        <row r="1690">
          <cell r="BC1690">
            <v>42238</v>
          </cell>
        </row>
        <row r="1691">
          <cell r="BC1691">
            <v>42239</v>
          </cell>
        </row>
        <row r="1692">
          <cell r="BC1692">
            <v>42240</v>
          </cell>
        </row>
        <row r="1693">
          <cell r="BC1693">
            <v>42241</v>
          </cell>
        </row>
        <row r="1694">
          <cell r="BC1694">
            <v>42242</v>
          </cell>
        </row>
        <row r="1695">
          <cell r="BC1695">
            <v>42243</v>
          </cell>
        </row>
        <row r="1696">
          <cell r="BC1696">
            <v>42244</v>
          </cell>
        </row>
        <row r="1697">
          <cell r="BC1697">
            <v>42245</v>
          </cell>
        </row>
        <row r="1698">
          <cell r="BC1698">
            <v>42246</v>
          </cell>
        </row>
        <row r="1699">
          <cell r="BC1699">
            <v>42247</v>
          </cell>
        </row>
        <row r="1700">
          <cell r="BC1700">
            <v>42248</v>
          </cell>
        </row>
        <row r="1701">
          <cell r="BC1701">
            <v>42249</v>
          </cell>
        </row>
        <row r="1702">
          <cell r="BC1702">
            <v>42250</v>
          </cell>
        </row>
        <row r="1703">
          <cell r="BC1703">
            <v>42251</v>
          </cell>
        </row>
        <row r="1704">
          <cell r="BC1704">
            <v>42252</v>
          </cell>
        </row>
        <row r="1705">
          <cell r="BC1705">
            <v>42253</v>
          </cell>
        </row>
        <row r="1706">
          <cell r="BC1706">
            <v>42254</v>
          </cell>
        </row>
        <row r="1707">
          <cell r="BC1707">
            <v>42255</v>
          </cell>
        </row>
        <row r="1708">
          <cell r="BC1708">
            <v>42256</v>
          </cell>
        </row>
        <row r="1709">
          <cell r="BC1709">
            <v>42257</v>
          </cell>
        </row>
        <row r="1710">
          <cell r="BC1710">
            <v>42258</v>
          </cell>
        </row>
        <row r="1711">
          <cell r="BC1711">
            <v>42259</v>
          </cell>
        </row>
        <row r="1712">
          <cell r="BC1712">
            <v>42260</v>
          </cell>
        </row>
        <row r="1713">
          <cell r="BC1713">
            <v>42261</v>
          </cell>
        </row>
        <row r="1714">
          <cell r="BC1714">
            <v>42262</v>
          </cell>
        </row>
        <row r="1715">
          <cell r="BC1715">
            <v>42263</v>
          </cell>
        </row>
        <row r="1716">
          <cell r="BC1716">
            <v>42264</v>
          </cell>
        </row>
        <row r="1717">
          <cell r="BC1717">
            <v>42265</v>
          </cell>
        </row>
        <row r="1718">
          <cell r="BC1718">
            <v>42266</v>
          </cell>
        </row>
        <row r="1719">
          <cell r="BC1719">
            <v>42267</v>
          </cell>
        </row>
        <row r="1720">
          <cell r="BC1720">
            <v>42268</v>
          </cell>
        </row>
        <row r="1721">
          <cell r="BC1721">
            <v>42269</v>
          </cell>
        </row>
        <row r="1722">
          <cell r="BC1722">
            <v>42270</v>
          </cell>
        </row>
        <row r="1723">
          <cell r="BC1723">
            <v>42271</v>
          </cell>
        </row>
        <row r="1724">
          <cell r="BC1724">
            <v>42272</v>
          </cell>
        </row>
        <row r="1725">
          <cell r="BC1725">
            <v>42273</v>
          </cell>
        </row>
        <row r="1726">
          <cell r="BC1726">
            <v>42274</v>
          </cell>
        </row>
        <row r="1727">
          <cell r="BC1727">
            <v>42275</v>
          </cell>
        </row>
        <row r="1728">
          <cell r="BC1728">
            <v>42276</v>
          </cell>
        </row>
        <row r="1729">
          <cell r="BC1729">
            <v>42277</v>
          </cell>
        </row>
        <row r="1730">
          <cell r="BC1730">
            <v>42278</v>
          </cell>
        </row>
        <row r="1731">
          <cell r="BC1731">
            <v>42279</v>
          </cell>
        </row>
        <row r="1732">
          <cell r="BC1732">
            <v>42280</v>
          </cell>
        </row>
        <row r="1733">
          <cell r="BC1733">
            <v>42281</v>
          </cell>
        </row>
        <row r="1734">
          <cell r="BC1734">
            <v>42282</v>
          </cell>
        </row>
        <row r="1735">
          <cell r="BC1735">
            <v>42283</v>
          </cell>
        </row>
        <row r="1736">
          <cell r="BC1736">
            <v>42284</v>
          </cell>
        </row>
        <row r="1737">
          <cell r="BC1737">
            <v>42285</v>
          </cell>
        </row>
        <row r="1738">
          <cell r="BC1738">
            <v>42286</v>
          </cell>
        </row>
        <row r="1739">
          <cell r="BC1739">
            <v>42287</v>
          </cell>
        </row>
        <row r="1740">
          <cell r="BC1740">
            <v>42288</v>
          </cell>
        </row>
        <row r="1741">
          <cell r="BC1741">
            <v>42289</v>
          </cell>
        </row>
        <row r="1742">
          <cell r="BC1742">
            <v>42290</v>
          </cell>
        </row>
        <row r="1743">
          <cell r="BC1743">
            <v>42291</v>
          </cell>
        </row>
        <row r="1744">
          <cell r="BC1744">
            <v>42292</v>
          </cell>
        </row>
        <row r="1745">
          <cell r="BC1745">
            <v>42293</v>
          </cell>
        </row>
        <row r="1746">
          <cell r="BC1746">
            <v>42294</v>
          </cell>
        </row>
        <row r="1747">
          <cell r="BC1747">
            <v>42295</v>
          </cell>
        </row>
        <row r="1748">
          <cell r="BC1748">
            <v>42296</v>
          </cell>
        </row>
        <row r="1749">
          <cell r="BC1749">
            <v>42297</v>
          </cell>
        </row>
        <row r="1750">
          <cell r="BC1750">
            <v>42298</v>
          </cell>
        </row>
        <row r="1751">
          <cell r="BC1751">
            <v>42299</v>
          </cell>
        </row>
        <row r="1752">
          <cell r="BC1752">
            <v>42300</v>
          </cell>
        </row>
        <row r="1753">
          <cell r="BC1753">
            <v>42301</v>
          </cell>
        </row>
        <row r="1754">
          <cell r="BC1754">
            <v>42302</v>
          </cell>
        </row>
        <row r="1755">
          <cell r="BC1755">
            <v>42303</v>
          </cell>
        </row>
        <row r="1756">
          <cell r="BC1756">
            <v>42304</v>
          </cell>
        </row>
        <row r="1757">
          <cell r="BC1757">
            <v>42305</v>
          </cell>
        </row>
        <row r="1758">
          <cell r="BC1758">
            <v>42306</v>
          </cell>
        </row>
        <row r="1759">
          <cell r="BC1759">
            <v>42307</v>
          </cell>
        </row>
        <row r="1760">
          <cell r="BC1760">
            <v>42308</v>
          </cell>
        </row>
        <row r="1761">
          <cell r="BC1761">
            <v>42309</v>
          </cell>
        </row>
        <row r="1762">
          <cell r="BC1762">
            <v>42310</v>
          </cell>
        </row>
        <row r="1763">
          <cell r="BC1763">
            <v>42311</v>
          </cell>
        </row>
        <row r="1764">
          <cell r="BC1764">
            <v>42312</v>
          </cell>
        </row>
        <row r="1765">
          <cell r="BC1765">
            <v>42313</v>
          </cell>
        </row>
        <row r="1766">
          <cell r="BC1766">
            <v>42314</v>
          </cell>
        </row>
        <row r="1767">
          <cell r="BC1767">
            <v>42315</v>
          </cell>
        </row>
        <row r="1768">
          <cell r="BC1768">
            <v>42316</v>
          </cell>
        </row>
        <row r="1769">
          <cell r="BC1769">
            <v>42317</v>
          </cell>
        </row>
        <row r="1770">
          <cell r="BC1770">
            <v>42318</v>
          </cell>
        </row>
        <row r="1771">
          <cell r="BC1771">
            <v>42319</v>
          </cell>
        </row>
        <row r="1772">
          <cell r="BC1772">
            <v>42320</v>
          </cell>
        </row>
        <row r="1773">
          <cell r="BC1773">
            <v>42321</v>
          </cell>
        </row>
        <row r="1774">
          <cell r="BC1774">
            <v>42322</v>
          </cell>
        </row>
        <row r="1775">
          <cell r="BC1775">
            <v>42323</v>
          </cell>
        </row>
        <row r="1776">
          <cell r="BC1776">
            <v>42324</v>
          </cell>
        </row>
        <row r="1777">
          <cell r="BC1777">
            <v>42325</v>
          </cell>
        </row>
        <row r="1778">
          <cell r="BC1778">
            <v>42326</v>
          </cell>
        </row>
        <row r="1779">
          <cell r="BC1779">
            <v>42327</v>
          </cell>
        </row>
        <row r="1780">
          <cell r="BC1780">
            <v>42328</v>
          </cell>
        </row>
        <row r="1781">
          <cell r="BC1781">
            <v>42329</v>
          </cell>
        </row>
        <row r="1782">
          <cell r="BC1782">
            <v>42330</v>
          </cell>
        </row>
        <row r="1783">
          <cell r="BC1783">
            <v>42331</v>
          </cell>
        </row>
        <row r="1784">
          <cell r="BC1784">
            <v>42332</v>
          </cell>
        </row>
        <row r="1785">
          <cell r="BC1785">
            <v>42333</v>
          </cell>
        </row>
        <row r="1786">
          <cell r="BC1786">
            <v>42334</v>
          </cell>
        </row>
        <row r="1787">
          <cell r="BC1787">
            <v>42335</v>
          </cell>
        </row>
        <row r="1788">
          <cell r="BC1788">
            <v>42336</v>
          </cell>
        </row>
        <row r="1789">
          <cell r="BC1789">
            <v>42337</v>
          </cell>
        </row>
        <row r="1790">
          <cell r="BC1790">
            <v>42338</v>
          </cell>
        </row>
        <row r="1791">
          <cell r="BC1791">
            <v>42339</v>
          </cell>
        </row>
        <row r="1792">
          <cell r="BC1792">
            <v>42340</v>
          </cell>
        </row>
        <row r="1793">
          <cell r="BC1793">
            <v>42341</v>
          </cell>
        </row>
        <row r="1794">
          <cell r="BC1794">
            <v>42342</v>
          </cell>
        </row>
        <row r="1795">
          <cell r="BC1795">
            <v>42343</v>
          </cell>
        </row>
        <row r="1796">
          <cell r="BC1796">
            <v>42344</v>
          </cell>
        </row>
        <row r="1797">
          <cell r="BC1797">
            <v>42345</v>
          </cell>
        </row>
        <row r="1798">
          <cell r="BC1798">
            <v>42346</v>
          </cell>
        </row>
        <row r="1799">
          <cell r="BC1799">
            <v>42347</v>
          </cell>
        </row>
        <row r="1800">
          <cell r="BC1800">
            <v>42348</v>
          </cell>
        </row>
        <row r="1801">
          <cell r="BC1801">
            <v>42349</v>
          </cell>
        </row>
        <row r="1802">
          <cell r="BC1802">
            <v>42350</v>
          </cell>
        </row>
        <row r="1803">
          <cell r="BC1803">
            <v>42351</v>
          </cell>
        </row>
        <row r="1804">
          <cell r="BC1804">
            <v>42352</v>
          </cell>
        </row>
        <row r="1805">
          <cell r="BC1805">
            <v>42353</v>
          </cell>
        </row>
        <row r="1806">
          <cell r="BC1806">
            <v>42354</v>
          </cell>
        </row>
        <row r="1807">
          <cell r="BC1807">
            <v>42355</v>
          </cell>
        </row>
        <row r="1808">
          <cell r="BC1808">
            <v>42356</v>
          </cell>
        </row>
        <row r="1809">
          <cell r="BC1809">
            <v>42357</v>
          </cell>
        </row>
        <row r="1810">
          <cell r="BC1810">
            <v>42358</v>
          </cell>
        </row>
        <row r="1811">
          <cell r="BC1811">
            <v>42359</v>
          </cell>
        </row>
        <row r="1812">
          <cell r="BC1812">
            <v>42360</v>
          </cell>
        </row>
        <row r="1813">
          <cell r="BC1813">
            <v>42361</v>
          </cell>
        </row>
        <row r="1814">
          <cell r="BC1814">
            <v>42362</v>
          </cell>
        </row>
        <row r="1815">
          <cell r="BC1815">
            <v>42363</v>
          </cell>
        </row>
        <row r="1816">
          <cell r="BC1816">
            <v>42364</v>
          </cell>
        </row>
        <row r="1817">
          <cell r="BC1817">
            <v>42365</v>
          </cell>
        </row>
        <row r="1818">
          <cell r="BC1818">
            <v>42366</v>
          </cell>
        </row>
        <row r="1819">
          <cell r="BC1819">
            <v>42367</v>
          </cell>
        </row>
        <row r="1820">
          <cell r="BC1820">
            <v>42368</v>
          </cell>
        </row>
        <row r="1821">
          <cell r="BC1821">
            <v>42369</v>
          </cell>
        </row>
        <row r="1822">
          <cell r="BC1822">
            <v>42370</v>
          </cell>
        </row>
        <row r="1823">
          <cell r="BC1823">
            <v>42371</v>
          </cell>
        </row>
        <row r="1824">
          <cell r="BC1824">
            <v>42372</v>
          </cell>
        </row>
        <row r="1825">
          <cell r="BC1825">
            <v>42373</v>
          </cell>
        </row>
        <row r="1826">
          <cell r="BC1826">
            <v>42374</v>
          </cell>
        </row>
        <row r="1827">
          <cell r="BC1827">
            <v>42375</v>
          </cell>
        </row>
        <row r="1828">
          <cell r="BC1828">
            <v>42376</v>
          </cell>
        </row>
        <row r="1829">
          <cell r="BC1829">
            <v>42377</v>
          </cell>
        </row>
        <row r="1830">
          <cell r="BC1830">
            <v>42378</v>
          </cell>
        </row>
        <row r="1831">
          <cell r="BC1831">
            <v>42379</v>
          </cell>
        </row>
        <row r="1832">
          <cell r="BC1832">
            <v>42380</v>
          </cell>
        </row>
        <row r="1833">
          <cell r="BC1833">
            <v>42381</v>
          </cell>
        </row>
        <row r="1834">
          <cell r="BC1834">
            <v>42382</v>
          </cell>
        </row>
        <row r="1835">
          <cell r="BC1835">
            <v>42383</v>
          </cell>
        </row>
        <row r="1836">
          <cell r="BC1836">
            <v>42384</v>
          </cell>
        </row>
        <row r="1837">
          <cell r="BC1837">
            <v>42385</v>
          </cell>
        </row>
        <row r="1838">
          <cell r="BC1838">
            <v>42386</v>
          </cell>
        </row>
        <row r="1839">
          <cell r="BC1839">
            <v>42387</v>
          </cell>
        </row>
        <row r="1840">
          <cell r="BC1840">
            <v>42388</v>
          </cell>
        </row>
        <row r="1841">
          <cell r="BC1841">
            <v>42389</v>
          </cell>
        </row>
        <row r="1842">
          <cell r="BC1842">
            <v>42390</v>
          </cell>
        </row>
        <row r="1843">
          <cell r="BC1843">
            <v>42391</v>
          </cell>
        </row>
        <row r="1844">
          <cell r="BC1844">
            <v>42392</v>
          </cell>
        </row>
        <row r="1845">
          <cell r="BC1845">
            <v>42393</v>
          </cell>
        </row>
        <row r="1846">
          <cell r="BC1846">
            <v>42394</v>
          </cell>
        </row>
        <row r="1847">
          <cell r="BC1847">
            <v>42395</v>
          </cell>
        </row>
        <row r="1848">
          <cell r="BC1848">
            <v>42396</v>
          </cell>
        </row>
        <row r="1849">
          <cell r="BC1849">
            <v>42397</v>
          </cell>
        </row>
        <row r="1850">
          <cell r="BC1850">
            <v>42398</v>
          </cell>
        </row>
        <row r="1851">
          <cell r="BC1851">
            <v>42399</v>
          </cell>
        </row>
        <row r="1852">
          <cell r="BC1852">
            <v>42400</v>
          </cell>
        </row>
        <row r="1853">
          <cell r="BC1853">
            <v>42401</v>
          </cell>
        </row>
        <row r="1854">
          <cell r="BC1854">
            <v>42402</v>
          </cell>
        </row>
        <row r="1855">
          <cell r="BC1855">
            <v>42403</v>
          </cell>
        </row>
        <row r="1856">
          <cell r="BC1856">
            <v>42404</v>
          </cell>
        </row>
        <row r="1857">
          <cell r="BC1857">
            <v>42405</v>
          </cell>
        </row>
        <row r="1858">
          <cell r="BC1858">
            <v>42406</v>
          </cell>
        </row>
        <row r="1859">
          <cell r="BC1859">
            <v>42407</v>
          </cell>
        </row>
        <row r="1860">
          <cell r="BC1860">
            <v>42408</v>
          </cell>
        </row>
        <row r="1861">
          <cell r="BC1861">
            <v>42409</v>
          </cell>
        </row>
        <row r="1862">
          <cell r="BC1862">
            <v>42410</v>
          </cell>
        </row>
        <row r="1863">
          <cell r="BC1863">
            <v>42411</v>
          </cell>
        </row>
        <row r="1864">
          <cell r="BC1864">
            <v>42412</v>
          </cell>
        </row>
        <row r="1865">
          <cell r="BC1865">
            <v>42413</v>
          </cell>
        </row>
        <row r="1866">
          <cell r="BC1866">
            <v>42414</v>
          </cell>
        </row>
        <row r="1867">
          <cell r="BC1867">
            <v>42415</v>
          </cell>
        </row>
        <row r="1868">
          <cell r="BC1868">
            <v>42416</v>
          </cell>
        </row>
        <row r="1869">
          <cell r="BC1869">
            <v>42417</v>
          </cell>
        </row>
        <row r="1870">
          <cell r="BC1870">
            <v>42418</v>
          </cell>
        </row>
        <row r="1871">
          <cell r="BC1871">
            <v>42419</v>
          </cell>
        </row>
        <row r="1872">
          <cell r="BC1872">
            <v>42420</v>
          </cell>
        </row>
        <row r="1873">
          <cell r="BC1873">
            <v>42421</v>
          </cell>
        </row>
        <row r="1874">
          <cell r="BC1874">
            <v>42422</v>
          </cell>
        </row>
        <row r="1875">
          <cell r="BC1875">
            <v>42423</v>
          </cell>
        </row>
        <row r="1876">
          <cell r="BC1876">
            <v>42424</v>
          </cell>
        </row>
        <row r="1877">
          <cell r="BC1877">
            <v>42425</v>
          </cell>
        </row>
        <row r="1878">
          <cell r="BC1878">
            <v>42426</v>
          </cell>
        </row>
        <row r="1879">
          <cell r="BC1879">
            <v>42427</v>
          </cell>
        </row>
        <row r="1880">
          <cell r="BC1880">
            <v>42428</v>
          </cell>
        </row>
        <row r="1881">
          <cell r="BC1881">
            <v>42429</v>
          </cell>
        </row>
        <row r="1882">
          <cell r="BC1882">
            <v>42430</v>
          </cell>
        </row>
        <row r="1883">
          <cell r="BC1883">
            <v>42431</v>
          </cell>
        </row>
        <row r="1884">
          <cell r="BC1884">
            <v>42432</v>
          </cell>
        </row>
        <row r="1885">
          <cell r="BC1885">
            <v>42433</v>
          </cell>
        </row>
        <row r="1886">
          <cell r="BC1886">
            <v>42434</v>
          </cell>
        </row>
        <row r="1887">
          <cell r="BC1887">
            <v>42435</v>
          </cell>
        </row>
        <row r="1888">
          <cell r="BC1888">
            <v>42436</v>
          </cell>
        </row>
        <row r="1889">
          <cell r="BC1889">
            <v>42437</v>
          </cell>
        </row>
        <row r="1890">
          <cell r="BC1890">
            <v>42438</v>
          </cell>
        </row>
        <row r="1891">
          <cell r="BC1891">
            <v>42439</v>
          </cell>
        </row>
        <row r="1892">
          <cell r="BC1892">
            <v>42440</v>
          </cell>
        </row>
        <row r="1893">
          <cell r="BC1893">
            <v>42441</v>
          </cell>
        </row>
        <row r="1894">
          <cell r="BC1894">
            <v>42442</v>
          </cell>
        </row>
        <row r="1895">
          <cell r="BC1895">
            <v>42443</v>
          </cell>
        </row>
        <row r="1896">
          <cell r="BC1896">
            <v>42444</v>
          </cell>
        </row>
        <row r="1897">
          <cell r="BC1897">
            <v>42445</v>
          </cell>
        </row>
        <row r="1898">
          <cell r="BC1898">
            <v>42446</v>
          </cell>
        </row>
        <row r="1899">
          <cell r="BC1899">
            <v>42447</v>
          </cell>
        </row>
        <row r="1900">
          <cell r="BC1900">
            <v>42448</v>
          </cell>
        </row>
        <row r="1901">
          <cell r="BC1901">
            <v>42449</v>
          </cell>
        </row>
        <row r="1902">
          <cell r="BC1902">
            <v>42450</v>
          </cell>
        </row>
        <row r="1903">
          <cell r="BC1903">
            <v>42451</v>
          </cell>
        </row>
        <row r="1904">
          <cell r="BC1904">
            <v>42452</v>
          </cell>
        </row>
        <row r="1905">
          <cell r="BC1905">
            <v>42453</v>
          </cell>
        </row>
        <row r="1906">
          <cell r="BC1906">
            <v>42454</v>
          </cell>
        </row>
        <row r="1907">
          <cell r="BC1907">
            <v>42455</v>
          </cell>
        </row>
        <row r="1908">
          <cell r="BC1908">
            <v>42456</v>
          </cell>
        </row>
        <row r="1909">
          <cell r="BC1909">
            <v>42457</v>
          </cell>
        </row>
        <row r="1910">
          <cell r="BC1910">
            <v>42458</v>
          </cell>
        </row>
        <row r="1911">
          <cell r="BC1911">
            <v>42459</v>
          </cell>
        </row>
        <row r="1912">
          <cell r="BC1912">
            <v>42460</v>
          </cell>
        </row>
        <row r="1913">
          <cell r="BC1913">
            <v>42461</v>
          </cell>
        </row>
        <row r="1914">
          <cell r="BC1914">
            <v>42462</v>
          </cell>
        </row>
        <row r="1915">
          <cell r="BC1915">
            <v>42463</v>
          </cell>
        </row>
        <row r="1916">
          <cell r="BC1916">
            <v>42464</v>
          </cell>
        </row>
        <row r="1917">
          <cell r="BC1917">
            <v>42465</v>
          </cell>
        </row>
        <row r="1918">
          <cell r="BC1918">
            <v>42466</v>
          </cell>
        </row>
        <row r="1919">
          <cell r="BC1919">
            <v>42467</v>
          </cell>
        </row>
        <row r="1920">
          <cell r="BC1920">
            <v>42468</v>
          </cell>
        </row>
        <row r="1921">
          <cell r="BC1921">
            <v>42469</v>
          </cell>
        </row>
        <row r="1922">
          <cell r="BC1922">
            <v>42470</v>
          </cell>
        </row>
        <row r="1923">
          <cell r="BC1923">
            <v>42471</v>
          </cell>
        </row>
        <row r="1924">
          <cell r="BC1924">
            <v>42472</v>
          </cell>
        </row>
        <row r="1925">
          <cell r="BC1925">
            <v>42473</v>
          </cell>
        </row>
        <row r="1926">
          <cell r="BC1926">
            <v>42474</v>
          </cell>
        </row>
        <row r="1927">
          <cell r="BC1927">
            <v>42475</v>
          </cell>
        </row>
        <row r="1928">
          <cell r="BC1928">
            <v>42476</v>
          </cell>
        </row>
        <row r="1929">
          <cell r="BC1929">
            <v>42477</v>
          </cell>
        </row>
        <row r="1930">
          <cell r="BC1930">
            <v>42478</v>
          </cell>
        </row>
        <row r="1931">
          <cell r="BC1931">
            <v>42479</v>
          </cell>
        </row>
        <row r="1932">
          <cell r="BC1932">
            <v>42480</v>
          </cell>
        </row>
        <row r="1933">
          <cell r="BC1933">
            <v>42481</v>
          </cell>
        </row>
        <row r="1934">
          <cell r="BC1934">
            <v>42482</v>
          </cell>
        </row>
        <row r="1935">
          <cell r="BC1935">
            <v>42483</v>
          </cell>
        </row>
        <row r="1936">
          <cell r="BC1936">
            <v>42484</v>
          </cell>
        </row>
        <row r="1937">
          <cell r="BC1937">
            <v>42485</v>
          </cell>
        </row>
        <row r="1938">
          <cell r="BC1938">
            <v>42486</v>
          </cell>
        </row>
        <row r="1939">
          <cell r="BC1939">
            <v>42487</v>
          </cell>
        </row>
        <row r="1940">
          <cell r="BC1940">
            <v>42488</v>
          </cell>
        </row>
        <row r="1941">
          <cell r="BC1941">
            <v>42489</v>
          </cell>
        </row>
        <row r="1942">
          <cell r="BC1942">
            <v>42490</v>
          </cell>
        </row>
        <row r="1943">
          <cell r="BC1943">
            <v>42491</v>
          </cell>
        </row>
        <row r="1944">
          <cell r="BC1944">
            <v>42492</v>
          </cell>
        </row>
        <row r="1945">
          <cell r="BC1945">
            <v>42493</v>
          </cell>
        </row>
        <row r="1946">
          <cell r="BC1946">
            <v>42494</v>
          </cell>
        </row>
        <row r="1947">
          <cell r="BC1947">
            <v>42495</v>
          </cell>
        </row>
        <row r="1948">
          <cell r="BC1948">
            <v>42496</v>
          </cell>
        </row>
        <row r="1949">
          <cell r="BC1949">
            <v>42497</v>
          </cell>
        </row>
        <row r="1950">
          <cell r="BC1950">
            <v>42498</v>
          </cell>
        </row>
        <row r="1951">
          <cell r="BC1951">
            <v>42499</v>
          </cell>
        </row>
        <row r="1952">
          <cell r="BC1952">
            <v>42500</v>
          </cell>
        </row>
        <row r="1953">
          <cell r="BC1953">
            <v>42501</v>
          </cell>
        </row>
        <row r="1954">
          <cell r="BC1954">
            <v>42502</v>
          </cell>
        </row>
        <row r="1955">
          <cell r="BC1955">
            <v>42503</v>
          </cell>
        </row>
        <row r="1956">
          <cell r="BC1956">
            <v>42504</v>
          </cell>
        </row>
        <row r="1957">
          <cell r="BC1957">
            <v>42505</v>
          </cell>
        </row>
        <row r="1958">
          <cell r="BC1958">
            <v>42506</v>
          </cell>
        </row>
        <row r="1959">
          <cell r="BC1959">
            <v>42507</v>
          </cell>
        </row>
        <row r="1960">
          <cell r="BC1960">
            <v>42508</v>
          </cell>
        </row>
        <row r="1961">
          <cell r="BC1961">
            <v>42509</v>
          </cell>
        </row>
        <row r="1962">
          <cell r="BC1962">
            <v>42510</v>
          </cell>
        </row>
        <row r="1963">
          <cell r="BC1963">
            <v>42511</v>
          </cell>
        </row>
        <row r="1964">
          <cell r="BC1964">
            <v>42512</v>
          </cell>
        </row>
        <row r="1965">
          <cell r="BC1965">
            <v>42513</v>
          </cell>
        </row>
        <row r="1966">
          <cell r="BC1966">
            <v>42514</v>
          </cell>
        </row>
        <row r="1967">
          <cell r="BC1967">
            <v>42515</v>
          </cell>
        </row>
        <row r="1968">
          <cell r="BC1968">
            <v>42516</v>
          </cell>
        </row>
        <row r="1969">
          <cell r="BC1969">
            <v>42517</v>
          </cell>
        </row>
        <row r="1970">
          <cell r="BC1970">
            <v>42518</v>
          </cell>
        </row>
        <row r="1971">
          <cell r="BC1971">
            <v>42519</v>
          </cell>
        </row>
        <row r="1972">
          <cell r="BC1972">
            <v>42520</v>
          </cell>
        </row>
        <row r="1973">
          <cell r="BC1973">
            <v>42521</v>
          </cell>
        </row>
        <row r="1974">
          <cell r="BC1974">
            <v>42522</v>
          </cell>
        </row>
        <row r="1975">
          <cell r="BC1975">
            <v>42523</v>
          </cell>
        </row>
        <row r="1976">
          <cell r="BC1976">
            <v>42524</v>
          </cell>
        </row>
        <row r="1977">
          <cell r="BC1977">
            <v>42525</v>
          </cell>
        </row>
        <row r="1978">
          <cell r="BC1978">
            <v>42526</v>
          </cell>
        </row>
        <row r="1979">
          <cell r="BC1979">
            <v>42527</v>
          </cell>
        </row>
        <row r="1980">
          <cell r="BC1980">
            <v>42528</v>
          </cell>
        </row>
        <row r="1981">
          <cell r="BC1981">
            <v>42529</v>
          </cell>
        </row>
        <row r="1982">
          <cell r="BC1982">
            <v>42530</v>
          </cell>
        </row>
        <row r="1983">
          <cell r="BC1983">
            <v>42531</v>
          </cell>
        </row>
        <row r="1984">
          <cell r="BC1984">
            <v>42532</v>
          </cell>
        </row>
        <row r="1985">
          <cell r="BC1985">
            <v>42533</v>
          </cell>
        </row>
        <row r="1986">
          <cell r="BC1986">
            <v>42534</v>
          </cell>
        </row>
        <row r="1987">
          <cell r="BC1987">
            <v>42535</v>
          </cell>
        </row>
        <row r="1988">
          <cell r="BC1988">
            <v>42536</v>
          </cell>
        </row>
        <row r="1989">
          <cell r="BC1989">
            <v>42537</v>
          </cell>
        </row>
        <row r="1990">
          <cell r="BC1990">
            <v>42538</v>
          </cell>
        </row>
        <row r="1991">
          <cell r="BC1991">
            <v>42539</v>
          </cell>
        </row>
        <row r="1992">
          <cell r="BC1992">
            <v>42540</v>
          </cell>
        </row>
        <row r="1993">
          <cell r="BC1993">
            <v>42541</v>
          </cell>
        </row>
        <row r="1994">
          <cell r="BC1994">
            <v>42542</v>
          </cell>
        </row>
        <row r="1995">
          <cell r="BC1995">
            <v>42543</v>
          </cell>
        </row>
        <row r="1996">
          <cell r="BC1996">
            <v>42544</v>
          </cell>
        </row>
        <row r="1997">
          <cell r="BC1997">
            <v>42545</v>
          </cell>
        </row>
        <row r="1998">
          <cell r="BC1998">
            <v>42546</v>
          </cell>
        </row>
        <row r="1999">
          <cell r="BC1999">
            <v>42547</v>
          </cell>
        </row>
        <row r="2000">
          <cell r="BC2000">
            <v>42548</v>
          </cell>
        </row>
        <row r="2001">
          <cell r="BC2001">
            <v>42549</v>
          </cell>
        </row>
        <row r="2002">
          <cell r="BC2002">
            <v>42550</v>
          </cell>
        </row>
        <row r="2003">
          <cell r="BC2003">
            <v>42551</v>
          </cell>
        </row>
        <row r="2004">
          <cell r="BC2004">
            <v>42552</v>
          </cell>
        </row>
        <row r="2005">
          <cell r="BC2005">
            <v>42553</v>
          </cell>
        </row>
        <row r="2006">
          <cell r="BC2006">
            <v>42554</v>
          </cell>
        </row>
        <row r="2007">
          <cell r="BC2007">
            <v>42555</v>
          </cell>
        </row>
        <row r="2008">
          <cell r="BC2008">
            <v>42556</v>
          </cell>
        </row>
        <row r="2009">
          <cell r="BC2009">
            <v>42557</v>
          </cell>
        </row>
        <row r="2010">
          <cell r="BC2010">
            <v>42558</v>
          </cell>
        </row>
        <row r="2011">
          <cell r="BC2011">
            <v>42559</v>
          </cell>
        </row>
        <row r="2012">
          <cell r="BC2012">
            <v>42560</v>
          </cell>
        </row>
        <row r="2013">
          <cell r="BC2013">
            <v>42561</v>
          </cell>
        </row>
        <row r="2014">
          <cell r="BC2014">
            <v>42562</v>
          </cell>
        </row>
        <row r="2015">
          <cell r="BC2015">
            <v>42563</v>
          </cell>
        </row>
        <row r="2016">
          <cell r="BC2016">
            <v>42564</v>
          </cell>
        </row>
        <row r="2017">
          <cell r="BC2017">
            <v>42565</v>
          </cell>
        </row>
        <row r="2018">
          <cell r="BC2018">
            <v>42566</v>
          </cell>
        </row>
        <row r="2019">
          <cell r="BC2019">
            <v>42567</v>
          </cell>
        </row>
        <row r="2020">
          <cell r="BC2020">
            <v>42568</v>
          </cell>
        </row>
        <row r="2021">
          <cell r="BC2021">
            <v>42569</v>
          </cell>
        </row>
        <row r="2022">
          <cell r="BC2022">
            <v>42570</v>
          </cell>
        </row>
        <row r="2023">
          <cell r="BC2023">
            <v>42571</v>
          </cell>
        </row>
        <row r="2024">
          <cell r="BC2024">
            <v>42572</v>
          </cell>
        </row>
        <row r="2025">
          <cell r="BC2025">
            <v>42573</v>
          </cell>
        </row>
        <row r="2026">
          <cell r="BC2026">
            <v>42574</v>
          </cell>
        </row>
        <row r="2027">
          <cell r="BC2027">
            <v>42575</v>
          </cell>
        </row>
        <row r="2028">
          <cell r="BC2028">
            <v>42576</v>
          </cell>
        </row>
        <row r="2029">
          <cell r="BC2029">
            <v>42577</v>
          </cell>
        </row>
        <row r="2030">
          <cell r="BC2030">
            <v>42578</v>
          </cell>
        </row>
        <row r="2031">
          <cell r="BC2031">
            <v>42579</v>
          </cell>
        </row>
        <row r="2032">
          <cell r="BC2032">
            <v>42580</v>
          </cell>
        </row>
        <row r="2033">
          <cell r="BC2033">
            <v>42581</v>
          </cell>
        </row>
        <row r="2034">
          <cell r="BC2034">
            <v>42582</v>
          </cell>
        </row>
        <row r="2035">
          <cell r="BC2035">
            <v>42583</v>
          </cell>
        </row>
        <row r="2036">
          <cell r="BC2036">
            <v>42584</v>
          </cell>
        </row>
        <row r="2037">
          <cell r="BC2037">
            <v>42585</v>
          </cell>
        </row>
        <row r="2038">
          <cell r="BC2038">
            <v>42586</v>
          </cell>
        </row>
        <row r="2039">
          <cell r="BC2039">
            <v>42587</v>
          </cell>
        </row>
        <row r="2040">
          <cell r="BC2040">
            <v>42588</v>
          </cell>
        </row>
        <row r="2041">
          <cell r="BC2041">
            <v>42589</v>
          </cell>
        </row>
        <row r="2042">
          <cell r="BC2042">
            <v>42590</v>
          </cell>
        </row>
        <row r="2043">
          <cell r="BC2043">
            <v>42591</v>
          </cell>
        </row>
        <row r="2044">
          <cell r="BC2044">
            <v>42592</v>
          </cell>
        </row>
        <row r="2045">
          <cell r="BC2045">
            <v>42593</v>
          </cell>
        </row>
        <row r="2046">
          <cell r="BC2046">
            <v>42594</v>
          </cell>
        </row>
        <row r="2047">
          <cell r="BC2047">
            <v>42595</v>
          </cell>
        </row>
        <row r="2048">
          <cell r="BC2048">
            <v>42596</v>
          </cell>
        </row>
        <row r="2049">
          <cell r="BC2049">
            <v>42597</v>
          </cell>
        </row>
        <row r="2050">
          <cell r="BC2050">
            <v>42598</v>
          </cell>
        </row>
        <row r="2051">
          <cell r="BC2051">
            <v>42599</v>
          </cell>
        </row>
        <row r="2052">
          <cell r="BC2052">
            <v>42600</v>
          </cell>
        </row>
        <row r="2053">
          <cell r="BC2053">
            <v>42601</v>
          </cell>
        </row>
        <row r="2054">
          <cell r="BC2054">
            <v>42602</v>
          </cell>
        </row>
        <row r="2055">
          <cell r="BC2055">
            <v>42603</v>
          </cell>
        </row>
        <row r="2056">
          <cell r="BC2056">
            <v>42604</v>
          </cell>
        </row>
        <row r="2057">
          <cell r="BC2057">
            <v>42605</v>
          </cell>
        </row>
        <row r="2058">
          <cell r="BC2058">
            <v>42606</v>
          </cell>
        </row>
        <row r="2059">
          <cell r="BC2059">
            <v>42607</v>
          </cell>
        </row>
        <row r="2060">
          <cell r="BC2060">
            <v>42608</v>
          </cell>
        </row>
        <row r="2061">
          <cell r="BC2061">
            <v>42609</v>
          </cell>
        </row>
        <row r="2062">
          <cell r="BC2062">
            <v>42610</v>
          </cell>
        </row>
        <row r="2063">
          <cell r="BC2063">
            <v>42611</v>
          </cell>
        </row>
        <row r="2064">
          <cell r="BC2064">
            <v>42612</v>
          </cell>
        </row>
        <row r="2065">
          <cell r="BC2065">
            <v>42613</v>
          </cell>
        </row>
        <row r="2066">
          <cell r="BC2066">
            <v>42614</v>
          </cell>
        </row>
        <row r="2067">
          <cell r="BC2067">
            <v>42615</v>
          </cell>
        </row>
        <row r="2068">
          <cell r="BC2068">
            <v>42616</v>
          </cell>
        </row>
        <row r="2069">
          <cell r="BC2069">
            <v>42617</v>
          </cell>
        </row>
        <row r="2070">
          <cell r="BC2070">
            <v>42618</v>
          </cell>
        </row>
        <row r="2071">
          <cell r="BC2071">
            <v>42619</v>
          </cell>
        </row>
        <row r="2072">
          <cell r="BC2072">
            <v>42620</v>
          </cell>
        </row>
        <row r="2073">
          <cell r="BC2073">
            <v>42621</v>
          </cell>
        </row>
        <row r="2074">
          <cell r="BC2074">
            <v>42622</v>
          </cell>
        </row>
        <row r="2075">
          <cell r="BC2075">
            <v>42623</v>
          </cell>
        </row>
        <row r="2076">
          <cell r="BC2076">
            <v>42624</v>
          </cell>
        </row>
        <row r="2077">
          <cell r="BC2077">
            <v>42625</v>
          </cell>
        </row>
        <row r="2078">
          <cell r="BC2078">
            <v>42626</v>
          </cell>
        </row>
        <row r="2079">
          <cell r="BC2079">
            <v>42627</v>
          </cell>
        </row>
        <row r="2080">
          <cell r="BC2080">
            <v>42628</v>
          </cell>
        </row>
        <row r="2081">
          <cell r="BC2081">
            <v>42629</v>
          </cell>
        </row>
        <row r="2082">
          <cell r="BC2082">
            <v>42630</v>
          </cell>
        </row>
        <row r="2083">
          <cell r="BC2083">
            <v>42631</v>
          </cell>
        </row>
        <row r="2084">
          <cell r="BC2084">
            <v>42632</v>
          </cell>
        </row>
        <row r="2085">
          <cell r="BC2085">
            <v>42633</v>
          </cell>
        </row>
        <row r="2086">
          <cell r="BC2086">
            <v>42634</v>
          </cell>
        </row>
        <row r="2087">
          <cell r="BC2087">
            <v>42635</v>
          </cell>
        </row>
        <row r="2088">
          <cell r="BC2088">
            <v>42636</v>
          </cell>
        </row>
        <row r="2089">
          <cell r="BC2089">
            <v>42637</v>
          </cell>
        </row>
        <row r="2090">
          <cell r="BC2090">
            <v>42638</v>
          </cell>
        </row>
        <row r="2091">
          <cell r="BC2091">
            <v>42639</v>
          </cell>
        </row>
        <row r="2092">
          <cell r="BC2092">
            <v>42640</v>
          </cell>
        </row>
        <row r="2093">
          <cell r="BC2093">
            <v>42641</v>
          </cell>
        </row>
        <row r="2094">
          <cell r="BC2094">
            <v>42642</v>
          </cell>
        </row>
        <row r="2095">
          <cell r="BC2095">
            <v>42643</v>
          </cell>
        </row>
        <row r="2096">
          <cell r="BC2096">
            <v>42644</v>
          </cell>
        </row>
        <row r="2097">
          <cell r="BC2097">
            <v>42645</v>
          </cell>
        </row>
        <row r="2098">
          <cell r="BC2098">
            <v>42646</v>
          </cell>
        </row>
        <row r="2099">
          <cell r="BC2099">
            <v>42647</v>
          </cell>
        </row>
        <row r="2100">
          <cell r="BC2100">
            <v>42648</v>
          </cell>
        </row>
        <row r="2101">
          <cell r="BC2101">
            <v>42649</v>
          </cell>
        </row>
        <row r="2102">
          <cell r="BC2102">
            <v>42650</v>
          </cell>
        </row>
        <row r="2103">
          <cell r="BC2103">
            <v>42651</v>
          </cell>
        </row>
        <row r="2104">
          <cell r="BC2104">
            <v>42652</v>
          </cell>
        </row>
        <row r="2105">
          <cell r="BC2105">
            <v>42653</v>
          </cell>
        </row>
        <row r="2106">
          <cell r="BC2106">
            <v>42654</v>
          </cell>
        </row>
        <row r="2107">
          <cell r="BC2107">
            <v>42655</v>
          </cell>
        </row>
        <row r="2108">
          <cell r="BC2108">
            <v>42656</v>
          </cell>
        </row>
        <row r="2109">
          <cell r="BC2109">
            <v>42657</v>
          </cell>
        </row>
        <row r="2110">
          <cell r="BC2110">
            <v>42658</v>
          </cell>
        </row>
        <row r="2111">
          <cell r="BC2111">
            <v>42659</v>
          </cell>
        </row>
        <row r="2112">
          <cell r="BC2112">
            <v>42660</v>
          </cell>
        </row>
        <row r="2113">
          <cell r="BC2113">
            <v>42661</v>
          </cell>
        </row>
        <row r="2114">
          <cell r="BC2114">
            <v>42662</v>
          </cell>
        </row>
        <row r="2115">
          <cell r="BC2115">
            <v>42663</v>
          </cell>
        </row>
        <row r="2116">
          <cell r="BC2116">
            <v>42664</v>
          </cell>
        </row>
        <row r="2117">
          <cell r="BC2117">
            <v>42665</v>
          </cell>
        </row>
        <row r="2118">
          <cell r="BC2118">
            <v>42666</v>
          </cell>
        </row>
        <row r="2119">
          <cell r="BC2119">
            <v>42667</v>
          </cell>
        </row>
        <row r="2120">
          <cell r="BC2120">
            <v>42668</v>
          </cell>
        </row>
        <row r="2121">
          <cell r="BC2121">
            <v>42669</v>
          </cell>
        </row>
        <row r="2122">
          <cell r="BC2122">
            <v>42670</v>
          </cell>
        </row>
        <row r="2123">
          <cell r="BC2123">
            <v>42671</v>
          </cell>
        </row>
        <row r="2124">
          <cell r="BC2124">
            <v>42672</v>
          </cell>
        </row>
        <row r="2125">
          <cell r="BC2125">
            <v>42673</v>
          </cell>
        </row>
        <row r="2126">
          <cell r="BC2126">
            <v>42674</v>
          </cell>
        </row>
        <row r="2127">
          <cell r="BC2127">
            <v>42675</v>
          </cell>
        </row>
        <row r="2128">
          <cell r="BC2128">
            <v>42676</v>
          </cell>
        </row>
        <row r="2129">
          <cell r="BC2129">
            <v>42677</v>
          </cell>
        </row>
        <row r="2130">
          <cell r="BC2130">
            <v>42678</v>
          </cell>
        </row>
        <row r="2131">
          <cell r="BC2131">
            <v>42679</v>
          </cell>
        </row>
        <row r="2132">
          <cell r="BC2132">
            <v>42680</v>
          </cell>
        </row>
        <row r="2133">
          <cell r="BC2133">
            <v>42681</v>
          </cell>
        </row>
        <row r="2134">
          <cell r="BC2134">
            <v>42682</v>
          </cell>
        </row>
        <row r="2135">
          <cell r="BC2135">
            <v>42683</v>
          </cell>
        </row>
        <row r="2136">
          <cell r="BC2136">
            <v>42684</v>
          </cell>
        </row>
        <row r="2137">
          <cell r="BC2137">
            <v>42685</v>
          </cell>
        </row>
        <row r="2138">
          <cell r="BC2138">
            <v>42686</v>
          </cell>
        </row>
        <row r="2139">
          <cell r="BC2139">
            <v>42687</v>
          </cell>
        </row>
        <row r="2140">
          <cell r="BC2140">
            <v>42688</v>
          </cell>
        </row>
        <row r="2141">
          <cell r="BC2141">
            <v>42689</v>
          </cell>
        </row>
        <row r="2142">
          <cell r="BC2142">
            <v>42690</v>
          </cell>
        </row>
        <row r="2143">
          <cell r="BC2143">
            <v>42691</v>
          </cell>
        </row>
        <row r="2144">
          <cell r="BC2144">
            <v>42692</v>
          </cell>
        </row>
        <row r="2145">
          <cell r="BC2145">
            <v>42693</v>
          </cell>
        </row>
        <row r="2146">
          <cell r="BC2146">
            <v>42694</v>
          </cell>
        </row>
        <row r="2147">
          <cell r="BC2147">
            <v>42695</v>
          </cell>
        </row>
        <row r="2148">
          <cell r="BC2148">
            <v>42696</v>
          </cell>
        </row>
        <row r="2149">
          <cell r="BC2149">
            <v>42697</v>
          </cell>
        </row>
        <row r="2150">
          <cell r="BC2150">
            <v>42698</v>
          </cell>
        </row>
        <row r="2151">
          <cell r="BC2151">
            <v>42699</v>
          </cell>
        </row>
        <row r="2152">
          <cell r="BC2152">
            <v>42700</v>
          </cell>
        </row>
        <row r="2153">
          <cell r="BC2153">
            <v>42701</v>
          </cell>
        </row>
        <row r="2154">
          <cell r="BC2154">
            <v>42702</v>
          </cell>
        </row>
        <row r="2155">
          <cell r="BC2155">
            <v>42703</v>
          </cell>
        </row>
        <row r="2156">
          <cell r="BC2156">
            <v>42704</v>
          </cell>
        </row>
        <row r="2157">
          <cell r="BC2157">
            <v>42705</v>
          </cell>
        </row>
        <row r="2158">
          <cell r="BC2158">
            <v>42706</v>
          </cell>
        </row>
        <row r="2159">
          <cell r="BC2159">
            <v>42707</v>
          </cell>
        </row>
        <row r="2160">
          <cell r="BC2160">
            <v>42708</v>
          </cell>
        </row>
        <row r="2161">
          <cell r="BC2161">
            <v>42709</v>
          </cell>
        </row>
        <row r="2162">
          <cell r="BC2162">
            <v>42710</v>
          </cell>
        </row>
        <row r="2163">
          <cell r="BC2163">
            <v>42711</v>
          </cell>
        </row>
        <row r="2164">
          <cell r="BC2164">
            <v>42712</v>
          </cell>
        </row>
        <row r="2165">
          <cell r="BC2165">
            <v>42713</v>
          </cell>
        </row>
        <row r="2166">
          <cell r="BC2166">
            <v>42714</v>
          </cell>
        </row>
        <row r="2167">
          <cell r="BC2167">
            <v>42715</v>
          </cell>
        </row>
        <row r="2168">
          <cell r="BC2168">
            <v>42716</v>
          </cell>
        </row>
        <row r="2169">
          <cell r="BC2169">
            <v>42717</v>
          </cell>
        </row>
        <row r="2170">
          <cell r="BC2170">
            <v>42718</v>
          </cell>
        </row>
        <row r="2171">
          <cell r="BC2171">
            <v>42719</v>
          </cell>
        </row>
        <row r="2172">
          <cell r="BC2172">
            <v>42720</v>
          </cell>
        </row>
        <row r="2173">
          <cell r="BC2173">
            <v>42721</v>
          </cell>
        </row>
        <row r="2174">
          <cell r="BC2174">
            <v>42722</v>
          </cell>
        </row>
        <row r="2175">
          <cell r="BC2175">
            <v>42723</v>
          </cell>
        </row>
        <row r="2176">
          <cell r="BC2176">
            <v>42724</v>
          </cell>
        </row>
        <row r="2177">
          <cell r="BC2177">
            <v>42725</v>
          </cell>
        </row>
        <row r="2178">
          <cell r="BC2178">
            <v>42726</v>
          </cell>
        </row>
        <row r="2179">
          <cell r="BC2179">
            <v>42727</v>
          </cell>
        </row>
        <row r="2180">
          <cell r="BC2180">
            <v>42728</v>
          </cell>
        </row>
        <row r="2181">
          <cell r="BC2181">
            <v>42729</v>
          </cell>
        </row>
        <row r="2182">
          <cell r="BC2182">
            <v>42730</v>
          </cell>
        </row>
        <row r="2183">
          <cell r="BC2183">
            <v>42731</v>
          </cell>
        </row>
        <row r="2184">
          <cell r="BC2184">
            <v>42732</v>
          </cell>
        </row>
        <row r="2185">
          <cell r="BC2185">
            <v>42733</v>
          </cell>
        </row>
        <row r="2186">
          <cell r="BC2186">
            <v>42734</v>
          </cell>
        </row>
        <row r="2187">
          <cell r="BC2187">
            <v>42735</v>
          </cell>
        </row>
        <row r="2188">
          <cell r="BC2188">
            <v>42736</v>
          </cell>
        </row>
        <row r="2189">
          <cell r="BC2189">
            <v>42737</v>
          </cell>
        </row>
        <row r="2190">
          <cell r="BC2190">
            <v>42738</v>
          </cell>
        </row>
        <row r="2191">
          <cell r="BC2191">
            <v>42739</v>
          </cell>
        </row>
        <row r="2192">
          <cell r="BC2192">
            <v>42740</v>
          </cell>
        </row>
        <row r="2193">
          <cell r="BC2193">
            <v>42741</v>
          </cell>
        </row>
        <row r="2194">
          <cell r="BC2194">
            <v>42742</v>
          </cell>
        </row>
        <row r="2195">
          <cell r="BC2195">
            <v>42743</v>
          </cell>
        </row>
        <row r="2196">
          <cell r="BC2196">
            <v>42744</v>
          </cell>
        </row>
        <row r="2197">
          <cell r="BC2197">
            <v>42745</v>
          </cell>
        </row>
        <row r="2198">
          <cell r="BC2198">
            <v>42746</v>
          </cell>
        </row>
        <row r="2199">
          <cell r="BC2199">
            <v>42747</v>
          </cell>
        </row>
        <row r="2200">
          <cell r="BC2200">
            <v>42748</v>
          </cell>
        </row>
        <row r="2201">
          <cell r="BC2201">
            <v>42749</v>
          </cell>
        </row>
        <row r="2202">
          <cell r="BC2202">
            <v>42750</v>
          </cell>
        </row>
        <row r="2203">
          <cell r="BC2203">
            <v>42751</v>
          </cell>
        </row>
        <row r="2204">
          <cell r="BC2204">
            <v>42752</v>
          </cell>
        </row>
        <row r="2205">
          <cell r="BC2205">
            <v>42753</v>
          </cell>
        </row>
        <row r="2206">
          <cell r="BC2206">
            <v>42754</v>
          </cell>
        </row>
        <row r="2207">
          <cell r="BC2207">
            <v>42755</v>
          </cell>
        </row>
        <row r="2208">
          <cell r="BC2208">
            <v>42756</v>
          </cell>
        </row>
        <row r="2209">
          <cell r="BC2209">
            <v>42757</v>
          </cell>
        </row>
        <row r="2210">
          <cell r="BC2210">
            <v>42758</v>
          </cell>
        </row>
        <row r="2211">
          <cell r="BC2211">
            <v>42759</v>
          </cell>
        </row>
        <row r="2212">
          <cell r="BC2212">
            <v>42760</v>
          </cell>
        </row>
        <row r="2213">
          <cell r="BC2213">
            <v>42761</v>
          </cell>
        </row>
        <row r="2214">
          <cell r="BC2214">
            <v>42762</v>
          </cell>
        </row>
        <row r="2215">
          <cell r="BC2215">
            <v>42763</v>
          </cell>
        </row>
        <row r="2216">
          <cell r="BC2216">
            <v>42764</v>
          </cell>
        </row>
        <row r="2217">
          <cell r="BC2217">
            <v>42765</v>
          </cell>
        </row>
        <row r="2218">
          <cell r="BC2218">
            <v>42766</v>
          </cell>
        </row>
        <row r="2219">
          <cell r="BC2219">
            <v>42767</v>
          </cell>
        </row>
        <row r="2220">
          <cell r="BC2220">
            <v>42768</v>
          </cell>
        </row>
        <row r="2221">
          <cell r="BC2221">
            <v>42769</v>
          </cell>
        </row>
        <row r="2222">
          <cell r="BC2222">
            <v>42770</v>
          </cell>
        </row>
        <row r="2223">
          <cell r="BC2223">
            <v>42771</v>
          </cell>
        </row>
        <row r="2224">
          <cell r="BC2224">
            <v>42772</v>
          </cell>
        </row>
        <row r="2225">
          <cell r="BC2225">
            <v>42773</v>
          </cell>
        </row>
        <row r="2226">
          <cell r="BC2226">
            <v>42774</v>
          </cell>
        </row>
        <row r="2227">
          <cell r="BC2227">
            <v>42775</v>
          </cell>
        </row>
        <row r="2228">
          <cell r="BC2228">
            <v>42776</v>
          </cell>
        </row>
        <row r="2229">
          <cell r="BC2229">
            <v>42777</v>
          </cell>
        </row>
        <row r="2230">
          <cell r="BC2230">
            <v>42778</v>
          </cell>
        </row>
        <row r="2231">
          <cell r="BC2231">
            <v>42779</v>
          </cell>
        </row>
        <row r="2232">
          <cell r="BC2232">
            <v>42780</v>
          </cell>
        </row>
        <row r="2233">
          <cell r="BC2233">
            <v>42781</v>
          </cell>
        </row>
        <row r="2234">
          <cell r="BC2234">
            <v>42782</v>
          </cell>
        </row>
        <row r="2235">
          <cell r="BC2235">
            <v>42783</v>
          </cell>
        </row>
        <row r="2236">
          <cell r="BC2236">
            <v>42784</v>
          </cell>
        </row>
        <row r="2237">
          <cell r="BC2237">
            <v>42785</v>
          </cell>
        </row>
        <row r="2238">
          <cell r="BC2238">
            <v>42786</v>
          </cell>
        </row>
        <row r="2239">
          <cell r="BC2239">
            <v>42787</v>
          </cell>
        </row>
        <row r="2240">
          <cell r="BC2240">
            <v>42788</v>
          </cell>
        </row>
        <row r="2241">
          <cell r="BC2241">
            <v>42789</v>
          </cell>
        </row>
        <row r="2242">
          <cell r="BC2242">
            <v>42790</v>
          </cell>
        </row>
        <row r="2243">
          <cell r="BC2243">
            <v>42791</v>
          </cell>
        </row>
        <row r="2244">
          <cell r="BC2244">
            <v>42792</v>
          </cell>
        </row>
        <row r="2245">
          <cell r="BC2245">
            <v>42793</v>
          </cell>
        </row>
        <row r="2246">
          <cell r="BC2246">
            <v>42794</v>
          </cell>
        </row>
        <row r="2247">
          <cell r="BC2247">
            <v>42795</v>
          </cell>
        </row>
        <row r="2248">
          <cell r="BC2248">
            <v>42796</v>
          </cell>
        </row>
        <row r="2249">
          <cell r="BC2249">
            <v>42797</v>
          </cell>
        </row>
        <row r="2250">
          <cell r="BC2250">
            <v>42798</v>
          </cell>
        </row>
        <row r="2251">
          <cell r="BC2251">
            <v>42799</v>
          </cell>
        </row>
        <row r="2252">
          <cell r="BC2252">
            <v>42800</v>
          </cell>
        </row>
        <row r="2253">
          <cell r="BC2253">
            <v>42801</v>
          </cell>
        </row>
        <row r="2254">
          <cell r="BC2254">
            <v>42802</v>
          </cell>
        </row>
        <row r="2255">
          <cell r="BC2255">
            <v>42803</v>
          </cell>
        </row>
        <row r="2256">
          <cell r="BC2256">
            <v>42804</v>
          </cell>
        </row>
        <row r="2257">
          <cell r="BC2257">
            <v>42805</v>
          </cell>
        </row>
        <row r="2258">
          <cell r="BC2258">
            <v>42806</v>
          </cell>
        </row>
        <row r="2259">
          <cell r="BC2259">
            <v>42807</v>
          </cell>
        </row>
        <row r="2260">
          <cell r="BC2260">
            <v>42808</v>
          </cell>
        </row>
        <row r="2261">
          <cell r="BC2261">
            <v>42809</v>
          </cell>
        </row>
        <row r="2262">
          <cell r="BC2262">
            <v>42810</v>
          </cell>
        </row>
        <row r="2263">
          <cell r="BC2263">
            <v>42811</v>
          </cell>
        </row>
        <row r="2264">
          <cell r="BC2264">
            <v>42812</v>
          </cell>
        </row>
        <row r="2265">
          <cell r="BC2265">
            <v>42813</v>
          </cell>
        </row>
        <row r="2266">
          <cell r="BC2266">
            <v>42814</v>
          </cell>
        </row>
        <row r="2267">
          <cell r="BC2267">
            <v>42815</v>
          </cell>
        </row>
        <row r="2268">
          <cell r="BC2268">
            <v>42816</v>
          </cell>
        </row>
        <row r="2269">
          <cell r="BC2269">
            <v>42817</v>
          </cell>
        </row>
        <row r="2270">
          <cell r="BC2270">
            <v>42818</v>
          </cell>
        </row>
        <row r="2271">
          <cell r="BC2271">
            <v>42819</v>
          </cell>
        </row>
        <row r="2272">
          <cell r="BC2272">
            <v>42820</v>
          </cell>
        </row>
        <row r="2273">
          <cell r="BC2273">
            <v>42821</v>
          </cell>
        </row>
        <row r="2274">
          <cell r="BC2274">
            <v>42822</v>
          </cell>
        </row>
        <row r="2275">
          <cell r="BC2275">
            <v>42823</v>
          </cell>
        </row>
        <row r="2276">
          <cell r="BC2276">
            <v>42824</v>
          </cell>
        </row>
        <row r="2277">
          <cell r="BC2277">
            <v>42825</v>
          </cell>
        </row>
        <row r="2278">
          <cell r="BC2278">
            <v>42826</v>
          </cell>
        </row>
        <row r="2279">
          <cell r="BC2279">
            <v>42827</v>
          </cell>
        </row>
        <row r="2280">
          <cell r="BC2280">
            <v>42828</v>
          </cell>
        </row>
        <row r="2281">
          <cell r="BC2281">
            <v>42829</v>
          </cell>
        </row>
        <row r="2282">
          <cell r="BC2282">
            <v>42830</v>
          </cell>
        </row>
        <row r="2283">
          <cell r="BC2283">
            <v>42831</v>
          </cell>
        </row>
        <row r="2284">
          <cell r="BC2284">
            <v>42832</v>
          </cell>
        </row>
        <row r="2285">
          <cell r="BC2285">
            <v>42833</v>
          </cell>
        </row>
        <row r="2286">
          <cell r="BC2286">
            <v>42834</v>
          </cell>
        </row>
        <row r="2287">
          <cell r="BC2287">
            <v>42835</v>
          </cell>
        </row>
        <row r="2288">
          <cell r="BC2288">
            <v>42836</v>
          </cell>
        </row>
        <row r="2289">
          <cell r="BC2289">
            <v>42837</v>
          </cell>
        </row>
        <row r="2290">
          <cell r="BC2290">
            <v>42838</v>
          </cell>
        </row>
        <row r="2291">
          <cell r="BC2291">
            <v>42839</v>
          </cell>
        </row>
        <row r="2292">
          <cell r="BC2292">
            <v>42840</v>
          </cell>
        </row>
        <row r="2293">
          <cell r="BC2293">
            <v>42841</v>
          </cell>
        </row>
        <row r="2294">
          <cell r="BC2294">
            <v>42842</v>
          </cell>
        </row>
        <row r="2295">
          <cell r="BC2295">
            <v>42843</v>
          </cell>
        </row>
        <row r="2296">
          <cell r="BC2296">
            <v>42844</v>
          </cell>
        </row>
        <row r="2297">
          <cell r="BC2297">
            <v>42845</v>
          </cell>
        </row>
        <row r="2298">
          <cell r="BC2298">
            <v>42846</v>
          </cell>
        </row>
        <row r="2299">
          <cell r="BC2299">
            <v>42847</v>
          </cell>
        </row>
        <row r="2300">
          <cell r="BC2300">
            <v>42848</v>
          </cell>
        </row>
        <row r="2301">
          <cell r="BC2301">
            <v>42849</v>
          </cell>
        </row>
        <row r="2302">
          <cell r="BC2302">
            <v>42850</v>
          </cell>
        </row>
        <row r="2303">
          <cell r="BC2303">
            <v>42851</v>
          </cell>
        </row>
        <row r="2304">
          <cell r="BC2304">
            <v>42852</v>
          </cell>
        </row>
        <row r="2305">
          <cell r="BC2305">
            <v>42853</v>
          </cell>
        </row>
        <row r="2306">
          <cell r="BC2306">
            <v>42854</v>
          </cell>
        </row>
        <row r="2307">
          <cell r="BC2307">
            <v>42855</v>
          </cell>
        </row>
        <row r="2308">
          <cell r="BC2308">
            <v>42856</v>
          </cell>
        </row>
        <row r="2309">
          <cell r="BC2309">
            <v>42857</v>
          </cell>
        </row>
        <row r="2310">
          <cell r="BC2310">
            <v>42858</v>
          </cell>
        </row>
        <row r="2311">
          <cell r="BC2311">
            <v>42859</v>
          </cell>
        </row>
        <row r="2312">
          <cell r="BC2312">
            <v>42860</v>
          </cell>
        </row>
        <row r="2313">
          <cell r="BC2313">
            <v>42861</v>
          </cell>
        </row>
        <row r="2314">
          <cell r="BC2314">
            <v>42862</v>
          </cell>
        </row>
        <row r="2315">
          <cell r="BC2315">
            <v>42863</v>
          </cell>
        </row>
        <row r="2316">
          <cell r="BC2316">
            <v>42864</v>
          </cell>
        </row>
        <row r="2317">
          <cell r="BC2317">
            <v>42865</v>
          </cell>
        </row>
        <row r="2318">
          <cell r="BC2318">
            <v>42866</v>
          </cell>
        </row>
        <row r="2319">
          <cell r="BC2319">
            <v>42867</v>
          </cell>
        </row>
        <row r="2320">
          <cell r="BC2320">
            <v>42868</v>
          </cell>
        </row>
        <row r="2321">
          <cell r="BC2321">
            <v>42869</v>
          </cell>
        </row>
        <row r="2322">
          <cell r="BC2322">
            <v>42870</v>
          </cell>
        </row>
        <row r="2323">
          <cell r="BC2323">
            <v>42871</v>
          </cell>
        </row>
        <row r="2324">
          <cell r="BC2324">
            <v>42872</v>
          </cell>
        </row>
        <row r="2325">
          <cell r="BC2325">
            <v>42873</v>
          </cell>
        </row>
        <row r="2326">
          <cell r="BC2326">
            <v>42874</v>
          </cell>
        </row>
        <row r="2327">
          <cell r="BC2327">
            <v>42875</v>
          </cell>
        </row>
        <row r="2328">
          <cell r="BC2328">
            <v>42876</v>
          </cell>
        </row>
        <row r="2329">
          <cell r="BC2329">
            <v>42877</v>
          </cell>
        </row>
        <row r="2330">
          <cell r="BC2330">
            <v>42878</v>
          </cell>
        </row>
        <row r="2331">
          <cell r="BC2331">
            <v>42879</v>
          </cell>
        </row>
        <row r="2332">
          <cell r="BC2332">
            <v>42880</v>
          </cell>
        </row>
        <row r="2333">
          <cell r="BC2333">
            <v>42881</v>
          </cell>
        </row>
        <row r="2334">
          <cell r="BC2334">
            <v>42882</v>
          </cell>
        </row>
        <row r="2335">
          <cell r="BC2335">
            <v>42883</v>
          </cell>
        </row>
        <row r="2336">
          <cell r="BC2336">
            <v>42884</v>
          </cell>
        </row>
        <row r="2337">
          <cell r="BC2337">
            <v>42885</v>
          </cell>
        </row>
        <row r="2338">
          <cell r="BC2338">
            <v>42886</v>
          </cell>
        </row>
        <row r="2339">
          <cell r="BC2339">
            <v>42887</v>
          </cell>
        </row>
        <row r="2340">
          <cell r="BC2340">
            <v>42888</v>
          </cell>
        </row>
        <row r="2341">
          <cell r="BC2341">
            <v>42889</v>
          </cell>
        </row>
        <row r="2342">
          <cell r="BC2342">
            <v>42890</v>
          </cell>
        </row>
        <row r="2343">
          <cell r="BC2343">
            <v>42891</v>
          </cell>
        </row>
        <row r="2344">
          <cell r="BC2344">
            <v>42892</v>
          </cell>
        </row>
        <row r="2345">
          <cell r="BC2345">
            <v>42893</v>
          </cell>
        </row>
        <row r="2346">
          <cell r="BC2346">
            <v>42894</v>
          </cell>
        </row>
        <row r="2347">
          <cell r="BC2347">
            <v>42895</v>
          </cell>
        </row>
        <row r="2348">
          <cell r="BC2348">
            <v>42896</v>
          </cell>
        </row>
        <row r="2349">
          <cell r="BC2349">
            <v>42897</v>
          </cell>
        </row>
        <row r="2350">
          <cell r="BC2350">
            <v>42898</v>
          </cell>
        </row>
        <row r="2351">
          <cell r="BC2351">
            <v>42899</v>
          </cell>
        </row>
        <row r="2352">
          <cell r="BC2352">
            <v>42900</v>
          </cell>
        </row>
        <row r="2353">
          <cell r="BC2353">
            <v>42901</v>
          </cell>
        </row>
        <row r="2354">
          <cell r="BC2354">
            <v>42902</v>
          </cell>
        </row>
        <row r="2355">
          <cell r="BC2355">
            <v>42903</v>
          </cell>
        </row>
        <row r="2356">
          <cell r="BC2356">
            <v>42904</v>
          </cell>
        </row>
        <row r="2357">
          <cell r="BC2357">
            <v>42905</v>
          </cell>
        </row>
        <row r="2358">
          <cell r="BC2358">
            <v>42906</v>
          </cell>
        </row>
        <row r="2359">
          <cell r="BC2359">
            <v>42907</v>
          </cell>
        </row>
        <row r="2360">
          <cell r="BC2360">
            <v>42908</v>
          </cell>
        </row>
        <row r="2361">
          <cell r="BC2361">
            <v>42909</v>
          </cell>
        </row>
        <row r="2362">
          <cell r="BC2362">
            <v>42910</v>
          </cell>
        </row>
        <row r="2363">
          <cell r="BC2363">
            <v>42911</v>
          </cell>
        </row>
        <row r="2364">
          <cell r="BC2364">
            <v>42912</v>
          </cell>
        </row>
        <row r="2365">
          <cell r="BC2365">
            <v>42913</v>
          </cell>
        </row>
        <row r="2366">
          <cell r="BC2366">
            <v>42914</v>
          </cell>
        </row>
        <row r="2367">
          <cell r="BC2367">
            <v>42915</v>
          </cell>
        </row>
        <row r="2368">
          <cell r="BC2368">
            <v>42916</v>
          </cell>
        </row>
        <row r="2369">
          <cell r="BC2369">
            <v>42917</v>
          </cell>
        </row>
        <row r="2370">
          <cell r="BC2370">
            <v>42918</v>
          </cell>
        </row>
        <row r="2371">
          <cell r="BC2371">
            <v>42919</v>
          </cell>
        </row>
        <row r="2372">
          <cell r="BC2372">
            <v>42920</v>
          </cell>
        </row>
        <row r="2373">
          <cell r="BC2373">
            <v>42921</v>
          </cell>
        </row>
        <row r="2374">
          <cell r="BC2374">
            <v>42922</v>
          </cell>
        </row>
        <row r="2375">
          <cell r="BC2375">
            <v>42923</v>
          </cell>
        </row>
        <row r="2376">
          <cell r="BC2376">
            <v>42924</v>
          </cell>
        </row>
        <row r="2377">
          <cell r="BC2377">
            <v>42925</v>
          </cell>
        </row>
        <row r="2378">
          <cell r="BC2378">
            <v>42926</v>
          </cell>
        </row>
        <row r="2379">
          <cell r="BC2379">
            <v>42927</v>
          </cell>
        </row>
        <row r="2380">
          <cell r="BC2380">
            <v>42928</v>
          </cell>
        </row>
        <row r="2381">
          <cell r="BC2381">
            <v>42929</v>
          </cell>
        </row>
        <row r="2382">
          <cell r="BC2382">
            <v>42930</v>
          </cell>
        </row>
        <row r="2383">
          <cell r="BC2383">
            <v>42931</v>
          </cell>
        </row>
        <row r="2384">
          <cell r="BC2384">
            <v>42932</v>
          </cell>
        </row>
        <row r="2385">
          <cell r="BC2385">
            <v>42933</v>
          </cell>
        </row>
        <row r="2386">
          <cell r="BC2386">
            <v>42934</v>
          </cell>
        </row>
        <row r="2387">
          <cell r="BC2387">
            <v>42935</v>
          </cell>
        </row>
        <row r="2388">
          <cell r="BC2388">
            <v>42936</v>
          </cell>
        </row>
        <row r="2389">
          <cell r="BC2389">
            <v>42937</v>
          </cell>
        </row>
        <row r="2390">
          <cell r="BC2390">
            <v>42938</v>
          </cell>
        </row>
        <row r="2391">
          <cell r="BC2391">
            <v>42939</v>
          </cell>
        </row>
        <row r="2392">
          <cell r="BC2392">
            <v>42940</v>
          </cell>
        </row>
        <row r="2393">
          <cell r="BC2393">
            <v>42941</v>
          </cell>
        </row>
        <row r="2394">
          <cell r="BC2394">
            <v>42942</v>
          </cell>
        </row>
        <row r="2395">
          <cell r="BC2395">
            <v>42943</v>
          </cell>
        </row>
        <row r="2396">
          <cell r="BC2396">
            <v>42944</v>
          </cell>
        </row>
        <row r="2397">
          <cell r="BC2397">
            <v>42945</v>
          </cell>
        </row>
        <row r="2398">
          <cell r="BC2398">
            <v>42946</v>
          </cell>
        </row>
        <row r="2399">
          <cell r="BC2399">
            <v>42947</v>
          </cell>
        </row>
        <row r="2400">
          <cell r="BC2400">
            <v>42948</v>
          </cell>
        </row>
        <row r="2401">
          <cell r="BC2401">
            <v>42949</v>
          </cell>
        </row>
        <row r="2402">
          <cell r="BC2402">
            <v>42950</v>
          </cell>
        </row>
        <row r="2403">
          <cell r="BC2403">
            <v>42951</v>
          </cell>
        </row>
        <row r="2404">
          <cell r="BC2404">
            <v>42952</v>
          </cell>
        </row>
        <row r="2405">
          <cell r="BC2405">
            <v>42953</v>
          </cell>
        </row>
        <row r="2406">
          <cell r="BC2406">
            <v>42954</v>
          </cell>
        </row>
        <row r="2407">
          <cell r="BC2407">
            <v>42955</v>
          </cell>
        </row>
        <row r="2408">
          <cell r="BC2408">
            <v>42956</v>
          </cell>
        </row>
        <row r="2409">
          <cell r="BC2409">
            <v>42957</v>
          </cell>
        </row>
        <row r="2410">
          <cell r="BC2410">
            <v>42958</v>
          </cell>
        </row>
        <row r="2411">
          <cell r="BC2411">
            <v>42959</v>
          </cell>
        </row>
        <row r="2412">
          <cell r="BC2412">
            <v>42960</v>
          </cell>
        </row>
        <row r="2413">
          <cell r="BC2413">
            <v>42961</v>
          </cell>
        </row>
        <row r="2414">
          <cell r="BC2414">
            <v>42962</v>
          </cell>
        </row>
        <row r="2415">
          <cell r="BC2415">
            <v>42963</v>
          </cell>
        </row>
        <row r="2416">
          <cell r="BC2416">
            <v>42964</v>
          </cell>
        </row>
        <row r="2417">
          <cell r="BC2417">
            <v>42965</v>
          </cell>
        </row>
        <row r="2418">
          <cell r="BC2418">
            <v>42966</v>
          </cell>
        </row>
        <row r="2419">
          <cell r="BC2419">
            <v>42967</v>
          </cell>
        </row>
        <row r="2420">
          <cell r="BC2420">
            <v>42968</v>
          </cell>
        </row>
        <row r="2421">
          <cell r="BC2421">
            <v>42969</v>
          </cell>
        </row>
        <row r="2422">
          <cell r="BC2422">
            <v>42970</v>
          </cell>
        </row>
        <row r="2423">
          <cell r="BC2423">
            <v>42971</v>
          </cell>
        </row>
        <row r="2424">
          <cell r="BC2424">
            <v>42972</v>
          </cell>
        </row>
        <row r="2425">
          <cell r="BC2425">
            <v>42973</v>
          </cell>
        </row>
        <row r="2426">
          <cell r="BC2426">
            <v>42974</v>
          </cell>
        </row>
        <row r="2427">
          <cell r="BC2427">
            <v>42975</v>
          </cell>
        </row>
        <row r="2428">
          <cell r="BC2428">
            <v>42976</v>
          </cell>
        </row>
        <row r="2429">
          <cell r="BC2429">
            <v>42977</v>
          </cell>
        </row>
        <row r="2430">
          <cell r="BC2430">
            <v>42978</v>
          </cell>
        </row>
        <row r="2431">
          <cell r="BC2431">
            <v>42979</v>
          </cell>
        </row>
        <row r="2432">
          <cell r="BC2432">
            <v>42980</v>
          </cell>
        </row>
        <row r="2433">
          <cell r="BC2433">
            <v>42981</v>
          </cell>
        </row>
        <row r="2434">
          <cell r="BC2434">
            <v>42982</v>
          </cell>
        </row>
        <row r="2435">
          <cell r="BC2435">
            <v>42983</v>
          </cell>
        </row>
        <row r="2436">
          <cell r="BC2436">
            <v>42984</v>
          </cell>
        </row>
        <row r="2437">
          <cell r="BC2437">
            <v>42985</v>
          </cell>
        </row>
        <row r="2438">
          <cell r="BC2438">
            <v>42986</v>
          </cell>
        </row>
        <row r="2439">
          <cell r="BC2439">
            <v>42987</v>
          </cell>
        </row>
        <row r="2440">
          <cell r="BC2440">
            <v>42988</v>
          </cell>
        </row>
        <row r="2441">
          <cell r="BC2441">
            <v>42989</v>
          </cell>
        </row>
        <row r="2442">
          <cell r="BC2442">
            <v>42990</v>
          </cell>
        </row>
        <row r="2443">
          <cell r="BC2443">
            <v>42991</v>
          </cell>
        </row>
        <row r="2444">
          <cell r="BC2444">
            <v>42992</v>
          </cell>
        </row>
        <row r="2445">
          <cell r="BC2445">
            <v>42993</v>
          </cell>
        </row>
        <row r="2446">
          <cell r="BC2446">
            <v>42994</v>
          </cell>
        </row>
        <row r="2447">
          <cell r="BC2447">
            <v>42995</v>
          </cell>
        </row>
        <row r="2448">
          <cell r="BC2448">
            <v>42996</v>
          </cell>
        </row>
        <row r="2449">
          <cell r="BC2449">
            <v>42997</v>
          </cell>
        </row>
        <row r="2450">
          <cell r="BC2450">
            <v>42998</v>
          </cell>
        </row>
        <row r="2451">
          <cell r="BC2451">
            <v>42999</v>
          </cell>
        </row>
        <row r="2452">
          <cell r="BC2452">
            <v>43000</v>
          </cell>
        </row>
        <row r="2453">
          <cell r="BC2453">
            <v>43001</v>
          </cell>
        </row>
        <row r="2454">
          <cell r="BC2454">
            <v>43002</v>
          </cell>
        </row>
        <row r="2455">
          <cell r="BC2455">
            <v>43003</v>
          </cell>
        </row>
        <row r="2456">
          <cell r="BC2456">
            <v>43004</v>
          </cell>
        </row>
        <row r="2457">
          <cell r="BC2457">
            <v>43005</v>
          </cell>
        </row>
        <row r="2458">
          <cell r="BC2458">
            <v>43006</v>
          </cell>
        </row>
        <row r="2459">
          <cell r="BC2459">
            <v>43007</v>
          </cell>
        </row>
        <row r="2460">
          <cell r="BC2460">
            <v>43008</v>
          </cell>
        </row>
        <row r="2461">
          <cell r="BC2461">
            <v>43009</v>
          </cell>
        </row>
        <row r="2462">
          <cell r="BC2462">
            <v>43010</v>
          </cell>
        </row>
        <row r="2463">
          <cell r="BC2463">
            <v>43011</v>
          </cell>
        </row>
        <row r="2464">
          <cell r="BC2464">
            <v>43012</v>
          </cell>
        </row>
        <row r="2465">
          <cell r="BC2465">
            <v>43013</v>
          </cell>
        </row>
        <row r="2466">
          <cell r="BC2466">
            <v>43014</v>
          </cell>
        </row>
        <row r="2467">
          <cell r="BC2467">
            <v>43015</v>
          </cell>
        </row>
        <row r="2468">
          <cell r="BC2468">
            <v>43016</v>
          </cell>
        </row>
        <row r="2469">
          <cell r="BC2469">
            <v>43017</v>
          </cell>
        </row>
        <row r="2470">
          <cell r="BC2470">
            <v>43018</v>
          </cell>
        </row>
        <row r="2471">
          <cell r="BC2471">
            <v>43019</v>
          </cell>
        </row>
        <row r="2472">
          <cell r="BC2472">
            <v>43020</v>
          </cell>
        </row>
        <row r="2473">
          <cell r="BC2473">
            <v>43021</v>
          </cell>
        </row>
        <row r="2474">
          <cell r="BC2474">
            <v>43022</v>
          </cell>
        </row>
        <row r="2475">
          <cell r="BC2475">
            <v>43023</v>
          </cell>
        </row>
        <row r="2476">
          <cell r="BC2476">
            <v>43024</v>
          </cell>
        </row>
        <row r="2477">
          <cell r="BC2477">
            <v>43025</v>
          </cell>
        </row>
        <row r="2478">
          <cell r="BC2478">
            <v>43026</v>
          </cell>
        </row>
        <row r="2479">
          <cell r="BC2479">
            <v>43027</v>
          </cell>
        </row>
        <row r="2480">
          <cell r="BC2480">
            <v>43028</v>
          </cell>
        </row>
        <row r="2481">
          <cell r="BC2481">
            <v>43029</v>
          </cell>
        </row>
        <row r="2482">
          <cell r="BC2482">
            <v>43030</v>
          </cell>
        </row>
        <row r="2483">
          <cell r="BC2483">
            <v>43031</v>
          </cell>
        </row>
        <row r="2484">
          <cell r="BC2484">
            <v>43032</v>
          </cell>
        </row>
        <row r="2485">
          <cell r="BC2485">
            <v>43033</v>
          </cell>
        </row>
        <row r="2486">
          <cell r="BC2486">
            <v>43034</v>
          </cell>
        </row>
        <row r="2487">
          <cell r="BC2487">
            <v>43035</v>
          </cell>
        </row>
        <row r="2488">
          <cell r="BC2488">
            <v>43036</v>
          </cell>
        </row>
        <row r="2489">
          <cell r="BC2489">
            <v>43037</v>
          </cell>
        </row>
        <row r="2490">
          <cell r="BC2490">
            <v>43038</v>
          </cell>
        </row>
        <row r="2491">
          <cell r="BC2491">
            <v>43039</v>
          </cell>
        </row>
        <row r="2492">
          <cell r="BC2492">
            <v>43040</v>
          </cell>
        </row>
        <row r="2493">
          <cell r="BC2493">
            <v>43041</v>
          </cell>
        </row>
        <row r="2494">
          <cell r="BC2494">
            <v>43042</v>
          </cell>
        </row>
        <row r="2495">
          <cell r="BC2495">
            <v>43043</v>
          </cell>
        </row>
        <row r="2496">
          <cell r="BC2496">
            <v>43044</v>
          </cell>
        </row>
        <row r="2497">
          <cell r="BC2497">
            <v>43045</v>
          </cell>
        </row>
        <row r="2498">
          <cell r="BC2498">
            <v>43046</v>
          </cell>
        </row>
        <row r="2499">
          <cell r="BC2499">
            <v>43047</v>
          </cell>
        </row>
        <row r="2500">
          <cell r="BC2500">
            <v>43048</v>
          </cell>
        </row>
        <row r="2501">
          <cell r="BC2501">
            <v>43049</v>
          </cell>
        </row>
        <row r="2502">
          <cell r="BC2502">
            <v>43050</v>
          </cell>
        </row>
        <row r="2503">
          <cell r="BC2503">
            <v>43051</v>
          </cell>
        </row>
        <row r="2504">
          <cell r="BC2504">
            <v>43052</v>
          </cell>
        </row>
        <row r="2505">
          <cell r="BC2505">
            <v>43053</v>
          </cell>
        </row>
        <row r="2506">
          <cell r="BC2506">
            <v>43054</v>
          </cell>
        </row>
        <row r="2507">
          <cell r="BC2507">
            <v>43055</v>
          </cell>
        </row>
        <row r="2508">
          <cell r="BC2508">
            <v>43056</v>
          </cell>
        </row>
        <row r="2509">
          <cell r="BC2509">
            <v>43057</v>
          </cell>
        </row>
        <row r="2510">
          <cell r="BC2510">
            <v>43058</v>
          </cell>
        </row>
        <row r="2511">
          <cell r="BC2511">
            <v>43059</v>
          </cell>
        </row>
        <row r="2512">
          <cell r="BC2512">
            <v>43060</v>
          </cell>
        </row>
        <row r="2513">
          <cell r="BC2513">
            <v>43061</v>
          </cell>
        </row>
        <row r="2514">
          <cell r="BC2514">
            <v>43062</v>
          </cell>
        </row>
        <row r="2515">
          <cell r="BC2515">
            <v>43063</v>
          </cell>
        </row>
        <row r="2516">
          <cell r="BC2516">
            <v>43064</v>
          </cell>
        </row>
        <row r="2517">
          <cell r="BC2517">
            <v>43065</v>
          </cell>
        </row>
        <row r="2518">
          <cell r="BC2518">
            <v>43066</v>
          </cell>
        </row>
        <row r="2519">
          <cell r="BC2519">
            <v>43067</v>
          </cell>
        </row>
        <row r="2520">
          <cell r="BC2520">
            <v>43068</v>
          </cell>
        </row>
        <row r="2521">
          <cell r="BC2521">
            <v>43069</v>
          </cell>
        </row>
        <row r="2522">
          <cell r="BC2522">
            <v>43070</v>
          </cell>
        </row>
        <row r="2523">
          <cell r="BC2523">
            <v>43071</v>
          </cell>
        </row>
        <row r="2524">
          <cell r="BC2524">
            <v>43072</v>
          </cell>
        </row>
        <row r="2525">
          <cell r="BC2525">
            <v>43073</v>
          </cell>
        </row>
        <row r="2526">
          <cell r="BC2526">
            <v>43074</v>
          </cell>
        </row>
        <row r="2527">
          <cell r="BC2527">
            <v>43075</v>
          </cell>
        </row>
        <row r="2528">
          <cell r="BC2528">
            <v>43076</v>
          </cell>
        </row>
        <row r="2529">
          <cell r="BC2529">
            <v>43077</v>
          </cell>
        </row>
        <row r="2530">
          <cell r="BC2530">
            <v>43078</v>
          </cell>
        </row>
        <row r="2531">
          <cell r="BC2531">
            <v>43079</v>
          </cell>
        </row>
        <row r="2532">
          <cell r="BC2532">
            <v>43080</v>
          </cell>
        </row>
        <row r="2533">
          <cell r="BC2533">
            <v>43081</v>
          </cell>
        </row>
        <row r="2534">
          <cell r="BC2534">
            <v>43082</v>
          </cell>
        </row>
        <row r="2535">
          <cell r="BC2535">
            <v>43083</v>
          </cell>
        </row>
        <row r="2536">
          <cell r="BC2536">
            <v>43084</v>
          </cell>
        </row>
        <row r="2537">
          <cell r="BC2537">
            <v>43085</v>
          </cell>
        </row>
        <row r="2538">
          <cell r="BC2538">
            <v>43086</v>
          </cell>
        </row>
        <row r="2539">
          <cell r="BC2539">
            <v>43087</v>
          </cell>
        </row>
        <row r="2540">
          <cell r="BC2540">
            <v>43088</v>
          </cell>
        </row>
        <row r="2541">
          <cell r="BC2541">
            <v>43089</v>
          </cell>
        </row>
        <row r="2542">
          <cell r="BC2542">
            <v>43090</v>
          </cell>
        </row>
        <row r="2543">
          <cell r="BC2543">
            <v>43091</v>
          </cell>
        </row>
        <row r="2544">
          <cell r="BC2544">
            <v>43092</v>
          </cell>
        </row>
        <row r="2545">
          <cell r="BC2545">
            <v>43093</v>
          </cell>
        </row>
        <row r="2546">
          <cell r="BC2546">
            <v>43094</v>
          </cell>
        </row>
        <row r="2547">
          <cell r="BC2547">
            <v>43095</v>
          </cell>
        </row>
        <row r="2548">
          <cell r="BC2548">
            <v>43096</v>
          </cell>
        </row>
        <row r="2549">
          <cell r="BC2549">
            <v>43097</v>
          </cell>
        </row>
        <row r="2550">
          <cell r="BC2550">
            <v>43098</v>
          </cell>
        </row>
        <row r="2551">
          <cell r="BC2551">
            <v>43099</v>
          </cell>
        </row>
        <row r="2552">
          <cell r="BC2552">
            <v>43100</v>
          </cell>
        </row>
        <row r="2553">
          <cell r="BC2553">
            <v>43101</v>
          </cell>
        </row>
        <row r="2554">
          <cell r="BC2554">
            <v>43102</v>
          </cell>
        </row>
        <row r="2555">
          <cell r="BC2555">
            <v>43103</v>
          </cell>
        </row>
        <row r="2556">
          <cell r="BC2556">
            <v>43104</v>
          </cell>
        </row>
        <row r="2557">
          <cell r="BC2557">
            <v>43105</v>
          </cell>
        </row>
        <row r="2558">
          <cell r="BC2558">
            <v>43106</v>
          </cell>
        </row>
        <row r="2559">
          <cell r="BC2559">
            <v>43107</v>
          </cell>
        </row>
        <row r="2560">
          <cell r="BC2560">
            <v>43108</v>
          </cell>
        </row>
        <row r="2561">
          <cell r="BC2561">
            <v>43109</v>
          </cell>
        </row>
        <row r="2562">
          <cell r="BC2562">
            <v>43110</v>
          </cell>
        </row>
        <row r="2563">
          <cell r="BC2563">
            <v>43111</v>
          </cell>
        </row>
        <row r="2564">
          <cell r="BC2564">
            <v>43112</v>
          </cell>
        </row>
        <row r="2565">
          <cell r="BC2565">
            <v>43113</v>
          </cell>
        </row>
        <row r="2566">
          <cell r="BC2566">
            <v>43114</v>
          </cell>
        </row>
        <row r="2567">
          <cell r="BC2567">
            <v>43115</v>
          </cell>
        </row>
        <row r="2568">
          <cell r="BC2568">
            <v>43116</v>
          </cell>
        </row>
        <row r="2569">
          <cell r="BC2569">
            <v>43117</v>
          </cell>
        </row>
        <row r="2570">
          <cell r="BC2570">
            <v>43118</v>
          </cell>
        </row>
        <row r="2571">
          <cell r="BC2571">
            <v>43119</v>
          </cell>
        </row>
        <row r="2572">
          <cell r="BC2572">
            <v>43120</v>
          </cell>
        </row>
        <row r="2573">
          <cell r="BC2573">
            <v>43121</v>
          </cell>
        </row>
        <row r="2574">
          <cell r="BC2574">
            <v>43122</v>
          </cell>
        </row>
        <row r="2575">
          <cell r="BC2575">
            <v>43123</v>
          </cell>
        </row>
        <row r="2576">
          <cell r="BC2576">
            <v>43124</v>
          </cell>
        </row>
        <row r="2577">
          <cell r="BC2577">
            <v>43125</v>
          </cell>
        </row>
        <row r="2578">
          <cell r="BC2578">
            <v>43126</v>
          </cell>
        </row>
        <row r="2579">
          <cell r="BC2579">
            <v>43127</v>
          </cell>
        </row>
        <row r="2580">
          <cell r="BC2580">
            <v>43128</v>
          </cell>
        </row>
        <row r="2581">
          <cell r="BC2581">
            <v>43129</v>
          </cell>
        </row>
        <row r="2582">
          <cell r="BC2582">
            <v>43130</v>
          </cell>
        </row>
        <row r="2583">
          <cell r="BC2583">
            <v>43131</v>
          </cell>
        </row>
        <row r="2584">
          <cell r="BC2584">
            <v>43132</v>
          </cell>
        </row>
        <row r="2585">
          <cell r="BC2585">
            <v>43133</v>
          </cell>
        </row>
        <row r="2586">
          <cell r="BC2586">
            <v>43134</v>
          </cell>
        </row>
        <row r="2587">
          <cell r="BC2587">
            <v>43135</v>
          </cell>
        </row>
        <row r="2588">
          <cell r="BC2588">
            <v>43136</v>
          </cell>
        </row>
        <row r="2589">
          <cell r="BC2589">
            <v>43137</v>
          </cell>
        </row>
        <row r="2590">
          <cell r="BC2590">
            <v>43138</v>
          </cell>
        </row>
        <row r="2591">
          <cell r="BC2591">
            <v>43139</v>
          </cell>
        </row>
        <row r="2592">
          <cell r="BC2592">
            <v>43140</v>
          </cell>
        </row>
        <row r="2593">
          <cell r="BC2593">
            <v>43141</v>
          </cell>
        </row>
        <row r="2594">
          <cell r="BC2594">
            <v>43142</v>
          </cell>
        </row>
        <row r="2595">
          <cell r="BC2595">
            <v>43143</v>
          </cell>
        </row>
        <row r="2596">
          <cell r="BC2596">
            <v>43144</v>
          </cell>
        </row>
        <row r="2597">
          <cell r="BC2597">
            <v>43145</v>
          </cell>
        </row>
        <row r="2598">
          <cell r="BC2598">
            <v>43146</v>
          </cell>
        </row>
        <row r="2599">
          <cell r="BC2599">
            <v>43147</v>
          </cell>
        </row>
        <row r="2600">
          <cell r="BC2600">
            <v>43148</v>
          </cell>
        </row>
        <row r="2601">
          <cell r="BC2601">
            <v>43149</v>
          </cell>
        </row>
        <row r="2602">
          <cell r="BC2602">
            <v>43150</v>
          </cell>
        </row>
        <row r="2603">
          <cell r="BC2603">
            <v>43151</v>
          </cell>
        </row>
        <row r="2604">
          <cell r="BC2604">
            <v>43152</v>
          </cell>
        </row>
        <row r="2605">
          <cell r="BC2605">
            <v>43153</v>
          </cell>
        </row>
        <row r="2606">
          <cell r="BC2606">
            <v>43154</v>
          </cell>
        </row>
        <row r="2607">
          <cell r="BC2607">
            <v>43155</v>
          </cell>
        </row>
        <row r="2608">
          <cell r="BC2608">
            <v>43156</v>
          </cell>
        </row>
        <row r="2609">
          <cell r="BC2609">
            <v>43157</v>
          </cell>
        </row>
        <row r="2610">
          <cell r="BC2610">
            <v>43158</v>
          </cell>
        </row>
        <row r="2611">
          <cell r="BC2611">
            <v>43159</v>
          </cell>
        </row>
        <row r="2612">
          <cell r="BC2612">
            <v>43160</v>
          </cell>
        </row>
        <row r="2613">
          <cell r="BC2613">
            <v>43161</v>
          </cell>
        </row>
        <row r="2614">
          <cell r="BC2614">
            <v>43162</v>
          </cell>
        </row>
        <row r="2615">
          <cell r="BC2615">
            <v>43163</v>
          </cell>
        </row>
        <row r="2616">
          <cell r="BC2616">
            <v>43164</v>
          </cell>
        </row>
        <row r="2617">
          <cell r="BC2617">
            <v>43165</v>
          </cell>
        </row>
        <row r="2618">
          <cell r="BC2618">
            <v>43166</v>
          </cell>
        </row>
        <row r="2619">
          <cell r="BC2619">
            <v>43167</v>
          </cell>
        </row>
        <row r="2620">
          <cell r="BC2620">
            <v>43168</v>
          </cell>
        </row>
        <row r="2621">
          <cell r="BC2621">
            <v>43169</v>
          </cell>
        </row>
        <row r="2622">
          <cell r="BC2622">
            <v>43170</v>
          </cell>
        </row>
        <row r="2623">
          <cell r="BC2623">
            <v>43171</v>
          </cell>
        </row>
        <row r="2624">
          <cell r="BC2624">
            <v>43172</v>
          </cell>
        </row>
        <row r="2625">
          <cell r="BC2625">
            <v>43173</v>
          </cell>
        </row>
        <row r="2626">
          <cell r="BC2626">
            <v>43174</v>
          </cell>
        </row>
        <row r="2627">
          <cell r="BC2627">
            <v>43175</v>
          </cell>
        </row>
        <row r="2628">
          <cell r="BC2628">
            <v>43176</v>
          </cell>
        </row>
        <row r="2629">
          <cell r="BC2629">
            <v>43177</v>
          </cell>
        </row>
        <row r="2630">
          <cell r="BC2630">
            <v>43178</v>
          </cell>
        </row>
        <row r="2631">
          <cell r="BC2631">
            <v>43179</v>
          </cell>
        </row>
        <row r="2632">
          <cell r="BC2632">
            <v>43180</v>
          </cell>
        </row>
        <row r="2633">
          <cell r="BC2633">
            <v>43181</v>
          </cell>
        </row>
        <row r="2634">
          <cell r="BC2634">
            <v>43182</v>
          </cell>
        </row>
        <row r="2635">
          <cell r="BC2635">
            <v>43183</v>
          </cell>
        </row>
        <row r="2636">
          <cell r="BC2636">
            <v>43184</v>
          </cell>
        </row>
        <row r="2637">
          <cell r="BC2637">
            <v>43185</v>
          </cell>
        </row>
        <row r="2638">
          <cell r="BC2638">
            <v>43186</v>
          </cell>
        </row>
        <row r="2639">
          <cell r="BC2639">
            <v>43187</v>
          </cell>
        </row>
        <row r="2640">
          <cell r="BC2640">
            <v>43188</v>
          </cell>
        </row>
        <row r="2641">
          <cell r="BC2641">
            <v>43189</v>
          </cell>
        </row>
        <row r="2642">
          <cell r="BC2642">
            <v>43190</v>
          </cell>
        </row>
        <row r="2643">
          <cell r="BC2643">
            <v>43191</v>
          </cell>
        </row>
        <row r="2644">
          <cell r="BC2644">
            <v>43192</v>
          </cell>
        </row>
        <row r="2645">
          <cell r="BC2645">
            <v>43193</v>
          </cell>
        </row>
        <row r="2646">
          <cell r="BC2646">
            <v>43194</v>
          </cell>
        </row>
        <row r="2647">
          <cell r="BC2647">
            <v>43195</v>
          </cell>
        </row>
        <row r="2648">
          <cell r="BC2648">
            <v>43196</v>
          </cell>
        </row>
        <row r="2649">
          <cell r="BC2649">
            <v>43197</v>
          </cell>
        </row>
        <row r="2650">
          <cell r="BC2650">
            <v>43198</v>
          </cell>
        </row>
        <row r="2651">
          <cell r="BC2651">
            <v>43199</v>
          </cell>
        </row>
        <row r="2652">
          <cell r="BC2652">
            <v>43200</v>
          </cell>
        </row>
        <row r="2653">
          <cell r="BC2653">
            <v>43201</v>
          </cell>
        </row>
        <row r="2654">
          <cell r="BC2654">
            <v>43202</v>
          </cell>
        </row>
        <row r="2655">
          <cell r="BC2655">
            <v>43203</v>
          </cell>
        </row>
        <row r="2656">
          <cell r="BC2656">
            <v>43204</v>
          </cell>
        </row>
        <row r="2657">
          <cell r="BC2657">
            <v>43205</v>
          </cell>
        </row>
        <row r="2658">
          <cell r="BC2658">
            <v>43206</v>
          </cell>
        </row>
        <row r="2659">
          <cell r="BC2659">
            <v>43207</v>
          </cell>
        </row>
        <row r="2660">
          <cell r="BC2660">
            <v>43208</v>
          </cell>
        </row>
        <row r="2661">
          <cell r="BC2661">
            <v>43209</v>
          </cell>
        </row>
        <row r="2662">
          <cell r="BC2662">
            <v>43210</v>
          </cell>
        </row>
        <row r="2663">
          <cell r="BC2663">
            <v>43211</v>
          </cell>
        </row>
        <row r="2664">
          <cell r="BC2664">
            <v>43212</v>
          </cell>
        </row>
        <row r="2665">
          <cell r="BC2665">
            <v>43213</v>
          </cell>
        </row>
        <row r="2666">
          <cell r="BC2666">
            <v>43214</v>
          </cell>
        </row>
        <row r="2667">
          <cell r="BC2667">
            <v>43215</v>
          </cell>
        </row>
        <row r="2668">
          <cell r="BC2668">
            <v>43216</v>
          </cell>
        </row>
        <row r="2669">
          <cell r="BC2669">
            <v>43217</v>
          </cell>
        </row>
        <row r="2670">
          <cell r="BC2670">
            <v>43218</v>
          </cell>
        </row>
        <row r="2671">
          <cell r="BC2671">
            <v>43219</v>
          </cell>
        </row>
        <row r="2672">
          <cell r="BC2672">
            <v>43220</v>
          </cell>
        </row>
        <row r="2673">
          <cell r="BC2673">
            <v>43221</v>
          </cell>
        </row>
        <row r="2674">
          <cell r="BC2674">
            <v>43222</v>
          </cell>
        </row>
        <row r="2675">
          <cell r="BC2675">
            <v>43223</v>
          </cell>
        </row>
        <row r="2676">
          <cell r="BC2676">
            <v>43224</v>
          </cell>
        </row>
        <row r="2677">
          <cell r="BC2677">
            <v>43225</v>
          </cell>
        </row>
        <row r="2678">
          <cell r="BC2678">
            <v>43226</v>
          </cell>
        </row>
        <row r="2679">
          <cell r="BC2679">
            <v>43227</v>
          </cell>
        </row>
        <row r="2680">
          <cell r="BC2680">
            <v>43228</v>
          </cell>
        </row>
        <row r="2681">
          <cell r="BC2681">
            <v>43229</v>
          </cell>
        </row>
        <row r="2682">
          <cell r="BC2682">
            <v>43230</v>
          </cell>
        </row>
        <row r="2683">
          <cell r="BC2683">
            <v>43231</v>
          </cell>
        </row>
        <row r="2684">
          <cell r="BC2684">
            <v>43232</v>
          </cell>
        </row>
        <row r="2685">
          <cell r="BC2685">
            <v>43233</v>
          </cell>
        </row>
        <row r="2686">
          <cell r="BC2686">
            <v>43234</v>
          </cell>
        </row>
        <row r="2687">
          <cell r="BC2687">
            <v>43235</v>
          </cell>
        </row>
        <row r="2688">
          <cell r="BC2688">
            <v>43236</v>
          </cell>
        </row>
        <row r="2689">
          <cell r="BC2689">
            <v>43237</v>
          </cell>
        </row>
        <row r="2690">
          <cell r="BC2690">
            <v>43238</v>
          </cell>
        </row>
        <row r="2691">
          <cell r="BC2691">
            <v>43239</v>
          </cell>
        </row>
        <row r="2692">
          <cell r="BC2692">
            <v>43240</v>
          </cell>
        </row>
        <row r="2693">
          <cell r="BC2693">
            <v>43241</v>
          </cell>
        </row>
        <row r="2694">
          <cell r="BC2694">
            <v>43242</v>
          </cell>
        </row>
        <row r="2695">
          <cell r="BC2695">
            <v>43243</v>
          </cell>
        </row>
        <row r="2696">
          <cell r="BC2696">
            <v>43244</v>
          </cell>
        </row>
        <row r="2697">
          <cell r="BC2697">
            <v>43245</v>
          </cell>
        </row>
        <row r="2698">
          <cell r="BC2698">
            <v>43246</v>
          </cell>
        </row>
        <row r="2699">
          <cell r="BC2699">
            <v>43247</v>
          </cell>
        </row>
        <row r="2700">
          <cell r="BC2700">
            <v>43248</v>
          </cell>
        </row>
        <row r="2701">
          <cell r="BC2701">
            <v>43249</v>
          </cell>
        </row>
        <row r="2702">
          <cell r="BC2702">
            <v>43250</v>
          </cell>
        </row>
        <row r="2703">
          <cell r="BC2703">
            <v>43251</v>
          </cell>
        </row>
        <row r="2704">
          <cell r="BC2704">
            <v>43252</v>
          </cell>
        </row>
        <row r="2705">
          <cell r="BC2705">
            <v>43253</v>
          </cell>
        </row>
        <row r="2706">
          <cell r="BC2706">
            <v>43254</v>
          </cell>
        </row>
        <row r="2707">
          <cell r="BC2707">
            <v>43255</v>
          </cell>
        </row>
        <row r="2708">
          <cell r="BC2708">
            <v>43256</v>
          </cell>
        </row>
        <row r="2709">
          <cell r="BC2709">
            <v>43257</v>
          </cell>
        </row>
        <row r="2710">
          <cell r="BC2710">
            <v>43258</v>
          </cell>
        </row>
        <row r="2711">
          <cell r="BC2711">
            <v>43259</v>
          </cell>
        </row>
        <row r="2712">
          <cell r="BC2712">
            <v>43260</v>
          </cell>
        </row>
        <row r="2713">
          <cell r="BC2713">
            <v>43261</v>
          </cell>
        </row>
        <row r="2714">
          <cell r="BC2714">
            <v>43262</v>
          </cell>
        </row>
        <row r="2715">
          <cell r="BC2715">
            <v>43263</v>
          </cell>
        </row>
        <row r="2716">
          <cell r="BC2716">
            <v>43264</v>
          </cell>
        </row>
        <row r="2717">
          <cell r="BC2717">
            <v>43265</v>
          </cell>
        </row>
        <row r="2718">
          <cell r="BC2718">
            <v>43266</v>
          </cell>
        </row>
        <row r="2719">
          <cell r="BC2719">
            <v>43267</v>
          </cell>
        </row>
        <row r="2720">
          <cell r="BC2720">
            <v>43268</v>
          </cell>
        </row>
        <row r="2721">
          <cell r="BC2721">
            <v>43269</v>
          </cell>
        </row>
        <row r="2722">
          <cell r="BC2722">
            <v>43270</v>
          </cell>
        </row>
        <row r="2723">
          <cell r="BC2723">
            <v>43271</v>
          </cell>
        </row>
        <row r="2724">
          <cell r="BC2724">
            <v>43272</v>
          </cell>
        </row>
        <row r="2725">
          <cell r="BC2725">
            <v>43273</v>
          </cell>
        </row>
        <row r="2726">
          <cell r="BC2726">
            <v>43274</v>
          </cell>
        </row>
        <row r="2727">
          <cell r="BC2727">
            <v>43275</v>
          </cell>
        </row>
        <row r="2728">
          <cell r="BC2728">
            <v>43276</v>
          </cell>
        </row>
        <row r="2729">
          <cell r="BC2729">
            <v>43277</v>
          </cell>
        </row>
        <row r="2730">
          <cell r="BC2730">
            <v>43278</v>
          </cell>
        </row>
        <row r="2731">
          <cell r="BC2731">
            <v>43279</v>
          </cell>
        </row>
        <row r="2732">
          <cell r="BC2732">
            <v>43280</v>
          </cell>
        </row>
        <row r="2733">
          <cell r="BC2733">
            <v>43281</v>
          </cell>
        </row>
        <row r="2734">
          <cell r="BC2734">
            <v>43282</v>
          </cell>
        </row>
        <row r="2735">
          <cell r="BC2735">
            <v>43283</v>
          </cell>
        </row>
        <row r="2736">
          <cell r="BC2736">
            <v>43284</v>
          </cell>
        </row>
        <row r="2737">
          <cell r="BC2737">
            <v>43285</v>
          </cell>
        </row>
        <row r="2738">
          <cell r="BC2738">
            <v>43286</v>
          </cell>
        </row>
        <row r="2739">
          <cell r="BC2739">
            <v>43287</v>
          </cell>
        </row>
        <row r="2740">
          <cell r="BC2740">
            <v>43288</v>
          </cell>
        </row>
        <row r="2741">
          <cell r="BC2741">
            <v>43289</v>
          </cell>
        </row>
        <row r="2742">
          <cell r="BC2742">
            <v>43290</v>
          </cell>
        </row>
        <row r="2743">
          <cell r="BC2743">
            <v>43291</v>
          </cell>
        </row>
        <row r="2744">
          <cell r="BC2744">
            <v>43292</v>
          </cell>
        </row>
        <row r="2745">
          <cell r="BC2745">
            <v>43293</v>
          </cell>
        </row>
        <row r="2746">
          <cell r="BC2746">
            <v>43294</v>
          </cell>
        </row>
        <row r="2747">
          <cell r="BC2747">
            <v>43295</v>
          </cell>
        </row>
        <row r="2748">
          <cell r="BC2748">
            <v>43296</v>
          </cell>
        </row>
        <row r="2749">
          <cell r="BC2749">
            <v>43297</v>
          </cell>
        </row>
        <row r="2750">
          <cell r="BC2750">
            <v>43298</v>
          </cell>
        </row>
        <row r="2751">
          <cell r="BC2751">
            <v>43299</v>
          </cell>
        </row>
        <row r="2752">
          <cell r="BC2752">
            <v>43300</v>
          </cell>
        </row>
        <row r="2753">
          <cell r="BC2753">
            <v>43301</v>
          </cell>
        </row>
        <row r="2754">
          <cell r="BC2754">
            <v>43302</v>
          </cell>
        </row>
        <row r="2755">
          <cell r="BC2755">
            <v>43303</v>
          </cell>
        </row>
        <row r="2756">
          <cell r="BC2756">
            <v>43304</v>
          </cell>
        </row>
        <row r="2757">
          <cell r="BC2757">
            <v>43305</v>
          </cell>
        </row>
        <row r="2758">
          <cell r="BC2758">
            <v>43306</v>
          </cell>
        </row>
        <row r="2759">
          <cell r="BC2759">
            <v>43307</v>
          </cell>
        </row>
        <row r="2760">
          <cell r="BC2760">
            <v>43308</v>
          </cell>
        </row>
        <row r="2761">
          <cell r="BC2761">
            <v>43309</v>
          </cell>
        </row>
        <row r="2762">
          <cell r="BC2762">
            <v>43310</v>
          </cell>
        </row>
        <row r="2763">
          <cell r="BC2763">
            <v>43311</v>
          </cell>
        </row>
        <row r="2764">
          <cell r="BC2764">
            <v>43312</v>
          </cell>
        </row>
        <row r="2765">
          <cell r="BC2765">
            <v>43313</v>
          </cell>
        </row>
        <row r="2766">
          <cell r="BC2766">
            <v>43314</v>
          </cell>
        </row>
        <row r="2767">
          <cell r="BC2767">
            <v>43315</v>
          </cell>
        </row>
        <row r="2768">
          <cell r="BC2768">
            <v>43316</v>
          </cell>
        </row>
        <row r="2769">
          <cell r="BC2769">
            <v>43317</v>
          </cell>
        </row>
        <row r="2770">
          <cell r="BC2770">
            <v>43318</v>
          </cell>
        </row>
        <row r="2771">
          <cell r="BC2771">
            <v>43319</v>
          </cell>
        </row>
        <row r="2772">
          <cell r="BC2772">
            <v>43320</v>
          </cell>
        </row>
        <row r="2773">
          <cell r="BC2773">
            <v>43321</v>
          </cell>
        </row>
        <row r="2774">
          <cell r="BC2774">
            <v>43322</v>
          </cell>
        </row>
        <row r="2775">
          <cell r="BC2775">
            <v>43323</v>
          </cell>
        </row>
        <row r="2776">
          <cell r="BC2776">
            <v>43324</v>
          </cell>
        </row>
        <row r="2777">
          <cell r="BC2777">
            <v>43325</v>
          </cell>
        </row>
        <row r="2778">
          <cell r="BC2778">
            <v>43326</v>
          </cell>
        </row>
        <row r="2779">
          <cell r="BC2779">
            <v>43327</v>
          </cell>
        </row>
        <row r="2780">
          <cell r="BC2780">
            <v>43328</v>
          </cell>
        </row>
        <row r="2781">
          <cell r="BC2781">
            <v>43329</v>
          </cell>
        </row>
        <row r="2782">
          <cell r="BC2782">
            <v>43330</v>
          </cell>
        </row>
        <row r="2783">
          <cell r="BC2783">
            <v>43331</v>
          </cell>
        </row>
        <row r="2784">
          <cell r="BC2784">
            <v>43332</v>
          </cell>
        </row>
        <row r="2785">
          <cell r="BC2785">
            <v>43333</v>
          </cell>
        </row>
        <row r="2786">
          <cell r="BC2786">
            <v>43334</v>
          </cell>
        </row>
        <row r="2787">
          <cell r="BC2787">
            <v>43335</v>
          </cell>
        </row>
        <row r="2788">
          <cell r="BC2788">
            <v>43336</v>
          </cell>
        </row>
        <row r="2789">
          <cell r="BC2789">
            <v>43337</v>
          </cell>
        </row>
        <row r="2790">
          <cell r="BC2790">
            <v>43338</v>
          </cell>
        </row>
        <row r="2791">
          <cell r="BC2791">
            <v>43339</v>
          </cell>
        </row>
        <row r="2792">
          <cell r="BC2792">
            <v>43340</v>
          </cell>
        </row>
        <row r="2793">
          <cell r="BC2793">
            <v>43341</v>
          </cell>
        </row>
        <row r="2794">
          <cell r="BC2794">
            <v>43342</v>
          </cell>
        </row>
        <row r="2795">
          <cell r="BC2795">
            <v>43343</v>
          </cell>
        </row>
        <row r="2796">
          <cell r="BC2796">
            <v>43344</v>
          </cell>
        </row>
        <row r="2797">
          <cell r="BC2797">
            <v>43345</v>
          </cell>
        </row>
        <row r="2798">
          <cell r="BC2798">
            <v>43346</v>
          </cell>
        </row>
        <row r="2799">
          <cell r="BC2799">
            <v>43347</v>
          </cell>
        </row>
        <row r="2800">
          <cell r="BC2800">
            <v>43348</v>
          </cell>
        </row>
        <row r="2801">
          <cell r="BC2801">
            <v>43349</v>
          </cell>
        </row>
        <row r="2802">
          <cell r="BC2802">
            <v>43350</v>
          </cell>
        </row>
        <row r="2803">
          <cell r="BC2803">
            <v>43351</v>
          </cell>
        </row>
        <row r="2804">
          <cell r="BC2804">
            <v>43352</v>
          </cell>
        </row>
        <row r="2805">
          <cell r="BC2805">
            <v>43353</v>
          </cell>
        </row>
        <row r="2806">
          <cell r="BC2806">
            <v>43354</v>
          </cell>
        </row>
        <row r="2807">
          <cell r="BC2807">
            <v>43355</v>
          </cell>
        </row>
        <row r="2808">
          <cell r="BC2808">
            <v>43356</v>
          </cell>
        </row>
        <row r="2809">
          <cell r="BC2809">
            <v>43357</v>
          </cell>
        </row>
        <row r="2810">
          <cell r="BC2810">
            <v>43358</v>
          </cell>
        </row>
        <row r="2811">
          <cell r="BC2811">
            <v>43359</v>
          </cell>
        </row>
        <row r="2812">
          <cell r="BC2812">
            <v>43360</v>
          </cell>
        </row>
        <row r="2813">
          <cell r="BC2813">
            <v>43361</v>
          </cell>
        </row>
        <row r="2814">
          <cell r="BC2814">
            <v>43362</v>
          </cell>
        </row>
        <row r="2815">
          <cell r="BC2815">
            <v>43363</v>
          </cell>
        </row>
        <row r="2816">
          <cell r="BC2816">
            <v>43364</v>
          </cell>
        </row>
        <row r="2817">
          <cell r="BC2817">
            <v>43365</v>
          </cell>
        </row>
        <row r="2818">
          <cell r="BC2818">
            <v>43366</v>
          </cell>
        </row>
        <row r="2819">
          <cell r="BC2819">
            <v>43367</v>
          </cell>
        </row>
        <row r="2820">
          <cell r="BC2820">
            <v>43368</v>
          </cell>
        </row>
        <row r="2821">
          <cell r="BC2821">
            <v>43369</v>
          </cell>
        </row>
        <row r="2822">
          <cell r="BC2822">
            <v>43370</v>
          </cell>
        </row>
        <row r="2823">
          <cell r="BC2823">
            <v>43371</v>
          </cell>
        </row>
        <row r="2824">
          <cell r="BC2824">
            <v>43372</v>
          </cell>
        </row>
        <row r="2825">
          <cell r="BC2825">
            <v>43373</v>
          </cell>
        </row>
        <row r="2826">
          <cell r="BC2826">
            <v>43374</v>
          </cell>
        </row>
        <row r="2827">
          <cell r="BC2827">
            <v>43375</v>
          </cell>
        </row>
        <row r="2828">
          <cell r="BC2828">
            <v>43376</v>
          </cell>
        </row>
        <row r="2829">
          <cell r="BC2829">
            <v>43377</v>
          </cell>
        </row>
        <row r="2830">
          <cell r="BC2830">
            <v>43378</v>
          </cell>
        </row>
        <row r="2831">
          <cell r="BC2831">
            <v>43379</v>
          </cell>
        </row>
        <row r="2832">
          <cell r="BC2832">
            <v>43380</v>
          </cell>
        </row>
        <row r="2833">
          <cell r="BC2833">
            <v>43381</v>
          </cell>
        </row>
        <row r="2834">
          <cell r="BC2834">
            <v>43382</v>
          </cell>
        </row>
        <row r="2835">
          <cell r="BC2835">
            <v>43383</v>
          </cell>
        </row>
        <row r="2836">
          <cell r="BC2836">
            <v>43384</v>
          </cell>
        </row>
        <row r="2837">
          <cell r="BC2837">
            <v>43385</v>
          </cell>
        </row>
        <row r="2838">
          <cell r="BC2838">
            <v>43386</v>
          </cell>
        </row>
        <row r="2839">
          <cell r="BC2839">
            <v>43387</v>
          </cell>
        </row>
        <row r="2840">
          <cell r="BC2840">
            <v>43388</v>
          </cell>
        </row>
        <row r="2841">
          <cell r="BC2841">
            <v>43389</v>
          </cell>
        </row>
        <row r="2842">
          <cell r="BC2842">
            <v>43390</v>
          </cell>
        </row>
        <row r="2843">
          <cell r="BC2843">
            <v>43391</v>
          </cell>
        </row>
        <row r="2844">
          <cell r="BC2844">
            <v>43392</v>
          </cell>
        </row>
        <row r="2845">
          <cell r="BC2845">
            <v>43393</v>
          </cell>
        </row>
        <row r="2846">
          <cell r="BC2846">
            <v>43394</v>
          </cell>
        </row>
        <row r="2847">
          <cell r="BC2847">
            <v>43395</v>
          </cell>
        </row>
        <row r="2848">
          <cell r="BC2848">
            <v>43396</v>
          </cell>
        </row>
        <row r="2849">
          <cell r="BC2849">
            <v>43397</v>
          </cell>
        </row>
        <row r="2850">
          <cell r="BC2850">
            <v>43398</v>
          </cell>
        </row>
        <row r="2851">
          <cell r="BC2851">
            <v>43399</v>
          </cell>
        </row>
        <row r="2852">
          <cell r="BC2852">
            <v>43400</v>
          </cell>
        </row>
        <row r="2853">
          <cell r="BC2853">
            <v>43401</v>
          </cell>
        </row>
        <row r="2854">
          <cell r="BC2854">
            <v>43402</v>
          </cell>
        </row>
        <row r="2855">
          <cell r="BC2855">
            <v>43403</v>
          </cell>
        </row>
        <row r="2856">
          <cell r="BC2856">
            <v>43404</v>
          </cell>
        </row>
        <row r="2857">
          <cell r="BC2857">
            <v>43405</v>
          </cell>
        </row>
        <row r="2858">
          <cell r="BC2858">
            <v>43406</v>
          </cell>
        </row>
        <row r="2859">
          <cell r="BC2859">
            <v>43407</v>
          </cell>
        </row>
        <row r="2860">
          <cell r="BC2860">
            <v>43408</v>
          </cell>
        </row>
        <row r="2861">
          <cell r="BC2861">
            <v>43409</v>
          </cell>
        </row>
        <row r="2862">
          <cell r="BC2862">
            <v>43410</v>
          </cell>
        </row>
        <row r="2863">
          <cell r="BC2863">
            <v>43411</v>
          </cell>
        </row>
        <row r="2864">
          <cell r="BC2864">
            <v>43412</v>
          </cell>
        </row>
        <row r="2865">
          <cell r="BC2865">
            <v>43413</v>
          </cell>
        </row>
        <row r="2866">
          <cell r="BC2866">
            <v>43414</v>
          </cell>
        </row>
        <row r="2867">
          <cell r="BC2867">
            <v>43415</v>
          </cell>
        </row>
        <row r="2868">
          <cell r="BC2868">
            <v>43416</v>
          </cell>
        </row>
        <row r="2869">
          <cell r="BC2869">
            <v>43417</v>
          </cell>
        </row>
        <row r="2870">
          <cell r="BC2870">
            <v>43418</v>
          </cell>
        </row>
        <row r="2871">
          <cell r="BC2871">
            <v>43419</v>
          </cell>
        </row>
        <row r="2872">
          <cell r="BC2872">
            <v>43420</v>
          </cell>
        </row>
        <row r="2873">
          <cell r="BC2873">
            <v>43421</v>
          </cell>
        </row>
        <row r="2874">
          <cell r="BC2874">
            <v>43422</v>
          </cell>
        </row>
        <row r="2875">
          <cell r="BC2875">
            <v>43423</v>
          </cell>
        </row>
        <row r="2876">
          <cell r="BC2876">
            <v>43424</v>
          </cell>
        </row>
        <row r="2877">
          <cell r="BC2877">
            <v>43425</v>
          </cell>
        </row>
        <row r="2878">
          <cell r="BC2878">
            <v>43426</v>
          </cell>
        </row>
        <row r="2879">
          <cell r="BC2879">
            <v>43427</v>
          </cell>
        </row>
        <row r="2880">
          <cell r="BC2880">
            <v>43428</v>
          </cell>
        </row>
        <row r="2881">
          <cell r="BC2881">
            <v>43429</v>
          </cell>
        </row>
        <row r="2882">
          <cell r="BC2882">
            <v>43430</v>
          </cell>
        </row>
        <row r="2883">
          <cell r="BC2883">
            <v>43431</v>
          </cell>
        </row>
        <row r="2884">
          <cell r="BC2884">
            <v>43432</v>
          </cell>
        </row>
        <row r="2885">
          <cell r="BC2885">
            <v>43433</v>
          </cell>
        </row>
        <row r="2886">
          <cell r="BC2886">
            <v>43434</v>
          </cell>
        </row>
        <row r="2887">
          <cell r="BC2887">
            <v>43435</v>
          </cell>
        </row>
        <row r="2888">
          <cell r="BC2888">
            <v>43436</v>
          </cell>
        </row>
        <row r="2889">
          <cell r="BC2889">
            <v>43437</v>
          </cell>
        </row>
        <row r="2890">
          <cell r="BC2890">
            <v>43438</v>
          </cell>
        </row>
        <row r="2891">
          <cell r="BC2891">
            <v>43439</v>
          </cell>
        </row>
        <row r="2892">
          <cell r="BC2892">
            <v>43440</v>
          </cell>
        </row>
        <row r="2893">
          <cell r="BC2893">
            <v>43441</v>
          </cell>
        </row>
        <row r="2894">
          <cell r="BC2894">
            <v>43442</v>
          </cell>
        </row>
        <row r="2895">
          <cell r="BC2895">
            <v>43443</v>
          </cell>
        </row>
        <row r="2896">
          <cell r="BC2896">
            <v>43444</v>
          </cell>
        </row>
        <row r="2897">
          <cell r="BC2897">
            <v>43445</v>
          </cell>
        </row>
        <row r="2898">
          <cell r="BC2898">
            <v>43446</v>
          </cell>
        </row>
        <row r="2899">
          <cell r="BC2899">
            <v>43447</v>
          </cell>
        </row>
        <row r="2900">
          <cell r="BC2900">
            <v>43448</v>
          </cell>
        </row>
        <row r="2901">
          <cell r="BC2901">
            <v>43449</v>
          </cell>
        </row>
        <row r="2902">
          <cell r="BC2902">
            <v>43450</v>
          </cell>
        </row>
        <row r="2903">
          <cell r="BC2903">
            <v>43451</v>
          </cell>
        </row>
        <row r="2904">
          <cell r="BC2904">
            <v>43452</v>
          </cell>
        </row>
        <row r="2905">
          <cell r="BC2905">
            <v>43453</v>
          </cell>
        </row>
        <row r="2906">
          <cell r="BC2906">
            <v>43454</v>
          </cell>
        </row>
        <row r="2907">
          <cell r="BC2907">
            <v>43455</v>
          </cell>
        </row>
        <row r="2908">
          <cell r="BC2908">
            <v>43456</v>
          </cell>
        </row>
        <row r="2909">
          <cell r="BC2909">
            <v>43457</v>
          </cell>
        </row>
        <row r="2910">
          <cell r="BC2910">
            <v>43458</v>
          </cell>
        </row>
        <row r="2911">
          <cell r="BC2911">
            <v>43459</v>
          </cell>
        </row>
        <row r="2912">
          <cell r="BC2912">
            <v>43460</v>
          </cell>
        </row>
        <row r="2913">
          <cell r="BC2913">
            <v>43461</v>
          </cell>
        </row>
        <row r="2914">
          <cell r="BC2914">
            <v>43462</v>
          </cell>
        </row>
        <row r="2915">
          <cell r="BC2915">
            <v>43463</v>
          </cell>
        </row>
        <row r="2916">
          <cell r="BC2916">
            <v>43464</v>
          </cell>
        </row>
        <row r="2917">
          <cell r="BC2917">
            <v>43465</v>
          </cell>
        </row>
        <row r="2918">
          <cell r="BC2918">
            <v>43466</v>
          </cell>
        </row>
        <row r="2919">
          <cell r="BC2919">
            <v>43467</v>
          </cell>
        </row>
        <row r="2920">
          <cell r="BC2920">
            <v>43468</v>
          </cell>
        </row>
        <row r="2921">
          <cell r="BC2921">
            <v>43469</v>
          </cell>
        </row>
        <row r="2922">
          <cell r="BC2922">
            <v>43470</v>
          </cell>
        </row>
        <row r="2923">
          <cell r="BC2923">
            <v>43471</v>
          </cell>
        </row>
        <row r="2924">
          <cell r="BC2924">
            <v>43472</v>
          </cell>
        </row>
        <row r="2925">
          <cell r="BC2925">
            <v>43473</v>
          </cell>
        </row>
        <row r="2926">
          <cell r="BC2926">
            <v>43474</v>
          </cell>
        </row>
        <row r="2927">
          <cell r="BC2927">
            <v>43475</v>
          </cell>
        </row>
        <row r="2928">
          <cell r="BC2928">
            <v>43476</v>
          </cell>
        </row>
        <row r="2929">
          <cell r="BC2929">
            <v>43477</v>
          </cell>
        </row>
        <row r="2930">
          <cell r="BC2930">
            <v>43478</v>
          </cell>
        </row>
        <row r="2931">
          <cell r="BC2931">
            <v>43479</v>
          </cell>
        </row>
        <row r="2932">
          <cell r="BC2932">
            <v>43480</v>
          </cell>
        </row>
        <row r="2933">
          <cell r="BC2933">
            <v>43481</v>
          </cell>
        </row>
        <row r="2934">
          <cell r="BC2934">
            <v>43482</v>
          </cell>
        </row>
        <row r="2935">
          <cell r="BC2935">
            <v>43483</v>
          </cell>
        </row>
        <row r="2936">
          <cell r="BC2936">
            <v>43484</v>
          </cell>
        </row>
        <row r="2937">
          <cell r="BC2937">
            <v>43485</v>
          </cell>
        </row>
        <row r="2938">
          <cell r="BC2938">
            <v>43486</v>
          </cell>
        </row>
        <row r="2939">
          <cell r="BC2939">
            <v>43487</v>
          </cell>
        </row>
        <row r="2940">
          <cell r="BC2940">
            <v>43488</v>
          </cell>
        </row>
        <row r="2941">
          <cell r="BC2941">
            <v>43489</v>
          </cell>
        </row>
        <row r="2942">
          <cell r="BC2942">
            <v>43490</v>
          </cell>
        </row>
        <row r="2943">
          <cell r="BC2943">
            <v>43491</v>
          </cell>
        </row>
        <row r="2944">
          <cell r="BC2944">
            <v>43492</v>
          </cell>
        </row>
        <row r="2945">
          <cell r="BC2945">
            <v>43493</v>
          </cell>
        </row>
        <row r="2946">
          <cell r="BC2946">
            <v>43494</v>
          </cell>
        </row>
        <row r="2947">
          <cell r="BC2947">
            <v>43495</v>
          </cell>
        </row>
        <row r="2948">
          <cell r="BC2948">
            <v>43496</v>
          </cell>
        </row>
        <row r="2949">
          <cell r="BC2949">
            <v>43497</v>
          </cell>
        </row>
        <row r="2950">
          <cell r="BC2950">
            <v>43498</v>
          </cell>
        </row>
        <row r="2951">
          <cell r="BC2951">
            <v>43499</v>
          </cell>
        </row>
        <row r="2952">
          <cell r="BC2952">
            <v>43500</v>
          </cell>
        </row>
        <row r="2953">
          <cell r="BC2953">
            <v>43501</v>
          </cell>
        </row>
        <row r="2954">
          <cell r="BC2954">
            <v>43502</v>
          </cell>
        </row>
        <row r="2955">
          <cell r="BC2955">
            <v>43503</v>
          </cell>
        </row>
        <row r="2956">
          <cell r="BC2956">
            <v>43504</v>
          </cell>
        </row>
        <row r="2957">
          <cell r="BC2957">
            <v>43505</v>
          </cell>
        </row>
        <row r="2958">
          <cell r="BC2958">
            <v>43506</v>
          </cell>
        </row>
        <row r="2959">
          <cell r="BC2959">
            <v>43507</v>
          </cell>
        </row>
        <row r="2960">
          <cell r="BC2960">
            <v>43508</v>
          </cell>
        </row>
        <row r="2961">
          <cell r="BC2961">
            <v>43509</v>
          </cell>
        </row>
        <row r="2962">
          <cell r="BC2962">
            <v>43510</v>
          </cell>
        </row>
        <row r="2963">
          <cell r="BC2963">
            <v>43511</v>
          </cell>
        </row>
        <row r="2964">
          <cell r="BC2964">
            <v>43512</v>
          </cell>
        </row>
        <row r="2965">
          <cell r="BC2965">
            <v>43513</v>
          </cell>
        </row>
        <row r="2966">
          <cell r="BC2966">
            <v>43514</v>
          </cell>
        </row>
        <row r="2967">
          <cell r="BC2967">
            <v>43515</v>
          </cell>
        </row>
        <row r="2968">
          <cell r="BC2968">
            <v>43516</v>
          </cell>
        </row>
        <row r="2969">
          <cell r="BC2969">
            <v>43517</v>
          </cell>
        </row>
        <row r="2970">
          <cell r="BC2970">
            <v>43518</v>
          </cell>
        </row>
        <row r="2971">
          <cell r="BC2971">
            <v>43519</v>
          </cell>
        </row>
        <row r="2972">
          <cell r="BC2972">
            <v>43520</v>
          </cell>
        </row>
        <row r="2973">
          <cell r="BC2973">
            <v>43521</v>
          </cell>
        </row>
        <row r="2974">
          <cell r="BC2974">
            <v>43522</v>
          </cell>
        </row>
        <row r="2975">
          <cell r="BC2975">
            <v>43523</v>
          </cell>
        </row>
        <row r="2976">
          <cell r="BC2976">
            <v>43524</v>
          </cell>
        </row>
        <row r="2977">
          <cell r="BC2977">
            <v>43525</v>
          </cell>
        </row>
        <row r="2978">
          <cell r="BC2978">
            <v>43526</v>
          </cell>
        </row>
        <row r="2979">
          <cell r="BC2979">
            <v>43527</v>
          </cell>
        </row>
        <row r="2980">
          <cell r="BC2980">
            <v>43528</v>
          </cell>
        </row>
        <row r="2981">
          <cell r="BC2981">
            <v>43529</v>
          </cell>
        </row>
        <row r="2982">
          <cell r="BC2982">
            <v>43530</v>
          </cell>
        </row>
        <row r="2983">
          <cell r="BC2983">
            <v>43531</v>
          </cell>
        </row>
        <row r="2984">
          <cell r="BC2984">
            <v>43532</v>
          </cell>
        </row>
        <row r="2985">
          <cell r="BC2985">
            <v>43533</v>
          </cell>
        </row>
        <row r="2986">
          <cell r="BC2986">
            <v>43534</v>
          </cell>
        </row>
        <row r="2987">
          <cell r="BC2987">
            <v>43535</v>
          </cell>
        </row>
        <row r="2988">
          <cell r="BC2988">
            <v>43536</v>
          </cell>
        </row>
        <row r="2989">
          <cell r="BC2989">
            <v>43537</v>
          </cell>
        </row>
        <row r="2990">
          <cell r="BC2990">
            <v>43538</v>
          </cell>
        </row>
        <row r="2991">
          <cell r="BC2991">
            <v>43539</v>
          </cell>
        </row>
        <row r="2992">
          <cell r="BC2992">
            <v>43540</v>
          </cell>
        </row>
        <row r="2993">
          <cell r="BC2993">
            <v>43541</v>
          </cell>
        </row>
        <row r="2994">
          <cell r="BC2994">
            <v>43542</v>
          </cell>
        </row>
        <row r="2995">
          <cell r="BC2995">
            <v>43543</v>
          </cell>
        </row>
        <row r="2996">
          <cell r="BC2996">
            <v>43544</v>
          </cell>
        </row>
        <row r="2997">
          <cell r="BC2997">
            <v>43545</v>
          </cell>
        </row>
        <row r="2998">
          <cell r="BC2998">
            <v>43546</v>
          </cell>
        </row>
        <row r="2999">
          <cell r="BC2999">
            <v>43547</v>
          </cell>
        </row>
        <row r="3000">
          <cell r="BC3000">
            <v>43548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row r="2">
          <cell r="A2" t="str">
            <v>AMI 11-313</v>
          </cell>
        </row>
        <row r="3">
          <cell r="A3" t="str">
            <v>BD-Consolidated</v>
          </cell>
          <cell r="I3" t="str">
            <v>Monthly Reports: 11-601 Healthy Workplace &amp; Safety</v>
          </cell>
        </row>
        <row r="4">
          <cell r="A4" t="str">
            <v>BD-Corporate Communications</v>
          </cell>
          <cell r="I4" t="str">
            <v>(blank)</v>
          </cell>
        </row>
        <row r="5">
          <cell r="A5" t="str">
            <v>BD-Corporate Communications 11-680</v>
          </cell>
        </row>
        <row r="6">
          <cell r="A6" t="str">
            <v>Building - John St. Hamilton 11-651</v>
          </cell>
        </row>
        <row r="7">
          <cell r="A7" t="str">
            <v>Building - Nebo Rd. Hamilton 11-652</v>
          </cell>
        </row>
        <row r="8">
          <cell r="A8" t="str">
            <v>Building - Stoney Creek 11-653</v>
          </cell>
        </row>
        <row r="9">
          <cell r="A9" t="str">
            <v>Building - Vansickle Rd. St. Catharines 11-654</v>
          </cell>
        </row>
        <row r="10">
          <cell r="A10" t="str">
            <v>Buildings - substations 11-655</v>
          </cell>
        </row>
        <row r="11">
          <cell r="A11" t="str">
            <v>Business Applications 11-210</v>
          </cell>
        </row>
        <row r="12">
          <cell r="A12" t="str">
            <v>Business Projects 11-212</v>
          </cell>
        </row>
        <row r="13">
          <cell r="A13" t="str">
            <v>Capital Projects 11-501</v>
          </cell>
        </row>
        <row r="14">
          <cell r="A14" t="str">
            <v>CC Segmented-CDM (CO#14)</v>
          </cell>
        </row>
        <row r="15">
          <cell r="A15" t="str">
            <v>CC Segmented-CS Regulated (CO#11)</v>
          </cell>
        </row>
        <row r="16">
          <cell r="A16" t="str">
            <v>CC Segmented-CS Unregulated (CO#12)</v>
          </cell>
        </row>
        <row r="17">
          <cell r="A17" t="str">
            <v>CC Segmented-Customer Connections</v>
          </cell>
        </row>
        <row r="18">
          <cell r="A18" t="str">
            <v>CC11-900 OpEx</v>
          </cell>
        </row>
        <row r="19">
          <cell r="A19" t="str">
            <v>CC-CC#11-310</v>
          </cell>
        </row>
        <row r="20">
          <cell r="A20" t="str">
            <v>CC-CC#11-311</v>
          </cell>
        </row>
        <row r="21">
          <cell r="A21" t="str">
            <v>CC-CC#11-312</v>
          </cell>
        </row>
        <row r="22">
          <cell r="A22" t="str">
            <v>CC-CC#11-314</v>
          </cell>
        </row>
        <row r="23">
          <cell r="A23" t="str">
            <v>CC-CC#11-392</v>
          </cell>
        </row>
        <row r="24">
          <cell r="A24" t="str">
            <v>CC-CDM</v>
          </cell>
        </row>
        <row r="25">
          <cell r="A25" t="str">
            <v>CC-Consolidated</v>
          </cell>
        </row>
        <row r="26">
          <cell r="A26" t="str">
            <v>CC-Customer Connections</v>
          </cell>
        </row>
        <row r="27">
          <cell r="A27" t="str">
            <v>CC-Customer Service</v>
          </cell>
        </row>
        <row r="28">
          <cell r="A28" t="str">
            <v>CDM</v>
          </cell>
        </row>
        <row r="29">
          <cell r="A29" t="str">
            <v>CDM 14-330</v>
          </cell>
        </row>
        <row r="30">
          <cell r="A30" t="str">
            <v>CFO-CEO Executive</v>
          </cell>
        </row>
        <row r="31">
          <cell r="A31" t="str">
            <v>CFO-CFO Executive</v>
          </cell>
        </row>
        <row r="32">
          <cell r="A32" t="str">
            <v>CFO-Consolidated</v>
          </cell>
        </row>
        <row r="33">
          <cell r="A33" t="str">
            <v>CFO-Financial Services</v>
          </cell>
        </row>
        <row r="34">
          <cell r="A34" t="str">
            <v>CFO-IST</v>
          </cell>
        </row>
        <row r="35">
          <cell r="A35" t="str">
            <v>CFO-Regulatory Services</v>
          </cell>
        </row>
        <row r="36">
          <cell r="A36" t="str">
            <v>CFO-Regulatory Services 11-201</v>
          </cell>
        </row>
        <row r="37">
          <cell r="A37" t="str">
            <v>CO#10-Consolidated</v>
          </cell>
        </row>
        <row r="38">
          <cell r="A38" t="str">
            <v>CO#11 Solar PV</v>
          </cell>
        </row>
        <row r="39">
          <cell r="A39" t="str">
            <v>CO#11-Consolidated</v>
          </cell>
        </row>
        <row r="40">
          <cell r="A40" t="str">
            <v>CO#12-Consolidated</v>
          </cell>
        </row>
        <row r="41">
          <cell r="A41" t="str">
            <v>CO#13 Solar PV SBU 331</v>
          </cell>
        </row>
        <row r="42">
          <cell r="A42" t="str">
            <v>CO#14-Consolidated</v>
          </cell>
        </row>
        <row r="43">
          <cell r="A43" t="str">
            <v>CO#30 CDM SBU 345</v>
          </cell>
        </row>
        <row r="44">
          <cell r="A44" t="str">
            <v>CO#30 Consolidated</v>
          </cell>
        </row>
        <row r="45">
          <cell r="A45" t="str">
            <v>CO#30 Corporate SBU 300</v>
          </cell>
        </row>
        <row r="46">
          <cell r="A46" t="str">
            <v>CO#30 HESI Business Development SBU 340</v>
          </cell>
        </row>
        <row r="47">
          <cell r="A47" t="str">
            <v>CO#30 Meter Service Providers SBU 310</v>
          </cell>
        </row>
        <row r="48">
          <cell r="A48" t="str">
            <v>CO#30 Solar PV SBU 330</v>
          </cell>
        </row>
        <row r="49">
          <cell r="A49" t="str">
            <v>CO#30 STC Water Heaters SBU 320</v>
          </cell>
        </row>
        <row r="50">
          <cell r="A50" t="str">
            <v>Consolidated EDO</v>
          </cell>
        </row>
        <row r="51">
          <cell r="A51" t="str">
            <v>Consolidated SS</v>
          </cell>
        </row>
        <row r="52">
          <cell r="A52" t="str">
            <v>Contractor Management 11-504</v>
          </cell>
        </row>
        <row r="53">
          <cell r="A53" t="str">
            <v>Corporate Accounts</v>
          </cell>
        </row>
        <row r="54">
          <cell r="A54" t="str">
            <v>CS-Consolidated</v>
          </cell>
        </row>
        <row r="55">
          <cell r="A55" t="str">
            <v>CS-Corporate Services - Executive</v>
          </cell>
        </row>
        <row r="56">
          <cell r="A56" t="str">
            <v>CS-Corporate Services - Executive 11-600</v>
          </cell>
        </row>
        <row r="57">
          <cell r="A57" t="str">
            <v>CS-Healthy Workplace &amp; Safety</v>
          </cell>
        </row>
        <row r="58">
          <cell r="A58" t="str">
            <v>CS-Healthy Workplace &amp; Safety 11-601</v>
          </cell>
        </row>
        <row r="59">
          <cell r="A59" t="str">
            <v>CS-Human Resources</v>
          </cell>
        </row>
        <row r="60">
          <cell r="A60" t="str">
            <v>CS-Human Resources 11-620</v>
          </cell>
        </row>
        <row r="61">
          <cell r="A61" t="str">
            <v>Customer Care - Billing 12-302</v>
          </cell>
        </row>
        <row r="62">
          <cell r="A62" t="str">
            <v>Customer Care - Corporate 12-301</v>
          </cell>
        </row>
        <row r="63">
          <cell r="A63" t="str">
            <v>Customer Care - Credit and Collections 12-305</v>
          </cell>
        </row>
        <row r="64">
          <cell r="A64" t="str">
            <v>Customer Care - Customer Service HAM 12-303-101</v>
          </cell>
        </row>
        <row r="65">
          <cell r="A65" t="str">
            <v>Customer Care - Customer Service STC 12-303-102</v>
          </cell>
        </row>
        <row r="66">
          <cell r="A66" t="str">
            <v>Customer Care - Meter Reading HAM 12-304-101</v>
          </cell>
        </row>
        <row r="67">
          <cell r="A67" t="str">
            <v>Customer Care - Meter Reading STC 12-304-102</v>
          </cell>
        </row>
        <row r="68">
          <cell r="A68" t="str">
            <v>Customer Connection Management 11-392</v>
          </cell>
        </row>
        <row r="69">
          <cell r="A69" t="str">
            <v>Customer Connections HAM 11-311-101</v>
          </cell>
        </row>
        <row r="70">
          <cell r="A70" t="str">
            <v>Customer Connections STC 11-311-102</v>
          </cell>
        </row>
        <row r="71">
          <cell r="A71" t="str">
            <v>Customer Service FBD HAM 11-306-101</v>
          </cell>
        </row>
        <row r="72">
          <cell r="A72" t="str">
            <v>Customer Service FBD STC 11-306-102</v>
          </cell>
        </row>
        <row r="73">
          <cell r="A73" t="str">
            <v>Cyber Security 11-213</v>
          </cell>
        </row>
        <row r="74">
          <cell r="A74" t="str">
            <v>Design and Construction 11-591</v>
          </cell>
        </row>
        <row r="75">
          <cell r="A75" t="str">
            <v>Engineering Applications 11-214</v>
          </cell>
        </row>
        <row r="76">
          <cell r="A76" t="str">
            <v>Facilities 11-650</v>
          </cell>
        </row>
        <row r="77">
          <cell r="A77" t="str">
            <v>Financial Services 11-205</v>
          </cell>
        </row>
        <row r="78">
          <cell r="A78" t="str">
            <v>Financial Statements</v>
          </cell>
        </row>
        <row r="79">
          <cell r="A79" t="str">
            <v>Fleet HAM 11-544-101</v>
          </cell>
        </row>
        <row r="80">
          <cell r="A80" t="str">
            <v>Fleet STC 11-544-102</v>
          </cell>
        </row>
        <row r="81">
          <cell r="A81" t="str">
            <v>Information Systems &amp; Technology 11-293</v>
          </cell>
        </row>
        <row r="82">
          <cell r="A82" t="str">
            <v>IST-CC#11-210</v>
          </cell>
        </row>
        <row r="83">
          <cell r="A83" t="str">
            <v>IST-CC#11-211</v>
          </cell>
        </row>
        <row r="84">
          <cell r="A84" t="str">
            <v>IST-CC#11-212</v>
          </cell>
        </row>
        <row r="85">
          <cell r="A85" t="str">
            <v>IST-CC#11-213</v>
          </cell>
        </row>
        <row r="86">
          <cell r="A86" t="str">
            <v>IST-CC#11-214</v>
          </cell>
        </row>
        <row r="87">
          <cell r="A87" t="str">
            <v>IST-CC#11-293</v>
          </cell>
        </row>
        <row r="88">
          <cell r="A88" t="str">
            <v>Logistics HAM 11-545-101</v>
          </cell>
        </row>
        <row r="89">
          <cell r="A89" t="str">
            <v>Logistics STC 11-545-102</v>
          </cell>
        </row>
        <row r="90">
          <cell r="A90" t="str">
            <v>Meter Assets and inside Service 11-310</v>
          </cell>
        </row>
        <row r="91">
          <cell r="A91" t="str">
            <v>Meter Service Providing 11-314</v>
          </cell>
        </row>
        <row r="92">
          <cell r="A92" t="str">
            <v>MV 90 Activities 11-315</v>
          </cell>
        </row>
        <row r="93">
          <cell r="A93" t="str">
            <v>Network Assets 11-521</v>
          </cell>
        </row>
        <row r="94">
          <cell r="A94" t="str">
            <v>Network Operating 11-523</v>
          </cell>
        </row>
        <row r="95">
          <cell r="A95" t="str">
            <v>Network Planning and Operating 11-592</v>
          </cell>
        </row>
        <row r="96">
          <cell r="A96" t="str">
            <v>Network Records 11-522</v>
          </cell>
        </row>
        <row r="97">
          <cell r="A97" t="str">
            <v>Non-Assigned 10-822-100 Corporate Accounts</v>
          </cell>
        </row>
        <row r="98">
          <cell r="A98" t="str">
            <v>Non-Assigned 11-100 CFO-CEO Executive</v>
          </cell>
        </row>
        <row r="99">
          <cell r="A99" t="str">
            <v>Non-Assigned 11-200 Financial Services Executive</v>
          </cell>
        </row>
        <row r="100">
          <cell r="A100" t="str">
            <v>Non-Assigned 11-800 Board of Directors</v>
          </cell>
        </row>
        <row r="101">
          <cell r="A101" t="str">
            <v>Non-Assigned 11-822-101 Corporate Accounts</v>
          </cell>
        </row>
        <row r="102">
          <cell r="A102" t="str">
            <v>Non-Assigned 11-830-101 Corporate Accounts</v>
          </cell>
        </row>
        <row r="103">
          <cell r="A103" t="str">
            <v>Non-Assigned 12-900-101 Corporate Accounts</v>
          </cell>
        </row>
        <row r="104">
          <cell r="A104" t="str">
            <v>Non-Assigned 20-823-330 Corporate Accounts</v>
          </cell>
        </row>
        <row r="105">
          <cell r="A105" t="str">
            <v>Non-Assigned 50-810-510 Corporate Accounts</v>
          </cell>
        </row>
        <row r="106">
          <cell r="A106" t="str">
            <v>Non-Assigned 70-830-700 Corporate Accounts</v>
          </cell>
        </row>
        <row r="107">
          <cell r="A107" t="str">
            <v>OPA Programs 14-331</v>
          </cell>
        </row>
        <row r="108">
          <cell r="A108" t="str">
            <v>Operational Improvement 11-524</v>
          </cell>
        </row>
        <row r="109">
          <cell r="A109" t="str">
            <v>Overhead HAM 11-502-101</v>
          </cell>
        </row>
        <row r="110">
          <cell r="A110" t="str">
            <v>Overhead STC 11-502-102</v>
          </cell>
        </row>
        <row r="111">
          <cell r="A111" t="str">
            <v>PC Services 11-211</v>
          </cell>
        </row>
        <row r="112">
          <cell r="A112" t="str">
            <v>Procurement 11-543</v>
          </cell>
        </row>
        <row r="113">
          <cell r="A113" t="str">
            <v>Smart Meters Combined 11-312</v>
          </cell>
        </row>
        <row r="114">
          <cell r="A114" t="str">
            <v>Smart Meters HAM 11-312-101</v>
          </cell>
        </row>
        <row r="115">
          <cell r="A115" t="str">
            <v>Smart Meters STC 11-312-102</v>
          </cell>
        </row>
        <row r="116">
          <cell r="A116" t="str">
            <v>Substations HAM 11-525-101</v>
          </cell>
        </row>
        <row r="117">
          <cell r="A117" t="str">
            <v>Substations STC 11-525-102</v>
          </cell>
        </row>
        <row r="118">
          <cell r="A118" t="str">
            <v>Supply Chain 11-593</v>
          </cell>
        </row>
        <row r="119">
          <cell r="A119" t="str">
            <v>Underground HAM 11-503-101</v>
          </cell>
        </row>
        <row r="120">
          <cell r="A120" t="str">
            <v>Underground STC 11-503-102</v>
          </cell>
        </row>
        <row r="121">
          <cell r="A121" t="str">
            <v>UOD CC#11-500</v>
          </cell>
        </row>
        <row r="122">
          <cell r="A122" t="str">
            <v>UOD CC#11-501</v>
          </cell>
        </row>
        <row r="123">
          <cell r="A123" t="str">
            <v>UOD CC#11-502</v>
          </cell>
        </row>
        <row r="124">
          <cell r="A124" t="str">
            <v>UOD CC#11-502-101</v>
          </cell>
        </row>
        <row r="125">
          <cell r="A125" t="str">
            <v>UOD CC#11-502-102</v>
          </cell>
        </row>
        <row r="126">
          <cell r="A126" t="str">
            <v>UOD CC#11-503</v>
          </cell>
        </row>
        <row r="127">
          <cell r="A127" t="str">
            <v>UOD CC#11-503-101</v>
          </cell>
        </row>
        <row r="128">
          <cell r="A128" t="str">
            <v>UOD CC#11-503-102</v>
          </cell>
        </row>
        <row r="129">
          <cell r="A129" t="str">
            <v>UOD CC#11-504</v>
          </cell>
        </row>
        <row r="130">
          <cell r="A130" t="str">
            <v>UOD CC#11-521</v>
          </cell>
        </row>
        <row r="131">
          <cell r="A131" t="str">
            <v>UOD CC#11-522</v>
          </cell>
        </row>
        <row r="132">
          <cell r="A132" t="str">
            <v>UOD CC#11-523</v>
          </cell>
        </row>
        <row r="133">
          <cell r="A133" t="str">
            <v>UOD CC#11-524</v>
          </cell>
        </row>
        <row r="134">
          <cell r="A134" t="str">
            <v>UOD CC#11-525-101</v>
          </cell>
        </row>
        <row r="135">
          <cell r="A135" t="str">
            <v>UOD CC#11-525-102</v>
          </cell>
        </row>
        <row r="136">
          <cell r="A136" t="str">
            <v>UOD CC#11-543</v>
          </cell>
        </row>
        <row r="137">
          <cell r="A137" t="str">
            <v>UOD CC#11-544</v>
          </cell>
        </row>
        <row r="138">
          <cell r="A138" t="str">
            <v>UOD CC#11-544-101</v>
          </cell>
        </row>
        <row r="139">
          <cell r="A139" t="str">
            <v>UOD CC#11-544-102</v>
          </cell>
        </row>
        <row r="140">
          <cell r="A140" t="str">
            <v>UOD CC#11-545</v>
          </cell>
        </row>
        <row r="141">
          <cell r="A141" t="str">
            <v>UOD CC#11-545-101</v>
          </cell>
        </row>
        <row r="142">
          <cell r="A142" t="str">
            <v>UOD CC#11-545-102</v>
          </cell>
        </row>
        <row r="143">
          <cell r="A143" t="str">
            <v>UOD CC#11-591</v>
          </cell>
        </row>
        <row r="144">
          <cell r="A144" t="str">
            <v>UOD CC#11-592</v>
          </cell>
        </row>
        <row r="145">
          <cell r="A145" t="str">
            <v>UOD CC#11-593</v>
          </cell>
        </row>
        <row r="146">
          <cell r="A146" t="str">
            <v>UOD-C&amp;MS</v>
          </cell>
        </row>
        <row r="147">
          <cell r="A147" t="str">
            <v>UOD-Consolidated</v>
          </cell>
        </row>
        <row r="148">
          <cell r="A148" t="str">
            <v>UOD-EO&amp;OI</v>
          </cell>
        </row>
        <row r="149">
          <cell r="A149" t="str">
            <v>UOD-Executive</v>
          </cell>
        </row>
        <row r="150">
          <cell r="A150" t="str">
            <v>UOD-Executive 11-500</v>
          </cell>
        </row>
        <row r="151">
          <cell r="A151" t="str">
            <v>UOD-Facilities</v>
          </cell>
        </row>
        <row r="152">
          <cell r="A152" t="str">
            <v>UOD-Supply Chain</v>
          </cell>
        </row>
        <row r="153">
          <cell r="A153" t="str">
            <v>(blank)</v>
          </cell>
        </row>
        <row r="600">
          <cell r="A600">
            <v>0</v>
          </cell>
        </row>
        <row r="602">
          <cell r="A602" t="str">
            <v>10-100</v>
          </cell>
        </row>
        <row r="603">
          <cell r="A603" t="str">
            <v>10-400</v>
          </cell>
        </row>
        <row r="604">
          <cell r="A604" t="str">
            <v>10-900</v>
          </cell>
        </row>
        <row r="605">
          <cell r="A605" t="str">
            <v>11-100</v>
          </cell>
        </row>
        <row r="606">
          <cell r="A606" t="str">
            <v>11-200</v>
          </cell>
        </row>
        <row r="607">
          <cell r="A607" t="str">
            <v>11-201</v>
          </cell>
        </row>
        <row r="608">
          <cell r="A608" t="str">
            <v>11-205</v>
          </cell>
        </row>
        <row r="609">
          <cell r="A609" t="str">
            <v>11-210</v>
          </cell>
        </row>
        <row r="610">
          <cell r="A610" t="str">
            <v>11-211</v>
          </cell>
        </row>
        <row r="611">
          <cell r="A611" t="str">
            <v>11-212</v>
          </cell>
        </row>
        <row r="612">
          <cell r="A612" t="str">
            <v>11-213</v>
          </cell>
        </row>
        <row r="613">
          <cell r="A613" t="str">
            <v>11-214</v>
          </cell>
        </row>
        <row r="614">
          <cell r="A614" t="str">
            <v>11-293</v>
          </cell>
        </row>
        <row r="615">
          <cell r="A615" t="str">
            <v>11-306</v>
          </cell>
        </row>
        <row r="616">
          <cell r="A616" t="str">
            <v>11-310</v>
          </cell>
        </row>
        <row r="617">
          <cell r="A617" t="str">
            <v>11-311</v>
          </cell>
        </row>
        <row r="618">
          <cell r="A618" t="str">
            <v>11-312</v>
          </cell>
        </row>
        <row r="619">
          <cell r="A619" t="str">
            <v>11-313</v>
          </cell>
        </row>
        <row r="620">
          <cell r="A620" t="str">
            <v>11-314</v>
          </cell>
        </row>
        <row r="621">
          <cell r="A621" t="str">
            <v>11-315</v>
          </cell>
        </row>
        <row r="622">
          <cell r="A622" t="str">
            <v>11-392</v>
          </cell>
        </row>
        <row r="623">
          <cell r="A623" t="str">
            <v>11-500</v>
          </cell>
        </row>
        <row r="624">
          <cell r="A624" t="str">
            <v>11-501</v>
          </cell>
        </row>
        <row r="625">
          <cell r="A625" t="str">
            <v>11-502</v>
          </cell>
        </row>
        <row r="626">
          <cell r="A626" t="str">
            <v>11-503</v>
          </cell>
        </row>
        <row r="627">
          <cell r="A627" t="str">
            <v>11-504</v>
          </cell>
        </row>
        <row r="628">
          <cell r="A628" t="str">
            <v>11-521</v>
          </cell>
        </row>
        <row r="629">
          <cell r="A629" t="str">
            <v>11-522</v>
          </cell>
        </row>
        <row r="630">
          <cell r="A630" t="str">
            <v>11-523</v>
          </cell>
        </row>
        <row r="631">
          <cell r="A631" t="str">
            <v>11-524</v>
          </cell>
        </row>
        <row r="632">
          <cell r="A632" t="str">
            <v>11-525</v>
          </cell>
        </row>
        <row r="633">
          <cell r="A633" t="str">
            <v>11-526</v>
          </cell>
        </row>
        <row r="634">
          <cell r="A634" t="str">
            <v>11-543</v>
          </cell>
        </row>
        <row r="635">
          <cell r="A635" t="str">
            <v>11-544</v>
          </cell>
        </row>
        <row r="636">
          <cell r="A636" t="str">
            <v>11-545</v>
          </cell>
        </row>
        <row r="637">
          <cell r="A637" t="str">
            <v>11-591</v>
          </cell>
        </row>
        <row r="638">
          <cell r="A638" t="str">
            <v>11-592</v>
          </cell>
        </row>
        <row r="639">
          <cell r="A639" t="str">
            <v>11-593</v>
          </cell>
        </row>
        <row r="640">
          <cell r="A640" t="str">
            <v>11-600</v>
          </cell>
        </row>
        <row r="641">
          <cell r="A641" t="str">
            <v>11-601</v>
          </cell>
        </row>
        <row r="642">
          <cell r="A642" t="str">
            <v>11-620</v>
          </cell>
        </row>
        <row r="643">
          <cell r="A643" t="str">
            <v>11-650</v>
          </cell>
        </row>
        <row r="644">
          <cell r="A644" t="str">
            <v>11-651</v>
          </cell>
        </row>
        <row r="645">
          <cell r="A645" t="str">
            <v>11-652</v>
          </cell>
        </row>
        <row r="646">
          <cell r="A646" t="str">
            <v>11-653</v>
          </cell>
        </row>
        <row r="647">
          <cell r="A647" t="str">
            <v>11-654</v>
          </cell>
        </row>
        <row r="648">
          <cell r="A648" t="str">
            <v>11-655</v>
          </cell>
        </row>
        <row r="649">
          <cell r="A649" t="str">
            <v>11-680</v>
          </cell>
        </row>
        <row r="650">
          <cell r="A650" t="str">
            <v>11-800</v>
          </cell>
        </row>
        <row r="651">
          <cell r="A651" t="str">
            <v>11-810</v>
          </cell>
        </row>
        <row r="652">
          <cell r="A652" t="str">
            <v>11-812</v>
          </cell>
        </row>
        <row r="653">
          <cell r="A653" t="str">
            <v>11-820</v>
          </cell>
        </row>
        <row r="654">
          <cell r="A654" t="str">
            <v>11-822</v>
          </cell>
        </row>
        <row r="655">
          <cell r="A655" t="str">
            <v>11-823</v>
          </cell>
        </row>
        <row r="656">
          <cell r="A656" t="str">
            <v>11-830</v>
          </cell>
        </row>
        <row r="657">
          <cell r="A657" t="str">
            <v>11-840</v>
          </cell>
        </row>
        <row r="658">
          <cell r="A658" t="str">
            <v>11-900</v>
          </cell>
        </row>
        <row r="659">
          <cell r="A659" t="str">
            <v>11-990</v>
          </cell>
        </row>
        <row r="660">
          <cell r="A660" t="str">
            <v>12-300</v>
          </cell>
        </row>
        <row r="661">
          <cell r="A661" t="str">
            <v>12-301</v>
          </cell>
        </row>
        <row r="662">
          <cell r="A662" t="str">
            <v>12-302</v>
          </cell>
        </row>
        <row r="663">
          <cell r="A663" t="str">
            <v>12-303</v>
          </cell>
        </row>
        <row r="664">
          <cell r="A664" t="str">
            <v>12-304</v>
          </cell>
        </row>
        <row r="665">
          <cell r="A665" t="str">
            <v>12-305</v>
          </cell>
        </row>
        <row r="666">
          <cell r="A666" t="str">
            <v>12-313</v>
          </cell>
        </row>
        <row r="667">
          <cell r="A667" t="str">
            <v>12-900</v>
          </cell>
        </row>
        <row r="668">
          <cell r="A668" t="str">
            <v>13-205</v>
          </cell>
        </row>
        <row r="669">
          <cell r="A669" t="str">
            <v>13-822</v>
          </cell>
        </row>
        <row r="670">
          <cell r="A670" t="str">
            <v>13-823</v>
          </cell>
        </row>
        <row r="671">
          <cell r="A671" t="str">
            <v>13-840</v>
          </cell>
        </row>
        <row r="672">
          <cell r="A672" t="str">
            <v>13-900</v>
          </cell>
        </row>
        <row r="673">
          <cell r="A673" t="str">
            <v>14-330</v>
          </cell>
        </row>
        <row r="674">
          <cell r="A674" t="str">
            <v>14-331</v>
          </cell>
        </row>
        <row r="675">
          <cell r="A675" t="str">
            <v>14-332</v>
          </cell>
        </row>
        <row r="676">
          <cell r="A676" t="str">
            <v>14-335</v>
          </cell>
        </row>
        <row r="677">
          <cell r="A677" t="str">
            <v>20-823</v>
          </cell>
        </row>
        <row r="678">
          <cell r="A678" t="str">
            <v>20-900</v>
          </cell>
        </row>
        <row r="679">
          <cell r="A679" t="str">
            <v>30-543</v>
          </cell>
        </row>
        <row r="680">
          <cell r="A680" t="str">
            <v>30-811</v>
          </cell>
        </row>
        <row r="681">
          <cell r="A681" t="str">
            <v>30-820</v>
          </cell>
        </row>
        <row r="682">
          <cell r="A682" t="str">
            <v>30-821</v>
          </cell>
        </row>
        <row r="683">
          <cell r="A683" t="str">
            <v>30-822</v>
          </cell>
        </row>
        <row r="684">
          <cell r="A684" t="str">
            <v>30-823</v>
          </cell>
        </row>
        <row r="685">
          <cell r="A685" t="str">
            <v>30-824</v>
          </cell>
        </row>
        <row r="686">
          <cell r="A686" t="str">
            <v>30-825</v>
          </cell>
        </row>
        <row r="687">
          <cell r="A687" t="str">
            <v>30-840</v>
          </cell>
        </row>
        <row r="688">
          <cell r="A688" t="str">
            <v>30-900</v>
          </cell>
        </row>
        <row r="689">
          <cell r="A689" t="str">
            <v>50-810</v>
          </cell>
        </row>
        <row r="690">
          <cell r="A690" t="str">
            <v>70-830</v>
          </cell>
        </row>
        <row r="691">
          <cell r="A691" t="str">
            <v>(blank)</v>
          </cell>
        </row>
        <row r="1200">
          <cell r="A1200">
            <v>0</v>
          </cell>
        </row>
        <row r="1202">
          <cell r="A1202" t="str">
            <v>-</v>
          </cell>
        </row>
        <row r="1203">
          <cell r="A1203" t="str">
            <v>10-100-100</v>
          </cell>
        </row>
        <row r="1204">
          <cell r="A1204" t="str">
            <v>10-400-100</v>
          </cell>
        </row>
        <row r="1205">
          <cell r="A1205" t="str">
            <v>10-400-101</v>
          </cell>
        </row>
        <row r="1206">
          <cell r="A1206" t="str">
            <v>10-400-102</v>
          </cell>
        </row>
        <row r="1207">
          <cell r="A1207" t="str">
            <v>10-900-100</v>
          </cell>
        </row>
        <row r="1208">
          <cell r="A1208" t="str">
            <v>11-100-101</v>
          </cell>
        </row>
        <row r="1209">
          <cell r="A1209" t="str">
            <v>11-200-101</v>
          </cell>
        </row>
        <row r="1210">
          <cell r="A1210" t="str">
            <v>11-201-101</v>
          </cell>
        </row>
        <row r="1211">
          <cell r="A1211" t="str">
            <v>11-205-101</v>
          </cell>
        </row>
        <row r="1212">
          <cell r="A1212" t="str">
            <v>11-205-102</v>
          </cell>
        </row>
        <row r="1213">
          <cell r="A1213" t="str">
            <v>11-210-101</v>
          </cell>
        </row>
        <row r="1214">
          <cell r="A1214" t="str">
            <v>11-211-101</v>
          </cell>
        </row>
        <row r="1215">
          <cell r="A1215" t="str">
            <v>11-211-102</v>
          </cell>
        </row>
        <row r="1216">
          <cell r="A1216" t="str">
            <v>11-212-101</v>
          </cell>
        </row>
        <row r="1217">
          <cell r="A1217" t="str">
            <v>11-213-101</v>
          </cell>
        </row>
        <row r="1218">
          <cell r="A1218" t="str">
            <v>11-214-101</v>
          </cell>
        </row>
        <row r="1219">
          <cell r="A1219" t="str">
            <v>11-214-102</v>
          </cell>
        </row>
        <row r="1220">
          <cell r="A1220" t="str">
            <v>11-293-101</v>
          </cell>
        </row>
        <row r="1221">
          <cell r="A1221" t="str">
            <v>11-306-101</v>
          </cell>
        </row>
        <row r="1222">
          <cell r="A1222" t="str">
            <v>11-306-102</v>
          </cell>
        </row>
        <row r="1223">
          <cell r="A1223" t="str">
            <v>11-310-101</v>
          </cell>
        </row>
        <row r="1224">
          <cell r="A1224" t="str">
            <v>11-310-102</v>
          </cell>
        </row>
        <row r="1225">
          <cell r="A1225" t="str">
            <v>11-311-101</v>
          </cell>
        </row>
        <row r="1226">
          <cell r="A1226" t="str">
            <v>11-311-102</v>
          </cell>
        </row>
        <row r="1227">
          <cell r="A1227" t="str">
            <v>11-312-101</v>
          </cell>
        </row>
        <row r="1228">
          <cell r="A1228" t="str">
            <v>11-312-102</v>
          </cell>
        </row>
        <row r="1229">
          <cell r="A1229" t="str">
            <v>11-313-101</v>
          </cell>
        </row>
        <row r="1230">
          <cell r="A1230" t="str">
            <v>11-314-101</v>
          </cell>
        </row>
        <row r="1231">
          <cell r="A1231" t="str">
            <v>11-314-102</v>
          </cell>
        </row>
        <row r="1232">
          <cell r="A1232" t="str">
            <v>11-315-101</v>
          </cell>
        </row>
        <row r="1233">
          <cell r="A1233" t="str">
            <v>11-392-101</v>
          </cell>
        </row>
        <row r="1234">
          <cell r="A1234" t="str">
            <v>11-500-101</v>
          </cell>
        </row>
        <row r="1235">
          <cell r="A1235" t="str">
            <v>11-500-102</v>
          </cell>
        </row>
        <row r="1236">
          <cell r="A1236" t="str">
            <v>11-501-101</v>
          </cell>
        </row>
        <row r="1237">
          <cell r="A1237" t="str">
            <v>11-501-102</v>
          </cell>
        </row>
        <row r="1238">
          <cell r="A1238" t="str">
            <v>11-502-101</v>
          </cell>
        </row>
        <row r="1239">
          <cell r="A1239" t="str">
            <v>11-502-102</v>
          </cell>
        </row>
        <row r="1240">
          <cell r="A1240" t="str">
            <v>11-503-101</v>
          </cell>
        </row>
        <row r="1241">
          <cell r="A1241" t="str">
            <v>11-503-102</v>
          </cell>
        </row>
        <row r="1242">
          <cell r="A1242" t="str">
            <v>11-504-101</v>
          </cell>
        </row>
        <row r="1243">
          <cell r="A1243" t="str">
            <v>11-504-102</v>
          </cell>
        </row>
        <row r="1244">
          <cell r="A1244" t="str">
            <v>11-521-101</v>
          </cell>
        </row>
        <row r="1245">
          <cell r="A1245" t="str">
            <v>11-522-101</v>
          </cell>
        </row>
        <row r="1246">
          <cell r="A1246" t="str">
            <v>11-522-102</v>
          </cell>
        </row>
        <row r="1247">
          <cell r="A1247" t="str">
            <v>11-523-101</v>
          </cell>
        </row>
        <row r="1248">
          <cell r="A1248" t="str">
            <v>11-523-102</v>
          </cell>
        </row>
        <row r="1249">
          <cell r="A1249" t="str">
            <v>11-524-101</v>
          </cell>
        </row>
        <row r="1250">
          <cell r="A1250" t="str">
            <v>11-525-101</v>
          </cell>
        </row>
        <row r="1251">
          <cell r="A1251" t="str">
            <v>11-525-102</v>
          </cell>
        </row>
        <row r="1252">
          <cell r="A1252" t="str">
            <v>11-526-101</v>
          </cell>
        </row>
        <row r="1253">
          <cell r="A1253" t="str">
            <v>11-526-102</v>
          </cell>
        </row>
        <row r="1254">
          <cell r="A1254" t="str">
            <v>11-543-101</v>
          </cell>
        </row>
        <row r="1255">
          <cell r="A1255" t="str">
            <v>11-543-102</v>
          </cell>
        </row>
        <row r="1256">
          <cell r="A1256" t="str">
            <v>11-544-101</v>
          </cell>
        </row>
        <row r="1257">
          <cell r="A1257" t="str">
            <v>11-544-102</v>
          </cell>
        </row>
        <row r="1258">
          <cell r="A1258" t="str">
            <v>11-545-101</v>
          </cell>
        </row>
        <row r="1259">
          <cell r="A1259" t="str">
            <v>11-545-102</v>
          </cell>
        </row>
        <row r="1260">
          <cell r="A1260" t="str">
            <v>11-591-101</v>
          </cell>
        </row>
        <row r="1261">
          <cell r="A1261" t="str">
            <v>11-591-102</v>
          </cell>
        </row>
        <row r="1262">
          <cell r="A1262" t="str">
            <v>11-592-101</v>
          </cell>
        </row>
        <row r="1263">
          <cell r="A1263" t="str">
            <v>11-592-102</v>
          </cell>
        </row>
        <row r="1264">
          <cell r="A1264" t="str">
            <v>11-593-101</v>
          </cell>
        </row>
        <row r="1265">
          <cell r="A1265" t="str">
            <v>11-593-102</v>
          </cell>
        </row>
        <row r="1266">
          <cell r="A1266" t="str">
            <v>11-600-101</v>
          </cell>
        </row>
        <row r="1267">
          <cell r="A1267" t="str">
            <v>11-600-102</v>
          </cell>
        </row>
        <row r="1268">
          <cell r="A1268" t="str">
            <v>11-601-101</v>
          </cell>
        </row>
        <row r="1269">
          <cell r="A1269" t="str">
            <v>11-601-102</v>
          </cell>
        </row>
        <row r="1270">
          <cell r="A1270" t="str">
            <v>11-620-101</v>
          </cell>
        </row>
        <row r="1271">
          <cell r="A1271" t="str">
            <v>11-620-102</v>
          </cell>
        </row>
        <row r="1272">
          <cell r="A1272" t="str">
            <v>11-650-101</v>
          </cell>
        </row>
        <row r="1273">
          <cell r="A1273" t="str">
            <v>11-650-102</v>
          </cell>
        </row>
        <row r="1274">
          <cell r="A1274" t="str">
            <v>11-651-101</v>
          </cell>
        </row>
        <row r="1275">
          <cell r="A1275" t="str">
            <v>11-651-102</v>
          </cell>
        </row>
        <row r="1276">
          <cell r="A1276" t="str">
            <v>11-652-101</v>
          </cell>
        </row>
        <row r="1277">
          <cell r="A1277" t="str">
            <v>11-652-102</v>
          </cell>
        </row>
        <row r="1278">
          <cell r="A1278" t="str">
            <v>11-653-101</v>
          </cell>
        </row>
        <row r="1279">
          <cell r="A1279" t="str">
            <v>11-654-101</v>
          </cell>
        </row>
        <row r="1280">
          <cell r="A1280" t="str">
            <v>11-654-102</v>
          </cell>
        </row>
        <row r="1281">
          <cell r="A1281" t="str">
            <v>11-655-101</v>
          </cell>
        </row>
        <row r="1282">
          <cell r="A1282" t="str">
            <v>11-655-102</v>
          </cell>
        </row>
        <row r="1283">
          <cell r="A1283" t="str">
            <v>11-680-101</v>
          </cell>
        </row>
        <row r="1284">
          <cell r="A1284" t="str">
            <v>11-680-102</v>
          </cell>
        </row>
        <row r="1285">
          <cell r="A1285" t="str">
            <v>11-800-101</v>
          </cell>
        </row>
        <row r="1286">
          <cell r="A1286" t="str">
            <v>11-810-101</v>
          </cell>
        </row>
        <row r="1287">
          <cell r="A1287" t="str">
            <v>11-812-101</v>
          </cell>
        </row>
        <row r="1288">
          <cell r="A1288" t="str">
            <v>11-820-101</v>
          </cell>
        </row>
        <row r="1289">
          <cell r="A1289" t="str">
            <v>11-820-102</v>
          </cell>
        </row>
        <row r="1290">
          <cell r="A1290" t="str">
            <v>11-822-101</v>
          </cell>
        </row>
        <row r="1291">
          <cell r="A1291" t="str">
            <v>11-823-101</v>
          </cell>
        </row>
        <row r="1292">
          <cell r="A1292" t="str">
            <v>11-830-101</v>
          </cell>
        </row>
        <row r="1293">
          <cell r="A1293" t="str">
            <v>11-840-101</v>
          </cell>
        </row>
        <row r="1294">
          <cell r="A1294" t="str">
            <v>11-840-331</v>
          </cell>
        </row>
        <row r="1295">
          <cell r="A1295" t="str">
            <v>11-900-101</v>
          </cell>
        </row>
        <row r="1296">
          <cell r="A1296" t="str">
            <v>11-900-102</v>
          </cell>
        </row>
        <row r="1297">
          <cell r="A1297" t="str">
            <v>11-990-101</v>
          </cell>
        </row>
        <row r="1298">
          <cell r="A1298" t="str">
            <v>12-300-101</v>
          </cell>
        </row>
        <row r="1299">
          <cell r="A1299" t="str">
            <v>12-300-102</v>
          </cell>
        </row>
        <row r="1300">
          <cell r="A1300" t="str">
            <v>12-301-101</v>
          </cell>
        </row>
        <row r="1301">
          <cell r="A1301" t="str">
            <v>12-301-102</v>
          </cell>
        </row>
        <row r="1302">
          <cell r="A1302" t="str">
            <v>12-302-101</v>
          </cell>
        </row>
        <row r="1303">
          <cell r="A1303" t="str">
            <v>12-303-101</v>
          </cell>
        </row>
        <row r="1304">
          <cell r="A1304" t="str">
            <v>12-303-102</v>
          </cell>
        </row>
        <row r="1305">
          <cell r="A1305" t="str">
            <v>12-304-101</v>
          </cell>
        </row>
        <row r="1306">
          <cell r="A1306" t="str">
            <v>12-304-102</v>
          </cell>
        </row>
        <row r="1307">
          <cell r="A1307" t="str">
            <v>12-305-101</v>
          </cell>
        </row>
        <row r="1308">
          <cell r="A1308" t="str">
            <v>12-305-102</v>
          </cell>
        </row>
        <row r="1309">
          <cell r="A1309" t="str">
            <v>12-313-101</v>
          </cell>
        </row>
        <row r="1310">
          <cell r="A1310" t="str">
            <v>12-900-101</v>
          </cell>
        </row>
        <row r="1311">
          <cell r="A1311" t="str">
            <v>12-900-102</v>
          </cell>
        </row>
        <row r="1312">
          <cell r="A1312" t="str">
            <v>13-205-300</v>
          </cell>
        </row>
        <row r="1313">
          <cell r="A1313" t="str">
            <v>13-205-331</v>
          </cell>
        </row>
        <row r="1314">
          <cell r="A1314" t="str">
            <v>13-822-300</v>
          </cell>
        </row>
        <row r="1315">
          <cell r="A1315" t="str">
            <v>13-822-330</v>
          </cell>
        </row>
        <row r="1316">
          <cell r="A1316" t="str">
            <v>13-823-330</v>
          </cell>
        </row>
        <row r="1317">
          <cell r="A1317" t="str">
            <v>13-823-331</v>
          </cell>
        </row>
        <row r="1318">
          <cell r="A1318" t="str">
            <v>13-840-331</v>
          </cell>
        </row>
        <row r="1319">
          <cell r="A1319" t="str">
            <v>13-900-300</v>
          </cell>
        </row>
        <row r="1320">
          <cell r="A1320" t="str">
            <v>13-900-330</v>
          </cell>
        </row>
        <row r="1321">
          <cell r="A1321" t="str">
            <v>13-900-331</v>
          </cell>
        </row>
        <row r="1322">
          <cell r="A1322" t="str">
            <v>14-330-101</v>
          </cell>
        </row>
        <row r="1323">
          <cell r="A1323" t="str">
            <v>14-331-101</v>
          </cell>
        </row>
        <row r="1324">
          <cell r="A1324" t="str">
            <v>14-331-102</v>
          </cell>
        </row>
        <row r="1325">
          <cell r="A1325" t="str">
            <v>14-332-101</v>
          </cell>
        </row>
        <row r="1326">
          <cell r="A1326" t="str">
            <v>14-335-101</v>
          </cell>
        </row>
        <row r="1327">
          <cell r="A1327" t="str">
            <v>20-823-330</v>
          </cell>
        </row>
        <row r="1328">
          <cell r="A1328" t="str">
            <v>20-900-100</v>
          </cell>
        </row>
        <row r="1329">
          <cell r="A1329" t="str">
            <v>30-543-320</v>
          </cell>
        </row>
        <row r="1330">
          <cell r="A1330" t="str">
            <v>30-811-320</v>
          </cell>
        </row>
        <row r="1331">
          <cell r="A1331" t="str">
            <v>30-820-310</v>
          </cell>
        </row>
        <row r="1332">
          <cell r="A1332" t="str">
            <v>30-821-300</v>
          </cell>
        </row>
        <row r="1333">
          <cell r="A1333" t="str">
            <v>30-821-310</v>
          </cell>
        </row>
        <row r="1334">
          <cell r="A1334" t="str">
            <v>30-821-320</v>
          </cell>
        </row>
        <row r="1335">
          <cell r="A1335" t="str">
            <v>30-822-300</v>
          </cell>
        </row>
        <row r="1336">
          <cell r="A1336" t="str">
            <v>30-822-310</v>
          </cell>
        </row>
        <row r="1337">
          <cell r="A1337" t="str">
            <v>30-822-320</v>
          </cell>
        </row>
        <row r="1338">
          <cell r="A1338" t="str">
            <v>30-822-330</v>
          </cell>
        </row>
        <row r="1339">
          <cell r="A1339" t="str">
            <v>30-822-340</v>
          </cell>
        </row>
        <row r="1340">
          <cell r="A1340" t="str">
            <v>30-822-345</v>
          </cell>
        </row>
        <row r="1341">
          <cell r="A1341" t="str">
            <v>30-823-300</v>
          </cell>
        </row>
        <row r="1342">
          <cell r="A1342" t="str">
            <v>30-823-310</v>
          </cell>
        </row>
        <row r="1343">
          <cell r="A1343" t="str">
            <v>30-823-330</v>
          </cell>
        </row>
        <row r="1344">
          <cell r="A1344" t="str">
            <v>30-823-340</v>
          </cell>
        </row>
        <row r="1345">
          <cell r="A1345" t="str">
            <v>30-824-300</v>
          </cell>
        </row>
        <row r="1346">
          <cell r="A1346" t="str">
            <v>30-824-330</v>
          </cell>
        </row>
        <row r="1347">
          <cell r="A1347" t="str">
            <v>30-824-345</v>
          </cell>
        </row>
        <row r="1348">
          <cell r="A1348" t="str">
            <v>30-825-300</v>
          </cell>
        </row>
        <row r="1349">
          <cell r="A1349" t="str">
            <v>30-825-340</v>
          </cell>
        </row>
        <row r="1350">
          <cell r="A1350" t="str">
            <v>30-840-330</v>
          </cell>
        </row>
        <row r="1351">
          <cell r="A1351" t="str">
            <v>30-900-300</v>
          </cell>
        </row>
        <row r="1352">
          <cell r="A1352" t="str">
            <v>30-900-310</v>
          </cell>
        </row>
        <row r="1353">
          <cell r="A1353" t="str">
            <v>30-900-320</v>
          </cell>
        </row>
        <row r="1354">
          <cell r="A1354" t="str">
            <v>30-900-330</v>
          </cell>
        </row>
        <row r="1355">
          <cell r="A1355" t="str">
            <v>30-900-340</v>
          </cell>
        </row>
        <row r="1356">
          <cell r="A1356" t="str">
            <v>30-900-345</v>
          </cell>
        </row>
        <row r="1357">
          <cell r="A1357" t="str">
            <v>50-810-510</v>
          </cell>
        </row>
        <row r="1358">
          <cell r="A1358" t="str">
            <v>70-830-700</v>
          </cell>
        </row>
        <row r="1359">
          <cell r="A1359" t="str">
            <v>(blank)</v>
          </cell>
        </row>
        <row r="1801">
          <cell r="A1801" t="str">
            <v>Group of CCs</v>
          </cell>
        </row>
        <row r="1802">
          <cell r="A1802">
            <v>0</v>
          </cell>
        </row>
        <row r="1804">
          <cell r="A1804" t="str">
            <v>Monthly Reports: 11-601 Healthy Workplace &amp; Safety</v>
          </cell>
        </row>
        <row r="1805">
          <cell r="A1805" t="str">
            <v>(blank)</v>
          </cell>
        </row>
      </sheetData>
      <sheetData sheetId="18"/>
      <sheetData sheetId="19"/>
      <sheetData sheetId="20">
        <row r="2">
          <cell r="C2" t="str">
            <v>CS-Human Resources 11-620</v>
          </cell>
        </row>
      </sheetData>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row>
        <row r="3">
          <cell r="E3" t="str">
            <v>10-400</v>
          </cell>
          <cell r="G3">
            <v>1104</v>
          </cell>
          <cell r="K3" t="str">
            <v>11-501-9073</v>
          </cell>
        </row>
        <row r="4">
          <cell r="E4" t="str">
            <v>11-100</v>
          </cell>
          <cell r="G4">
            <v>1140</v>
          </cell>
          <cell r="K4" t="str">
            <v>11-501-9080</v>
          </cell>
        </row>
        <row r="5">
          <cell r="E5" t="str">
            <v>11-200</v>
          </cell>
          <cell r="G5">
            <v>1180</v>
          </cell>
          <cell r="K5" t="str">
            <v>11-502-9073</v>
          </cell>
        </row>
        <row r="6">
          <cell r="E6" t="str">
            <v>11-201</v>
          </cell>
          <cell r="G6">
            <v>1200</v>
          </cell>
          <cell r="K6" t="str">
            <v>11-502-9090</v>
          </cell>
        </row>
        <row r="7">
          <cell r="E7" t="str">
            <v>11-205</v>
          </cell>
          <cell r="G7">
            <v>1305</v>
          </cell>
          <cell r="K7" t="str">
            <v>11-503-9073</v>
          </cell>
        </row>
        <row r="8">
          <cell r="E8" t="str">
            <v>11-210</v>
          </cell>
          <cell r="G8">
            <v>1330</v>
          </cell>
          <cell r="K8" t="str">
            <v>11-503-9090</v>
          </cell>
        </row>
        <row r="9">
          <cell r="E9" t="str">
            <v>11-211</v>
          </cell>
          <cell r="G9">
            <v>1350</v>
          </cell>
          <cell r="K9" t="str">
            <v>11-521-9080</v>
          </cell>
        </row>
        <row r="10">
          <cell r="E10" t="str">
            <v>11-212</v>
          </cell>
          <cell r="G10">
            <v>1532</v>
          </cell>
          <cell r="K10" t="str">
            <v>11-522-9073</v>
          </cell>
        </row>
        <row r="11">
          <cell r="E11" t="str">
            <v>11-213</v>
          </cell>
          <cell r="G11">
            <v>1556</v>
          </cell>
          <cell r="K11" t="str">
            <v>11-522-9080</v>
          </cell>
        </row>
        <row r="12">
          <cell r="E12" t="str">
            <v>11-214</v>
          </cell>
          <cell r="G12">
            <v>1565</v>
          </cell>
          <cell r="K12" t="str">
            <v>11-543-9041</v>
          </cell>
        </row>
        <row r="13">
          <cell r="E13" t="str">
            <v>11-293</v>
          </cell>
          <cell r="G13">
            <v>1567</v>
          </cell>
          <cell r="K13" t="str">
            <v>11-544-9073</v>
          </cell>
        </row>
        <row r="14">
          <cell r="E14" t="str">
            <v>11-306</v>
          </cell>
          <cell r="G14">
            <v>1572</v>
          </cell>
          <cell r="K14" t="str">
            <v>11-544-9090</v>
          </cell>
        </row>
        <row r="15">
          <cell r="E15" t="str">
            <v>11-310</v>
          </cell>
          <cell r="G15">
            <v>1635</v>
          </cell>
          <cell r="K15" t="str">
            <v>11-545-9040</v>
          </cell>
        </row>
        <row r="16">
          <cell r="E16" t="str">
            <v>11-311</v>
          </cell>
          <cell r="G16">
            <v>1640</v>
          </cell>
          <cell r="K16" t="str">
            <v>11-545-9090</v>
          </cell>
        </row>
        <row r="17">
          <cell r="E17" t="str">
            <v>11-312</v>
          </cell>
          <cell r="G17">
            <v>1740</v>
          </cell>
          <cell r="K17" t="str">
            <v>(blank)</v>
          </cell>
        </row>
        <row r="18">
          <cell r="E18" t="str">
            <v>11-313</v>
          </cell>
          <cell r="G18">
            <v>1808</v>
          </cell>
        </row>
        <row r="19">
          <cell r="E19" t="str">
            <v>11-314</v>
          </cell>
          <cell r="G19">
            <v>1820</v>
          </cell>
        </row>
        <row r="20">
          <cell r="E20" t="str">
            <v>11-315</v>
          </cell>
          <cell r="G20">
            <v>1830</v>
          </cell>
        </row>
        <row r="21">
          <cell r="E21" t="str">
            <v>11-392</v>
          </cell>
          <cell r="G21">
            <v>1835</v>
          </cell>
        </row>
        <row r="22">
          <cell r="E22" t="str">
            <v>11-500</v>
          </cell>
          <cell r="G22">
            <v>1840</v>
          </cell>
        </row>
        <row r="23">
          <cell r="E23" t="str">
            <v>11-501</v>
          </cell>
          <cell r="G23">
            <v>1845</v>
          </cell>
        </row>
        <row r="24">
          <cell r="E24" t="str">
            <v>11-502</v>
          </cell>
          <cell r="G24">
            <v>1850</v>
          </cell>
        </row>
        <row r="25">
          <cell r="E25" t="str">
            <v>11-503</v>
          </cell>
          <cell r="G25">
            <v>1855</v>
          </cell>
        </row>
        <row r="26">
          <cell r="E26" t="str">
            <v>11-504</v>
          </cell>
          <cell r="G26">
            <v>1860</v>
          </cell>
        </row>
        <row r="27">
          <cell r="E27" t="str">
            <v>11-521</v>
          </cell>
          <cell r="G27">
            <v>1861</v>
          </cell>
        </row>
        <row r="28">
          <cell r="E28" t="str">
            <v>11-522</v>
          </cell>
          <cell r="G28">
            <v>1906</v>
          </cell>
        </row>
        <row r="29">
          <cell r="E29" t="str">
            <v>11-523</v>
          </cell>
          <cell r="G29">
            <v>1908</v>
          </cell>
        </row>
        <row r="30">
          <cell r="E30" t="str">
            <v>11-524</v>
          </cell>
          <cell r="G30">
            <v>1915</v>
          </cell>
        </row>
        <row r="31">
          <cell r="E31" t="str">
            <v>11-525</v>
          </cell>
          <cell r="G31">
            <v>1920</v>
          </cell>
        </row>
        <row r="32">
          <cell r="E32" t="str">
            <v>11-526</v>
          </cell>
          <cell r="G32">
            <v>1925</v>
          </cell>
        </row>
        <row r="33">
          <cell r="E33" t="str">
            <v>11-543</v>
          </cell>
          <cell r="G33">
            <v>1930</v>
          </cell>
        </row>
        <row r="34">
          <cell r="E34" t="str">
            <v>11-544</v>
          </cell>
          <cell r="G34">
            <v>1935</v>
          </cell>
        </row>
        <row r="35">
          <cell r="E35" t="str">
            <v>11-545</v>
          </cell>
          <cell r="G35">
            <v>1940</v>
          </cell>
        </row>
        <row r="36">
          <cell r="E36" t="str">
            <v>11-591</v>
          </cell>
          <cell r="G36">
            <v>1945</v>
          </cell>
        </row>
        <row r="37">
          <cell r="E37" t="str">
            <v>11-592</v>
          </cell>
          <cell r="G37">
            <v>1955</v>
          </cell>
        </row>
        <row r="38">
          <cell r="E38" t="str">
            <v>11-593</v>
          </cell>
          <cell r="G38">
            <v>1960</v>
          </cell>
        </row>
        <row r="39">
          <cell r="E39" t="str">
            <v>11-600</v>
          </cell>
          <cell r="G39">
            <v>1995</v>
          </cell>
        </row>
        <row r="40">
          <cell r="E40" t="str">
            <v>11-601</v>
          </cell>
          <cell r="G40">
            <v>2005</v>
          </cell>
        </row>
        <row r="41">
          <cell r="E41" t="str">
            <v>11-620</v>
          </cell>
          <cell r="G41">
            <v>2055</v>
          </cell>
        </row>
        <row r="42">
          <cell r="E42" t="str">
            <v>11-650</v>
          </cell>
          <cell r="G42">
            <v>2205</v>
          </cell>
        </row>
        <row r="43">
          <cell r="E43" t="str">
            <v>11-651</v>
          </cell>
          <cell r="G43">
            <v>2210</v>
          </cell>
        </row>
        <row r="44">
          <cell r="E44" t="str">
            <v>11-652</v>
          </cell>
          <cell r="G44">
            <v>2220</v>
          </cell>
        </row>
        <row r="45">
          <cell r="E45" t="str">
            <v>11-653</v>
          </cell>
          <cell r="G45">
            <v>2264</v>
          </cell>
        </row>
        <row r="46">
          <cell r="E46" t="str">
            <v>11-654</v>
          </cell>
          <cell r="G46">
            <v>2292</v>
          </cell>
        </row>
        <row r="47">
          <cell r="E47" t="str">
            <v>11-655</v>
          </cell>
          <cell r="G47">
            <v>2425</v>
          </cell>
        </row>
        <row r="48">
          <cell r="E48" t="str">
            <v>11-680</v>
          </cell>
          <cell r="G48">
            <v>4025</v>
          </cell>
        </row>
        <row r="49">
          <cell r="E49" t="str">
            <v>11-800</v>
          </cell>
          <cell r="G49">
            <v>4068</v>
          </cell>
        </row>
        <row r="50">
          <cell r="E50" t="str">
            <v>11-810</v>
          </cell>
          <cell r="G50">
            <v>4080</v>
          </cell>
        </row>
        <row r="51">
          <cell r="E51" t="str">
            <v>11-811</v>
          </cell>
          <cell r="G51">
            <v>4082</v>
          </cell>
        </row>
        <row r="52">
          <cell r="E52" t="str">
            <v>11-822</v>
          </cell>
          <cell r="G52">
            <v>4084</v>
          </cell>
        </row>
        <row r="53">
          <cell r="E53" t="str">
            <v>11-823</v>
          </cell>
          <cell r="G53">
            <v>4210</v>
          </cell>
        </row>
        <row r="54">
          <cell r="E54" t="str">
            <v>11-830</v>
          </cell>
          <cell r="G54">
            <v>4225</v>
          </cell>
        </row>
        <row r="55">
          <cell r="E55" t="str">
            <v>11-900</v>
          </cell>
          <cell r="G55">
            <v>4235</v>
          </cell>
        </row>
        <row r="56">
          <cell r="E56" t="str">
            <v>11-990</v>
          </cell>
          <cell r="G56">
            <v>4245</v>
          </cell>
        </row>
        <row r="57">
          <cell r="E57" t="str">
            <v>11-Cost Center</v>
          </cell>
          <cell r="G57">
            <v>4324</v>
          </cell>
        </row>
        <row r="58">
          <cell r="E58" t="str">
            <v>11-SGL1-Id</v>
          </cell>
          <cell r="G58">
            <v>4325</v>
          </cell>
        </row>
        <row r="59">
          <cell r="E59" t="str">
            <v>12-300</v>
          </cell>
          <cell r="G59">
            <v>4355</v>
          </cell>
        </row>
        <row r="60">
          <cell r="E60" t="str">
            <v>12-301</v>
          </cell>
          <cell r="G60">
            <v>4375</v>
          </cell>
        </row>
        <row r="61">
          <cell r="E61" t="str">
            <v>12-302</v>
          </cell>
          <cell r="G61">
            <v>4380</v>
          </cell>
        </row>
        <row r="62">
          <cell r="E62" t="str">
            <v>12-303</v>
          </cell>
          <cell r="G62">
            <v>4390</v>
          </cell>
        </row>
        <row r="63">
          <cell r="E63" t="str">
            <v>12-304</v>
          </cell>
          <cell r="G63">
            <v>4405</v>
          </cell>
        </row>
        <row r="64">
          <cell r="E64" t="str">
            <v>12-305</v>
          </cell>
          <cell r="G64">
            <v>4510</v>
          </cell>
        </row>
        <row r="65">
          <cell r="E65" t="str">
            <v>13-823</v>
          </cell>
          <cell r="G65">
            <v>4615</v>
          </cell>
        </row>
        <row r="66">
          <cell r="E66" t="str">
            <v>13-Solar</v>
          </cell>
          <cell r="G66">
            <v>4635</v>
          </cell>
        </row>
        <row r="67">
          <cell r="E67" t="str">
            <v>14-330</v>
          </cell>
          <cell r="G67">
            <v>4720</v>
          </cell>
        </row>
        <row r="68">
          <cell r="E68" t="str">
            <v>14-331</v>
          </cell>
          <cell r="G68">
            <v>4805</v>
          </cell>
        </row>
        <row r="69">
          <cell r="E69" t="str">
            <v>30-822</v>
          </cell>
          <cell r="G69">
            <v>4830</v>
          </cell>
        </row>
        <row r="70">
          <cell r="E70" t="str">
            <v>30-S300</v>
          </cell>
          <cell r="G70">
            <v>4850</v>
          </cell>
        </row>
        <row r="71">
          <cell r="E71" t="str">
            <v>30-S310</v>
          </cell>
          <cell r="G71">
            <v>4935</v>
          </cell>
        </row>
        <row r="72">
          <cell r="E72" t="str">
            <v>30-S320</v>
          </cell>
          <cell r="G72">
            <v>5005</v>
          </cell>
        </row>
        <row r="73">
          <cell r="E73" t="str">
            <v>30-S330</v>
          </cell>
          <cell r="G73">
            <v>5010</v>
          </cell>
        </row>
        <row r="74">
          <cell r="E74" t="str">
            <v>30-S340</v>
          </cell>
          <cell r="G74">
            <v>5012</v>
          </cell>
        </row>
        <row r="75">
          <cell r="E75" t="str">
            <v>30-SSGL1-Id</v>
          </cell>
          <cell r="G75">
            <v>5015</v>
          </cell>
        </row>
        <row r="76">
          <cell r="E76" t="str">
            <v>(blank)</v>
          </cell>
          <cell r="G76">
            <v>5016</v>
          </cell>
        </row>
        <row r="77">
          <cell r="G77">
            <v>5017</v>
          </cell>
        </row>
        <row r="78">
          <cell r="G78">
            <v>5020</v>
          </cell>
        </row>
        <row r="79">
          <cell r="G79">
            <v>5025</v>
          </cell>
        </row>
        <row r="80">
          <cell r="G80">
            <v>5035</v>
          </cell>
        </row>
        <row r="81">
          <cell r="G81">
            <v>5040</v>
          </cell>
        </row>
        <row r="82">
          <cell r="G82">
            <v>5045</v>
          </cell>
        </row>
        <row r="83">
          <cell r="G83">
            <v>5050</v>
          </cell>
        </row>
        <row r="84">
          <cell r="G84">
            <v>5055</v>
          </cell>
        </row>
        <row r="85">
          <cell r="G85">
            <v>5060</v>
          </cell>
        </row>
        <row r="86">
          <cell r="G86">
            <v>5065</v>
          </cell>
        </row>
        <row r="87">
          <cell r="G87">
            <v>5070</v>
          </cell>
        </row>
        <row r="88">
          <cell r="G88">
            <v>5075</v>
          </cell>
        </row>
        <row r="89">
          <cell r="G89">
            <v>5085</v>
          </cell>
        </row>
        <row r="90">
          <cell r="G90">
            <v>5096</v>
          </cell>
        </row>
        <row r="91">
          <cell r="G91">
            <v>5105</v>
          </cell>
        </row>
        <row r="92">
          <cell r="G92">
            <v>5110</v>
          </cell>
        </row>
        <row r="93">
          <cell r="G93">
            <v>5114</v>
          </cell>
        </row>
        <row r="94">
          <cell r="G94">
            <v>5120</v>
          </cell>
        </row>
        <row r="95">
          <cell r="G95">
            <v>5125</v>
          </cell>
        </row>
        <row r="96">
          <cell r="G96">
            <v>5130</v>
          </cell>
        </row>
        <row r="97">
          <cell r="G97">
            <v>5135</v>
          </cell>
        </row>
        <row r="98">
          <cell r="G98">
            <v>5145</v>
          </cell>
        </row>
        <row r="99">
          <cell r="G99">
            <v>5150</v>
          </cell>
        </row>
        <row r="100">
          <cell r="G100">
            <v>5155</v>
          </cell>
        </row>
        <row r="101">
          <cell r="G101">
            <v>5160</v>
          </cell>
        </row>
        <row r="102">
          <cell r="G102">
            <v>5175</v>
          </cell>
        </row>
        <row r="103">
          <cell r="G103">
            <v>5310</v>
          </cell>
        </row>
        <row r="104">
          <cell r="G104">
            <v>5315</v>
          </cell>
        </row>
        <row r="105">
          <cell r="G105">
            <v>5320</v>
          </cell>
        </row>
        <row r="106">
          <cell r="G106">
            <v>5330</v>
          </cell>
        </row>
        <row r="107">
          <cell r="G107">
            <v>5335</v>
          </cell>
        </row>
        <row r="108">
          <cell r="G108">
            <v>5340</v>
          </cell>
        </row>
        <row r="109">
          <cell r="G109">
            <v>5405</v>
          </cell>
        </row>
        <row r="110">
          <cell r="G110">
            <v>5410</v>
          </cell>
        </row>
        <row r="111">
          <cell r="G111">
            <v>5415</v>
          </cell>
        </row>
        <row r="112">
          <cell r="G112">
            <v>5420</v>
          </cell>
        </row>
        <row r="113">
          <cell r="G113">
            <v>5515</v>
          </cell>
        </row>
        <row r="114">
          <cell r="G114">
            <v>5520</v>
          </cell>
        </row>
        <row r="115">
          <cell r="G115">
            <v>5605</v>
          </cell>
        </row>
        <row r="116">
          <cell r="G116">
            <v>5610</v>
          </cell>
        </row>
        <row r="117">
          <cell r="G117">
            <v>5615</v>
          </cell>
        </row>
        <row r="118">
          <cell r="G118">
            <v>5620</v>
          </cell>
        </row>
        <row r="119">
          <cell r="G119">
            <v>5630</v>
          </cell>
        </row>
        <row r="120">
          <cell r="G120">
            <v>5635</v>
          </cell>
        </row>
        <row r="121">
          <cell r="G121">
            <v>5640</v>
          </cell>
        </row>
        <row r="122">
          <cell r="G122">
            <v>5645</v>
          </cell>
        </row>
        <row r="123">
          <cell r="G123">
            <v>5655</v>
          </cell>
        </row>
        <row r="124">
          <cell r="G124">
            <v>5660</v>
          </cell>
        </row>
        <row r="125">
          <cell r="G125">
            <v>5665</v>
          </cell>
        </row>
        <row r="126">
          <cell r="G126">
            <v>5675</v>
          </cell>
        </row>
        <row r="127">
          <cell r="G127">
            <v>5681</v>
          </cell>
        </row>
        <row r="128">
          <cell r="G128">
            <v>5685</v>
          </cell>
        </row>
        <row r="129">
          <cell r="G129">
            <v>5695</v>
          </cell>
        </row>
        <row r="130">
          <cell r="G130">
            <v>5705</v>
          </cell>
        </row>
        <row r="131">
          <cell r="G131">
            <v>6030</v>
          </cell>
        </row>
        <row r="132">
          <cell r="G132">
            <v>6035</v>
          </cell>
        </row>
        <row r="133">
          <cell r="G133">
            <v>6045</v>
          </cell>
        </row>
        <row r="134">
          <cell r="G134">
            <v>6105</v>
          </cell>
        </row>
        <row r="135">
          <cell r="G135">
            <v>6110</v>
          </cell>
        </row>
        <row r="136">
          <cell r="G136">
            <v>6205</v>
          </cell>
        </row>
        <row r="137">
          <cell r="G137">
            <v>6215</v>
          </cell>
        </row>
        <row r="138">
          <cell r="G138">
            <v>6310</v>
          </cell>
        </row>
        <row r="139">
          <cell r="G139">
            <v>8810</v>
          </cell>
        </row>
        <row r="140">
          <cell r="G140">
            <v>8812</v>
          </cell>
        </row>
        <row r="141">
          <cell r="G141">
            <v>8820</v>
          </cell>
        </row>
        <row r="142">
          <cell r="G142">
            <v>8830</v>
          </cell>
        </row>
        <row r="143">
          <cell r="G143">
            <v>9040</v>
          </cell>
        </row>
        <row r="144">
          <cell r="G144">
            <v>9041</v>
          </cell>
        </row>
        <row r="145">
          <cell r="G145">
            <v>9073</v>
          </cell>
        </row>
        <row r="146">
          <cell r="G146">
            <v>9080</v>
          </cell>
        </row>
        <row r="147">
          <cell r="G147">
            <v>9090</v>
          </cell>
        </row>
        <row r="148">
          <cell r="G148">
            <v>9092</v>
          </cell>
        </row>
        <row r="149">
          <cell r="G149">
            <v>9093</v>
          </cell>
        </row>
        <row r="150">
          <cell r="G150">
            <v>9094</v>
          </cell>
        </row>
        <row r="151">
          <cell r="G151">
            <v>9095</v>
          </cell>
        </row>
        <row r="152">
          <cell r="G152">
            <v>9096</v>
          </cell>
        </row>
        <row r="153">
          <cell r="G153">
            <v>9098</v>
          </cell>
        </row>
        <row r="154">
          <cell r="G154">
            <v>9099</v>
          </cell>
        </row>
        <row r="155">
          <cell r="G155">
            <v>9908</v>
          </cell>
        </row>
        <row r="156">
          <cell r="G156">
            <v>9909</v>
          </cell>
        </row>
        <row r="157">
          <cell r="G157">
            <v>9910</v>
          </cell>
        </row>
        <row r="158">
          <cell r="G158">
            <v>9911</v>
          </cell>
        </row>
        <row r="159">
          <cell r="G159">
            <v>9917</v>
          </cell>
        </row>
        <row r="160">
          <cell r="G160">
            <v>9920</v>
          </cell>
        </row>
        <row r="161">
          <cell r="G161">
            <v>9950</v>
          </cell>
        </row>
        <row r="162">
          <cell r="G162">
            <v>9996</v>
          </cell>
        </row>
        <row r="164">
          <cell r="G164" t="str">
            <v>OEB Code</v>
          </cell>
        </row>
        <row r="165">
          <cell r="G165" t="str">
            <v>SGL3-Id</v>
          </cell>
        </row>
        <row r="166">
          <cell r="G166" t="str">
            <v>XXXX</v>
          </cell>
        </row>
        <row r="167">
          <cell r="G167" t="str">
            <v>(blank)</v>
          </cell>
        </row>
        <row r="400">
          <cell r="G400" t="str">
            <v>OEB</v>
          </cell>
        </row>
        <row r="401">
          <cell r="G401">
            <v>1808</v>
          </cell>
        </row>
        <row r="402">
          <cell r="G402">
            <v>1820</v>
          </cell>
        </row>
        <row r="403">
          <cell r="G403">
            <v>1830</v>
          </cell>
        </row>
        <row r="404">
          <cell r="G404">
            <v>1835</v>
          </cell>
        </row>
        <row r="405">
          <cell r="G405">
            <v>1840</v>
          </cell>
        </row>
        <row r="406">
          <cell r="G406">
            <v>1845</v>
          </cell>
        </row>
        <row r="407">
          <cell r="G407">
            <v>1850</v>
          </cell>
        </row>
        <row r="408">
          <cell r="G408">
            <v>1855</v>
          </cell>
        </row>
        <row r="409">
          <cell r="G409">
            <v>1860</v>
          </cell>
        </row>
        <row r="410">
          <cell r="G410">
            <v>1861</v>
          </cell>
        </row>
        <row r="411">
          <cell r="G411">
            <v>1908</v>
          </cell>
        </row>
        <row r="412">
          <cell r="G412">
            <v>1915</v>
          </cell>
        </row>
        <row r="413">
          <cell r="G413">
            <v>1920</v>
          </cell>
        </row>
        <row r="414">
          <cell r="G414">
            <v>1925</v>
          </cell>
        </row>
        <row r="415">
          <cell r="G415">
            <v>1930</v>
          </cell>
        </row>
        <row r="416">
          <cell r="G416">
            <v>1940</v>
          </cell>
        </row>
        <row r="417">
          <cell r="G417">
            <v>1945</v>
          </cell>
        </row>
        <row r="418">
          <cell r="G418">
            <v>1955</v>
          </cell>
        </row>
        <row r="419">
          <cell r="G419">
            <v>1980</v>
          </cell>
        </row>
        <row r="420">
          <cell r="G420">
            <v>1995</v>
          </cell>
        </row>
        <row r="421">
          <cell r="G421">
            <v>2055</v>
          </cell>
        </row>
        <row r="422">
          <cell r="G422">
            <v>5005</v>
          </cell>
        </row>
        <row r="423">
          <cell r="G423">
            <v>5045</v>
          </cell>
        </row>
        <row r="424">
          <cell r="G424">
            <v>5065</v>
          </cell>
        </row>
        <row r="425">
          <cell r="G425">
            <v>5145</v>
          </cell>
        </row>
        <row r="426">
          <cell r="G426">
            <v>5605</v>
          </cell>
        </row>
        <row r="427">
          <cell r="G427">
            <v>9040</v>
          </cell>
        </row>
        <row r="428">
          <cell r="G428">
            <v>9073</v>
          </cell>
        </row>
        <row r="429">
          <cell r="G429">
            <v>9090</v>
          </cell>
        </row>
        <row r="430">
          <cell r="G430">
            <v>9099</v>
          </cell>
        </row>
        <row r="431">
          <cell r="G431" t="str">
            <v xml:space="preserve">
</v>
          </cell>
        </row>
        <row r="432">
          <cell r="G432" t="str">
            <v>OEB</v>
          </cell>
        </row>
        <row r="433">
          <cell r="G433" t="str">
            <v>(blank)</v>
          </cell>
        </row>
      </sheetData>
      <sheetData sheetId="1" refreshError="1">
        <row r="2">
          <cell r="W2" t="str">
            <v>June FY2011</v>
          </cell>
        </row>
        <row r="3">
          <cell r="BB3">
            <v>0.99874605471079203</v>
          </cell>
        </row>
        <row r="4">
          <cell r="BB4">
            <v>0.26385776383908494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3">
          <cell r="B3">
            <v>9</v>
          </cell>
          <cell r="G3">
            <v>10</v>
          </cell>
        </row>
        <row r="4">
          <cell r="G4">
            <v>11</v>
          </cell>
        </row>
        <row r="5">
          <cell r="B5">
            <v>1E-3</v>
          </cell>
          <cell r="G5">
            <v>12</v>
          </cell>
        </row>
        <row r="6">
          <cell r="G6">
            <v>13</v>
          </cell>
        </row>
        <row r="7">
          <cell r="G7">
            <v>14</v>
          </cell>
        </row>
        <row r="8">
          <cell r="B8" t="str">
            <v>F3</v>
          </cell>
          <cell r="G8">
            <v>20</v>
          </cell>
        </row>
        <row r="9">
          <cell r="B9">
            <v>2011</v>
          </cell>
          <cell r="G9">
            <v>30</v>
          </cell>
        </row>
        <row r="10">
          <cell r="B10">
            <v>2012</v>
          </cell>
          <cell r="G10">
            <v>50</v>
          </cell>
        </row>
        <row r="11">
          <cell r="B11">
            <v>2013</v>
          </cell>
          <cell r="G11">
            <v>70</v>
          </cell>
        </row>
        <row r="12">
          <cell r="B12">
            <v>2014</v>
          </cell>
          <cell r="G12">
            <v>91</v>
          </cell>
        </row>
        <row r="13">
          <cell r="B13">
            <v>2015</v>
          </cell>
          <cell r="G13">
            <v>92</v>
          </cell>
        </row>
        <row r="14">
          <cell r="B14">
            <v>2016</v>
          </cell>
          <cell r="G14">
            <v>93</v>
          </cell>
        </row>
        <row r="15">
          <cell r="B15">
            <v>2017</v>
          </cell>
          <cell r="G15" t="str">
            <v>HUO</v>
          </cell>
        </row>
        <row r="16">
          <cell r="B16">
            <v>2018</v>
          </cell>
        </row>
        <row r="17">
          <cell r="B17">
            <v>2019</v>
          </cell>
        </row>
        <row r="18">
          <cell r="B18">
            <v>2020</v>
          </cell>
        </row>
        <row r="19">
          <cell r="B19">
            <v>2021</v>
          </cell>
        </row>
        <row r="20">
          <cell r="B20">
            <v>2022</v>
          </cell>
        </row>
        <row r="23">
          <cell r="B23" t="str">
            <v>Yes</v>
          </cell>
        </row>
      </sheetData>
      <sheetData sheetId="15">
        <row r="2">
          <cell r="AZ2">
            <v>0.999</v>
          </cell>
          <cell r="BC2">
            <v>1</v>
          </cell>
          <cell r="FV2" t="str">
            <v>FY2014</v>
          </cell>
          <cell r="FW2" t="str">
            <v>FY2015</v>
          </cell>
          <cell r="FX2" t="str">
            <v>FY2016</v>
          </cell>
          <cell r="FY2" t="str">
            <v>FY2017</v>
          </cell>
          <cell r="FZ2" t="str">
            <v>FY2018</v>
          </cell>
          <cell r="GA2" t="str">
            <v>FY2019</v>
          </cell>
          <cell r="GB2" t="str">
            <v>FY2020</v>
          </cell>
          <cell r="GC2" t="str">
            <v>FY2021</v>
          </cell>
          <cell r="GD2" t="str">
            <v>FY2022</v>
          </cell>
        </row>
        <row r="3">
          <cell r="AZ3">
            <v>1.0000000000000009E-3</v>
          </cell>
        </row>
        <row r="4">
          <cell r="GX4">
            <v>0</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row r="5">
          <cell r="B5" t="str">
            <v>No</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INDEX"/>
      <sheetName val="Model Specs"/>
      <sheetName val="6A. GA Allocation_Class A"/>
      <sheetName val="6B. GA Allocation_new Class B "/>
      <sheetName val="8. STS-Tax Change"/>
      <sheetName val="9. Shared Tax - RR"/>
      <sheetName val="10. RTSR - Current Rates"/>
      <sheetName val="11. RTSR-UTRs &amp; Sub-Tx"/>
      <sheetName val="12. RTSR-Historic Wholesale"/>
      <sheetName val="13. RTSR-Current Wholesale"/>
      <sheetName val="14. RTSR-Forecast Wholesale"/>
      <sheetName val="15. RTSR-Rates to Forecast"/>
      <sheetName val="16. Rev2Cost-GDPIPI"/>
      <sheetName val="BoD Reporting"/>
      <sheetName val="RATES"/>
      <sheetName val="CBR 1580 Sub-Account"/>
    </sheetNames>
    <sheetDataSet>
      <sheetData sheetId="0"/>
      <sheetData sheetId="1"/>
      <sheetData sheetId="2"/>
      <sheetData sheetId="3"/>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C10">
            <v>2</v>
          </cell>
        </row>
      </sheetData>
      <sheetData sheetId="4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 xml:space="preserve">Splicer Apprentice </v>
          </cell>
          <cell r="H418" t="str">
            <v>503</v>
          </cell>
          <cell r="I418" t="str">
            <v>Underground</v>
          </cell>
          <cell r="J418" t="str">
            <v>Full Time - Permanent</v>
          </cell>
          <cell r="K418">
            <v>0</v>
          </cell>
          <cell r="L418" t="str">
            <v xml:space="preserve">Splicer Apprentice </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 xml:space="preserve">Splicer Apprentice </v>
          </cell>
          <cell r="H419" t="str">
            <v>503</v>
          </cell>
          <cell r="I419" t="str">
            <v>Underground</v>
          </cell>
          <cell r="J419" t="str">
            <v>Full Time - Permanent</v>
          </cell>
          <cell r="K419">
            <v>0</v>
          </cell>
          <cell r="L419" t="str">
            <v xml:space="preserve">Splicer Apprentice </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 xml:space="preserve">DSO (2nd) </v>
          </cell>
          <cell r="H427" t="str">
            <v>523</v>
          </cell>
          <cell r="I427" t="str">
            <v>Network Operating</v>
          </cell>
          <cell r="J427" t="str">
            <v>Full Time - Permanent</v>
          </cell>
          <cell r="K427">
            <v>0</v>
          </cell>
          <cell r="L427" t="str">
            <v xml:space="preserve">DSO (2nd) </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 xml:space="preserve">Data Analyst </v>
          </cell>
          <cell r="H437" t="str">
            <v>593</v>
          </cell>
          <cell r="I437" t="str">
            <v>Supply Chain</v>
          </cell>
          <cell r="J437" t="str">
            <v>Full Time - Permanent</v>
          </cell>
          <cell r="K437">
            <v>0</v>
          </cell>
          <cell r="L437" t="str">
            <v xml:space="preserve">Data Analyst </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 xml:space="preserve">Summer Student </v>
          </cell>
          <cell r="H442" t="str">
            <v>310</v>
          </cell>
          <cell r="I442" t="str">
            <v>Meter Assets and inside Service</v>
          </cell>
          <cell r="J442">
            <v>0</v>
          </cell>
          <cell r="K442">
            <v>0</v>
          </cell>
          <cell r="L442" t="str">
            <v xml:space="preserve">Summer Student </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 xml:space="preserve">Coop Student </v>
          </cell>
          <cell r="H446" t="str">
            <v>330</v>
          </cell>
          <cell r="I446" t="str">
            <v>Conservation &amp; Demand Management</v>
          </cell>
          <cell r="J446">
            <v>0</v>
          </cell>
          <cell r="K446">
            <v>0</v>
          </cell>
          <cell r="L446" t="str">
            <v xml:space="preserve">Coop Student </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 xml:space="preserve">Student - SCM </v>
          </cell>
          <cell r="H472" t="str">
            <v>593</v>
          </cell>
          <cell r="I472" t="str">
            <v>Supply Chain</v>
          </cell>
          <cell r="J472">
            <v>0</v>
          </cell>
          <cell r="K472">
            <v>0</v>
          </cell>
          <cell r="L472" t="str">
            <v xml:space="preserve">Student - SCM </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a. Instructions"/>
      <sheetName val="1b. 2011 Operating-Actuals"/>
      <sheetName val="1c. 2012 Operating Budget"/>
      <sheetName val="1d. 2012 Capital Budget"/>
      <sheetName val="2a. Payroll Staff Input"/>
      <sheetName val="2b. New Staff Input"/>
      <sheetName val="2c. Students Input"/>
      <sheetName val="2d. WorkPlan - Operating"/>
      <sheetName val="2e. WorkPlan - Capital"/>
      <sheetName val="2f. Labour Summary -Validation"/>
      <sheetName val="3a. Summary-2013 Operating"/>
      <sheetName val="3b. Summary-2013 Capital"/>
      <sheetName val="3c. Summary-Operating by Year"/>
      <sheetName val="3d. Summary-Capital by Year"/>
      <sheetName val="3e. 2013 Man Hours"/>
    </sheetNames>
    <sheetDataSet>
      <sheetData sheetId="0">
        <row r="2">
          <cell r="E2" t="str">
            <v>Hours Worked Weekly</v>
          </cell>
        </row>
        <row r="3">
          <cell r="CA3" t="str">
            <v>Salaries and benefits (Reporting purposes only)</v>
          </cell>
        </row>
        <row r="4">
          <cell r="CA4" t="str">
            <v>Intercompany customer service charges</v>
          </cell>
        </row>
        <row r="5">
          <cell r="CA5" t="str">
            <v>Management Fee Expense - Horizon Charges Customer Care</v>
          </cell>
        </row>
        <row r="6">
          <cell r="CA6" t="str">
            <v>Management Fee Expense - Horizon Charges HUC</v>
          </cell>
        </row>
        <row r="7">
          <cell r="CA7" t="str">
            <v>Management Fee Expense - HHI Charges Horizon</v>
          </cell>
        </row>
        <row r="8">
          <cell r="CA8" t="str">
            <v>Management Fee Expense - HESI Charges Solar Sunbelt</v>
          </cell>
        </row>
        <row r="9">
          <cell r="CA9" t="str">
            <v>Management Fee Expense - Horizon Charges HHSI (HCE)</v>
          </cell>
        </row>
        <row r="10">
          <cell r="CA10" t="str">
            <v>Management Fee Expense - Horizon Charges CDM</v>
          </cell>
        </row>
        <row r="11">
          <cell r="CA11" t="str">
            <v>Management Fee Expense - Horizon Charges HESI for CDM Services</v>
          </cell>
        </row>
        <row r="12">
          <cell r="CA12" t="str">
            <v>Bad debts</v>
          </cell>
        </row>
        <row r="13">
          <cell r="CA13" t="str">
            <v>Bad debt recovery</v>
          </cell>
        </row>
        <row r="14">
          <cell r="CA14" t="str">
            <v>MSP Expenses</v>
          </cell>
        </row>
        <row r="15">
          <cell r="CA15" t="str">
            <v>Interest expense - Intercompany</v>
          </cell>
        </row>
        <row r="16">
          <cell r="CA16" t="str">
            <v>Interest expense</v>
          </cell>
        </row>
        <row r="17">
          <cell r="CA17" t="str">
            <v>Operating costs (Reporting purposes only)</v>
          </cell>
        </row>
        <row r="18">
          <cell r="CA18" t="str">
            <v>Amortization</v>
          </cell>
        </row>
        <row r="19">
          <cell r="CA19" t="str">
            <v>Amortization - Capital contribution</v>
          </cell>
        </row>
        <row r="20">
          <cell r="CA20" t="str">
            <v>Interest Expense costs (Reporting purposes only)</v>
          </cell>
        </row>
        <row r="21">
          <cell r="CA21" t="str">
            <v>Income and large corporations taxes (Reporting purposes only)</v>
          </cell>
        </row>
        <row r="22">
          <cell r="CA22" t="str">
            <v>Fleet burden - Costs recovered</v>
          </cell>
        </row>
        <row r="23">
          <cell r="CA23" t="str">
            <v>Letter of credit fees</v>
          </cell>
        </row>
        <row r="24">
          <cell r="CA24" t="str">
            <v>Issuance costs - Debenture</v>
          </cell>
        </row>
      </sheetData>
      <sheetData sheetId="1" refreshError="1"/>
      <sheetData sheetId="2"/>
      <sheetData sheetId="3" refreshError="1"/>
      <sheetData sheetId="4"/>
      <sheetData sheetId="5" refreshError="1"/>
      <sheetData sheetId="6" refreshError="1"/>
      <sheetData sheetId="7" refreshError="1"/>
      <sheetData sheetId="8" refreshError="1"/>
      <sheetData sheetId="9">
        <row r="5">
          <cell r="B5">
            <v>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Summary"/>
      <sheetName val="HRZ"/>
      <sheetName val="PRZ"/>
      <sheetName val="BRZ"/>
      <sheetName val="ERZ"/>
      <sheetName val="Bill Impacts_BRZ1"/>
      <sheetName val="Bill Impacts_HRZ1"/>
      <sheetName val="Bill Impacts_ERZ1"/>
      <sheetName val="Bill Impacts_PRZ1"/>
      <sheetName val="Ally Newsletter"/>
      <sheetName val="PRZ ICM RR1"/>
      <sheetName val="ERZ ICM RR"/>
    </sheetNames>
    <sheetDataSet>
      <sheetData sheetId="0"/>
      <sheetData sheetId="1"/>
      <sheetData sheetId="2"/>
      <sheetData sheetId="3"/>
      <sheetData sheetId="4"/>
      <sheetData sheetId="5"/>
      <sheetData sheetId="6"/>
      <sheetData sheetId="7"/>
      <sheetData sheetId="8"/>
      <sheetData sheetId="9"/>
      <sheetData sheetId="10"/>
      <sheetData sheetId="11">
        <row r="17">
          <cell r="O17">
            <v>0.12</v>
          </cell>
        </row>
        <row r="18">
          <cell r="O18">
            <v>0.21</v>
          </cell>
          <cell r="P18">
            <v>1E-4</v>
          </cell>
        </row>
        <row r="19">
          <cell r="O19">
            <v>0.38</v>
          </cell>
          <cell r="Q19">
            <v>2.2599999999999999E-2</v>
          </cell>
        </row>
        <row r="20">
          <cell r="O20">
            <v>8.5399999999999991</v>
          </cell>
          <cell r="Q20">
            <v>1.1599999999999999E-2</v>
          </cell>
        </row>
        <row r="21">
          <cell r="O21">
            <v>67.349999999999994</v>
          </cell>
          <cell r="Q21">
            <v>1.44E-2</v>
          </cell>
        </row>
        <row r="22">
          <cell r="O22">
            <v>0.04</v>
          </cell>
          <cell r="P22">
            <v>1E-4</v>
          </cell>
        </row>
        <row r="23">
          <cell r="O23">
            <v>0.01</v>
          </cell>
          <cell r="Q23">
            <v>5.6399999999999999E-2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391"/>
  <sheetViews>
    <sheetView tabSelected="1" view="pageBreakPreview" topLeftCell="C301" zoomScale="60" zoomScaleNormal="60" workbookViewId="0">
      <selection activeCell="N301" sqref="N1:O1048576"/>
    </sheetView>
  </sheetViews>
  <sheetFormatPr defaultColWidth="9.109375" defaultRowHeight="13.2" x14ac:dyDescent="0.25"/>
  <cols>
    <col min="1" max="1" width="9" style="1" hidden="1" customWidth="1"/>
    <col min="2" max="2" width="4.6640625" style="1" hidden="1" customWidth="1"/>
    <col min="3" max="3" width="3.44140625" style="110" customWidth="1"/>
    <col min="4" max="4" width="34.6640625" style="1" customWidth="1"/>
    <col min="5" max="5" width="13.109375" style="1" customWidth="1"/>
    <col min="6" max="6" width="26.88671875" style="1" customWidth="1"/>
    <col min="7" max="7" width="10.33203125" style="1" bestFit="1" customWidth="1"/>
    <col min="8" max="8" width="18.109375" style="1" customWidth="1"/>
    <col min="9" max="9" width="18.33203125" style="1" customWidth="1"/>
    <col min="10" max="10" width="14.33203125" style="1" bestFit="1" customWidth="1"/>
    <col min="11" max="11" width="18.88671875" style="1" bestFit="1" customWidth="1"/>
    <col min="12" max="12" width="13.5546875" style="1" bestFit="1" customWidth="1"/>
    <col min="13" max="13" width="15.88671875" style="1" customWidth="1"/>
    <col min="14" max="14" width="22.109375" style="1" hidden="1" customWidth="1"/>
    <col min="15" max="15" width="14.44140625" style="1" hidden="1" customWidth="1"/>
    <col min="16" max="16" width="3.88671875" style="1" customWidth="1"/>
    <col min="17" max="17" width="11.33203125" style="1" customWidth="1"/>
    <col min="18" max="19" width="9.109375" style="1" customWidth="1"/>
    <col min="20" max="46" width="9.109375" style="1" hidden="1" customWidth="1"/>
    <col min="47" max="82" width="9.109375" style="1" customWidth="1"/>
    <col min="83" max="16384" width="9.109375" style="1"/>
  </cols>
  <sheetData>
    <row r="2" spans="1:20" ht="12.75" x14ac:dyDescent="0.2">
      <c r="C2" s="1"/>
      <c r="D2" s="2" t="s">
        <v>0</v>
      </c>
      <c r="E2" s="112" t="s">
        <v>1</v>
      </c>
      <c r="F2" s="112"/>
      <c r="G2" s="112"/>
      <c r="H2" s="112"/>
      <c r="I2" s="112"/>
      <c r="J2" s="112"/>
      <c r="K2" s="1" t="s">
        <v>2</v>
      </c>
      <c r="T2" s="1" t="s">
        <v>3</v>
      </c>
    </row>
    <row r="3" spans="1:20" ht="12.75" x14ac:dyDescent="0.2">
      <c r="C3" s="1"/>
      <c r="D3" s="2" t="s">
        <v>4</v>
      </c>
      <c r="E3" s="113" t="s">
        <v>5</v>
      </c>
      <c r="F3" s="113"/>
      <c r="G3" s="113"/>
      <c r="H3" s="3"/>
      <c r="I3" s="3"/>
    </row>
    <row r="4" spans="1:20" ht="15.75" x14ac:dyDescent="0.2">
      <c r="C4" s="1"/>
      <c r="D4" s="2" t="s">
        <v>6</v>
      </c>
      <c r="E4" s="4">
        <v>750</v>
      </c>
      <c r="F4" s="5" t="s">
        <v>7</v>
      </c>
      <c r="G4" s="6"/>
      <c r="J4" s="7"/>
      <c r="K4" s="7"/>
      <c r="L4" s="7"/>
      <c r="M4" s="7"/>
    </row>
    <row r="5" spans="1:20" ht="15.75" x14ac:dyDescent="0.25">
      <c r="C5" s="1"/>
      <c r="D5" s="2" t="s">
        <v>8</v>
      </c>
      <c r="E5" s="4">
        <v>0</v>
      </c>
      <c r="F5" s="8" t="s">
        <v>9</v>
      </c>
      <c r="G5" s="9"/>
      <c r="H5" s="10"/>
      <c r="I5" s="10"/>
      <c r="J5" s="10"/>
    </row>
    <row r="6" spans="1:20" ht="12.75" x14ac:dyDescent="0.2">
      <c r="C6" s="1"/>
      <c r="D6" s="2" t="s">
        <v>10</v>
      </c>
      <c r="E6" s="11">
        <v>1.036</v>
      </c>
    </row>
    <row r="7" spans="1:20" ht="12.75" x14ac:dyDescent="0.2">
      <c r="C7" s="1"/>
      <c r="D7" s="2" t="s">
        <v>11</v>
      </c>
      <c r="E7" s="11">
        <v>1.036</v>
      </c>
    </row>
    <row r="8" spans="1:20" ht="12.75" x14ac:dyDescent="0.2">
      <c r="C8" s="1"/>
      <c r="D8" s="6"/>
    </row>
    <row r="9" spans="1:20" x14ac:dyDescent="0.25">
      <c r="C9" s="1"/>
      <c r="D9" s="6"/>
      <c r="E9" s="12"/>
      <c r="F9" s="114" t="s">
        <v>12</v>
      </c>
      <c r="G9" s="115"/>
      <c r="H9" s="116"/>
      <c r="I9" s="114" t="s">
        <v>13</v>
      </c>
      <c r="J9" s="115"/>
      <c r="K9" s="116"/>
      <c r="L9" s="114" t="s">
        <v>14</v>
      </c>
      <c r="M9" s="116"/>
    </row>
    <row r="10" spans="1:20" x14ac:dyDescent="0.25">
      <c r="C10" s="1"/>
      <c r="D10" s="6"/>
      <c r="E10" s="117"/>
      <c r="F10" s="13" t="s">
        <v>15</v>
      </c>
      <c r="G10" s="13" t="s">
        <v>16</v>
      </c>
      <c r="H10" s="14" t="s">
        <v>17</v>
      </c>
      <c r="I10" s="13" t="s">
        <v>15</v>
      </c>
      <c r="J10" s="15" t="s">
        <v>16</v>
      </c>
      <c r="K10" s="14" t="s">
        <v>17</v>
      </c>
      <c r="L10" s="119" t="s">
        <v>18</v>
      </c>
      <c r="M10" s="121" t="s">
        <v>19</v>
      </c>
      <c r="N10" s="123" t="s">
        <v>69</v>
      </c>
      <c r="O10" s="123" t="s">
        <v>70</v>
      </c>
    </row>
    <row r="11" spans="1:20" x14ac:dyDescent="0.25">
      <c r="C11" s="1"/>
      <c r="D11" s="6"/>
      <c r="E11" s="118"/>
      <c r="F11" s="16" t="s">
        <v>20</v>
      </c>
      <c r="G11" s="16"/>
      <c r="H11" s="17" t="s">
        <v>20</v>
      </c>
      <c r="I11" s="16" t="s">
        <v>20</v>
      </c>
      <c r="J11" s="17"/>
      <c r="K11" s="17" t="s">
        <v>20</v>
      </c>
      <c r="L11" s="120"/>
      <c r="M11" s="122"/>
    </row>
    <row r="12" spans="1:20" ht="12.75" x14ac:dyDescent="0.2">
      <c r="A12" s="1" t="s">
        <v>1</v>
      </c>
      <c r="C12" s="18"/>
      <c r="D12" s="19" t="s">
        <v>21</v>
      </c>
      <c r="E12" s="20"/>
      <c r="F12" s="21">
        <v>21.61</v>
      </c>
      <c r="G12" s="22">
        <v>1</v>
      </c>
      <c r="H12" s="23">
        <f>G12*F12</f>
        <v>21.61</v>
      </c>
      <c r="I12" s="24">
        <v>24.25</v>
      </c>
      <c r="J12" s="25">
        <f>G12</f>
        <v>1</v>
      </c>
      <c r="K12" s="23">
        <f>J12*I12</f>
        <v>24.25</v>
      </c>
      <c r="L12" s="26">
        <f t="shared" ref="L12:L33" si="0">K12-H12</f>
        <v>2.6400000000000006</v>
      </c>
      <c r="M12" s="27">
        <f>IF(ISERROR(L12/H12), "", L12/H12)</f>
        <v>0.1221656640444239</v>
      </c>
    </row>
    <row r="13" spans="1:20" ht="12.75" x14ac:dyDescent="0.2">
      <c r="A13" s="1" t="s">
        <v>1</v>
      </c>
      <c r="C13" s="18"/>
      <c r="D13" s="19" t="s">
        <v>22</v>
      </c>
      <c r="E13" s="20"/>
      <c r="F13" s="28">
        <v>3.5000000000000001E-3</v>
      </c>
      <c r="G13" s="22">
        <f>IF($E5&gt;0, $E5, $E4)</f>
        <v>750</v>
      </c>
      <c r="H13" s="23">
        <f t="shared" ref="H13:H25" si="1">G13*F13</f>
        <v>2.625</v>
      </c>
      <c r="I13" s="29">
        <v>0</v>
      </c>
      <c r="J13" s="25">
        <f>IF($E5&gt;0, $E5, $E4)</f>
        <v>750</v>
      </c>
      <c r="K13" s="23">
        <f>J13*I13</f>
        <v>0</v>
      </c>
      <c r="L13" s="26">
        <f t="shared" si="0"/>
        <v>-2.625</v>
      </c>
      <c r="M13" s="27">
        <f t="shared" ref="M13:M23" si="2">IF(ISERROR(L13/H13), "", L13/H13)</f>
        <v>-1</v>
      </c>
    </row>
    <row r="14" spans="1:20" ht="12.75" hidden="1" x14ac:dyDescent="0.2">
      <c r="A14" s="1" t="s">
        <v>1</v>
      </c>
      <c r="C14" s="18"/>
      <c r="D14" s="19" t="s">
        <v>23</v>
      </c>
      <c r="E14" s="20"/>
      <c r="F14" s="28"/>
      <c r="G14" s="22">
        <f>IF($E5&gt;0, $E5, $E4)</f>
        <v>750</v>
      </c>
      <c r="H14" s="23">
        <v>0</v>
      </c>
      <c r="I14" s="29"/>
      <c r="J14" s="25">
        <f>IF($E5&gt;0, $E5, $E4)</f>
        <v>750</v>
      </c>
      <c r="K14" s="23">
        <v>0</v>
      </c>
      <c r="L14" s="26"/>
      <c r="M14" s="27"/>
    </row>
    <row r="15" spans="1:20" ht="12.75" hidden="1" x14ac:dyDescent="0.2">
      <c r="A15" s="1" t="s">
        <v>1</v>
      </c>
      <c r="C15" s="18"/>
      <c r="D15" s="19" t="s">
        <v>24</v>
      </c>
      <c r="E15" s="20"/>
      <c r="F15" s="28"/>
      <c r="G15" s="22">
        <f>IF($E5&gt;0, $E5, $E4)</f>
        <v>750</v>
      </c>
      <c r="H15" s="23">
        <v>0</v>
      </c>
      <c r="I15" s="29"/>
      <c r="J15" s="22">
        <f>IF($E5&gt;0, $E5, $E4)</f>
        <v>750</v>
      </c>
      <c r="K15" s="23">
        <v>0</v>
      </c>
      <c r="L15" s="26">
        <f>K15-H15</f>
        <v>0</v>
      </c>
      <c r="M15" s="27" t="str">
        <f>IF(ISERROR(L15/H15), "", L15/H15)</f>
        <v/>
      </c>
    </row>
    <row r="16" spans="1:20" ht="12.75" x14ac:dyDescent="0.2">
      <c r="A16" s="1" t="s">
        <v>1</v>
      </c>
      <c r="C16" s="18"/>
      <c r="D16" s="30" t="s">
        <v>25</v>
      </c>
      <c r="E16" s="20"/>
      <c r="F16" s="21">
        <v>0.93</v>
      </c>
      <c r="G16" s="22">
        <v>1</v>
      </c>
      <c r="H16" s="23">
        <f t="shared" si="1"/>
        <v>0.93</v>
      </c>
      <c r="I16" s="24">
        <f>+N16+O16</f>
        <v>0.91</v>
      </c>
      <c r="J16" s="25">
        <f>G16</f>
        <v>1</v>
      </c>
      <c r="K16" s="23">
        <f t="shared" ref="K16:K23" si="3">J16*I16</f>
        <v>0.91</v>
      </c>
      <c r="L16" s="26">
        <f t="shared" si="0"/>
        <v>-2.0000000000000018E-2</v>
      </c>
      <c r="M16" s="27">
        <f t="shared" si="2"/>
        <v>-2.1505376344086041E-2</v>
      </c>
      <c r="N16" s="1">
        <v>0.79</v>
      </c>
      <c r="O16" s="31">
        <f>+ROUND('[47]ERZ ICM RR'!O17,2)</f>
        <v>0.12</v>
      </c>
    </row>
    <row r="17" spans="1:14" ht="12.75" x14ac:dyDescent="0.2">
      <c r="A17" s="1" t="s">
        <v>1</v>
      </c>
      <c r="C17" s="18"/>
      <c r="D17" s="19" t="s">
        <v>26</v>
      </c>
      <c r="E17" s="20"/>
      <c r="F17" s="28">
        <v>-2.0000000000000001E-4</v>
      </c>
      <c r="G17" s="22">
        <f>IF($E5&gt;0, $E5, $E4)</f>
        <v>750</v>
      </c>
      <c r="H17" s="23">
        <f t="shared" si="1"/>
        <v>-0.15</v>
      </c>
      <c r="I17" s="29">
        <v>0</v>
      </c>
      <c r="J17" s="25">
        <f>IF($E5&gt;0, $E5, $E4)</f>
        <v>750</v>
      </c>
      <c r="K17" s="23">
        <f t="shared" si="3"/>
        <v>0</v>
      </c>
      <c r="L17" s="26">
        <f t="shared" si="0"/>
        <v>0.15</v>
      </c>
      <c r="M17" s="27">
        <f t="shared" si="2"/>
        <v>-1</v>
      </c>
      <c r="N17" s="1">
        <v>0</v>
      </c>
    </row>
    <row r="18" spans="1:14" ht="12.75" x14ac:dyDescent="0.2">
      <c r="A18" s="1" t="s">
        <v>1</v>
      </c>
      <c r="B18" s="32" t="s">
        <v>27</v>
      </c>
      <c r="C18" s="18">
        <v>1</v>
      </c>
      <c r="D18" s="33" t="s">
        <v>28</v>
      </c>
      <c r="E18" s="34"/>
      <c r="F18" s="35"/>
      <c r="G18" s="36"/>
      <c r="H18" s="37">
        <f>SUM(H12:H17)</f>
        <v>25.015000000000001</v>
      </c>
      <c r="I18" s="38"/>
      <c r="J18" s="39"/>
      <c r="K18" s="37">
        <f>SUM(K12:K17)</f>
        <v>25.16</v>
      </c>
      <c r="L18" s="40">
        <f t="shared" si="0"/>
        <v>0.14499999999999957</v>
      </c>
      <c r="M18" s="41">
        <f>IF((H18)=0,"",(L18/H18))</f>
        <v>5.7965220867479336E-3</v>
      </c>
    </row>
    <row r="19" spans="1:14" ht="12.75" x14ac:dyDescent="0.2">
      <c r="A19" s="1" t="s">
        <v>1</v>
      </c>
      <c r="C19" s="18"/>
      <c r="D19" s="42" t="s">
        <v>29</v>
      </c>
      <c r="E19" s="20"/>
      <c r="F19" s="28">
        <f>IF((E4*12&gt;=150000), 0, IF(E3="RPP",(F35*0.65+F36*0.17+F37*0.18),IF(E3="Non-RPP (Retailer)",F38,F39)))</f>
        <v>8.1990000000000007E-2</v>
      </c>
      <c r="G19" s="43">
        <f>IF(F19=0, 0, $E4*E6-E4)</f>
        <v>27</v>
      </c>
      <c r="H19" s="23">
        <f>G19*F19</f>
        <v>2.21373</v>
      </c>
      <c r="I19" s="29">
        <f>IF((E4*12&gt;=150000), 0, IF(E3="RPP",(I35*0.65+I36*0.17+I37*0.18),IF(E3="Non-RPP (Retailer)",I38,I39)))</f>
        <v>8.1990000000000007E-2</v>
      </c>
      <c r="J19" s="43">
        <f>IF(I19=0, 0, E4*E7-E4)</f>
        <v>27</v>
      </c>
      <c r="K19" s="23">
        <f>J19*I19</f>
        <v>2.21373</v>
      </c>
      <c r="L19" s="26">
        <f>K19-H19</f>
        <v>0</v>
      </c>
      <c r="M19" s="27">
        <f>IF(ISERROR(L19/H19), "", L19/H19)</f>
        <v>0</v>
      </c>
    </row>
    <row r="20" spans="1:14" ht="25.5" x14ac:dyDescent="0.2">
      <c r="A20" s="1" t="s">
        <v>1</v>
      </c>
      <c r="C20" s="18"/>
      <c r="D20" s="42" t="s">
        <v>30</v>
      </c>
      <c r="E20" s="20"/>
      <c r="F20" s="28">
        <v>-6.9999999999999999E-4</v>
      </c>
      <c r="G20" s="44">
        <f>IF($E5&gt;0, $E5, $E4)</f>
        <v>750</v>
      </c>
      <c r="H20" s="23">
        <f t="shared" si="1"/>
        <v>-0.52500000000000002</v>
      </c>
      <c r="I20" s="29">
        <v>-1.1000000000000001E-3</v>
      </c>
      <c r="J20" s="44">
        <f>IF($E5&gt;0, $E5, $E4)</f>
        <v>750</v>
      </c>
      <c r="K20" s="23">
        <f t="shared" si="3"/>
        <v>-0.82500000000000007</v>
      </c>
      <c r="L20" s="26">
        <f t="shared" si="0"/>
        <v>-0.30000000000000004</v>
      </c>
      <c r="M20" s="27">
        <f t="shared" si="2"/>
        <v>0.57142857142857151</v>
      </c>
    </row>
    <row r="21" spans="1:14" ht="12.75" x14ac:dyDescent="0.2">
      <c r="A21" s="1" t="s">
        <v>1</v>
      </c>
      <c r="C21" s="18"/>
      <c r="D21" s="42" t="s">
        <v>31</v>
      </c>
      <c r="E21" s="20"/>
      <c r="F21" s="28">
        <v>0</v>
      </c>
      <c r="G21" s="44">
        <f>IF($E5&gt;0, $E5, $E4)</f>
        <v>750</v>
      </c>
      <c r="H21" s="23">
        <f>G21*F21</f>
        <v>0</v>
      </c>
      <c r="I21" s="29">
        <v>-5.0000000000000002E-5</v>
      </c>
      <c r="J21" s="44">
        <f>IF($E5&gt;0, $E5, $E4)</f>
        <v>750</v>
      </c>
      <c r="K21" s="23">
        <f>J21*I21</f>
        <v>-3.7499999999999999E-2</v>
      </c>
      <c r="L21" s="26">
        <f t="shared" si="0"/>
        <v>-3.7499999999999999E-2</v>
      </c>
      <c r="M21" s="27" t="str">
        <f t="shared" si="2"/>
        <v/>
      </c>
    </row>
    <row r="22" spans="1:14" ht="12.75" x14ac:dyDescent="0.2">
      <c r="A22" s="1" t="s">
        <v>1</v>
      </c>
      <c r="C22" s="18"/>
      <c r="D22" s="42" t="s">
        <v>32</v>
      </c>
      <c r="E22" s="20"/>
      <c r="F22" s="28">
        <v>0</v>
      </c>
      <c r="G22" s="44">
        <f>E4</f>
        <v>750</v>
      </c>
      <c r="H22" s="23">
        <f>G22*F22</f>
        <v>0</v>
      </c>
      <c r="I22" s="29">
        <v>0</v>
      </c>
      <c r="J22" s="44">
        <f>E4</f>
        <v>750</v>
      </c>
      <c r="K22" s="23">
        <f t="shared" si="3"/>
        <v>0</v>
      </c>
      <c r="L22" s="26">
        <f t="shared" si="0"/>
        <v>0</v>
      </c>
      <c r="M22" s="27" t="str">
        <f t="shared" si="2"/>
        <v/>
      </c>
    </row>
    <row r="23" spans="1:14" ht="12.75" x14ac:dyDescent="0.2">
      <c r="A23" s="1" t="s">
        <v>1</v>
      </c>
      <c r="C23" s="18"/>
      <c r="D23" s="45" t="s">
        <v>33</v>
      </c>
      <c r="E23" s="20"/>
      <c r="F23" s="28">
        <v>2.0000000000000001E-4</v>
      </c>
      <c r="G23" s="44">
        <f>IF($E5&gt;0, $E5, $E4)</f>
        <v>750</v>
      </c>
      <c r="H23" s="23">
        <f t="shared" si="1"/>
        <v>0.15</v>
      </c>
      <c r="I23" s="29">
        <v>2.0000000000000001E-4</v>
      </c>
      <c r="J23" s="44">
        <f>IF($E5&gt;0, $E5, $E4)</f>
        <v>750</v>
      </c>
      <c r="K23" s="23">
        <f t="shared" si="3"/>
        <v>0.15</v>
      </c>
      <c r="L23" s="26">
        <f t="shared" si="0"/>
        <v>0</v>
      </c>
      <c r="M23" s="27">
        <f t="shared" si="2"/>
        <v>0</v>
      </c>
    </row>
    <row r="24" spans="1:14" ht="25.5" x14ac:dyDescent="0.2">
      <c r="A24" s="1" t="s">
        <v>1</v>
      </c>
      <c r="C24" s="18"/>
      <c r="D24" s="46" t="s">
        <v>34</v>
      </c>
      <c r="E24" s="20"/>
      <c r="F24" s="47">
        <v>0.56999999999999995</v>
      </c>
      <c r="G24" s="22">
        <v>1</v>
      </c>
      <c r="H24" s="23">
        <f>G24*F24</f>
        <v>0.56999999999999995</v>
      </c>
      <c r="I24" s="48">
        <v>0.56999999999999995</v>
      </c>
      <c r="J24" s="22">
        <v>1</v>
      </c>
      <c r="K24" s="23">
        <f>J24*I24</f>
        <v>0.56999999999999995</v>
      </c>
      <c r="L24" s="26">
        <f t="shared" si="0"/>
        <v>0</v>
      </c>
      <c r="M24" s="27">
        <f>IF(ISERROR(L24/H24), "", L24/H24)</f>
        <v>0</v>
      </c>
    </row>
    <row r="25" spans="1:14" ht="12.75" x14ac:dyDescent="0.2">
      <c r="A25" s="1" t="s">
        <v>1</v>
      </c>
      <c r="C25" s="18"/>
      <c r="D25" s="45" t="s">
        <v>35</v>
      </c>
      <c r="E25" s="20"/>
      <c r="F25" s="21">
        <v>0</v>
      </c>
      <c r="G25" s="22">
        <v>1</v>
      </c>
      <c r="H25" s="23">
        <f t="shared" si="1"/>
        <v>0</v>
      </c>
      <c r="I25" s="24">
        <v>0</v>
      </c>
      <c r="J25" s="22">
        <v>1</v>
      </c>
      <c r="K25" s="23">
        <f>J25*I25</f>
        <v>0</v>
      </c>
      <c r="L25" s="26">
        <f>K25-H25</f>
        <v>0</v>
      </c>
      <c r="M25" s="27" t="str">
        <f>IF(ISERROR(L25/H25), "", L25/H25)</f>
        <v/>
      </c>
    </row>
    <row r="26" spans="1:14" ht="12.75" x14ac:dyDescent="0.2">
      <c r="A26" s="1" t="s">
        <v>1</v>
      </c>
      <c r="C26" s="18"/>
      <c r="D26" s="45" t="s">
        <v>36</v>
      </c>
      <c r="E26" s="20"/>
      <c r="F26" s="28"/>
      <c r="G26" s="44">
        <f>IF($E5&gt;0, $E5, $E4)</f>
        <v>750</v>
      </c>
      <c r="H26" s="23">
        <f>G26*F26</f>
        <v>0</v>
      </c>
      <c r="I26" s="29">
        <v>0</v>
      </c>
      <c r="J26" s="44">
        <f>IF($E5&gt;0, $E5, $E4)</f>
        <v>750</v>
      </c>
      <c r="K26" s="23">
        <f>J26*I26</f>
        <v>0</v>
      </c>
      <c r="L26" s="26">
        <f t="shared" si="0"/>
        <v>0</v>
      </c>
      <c r="M26" s="27" t="str">
        <f>IF(ISERROR(L26/H26), "", L26/H26)</f>
        <v/>
      </c>
    </row>
    <row r="27" spans="1:14" ht="25.5" x14ac:dyDescent="0.2">
      <c r="A27" s="1" t="s">
        <v>1</v>
      </c>
      <c r="B27" s="6" t="s">
        <v>37</v>
      </c>
      <c r="C27" s="18">
        <v>1</v>
      </c>
      <c r="D27" s="49" t="s">
        <v>38</v>
      </c>
      <c r="E27" s="50"/>
      <c r="F27" s="51"/>
      <c r="G27" s="52"/>
      <c r="H27" s="53">
        <f>SUM(H18:H26)</f>
        <v>27.423729999999999</v>
      </c>
      <c r="I27" s="54"/>
      <c r="J27" s="55"/>
      <c r="K27" s="53">
        <f>SUM(K18:K26)</f>
        <v>27.23123</v>
      </c>
      <c r="L27" s="40">
        <f t="shared" si="0"/>
        <v>-0.19249999999999901</v>
      </c>
      <c r="M27" s="41">
        <f>IF((H27)=0,"",(L27/H27))</f>
        <v>-7.0194681759191404E-3</v>
      </c>
    </row>
    <row r="28" spans="1:14" ht="12.75" x14ac:dyDescent="0.2">
      <c r="A28" s="1" t="s">
        <v>1</v>
      </c>
      <c r="C28" s="18"/>
      <c r="D28" s="56" t="s">
        <v>39</v>
      </c>
      <c r="E28" s="20"/>
      <c r="F28" s="28">
        <v>7.6E-3</v>
      </c>
      <c r="G28" s="43">
        <f>IF($E5&gt;0, $E5, $E4*$E6)</f>
        <v>777</v>
      </c>
      <c r="H28" s="23">
        <f>G28*F28</f>
        <v>5.9051999999999998</v>
      </c>
      <c r="I28" s="29">
        <v>7.6E-3</v>
      </c>
      <c r="J28" s="43">
        <f>IF($E5&gt;0, $E5, $E4*$E7)</f>
        <v>777</v>
      </c>
      <c r="K28" s="23">
        <f>J28*I28</f>
        <v>5.9051999999999998</v>
      </c>
      <c r="L28" s="26">
        <f t="shared" si="0"/>
        <v>0</v>
      </c>
      <c r="M28" s="27">
        <f>IF(ISERROR(L28/H28), "", L28/H28)</f>
        <v>0</v>
      </c>
    </row>
    <row r="29" spans="1:14" ht="25.5" x14ac:dyDescent="0.2">
      <c r="A29" s="1" t="s">
        <v>1</v>
      </c>
      <c r="C29" s="18"/>
      <c r="D29" s="57" t="s">
        <v>40</v>
      </c>
      <c r="E29" s="20"/>
      <c r="F29" s="28">
        <v>7.1000000000000004E-3</v>
      </c>
      <c r="G29" s="43">
        <f>IF($E5&gt;0, $E5, $E4*$E6)</f>
        <v>777</v>
      </c>
      <c r="H29" s="23">
        <f>G29*F29</f>
        <v>5.5167000000000002</v>
      </c>
      <c r="I29" s="29">
        <v>7.3000000000000001E-3</v>
      </c>
      <c r="J29" s="43">
        <f>IF($E5&gt;0, $E5, $E4*$E7)</f>
        <v>777</v>
      </c>
      <c r="K29" s="23">
        <f>J29*I29</f>
        <v>5.6721000000000004</v>
      </c>
      <c r="L29" s="26">
        <f t="shared" si="0"/>
        <v>0.1554000000000002</v>
      </c>
      <c r="M29" s="27">
        <f>IF(ISERROR(L29/H29), "", L29/H29)</f>
        <v>2.8169014084507078E-2</v>
      </c>
    </row>
    <row r="30" spans="1:14" ht="25.5" x14ac:dyDescent="0.2">
      <c r="A30" s="1" t="s">
        <v>1</v>
      </c>
      <c r="B30" s="6" t="s">
        <v>41</v>
      </c>
      <c r="C30" s="18">
        <v>1</v>
      </c>
      <c r="D30" s="49" t="s">
        <v>42</v>
      </c>
      <c r="E30" s="34"/>
      <c r="F30" s="51"/>
      <c r="G30" s="52"/>
      <c r="H30" s="53">
        <f>SUM(H27:H29)</f>
        <v>38.84563</v>
      </c>
      <c r="I30" s="54"/>
      <c r="J30" s="39"/>
      <c r="K30" s="53">
        <f>SUM(K27:K29)</f>
        <v>38.808529999999998</v>
      </c>
      <c r="L30" s="40">
        <f t="shared" si="0"/>
        <v>-3.7100000000002353E-2</v>
      </c>
      <c r="M30" s="41">
        <f>IF((H30)=0,"",(L30/H30))</f>
        <v>-9.5506238410864627E-4</v>
      </c>
    </row>
    <row r="31" spans="1:14" ht="25.5" x14ac:dyDescent="0.2">
      <c r="A31" s="1" t="s">
        <v>1</v>
      </c>
      <c r="C31" s="18"/>
      <c r="D31" s="58" t="s">
        <v>43</v>
      </c>
      <c r="E31" s="20"/>
      <c r="F31" s="28">
        <v>3.3999999999999998E-3</v>
      </c>
      <c r="G31" s="43">
        <f>E4*E6</f>
        <v>777</v>
      </c>
      <c r="H31" s="59">
        <f t="shared" ref="H31:H37" si="4">G31*F31</f>
        <v>2.6417999999999999</v>
      </c>
      <c r="I31" s="29">
        <v>3.4000000000000002E-3</v>
      </c>
      <c r="J31" s="43">
        <f>E4*E7</f>
        <v>777</v>
      </c>
      <c r="K31" s="59">
        <f t="shared" ref="K31:K37" si="5">J31*I31</f>
        <v>2.6418000000000004</v>
      </c>
      <c r="L31" s="26">
        <f t="shared" si="0"/>
        <v>0</v>
      </c>
      <c r="M31" s="27">
        <f t="shared" ref="M31:M39" si="6">IF(ISERROR(L31/H31), "", L31/H31)</f>
        <v>0</v>
      </c>
    </row>
    <row r="32" spans="1:14" ht="25.5" x14ac:dyDescent="0.2">
      <c r="A32" s="1" t="s">
        <v>1</v>
      </c>
      <c r="C32" s="18"/>
      <c r="D32" s="58" t="s">
        <v>44</v>
      </c>
      <c r="E32" s="20"/>
      <c r="F32" s="28">
        <v>5.0000000000000001E-4</v>
      </c>
      <c r="G32" s="43">
        <f>E4*E6</f>
        <v>777</v>
      </c>
      <c r="H32" s="59">
        <f t="shared" si="4"/>
        <v>0.38850000000000001</v>
      </c>
      <c r="I32" s="29">
        <v>5.0000000000000001E-4</v>
      </c>
      <c r="J32" s="43">
        <f>E4*E7</f>
        <v>777</v>
      </c>
      <c r="K32" s="59">
        <f t="shared" si="5"/>
        <v>0.38850000000000001</v>
      </c>
      <c r="L32" s="26">
        <f t="shared" si="0"/>
        <v>0</v>
      </c>
      <c r="M32" s="27">
        <f t="shared" si="6"/>
        <v>0</v>
      </c>
    </row>
    <row r="33" spans="1:14" ht="12.75" x14ac:dyDescent="0.2">
      <c r="A33" s="1" t="s">
        <v>1</v>
      </c>
      <c r="C33" s="18"/>
      <c r="D33" s="60" t="s">
        <v>45</v>
      </c>
      <c r="E33" s="20"/>
      <c r="F33" s="47">
        <v>0.25</v>
      </c>
      <c r="G33" s="22">
        <v>1</v>
      </c>
      <c r="H33" s="59">
        <f t="shared" si="4"/>
        <v>0.25</v>
      </c>
      <c r="I33" s="48">
        <v>0.25</v>
      </c>
      <c r="J33" s="25">
        <v>1</v>
      </c>
      <c r="K33" s="59">
        <f t="shared" si="5"/>
        <v>0.25</v>
      </c>
      <c r="L33" s="26">
        <f t="shared" si="0"/>
        <v>0</v>
      </c>
      <c r="M33" s="27">
        <f t="shared" si="6"/>
        <v>0</v>
      </c>
    </row>
    <row r="34" spans="1:14" ht="25.5" hidden="1" x14ac:dyDescent="0.2">
      <c r="A34" s="1" t="s">
        <v>1</v>
      </c>
      <c r="C34" s="18"/>
      <c r="D34" s="58" t="s">
        <v>46</v>
      </c>
      <c r="E34" s="20"/>
      <c r="F34" s="28"/>
      <c r="G34" s="43"/>
      <c r="H34" s="59"/>
      <c r="I34" s="29"/>
      <c r="J34" s="43"/>
      <c r="K34" s="59"/>
      <c r="L34" s="26"/>
      <c r="M34" s="27"/>
    </row>
    <row r="35" spans="1:14" ht="12.75" x14ac:dyDescent="0.2">
      <c r="A35" s="1" t="s">
        <v>1</v>
      </c>
      <c r="B35" s="6" t="s">
        <v>5</v>
      </c>
      <c r="C35" s="18"/>
      <c r="D35" s="61" t="s">
        <v>47</v>
      </c>
      <c r="E35" s="20"/>
      <c r="F35" s="62">
        <v>6.5000000000000002E-2</v>
      </c>
      <c r="G35" s="63">
        <f>IF(AND(E4*12&gt;=150000),0.65*E4*E6,0.65*E4)</f>
        <v>487.5</v>
      </c>
      <c r="H35" s="59">
        <f t="shared" si="4"/>
        <v>31.6875</v>
      </c>
      <c r="I35" s="64">
        <v>6.5000000000000002E-2</v>
      </c>
      <c r="J35" s="63">
        <f>IF(AND(E4*12&gt;=150000),0.65*E4*E7,0.65*E4)</f>
        <v>487.5</v>
      </c>
      <c r="K35" s="59">
        <f t="shared" si="5"/>
        <v>31.6875</v>
      </c>
      <c r="L35" s="26">
        <f>K35-H35</f>
        <v>0</v>
      </c>
      <c r="M35" s="27">
        <f t="shared" si="6"/>
        <v>0</v>
      </c>
    </row>
    <row r="36" spans="1:14" ht="12.75" x14ac:dyDescent="0.2">
      <c r="A36" s="1" t="s">
        <v>1</v>
      </c>
      <c r="B36" s="6" t="s">
        <v>5</v>
      </c>
      <c r="C36" s="18"/>
      <c r="D36" s="61" t="s">
        <v>48</v>
      </c>
      <c r="E36" s="20"/>
      <c r="F36" s="62">
        <v>9.4E-2</v>
      </c>
      <c r="G36" s="63">
        <f>IF(AND(E4*12&gt;=150000),0.17*E4*E6,0.17*E4)</f>
        <v>127.50000000000001</v>
      </c>
      <c r="H36" s="59">
        <f t="shared" si="4"/>
        <v>11.985000000000001</v>
      </c>
      <c r="I36" s="64">
        <v>9.4E-2</v>
      </c>
      <c r="J36" s="63">
        <f>IF(AND(E4*12&gt;=150000),0.17*E4*E7,0.17*E4)</f>
        <v>127.50000000000001</v>
      </c>
      <c r="K36" s="59">
        <f t="shared" si="5"/>
        <v>11.985000000000001</v>
      </c>
      <c r="L36" s="26">
        <f>K36-H36</f>
        <v>0</v>
      </c>
      <c r="M36" s="27">
        <f t="shared" si="6"/>
        <v>0</v>
      </c>
    </row>
    <row r="37" spans="1:14" ht="13.5" thickBot="1" x14ac:dyDescent="0.25">
      <c r="A37" s="1" t="s">
        <v>1</v>
      </c>
      <c r="B37" s="6" t="s">
        <v>5</v>
      </c>
      <c r="C37" s="18"/>
      <c r="D37" s="6" t="s">
        <v>49</v>
      </c>
      <c r="E37" s="20"/>
      <c r="F37" s="62">
        <v>0.13200000000000001</v>
      </c>
      <c r="G37" s="63">
        <f>IF(AND(E4*12&gt;=150000),0.18*E4*E6,0.18*E4)</f>
        <v>135</v>
      </c>
      <c r="H37" s="59">
        <f t="shared" si="4"/>
        <v>17.82</v>
      </c>
      <c r="I37" s="64">
        <v>0.13200000000000001</v>
      </c>
      <c r="J37" s="63">
        <f>IF(AND(E4*12&gt;=150000),0.18*E4*E7,0.18*E4)</f>
        <v>135</v>
      </c>
      <c r="K37" s="59">
        <f t="shared" si="5"/>
        <v>17.82</v>
      </c>
      <c r="L37" s="26">
        <f>K37-H37</f>
        <v>0</v>
      </c>
      <c r="M37" s="27">
        <f t="shared" si="6"/>
        <v>0</v>
      </c>
    </row>
    <row r="38" spans="1:14" ht="13.5" hidden="1" thickBot="1" x14ac:dyDescent="0.25">
      <c r="A38" s="1" t="s">
        <v>1</v>
      </c>
      <c r="B38" s="1" t="s">
        <v>50</v>
      </c>
      <c r="C38" s="18"/>
      <c r="D38" s="61" t="s">
        <v>51</v>
      </c>
      <c r="E38" s="20"/>
      <c r="F38" s="65">
        <v>0.1101</v>
      </c>
      <c r="G38" s="63">
        <f>IF(AND(E4*12&gt;=150000),E4*E6,E4)</f>
        <v>750</v>
      </c>
      <c r="H38" s="59">
        <f>G38*F38</f>
        <v>82.575000000000003</v>
      </c>
      <c r="I38" s="66">
        <f>F38</f>
        <v>0.1101</v>
      </c>
      <c r="J38" s="63">
        <f>IF(AND(E4*12&gt;=150000),E4*E7,E4)</f>
        <v>750</v>
      </c>
      <c r="K38" s="59">
        <f>J38*I38</f>
        <v>82.575000000000003</v>
      </c>
      <c r="L38" s="26">
        <f>K38-H38</f>
        <v>0</v>
      </c>
      <c r="M38" s="27">
        <f t="shared" si="6"/>
        <v>0</v>
      </c>
    </row>
    <row r="39" spans="1:14" ht="13.5" hidden="1" thickBot="1" x14ac:dyDescent="0.25">
      <c r="A39" s="1" t="s">
        <v>1</v>
      </c>
      <c r="B39" s="1" t="s">
        <v>52</v>
      </c>
      <c r="C39" s="18"/>
      <c r="D39" s="61" t="s">
        <v>53</v>
      </c>
      <c r="E39" s="20"/>
      <c r="F39" s="65">
        <v>0.1101</v>
      </c>
      <c r="G39" s="63">
        <f>IF(AND(E4*12&gt;=150000),E4*E6,E4)</f>
        <v>750</v>
      </c>
      <c r="H39" s="59">
        <f>G39*F39</f>
        <v>82.575000000000003</v>
      </c>
      <c r="I39" s="66">
        <f>F39</f>
        <v>0.1101</v>
      </c>
      <c r="J39" s="63">
        <f>IF(AND(E4*12&gt;=150000),E4*E7,E4)</f>
        <v>750</v>
      </c>
      <c r="K39" s="59">
        <f>J39*I39</f>
        <v>82.575000000000003</v>
      </c>
      <c r="L39" s="26">
        <f>K39-H39</f>
        <v>0</v>
      </c>
      <c r="M39" s="27">
        <f t="shared" si="6"/>
        <v>0</v>
      </c>
    </row>
    <row r="40" spans="1:14" ht="13.5" thickBot="1" x14ac:dyDescent="0.25">
      <c r="A40" s="1" t="s">
        <v>1</v>
      </c>
      <c r="B40" s="6"/>
      <c r="C40" s="18"/>
      <c r="D40" s="67"/>
      <c r="E40" s="68"/>
      <c r="F40" s="69"/>
      <c r="G40" s="70"/>
      <c r="H40" s="71"/>
      <c r="I40" s="69"/>
      <c r="J40" s="72"/>
      <c r="K40" s="71"/>
      <c r="L40" s="73"/>
      <c r="M40" s="74"/>
    </row>
    <row r="41" spans="1:14" ht="12.75" x14ac:dyDescent="0.2">
      <c r="A41" s="1" t="s">
        <v>1</v>
      </c>
      <c r="B41" s="6" t="s">
        <v>5</v>
      </c>
      <c r="C41" s="18"/>
      <c r="D41" s="75" t="s">
        <v>54</v>
      </c>
      <c r="E41" s="60"/>
      <c r="F41" s="76"/>
      <c r="G41" s="77"/>
      <c r="H41" s="78">
        <f>SUM(H31:H37,H30)</f>
        <v>103.61842999999999</v>
      </c>
      <c r="I41" s="79"/>
      <c r="J41" s="79"/>
      <c r="K41" s="78">
        <f>SUM(K31:K37,K30)</f>
        <v>103.58132999999998</v>
      </c>
      <c r="L41" s="80">
        <f>K41-H41</f>
        <v>-3.7100000000009459E-2</v>
      </c>
      <c r="M41" s="81">
        <f>IF((H41)=0,"",(L41/H41))</f>
        <v>-3.5804441352768482E-4</v>
      </c>
    </row>
    <row r="42" spans="1:14" ht="12.75" x14ac:dyDescent="0.2">
      <c r="A42" s="1" t="s">
        <v>1</v>
      </c>
      <c r="B42" s="6" t="s">
        <v>5</v>
      </c>
      <c r="C42" s="18"/>
      <c r="D42" s="82" t="s">
        <v>55</v>
      </c>
      <c r="E42" s="60"/>
      <c r="F42" s="76">
        <v>0.13</v>
      </c>
      <c r="G42" s="83"/>
      <c r="H42" s="84">
        <f>H41*F42</f>
        <v>13.4703959</v>
      </c>
      <c r="I42" s="85">
        <v>0.13</v>
      </c>
      <c r="J42" s="22"/>
      <c r="K42" s="84">
        <f>K41*I42</f>
        <v>13.465572899999998</v>
      </c>
      <c r="L42" s="86">
        <f>K42-H42</f>
        <v>-4.8230000000017981E-3</v>
      </c>
      <c r="M42" s="87">
        <f>IF((H42)=0,"",(L42/H42))</f>
        <v>-3.58044413527727E-4</v>
      </c>
    </row>
    <row r="43" spans="1:14" ht="12.75" x14ac:dyDescent="0.2">
      <c r="A43" s="1" t="s">
        <v>1</v>
      </c>
      <c r="B43" s="6" t="s">
        <v>5</v>
      </c>
      <c r="C43" s="18"/>
      <c r="D43" s="82" t="s">
        <v>56</v>
      </c>
      <c r="E43" s="60"/>
      <c r="F43" s="76">
        <v>0.08</v>
      </c>
      <c r="G43" s="83"/>
      <c r="H43" s="84">
        <f>H41*-F43</f>
        <v>-8.2894743999999996</v>
      </c>
      <c r="I43" s="76">
        <v>0.08</v>
      </c>
      <c r="J43" s="22"/>
      <c r="K43" s="84">
        <f>K41*-I43</f>
        <v>-8.2865063999999986</v>
      </c>
      <c r="L43" s="86">
        <f>K43-H43</f>
        <v>2.9680000000009699E-3</v>
      </c>
      <c r="M43" s="87"/>
    </row>
    <row r="44" spans="1:14" ht="13.5" thickBot="1" x14ac:dyDescent="0.25">
      <c r="A44" s="1" t="s">
        <v>1</v>
      </c>
      <c r="B44" s="6" t="s">
        <v>57</v>
      </c>
      <c r="C44" s="18">
        <v>1</v>
      </c>
      <c r="D44" s="111" t="s">
        <v>58</v>
      </c>
      <c r="E44" s="111"/>
      <c r="F44" s="88"/>
      <c r="G44" s="89"/>
      <c r="H44" s="90">
        <f>H41+H42+H43</f>
        <v>108.79935149999999</v>
      </c>
      <c r="I44" s="91"/>
      <c r="J44" s="91"/>
      <c r="K44" s="92">
        <f>K41+K42+K43</f>
        <v>108.76039649999998</v>
      </c>
      <c r="L44" s="93">
        <f>K44-H44</f>
        <v>-3.8955000000001405E-2</v>
      </c>
      <c r="M44" s="94">
        <f>IF((H44)=0,"",(L44/H44))</f>
        <v>-3.5804441352760643E-4</v>
      </c>
    </row>
    <row r="45" spans="1:14" ht="13.5" thickBot="1" x14ac:dyDescent="0.25">
      <c r="A45" s="1" t="s">
        <v>1</v>
      </c>
      <c r="B45" s="1" t="s">
        <v>5</v>
      </c>
      <c r="C45" s="18"/>
      <c r="D45" s="67"/>
      <c r="E45" s="68"/>
      <c r="F45" s="69"/>
      <c r="G45" s="70"/>
      <c r="H45" s="71"/>
      <c r="I45" s="69"/>
      <c r="J45" s="72"/>
      <c r="K45" s="71"/>
      <c r="L45" s="73"/>
      <c r="M45" s="74"/>
    </row>
    <row r="46" spans="1:14" ht="12.75" hidden="1" x14ac:dyDescent="0.2">
      <c r="A46" s="1" t="s">
        <v>1</v>
      </c>
      <c r="B46" s="1" t="s">
        <v>50</v>
      </c>
      <c r="C46" s="18"/>
      <c r="D46" s="75" t="s">
        <v>59</v>
      </c>
      <c r="E46" s="60"/>
      <c r="F46" s="76"/>
      <c r="G46" s="77"/>
      <c r="H46" s="78">
        <v>124.85633</v>
      </c>
      <c r="I46" s="79"/>
      <c r="J46" s="79"/>
      <c r="K46" s="78">
        <v>124.54382999999999</v>
      </c>
      <c r="L46" s="80">
        <v>-0.31250000000001421</v>
      </c>
      <c r="M46" s="81">
        <v>-2.5028767063713488E-3</v>
      </c>
    </row>
    <row r="47" spans="1:14" ht="12.75" hidden="1" x14ac:dyDescent="0.2">
      <c r="A47" s="1" t="s">
        <v>1</v>
      </c>
      <c r="B47" s="1" t="s">
        <v>50</v>
      </c>
      <c r="C47" s="18"/>
      <c r="D47" s="82" t="s">
        <v>55</v>
      </c>
      <c r="E47" s="60"/>
      <c r="F47" s="76">
        <v>0.13</v>
      </c>
      <c r="G47" s="77"/>
      <c r="H47" s="84">
        <v>16.231322900000002</v>
      </c>
      <c r="I47" s="76">
        <v>0.13</v>
      </c>
      <c r="J47" s="85"/>
      <c r="K47" s="84">
        <v>16.1906979</v>
      </c>
      <c r="L47" s="86">
        <v>-4.0625000000002132E-2</v>
      </c>
      <c r="M47" s="87">
        <v>-2.5028767063713657E-3</v>
      </c>
      <c r="N47" s="1">
        <v>0.13</v>
      </c>
    </row>
    <row r="48" spans="1:14" ht="12.75" hidden="1" x14ac:dyDescent="0.2">
      <c r="A48" s="1" t="s">
        <v>1</v>
      </c>
      <c r="B48" s="1" t="s">
        <v>50</v>
      </c>
      <c r="C48" s="18"/>
      <c r="D48" s="82" t="s">
        <v>56</v>
      </c>
      <c r="E48" s="60"/>
      <c r="F48" s="76">
        <v>0.08</v>
      </c>
      <c r="G48" s="77"/>
      <c r="H48" s="84"/>
      <c r="I48" s="76">
        <v>0.08</v>
      </c>
      <c r="J48" s="85"/>
      <c r="K48" s="84"/>
      <c r="L48" s="86"/>
      <c r="M48" s="87"/>
      <c r="N48" s="1">
        <v>0.08</v>
      </c>
    </row>
    <row r="49" spans="1:20" ht="12.75" hidden="1" x14ac:dyDescent="0.2">
      <c r="A49" s="1" t="s">
        <v>1</v>
      </c>
      <c r="B49" s="1" t="s">
        <v>60</v>
      </c>
      <c r="C49" s="18"/>
      <c r="D49" s="111" t="s">
        <v>59</v>
      </c>
      <c r="E49" s="111"/>
      <c r="F49" s="95"/>
      <c r="G49" s="96"/>
      <c r="H49" s="90">
        <v>141.08765289999999</v>
      </c>
      <c r="I49" s="97"/>
      <c r="J49" s="97"/>
      <c r="K49" s="90">
        <v>140.73452789999999</v>
      </c>
      <c r="L49" s="98">
        <v>-0.35312500000000568</v>
      </c>
      <c r="M49" s="99">
        <v>-2.5028767063712751E-3</v>
      </c>
    </row>
    <row r="50" spans="1:20" ht="13.5" hidden="1" thickBot="1" x14ac:dyDescent="0.25">
      <c r="A50" s="1" t="s">
        <v>1</v>
      </c>
      <c r="B50" s="1" t="s">
        <v>50</v>
      </c>
      <c r="C50" s="18"/>
      <c r="D50" s="67"/>
      <c r="E50" s="68"/>
      <c r="F50" s="100"/>
      <c r="G50" s="101"/>
      <c r="H50" s="102"/>
      <c r="I50" s="100"/>
      <c r="J50" s="70"/>
      <c r="K50" s="102"/>
      <c r="L50" s="103"/>
      <c r="M50" s="74"/>
    </row>
    <row r="51" spans="1:20" ht="12.75" hidden="1" x14ac:dyDescent="0.2">
      <c r="A51" s="1" t="s">
        <v>1</v>
      </c>
      <c r="B51" s="1" t="s">
        <v>52</v>
      </c>
      <c r="C51" s="18"/>
      <c r="D51" s="75" t="s">
        <v>61</v>
      </c>
      <c r="E51" s="60"/>
      <c r="F51" s="76"/>
      <c r="G51" s="77"/>
      <c r="H51" s="78">
        <v>124.85633</v>
      </c>
      <c r="I51" s="79"/>
      <c r="J51" s="79"/>
      <c r="K51" s="78">
        <v>124.54382999999999</v>
      </c>
      <c r="L51" s="80">
        <v>-0.31250000000001421</v>
      </c>
      <c r="M51" s="81">
        <v>-2.5028767063713488E-3</v>
      </c>
    </row>
    <row r="52" spans="1:20" ht="12.75" hidden="1" x14ac:dyDescent="0.2">
      <c r="A52" s="1" t="s">
        <v>1</v>
      </c>
      <c r="B52" s="1" t="s">
        <v>52</v>
      </c>
      <c r="C52" s="18"/>
      <c r="D52" s="82" t="s">
        <v>55</v>
      </c>
      <c r="E52" s="60"/>
      <c r="F52" s="76">
        <v>0.13</v>
      </c>
      <c r="G52" s="77"/>
      <c r="H52" s="84">
        <v>16.231322900000002</v>
      </c>
      <c r="I52" s="76">
        <v>0.13</v>
      </c>
      <c r="J52" s="85"/>
      <c r="K52" s="84">
        <v>16.1906979</v>
      </c>
      <c r="L52" s="86">
        <v>-4.0625000000002132E-2</v>
      </c>
      <c r="M52" s="87">
        <v>-2.5028767063713657E-3</v>
      </c>
      <c r="N52" s="1">
        <v>0.13</v>
      </c>
    </row>
    <row r="53" spans="1:20" ht="12.75" hidden="1" x14ac:dyDescent="0.2">
      <c r="A53" s="1" t="s">
        <v>1</v>
      </c>
      <c r="B53" s="1" t="s">
        <v>52</v>
      </c>
      <c r="C53" s="18"/>
      <c r="D53" s="82" t="s">
        <v>56</v>
      </c>
      <c r="E53" s="60"/>
      <c r="F53" s="76">
        <v>0.08</v>
      </c>
      <c r="G53" s="77"/>
      <c r="H53" s="84"/>
      <c r="I53" s="76">
        <v>0.08</v>
      </c>
      <c r="J53" s="85"/>
      <c r="K53" s="84"/>
      <c r="L53" s="86"/>
      <c r="M53" s="87"/>
      <c r="N53" s="1">
        <v>0.08</v>
      </c>
    </row>
    <row r="54" spans="1:20" ht="12.75" hidden="1" x14ac:dyDescent="0.2">
      <c r="A54" s="1" t="s">
        <v>1</v>
      </c>
      <c r="B54" s="1" t="s">
        <v>62</v>
      </c>
      <c r="C54" s="18"/>
      <c r="D54" s="111" t="s">
        <v>61</v>
      </c>
      <c r="E54" s="111"/>
      <c r="F54" s="95"/>
      <c r="G54" s="96"/>
      <c r="H54" s="90">
        <v>141.08765289999999</v>
      </c>
      <c r="I54" s="97"/>
      <c r="J54" s="97"/>
      <c r="K54" s="90">
        <v>140.73452789999999</v>
      </c>
      <c r="L54" s="98">
        <v>-0.35312500000000568</v>
      </c>
      <c r="M54" s="99">
        <v>-2.5028767063712751E-3</v>
      </c>
    </row>
    <row r="55" spans="1:20" ht="13.5" hidden="1" thickBot="1" x14ac:dyDescent="0.25">
      <c r="A55" s="1" t="s">
        <v>1</v>
      </c>
      <c r="B55" s="1" t="s">
        <v>52</v>
      </c>
      <c r="C55" s="18"/>
      <c r="D55" s="67"/>
      <c r="E55" s="68"/>
      <c r="F55" s="104"/>
      <c r="G55" s="105"/>
      <c r="H55" s="106"/>
      <c r="I55" s="104"/>
      <c r="J55" s="107"/>
      <c r="K55" s="106"/>
      <c r="L55" s="108"/>
      <c r="M55" s="109"/>
    </row>
    <row r="58" spans="1:20" ht="12.75" x14ac:dyDescent="0.2">
      <c r="C58" s="1"/>
      <c r="D58" s="2" t="s">
        <v>0</v>
      </c>
      <c r="E58" s="112" t="s">
        <v>63</v>
      </c>
      <c r="F58" s="112"/>
      <c r="G58" s="112"/>
      <c r="H58" s="112"/>
      <c r="I58" s="112"/>
      <c r="J58" s="112"/>
      <c r="K58" s="1" t="s">
        <v>2</v>
      </c>
      <c r="T58" s="1" t="s">
        <v>3</v>
      </c>
    </row>
    <row r="59" spans="1:20" ht="12.75" x14ac:dyDescent="0.2">
      <c r="C59" s="1"/>
      <c r="D59" s="2" t="s">
        <v>4</v>
      </c>
      <c r="E59" s="113" t="s">
        <v>5</v>
      </c>
      <c r="F59" s="113"/>
      <c r="G59" s="113"/>
      <c r="H59" s="3"/>
      <c r="I59" s="3"/>
    </row>
    <row r="60" spans="1:20" ht="15.75" x14ac:dyDescent="0.2">
      <c r="C60" s="1"/>
      <c r="D60" s="2" t="s">
        <v>6</v>
      </c>
      <c r="E60" s="4">
        <v>2000</v>
      </c>
      <c r="F60" s="5" t="s">
        <v>7</v>
      </c>
      <c r="G60" s="6"/>
      <c r="J60" s="7"/>
      <c r="K60" s="7"/>
      <c r="L60" s="7"/>
      <c r="M60" s="7"/>
    </row>
    <row r="61" spans="1:20" ht="15.75" x14ac:dyDescent="0.25">
      <c r="C61" s="1"/>
      <c r="D61" s="2" t="s">
        <v>8</v>
      </c>
      <c r="E61" s="4">
        <v>0</v>
      </c>
      <c r="F61" s="8" t="s">
        <v>9</v>
      </c>
      <c r="G61" s="9"/>
      <c r="H61" s="10"/>
      <c r="I61" s="10"/>
      <c r="J61" s="10"/>
    </row>
    <row r="62" spans="1:20" ht="12.75" x14ac:dyDescent="0.2">
      <c r="C62" s="1"/>
      <c r="D62" s="2" t="s">
        <v>10</v>
      </c>
      <c r="E62" s="11">
        <v>1.036</v>
      </c>
    </row>
    <row r="63" spans="1:20" ht="12.75" x14ac:dyDescent="0.2">
      <c r="C63" s="1"/>
      <c r="D63" s="2" t="s">
        <v>11</v>
      </c>
      <c r="E63" s="11">
        <v>1.036</v>
      </c>
    </row>
    <row r="64" spans="1:20" ht="12.75" x14ac:dyDescent="0.2">
      <c r="C64" s="1"/>
      <c r="D64" s="6"/>
    </row>
    <row r="65" spans="1:15" ht="12.75" x14ac:dyDescent="0.2">
      <c r="C65" s="1"/>
      <c r="D65" s="6"/>
      <c r="E65" s="12"/>
      <c r="F65" s="114" t="s">
        <v>12</v>
      </c>
      <c r="G65" s="115"/>
      <c r="H65" s="116"/>
      <c r="I65" s="114" t="s">
        <v>13</v>
      </c>
      <c r="J65" s="115"/>
      <c r="K65" s="116"/>
      <c r="L65" s="114" t="s">
        <v>14</v>
      </c>
      <c r="M65" s="116"/>
    </row>
    <row r="66" spans="1:15" x14ac:dyDescent="0.25">
      <c r="C66" s="1"/>
      <c r="D66" s="6"/>
      <c r="E66" s="117"/>
      <c r="F66" s="13" t="s">
        <v>15</v>
      </c>
      <c r="G66" s="13" t="s">
        <v>16</v>
      </c>
      <c r="H66" s="14" t="s">
        <v>17</v>
      </c>
      <c r="I66" s="13" t="s">
        <v>15</v>
      </c>
      <c r="J66" s="15" t="s">
        <v>16</v>
      </c>
      <c r="K66" s="14" t="s">
        <v>17</v>
      </c>
      <c r="L66" s="119" t="s">
        <v>18</v>
      </c>
      <c r="M66" s="121" t="s">
        <v>19</v>
      </c>
      <c r="N66" s="123" t="s">
        <v>69</v>
      </c>
      <c r="O66" s="123" t="s">
        <v>70</v>
      </c>
    </row>
    <row r="67" spans="1:15" x14ac:dyDescent="0.25">
      <c r="C67" s="1"/>
      <c r="D67" s="6"/>
      <c r="E67" s="118"/>
      <c r="F67" s="16" t="s">
        <v>20</v>
      </c>
      <c r="G67" s="16"/>
      <c r="H67" s="17" t="s">
        <v>20</v>
      </c>
      <c r="I67" s="16" t="s">
        <v>20</v>
      </c>
      <c r="J67" s="17"/>
      <c r="K67" s="17" t="s">
        <v>20</v>
      </c>
      <c r="L67" s="120"/>
      <c r="M67" s="122"/>
    </row>
    <row r="68" spans="1:15" ht="12.75" x14ac:dyDescent="0.2">
      <c r="A68" s="1" t="s">
        <v>63</v>
      </c>
      <c r="C68" s="18"/>
      <c r="D68" s="19" t="s">
        <v>21</v>
      </c>
      <c r="E68" s="20"/>
      <c r="F68" s="21">
        <v>43.99</v>
      </c>
      <c r="G68" s="22">
        <v>1</v>
      </c>
      <c r="H68" s="23">
        <f>G68*F68</f>
        <v>43.99</v>
      </c>
      <c r="I68" s="24">
        <v>44.52</v>
      </c>
      <c r="J68" s="25">
        <f>G68</f>
        <v>1</v>
      </c>
      <c r="K68" s="23">
        <f>J68*I68</f>
        <v>44.52</v>
      </c>
      <c r="L68" s="26">
        <f t="shared" ref="L68:L89" si="7">K68-H68</f>
        <v>0.53000000000000114</v>
      </c>
      <c r="M68" s="27">
        <f>IF(ISERROR(L68/H68), "", L68/H68)</f>
        <v>1.2048192771084362E-2</v>
      </c>
    </row>
    <row r="69" spans="1:15" ht="12.75" x14ac:dyDescent="0.2">
      <c r="A69" s="1" t="s">
        <v>63</v>
      </c>
      <c r="C69" s="18"/>
      <c r="D69" s="19" t="s">
        <v>22</v>
      </c>
      <c r="E69" s="20"/>
      <c r="F69" s="28">
        <v>1.2800000000000001E-2</v>
      </c>
      <c r="G69" s="22">
        <f>IF($E61&gt;0, $E61, $E60)</f>
        <v>2000</v>
      </c>
      <c r="H69" s="23">
        <f t="shared" ref="H69:H81" si="8">G69*F69</f>
        <v>25.6</v>
      </c>
      <c r="I69" s="29">
        <v>1.2999999999999999E-2</v>
      </c>
      <c r="J69" s="25">
        <f>IF($E61&gt;0, $E61, $E60)</f>
        <v>2000</v>
      </c>
      <c r="K69" s="23">
        <f>J69*I69</f>
        <v>26</v>
      </c>
      <c r="L69" s="26">
        <f t="shared" si="7"/>
        <v>0.39999999999999858</v>
      </c>
      <c r="M69" s="27">
        <f t="shared" ref="M69:M79" si="9">IF(ISERROR(L69/H69), "", L69/H69)</f>
        <v>1.5624999999999944E-2</v>
      </c>
    </row>
    <row r="70" spans="1:15" ht="12.75" hidden="1" x14ac:dyDescent="0.2">
      <c r="A70" s="1" t="s">
        <v>63</v>
      </c>
      <c r="C70" s="18"/>
      <c r="D70" s="19" t="s">
        <v>23</v>
      </c>
      <c r="E70" s="20"/>
      <c r="F70" s="28"/>
      <c r="G70" s="22">
        <f>IF($E61&gt;0, $E61, $E60)</f>
        <v>2000</v>
      </c>
      <c r="H70" s="23">
        <v>0</v>
      </c>
      <c r="I70" s="29"/>
      <c r="J70" s="25">
        <f>IF($E61&gt;0, $E61, $E60)</f>
        <v>2000</v>
      </c>
      <c r="K70" s="23">
        <v>0</v>
      </c>
      <c r="L70" s="26"/>
      <c r="M70" s="27"/>
    </row>
    <row r="71" spans="1:15" ht="12.75" hidden="1" x14ac:dyDescent="0.2">
      <c r="A71" s="1" t="s">
        <v>63</v>
      </c>
      <c r="C71" s="18"/>
      <c r="D71" s="19" t="s">
        <v>24</v>
      </c>
      <c r="E71" s="20"/>
      <c r="F71" s="28"/>
      <c r="G71" s="22">
        <f>IF($E61&gt;0, $E61, $E60)</f>
        <v>2000</v>
      </c>
      <c r="H71" s="23">
        <v>0</v>
      </c>
      <c r="I71" s="29"/>
      <c r="J71" s="22">
        <f>IF($E61&gt;0, $E61, $E60)</f>
        <v>2000</v>
      </c>
      <c r="K71" s="23">
        <v>0</v>
      </c>
      <c r="L71" s="26">
        <f>K71-H71</f>
        <v>0</v>
      </c>
      <c r="M71" s="27" t="str">
        <f>IF(ISERROR(L71/H71), "", L71/H71)</f>
        <v/>
      </c>
    </row>
    <row r="72" spans="1:15" ht="12.75" x14ac:dyDescent="0.2">
      <c r="A72" s="1" t="s">
        <v>63</v>
      </c>
      <c r="C72" s="18"/>
      <c r="D72" s="30" t="s">
        <v>25</v>
      </c>
      <c r="E72" s="20"/>
      <c r="F72" s="21">
        <v>1.7400000000000002</v>
      </c>
      <c r="G72" s="22">
        <v>1</v>
      </c>
      <c r="H72" s="23">
        <f t="shared" si="8"/>
        <v>1.7400000000000002</v>
      </c>
      <c r="I72" s="24">
        <f>+N72+O72</f>
        <v>1.7000000000000002</v>
      </c>
      <c r="J72" s="25">
        <f>G72</f>
        <v>1</v>
      </c>
      <c r="K72" s="23">
        <f t="shared" ref="K72:K79" si="10">J72*I72</f>
        <v>1.7000000000000002</v>
      </c>
      <c r="L72" s="26">
        <f t="shared" si="7"/>
        <v>-4.0000000000000036E-2</v>
      </c>
      <c r="M72" s="27">
        <f t="shared" si="9"/>
        <v>-2.2988505747126454E-2</v>
      </c>
      <c r="N72" s="1">
        <v>1.4900000000000002</v>
      </c>
      <c r="O72" s="31">
        <f>+ROUND('[47]ERZ ICM RR'!O18,2)</f>
        <v>0.21</v>
      </c>
    </row>
    <row r="73" spans="1:15" ht="12.75" x14ac:dyDescent="0.2">
      <c r="A73" s="1" t="s">
        <v>63</v>
      </c>
      <c r="C73" s="18"/>
      <c r="D73" s="19" t="s">
        <v>26</v>
      </c>
      <c r="E73" s="20"/>
      <c r="F73" s="28">
        <v>1E-3</v>
      </c>
      <c r="G73" s="22">
        <f>IF($E61&gt;0, $E61, $E60)</f>
        <v>2000</v>
      </c>
      <c r="H73" s="23">
        <f t="shared" si="8"/>
        <v>2</v>
      </c>
      <c r="I73" s="29">
        <f>+N73+O73</f>
        <v>1.4E-3</v>
      </c>
      <c r="J73" s="25">
        <f>IF($E61&gt;0, $E61, $E60)</f>
        <v>2000</v>
      </c>
      <c r="K73" s="23">
        <f t="shared" si="10"/>
        <v>2.8</v>
      </c>
      <c r="L73" s="26">
        <f t="shared" si="7"/>
        <v>0.79999999999999982</v>
      </c>
      <c r="M73" s="27">
        <f t="shared" si="9"/>
        <v>0.39999999999999991</v>
      </c>
      <c r="N73" s="1">
        <v>1.2999999999999999E-3</v>
      </c>
      <c r="O73" s="1">
        <f>+ROUND('[47]ERZ ICM RR'!P18,4)</f>
        <v>1E-4</v>
      </c>
    </row>
    <row r="74" spans="1:15" ht="12.75" x14ac:dyDescent="0.2">
      <c r="A74" s="1" t="s">
        <v>63</v>
      </c>
      <c r="B74" s="32" t="s">
        <v>27</v>
      </c>
      <c r="C74" s="18">
        <v>2</v>
      </c>
      <c r="D74" s="33" t="s">
        <v>28</v>
      </c>
      <c r="E74" s="34"/>
      <c r="F74" s="35"/>
      <c r="G74" s="36"/>
      <c r="H74" s="37">
        <f>SUM(H68:H73)</f>
        <v>73.33</v>
      </c>
      <c r="I74" s="38"/>
      <c r="J74" s="39"/>
      <c r="K74" s="37">
        <f>SUM(K68:K73)</f>
        <v>75.02000000000001</v>
      </c>
      <c r="L74" s="40">
        <f t="shared" si="7"/>
        <v>1.6900000000000119</v>
      </c>
      <c r="M74" s="41">
        <f>IF((H74)=0,"",(L74/H74))</f>
        <v>2.3046502113732607E-2</v>
      </c>
    </row>
    <row r="75" spans="1:15" ht="12.75" x14ac:dyDescent="0.2">
      <c r="A75" s="1" t="s">
        <v>63</v>
      </c>
      <c r="C75" s="18"/>
      <c r="D75" s="42" t="s">
        <v>29</v>
      </c>
      <c r="E75" s="20"/>
      <c r="F75" s="28">
        <f>IF((E60*12&gt;=150000), 0, IF(E59="RPP",(F91*0.65+F92*0.17+F93*0.18),IF(E59="Non-RPP (Retailer)",F94,F95)))</f>
        <v>8.1990000000000007E-2</v>
      </c>
      <c r="G75" s="43">
        <f>IF(F75=0, 0, $E60*E62-E60)</f>
        <v>72</v>
      </c>
      <c r="H75" s="23">
        <f>G75*F75</f>
        <v>5.9032800000000005</v>
      </c>
      <c r="I75" s="29">
        <f>IF((E60*12&gt;=150000), 0, IF(E59="RPP",(I91*0.65+I92*0.17+I93*0.18),IF(E59="Non-RPP (Retailer)",I94,I95)))</f>
        <v>8.1990000000000007E-2</v>
      </c>
      <c r="J75" s="43">
        <f>IF(I75=0, 0, E60*E63-E60)</f>
        <v>72</v>
      </c>
      <c r="K75" s="23">
        <f>J75*I75</f>
        <v>5.9032800000000005</v>
      </c>
      <c r="L75" s="26">
        <f>K75-H75</f>
        <v>0</v>
      </c>
      <c r="M75" s="27">
        <f>IF(ISERROR(L75/H75), "", L75/H75)</f>
        <v>0</v>
      </c>
    </row>
    <row r="76" spans="1:15" ht="25.5" x14ac:dyDescent="0.2">
      <c r="A76" s="1" t="s">
        <v>63</v>
      </c>
      <c r="C76" s="18"/>
      <c r="D76" s="42" t="s">
        <v>30</v>
      </c>
      <c r="E76" s="20"/>
      <c r="F76" s="28">
        <v>-6.9999999999999999E-4</v>
      </c>
      <c r="G76" s="44">
        <f>IF($E61&gt;0, $E61, $E60)</f>
        <v>2000</v>
      </c>
      <c r="H76" s="23">
        <f t="shared" si="8"/>
        <v>-1.4</v>
      </c>
      <c r="I76" s="29">
        <v>-1.1000000000000001E-3</v>
      </c>
      <c r="J76" s="44">
        <f>IF($E61&gt;0, $E61, $E60)</f>
        <v>2000</v>
      </c>
      <c r="K76" s="23">
        <f t="shared" si="10"/>
        <v>-2.2000000000000002</v>
      </c>
      <c r="L76" s="26">
        <f t="shared" si="7"/>
        <v>-0.80000000000000027</v>
      </c>
      <c r="M76" s="27">
        <f t="shared" si="9"/>
        <v>0.57142857142857162</v>
      </c>
    </row>
    <row r="77" spans="1:15" ht="12.75" x14ac:dyDescent="0.2">
      <c r="A77" s="1" t="s">
        <v>63</v>
      </c>
      <c r="C77" s="18"/>
      <c r="D77" s="42" t="s">
        <v>31</v>
      </c>
      <c r="E77" s="20"/>
      <c r="F77" s="28">
        <v>0</v>
      </c>
      <c r="G77" s="44">
        <f>IF($E61&gt;0, $E61, $E60)</f>
        <v>2000</v>
      </c>
      <c r="H77" s="23">
        <f>G77*F77</f>
        <v>0</v>
      </c>
      <c r="I77" s="29">
        <v>-5.0000000000000002E-5</v>
      </c>
      <c r="J77" s="44">
        <f>IF($E61&gt;0, $E61, $E60)</f>
        <v>2000</v>
      </c>
      <c r="K77" s="23">
        <f>J77*I77</f>
        <v>-0.1</v>
      </c>
      <c r="L77" s="26">
        <f t="shared" si="7"/>
        <v>-0.1</v>
      </c>
      <c r="M77" s="27" t="str">
        <f t="shared" si="9"/>
        <v/>
      </c>
    </row>
    <row r="78" spans="1:15" ht="12.75" x14ac:dyDescent="0.2">
      <c r="A78" s="1" t="s">
        <v>63</v>
      </c>
      <c r="C78" s="18"/>
      <c r="D78" s="42" t="s">
        <v>32</v>
      </c>
      <c r="E78" s="20"/>
      <c r="F78" s="28">
        <v>0</v>
      </c>
      <c r="G78" s="44">
        <f>E60</f>
        <v>2000</v>
      </c>
      <c r="H78" s="23">
        <f>G78*F78</f>
        <v>0</v>
      </c>
      <c r="I78" s="29">
        <v>0</v>
      </c>
      <c r="J78" s="44">
        <f>E60</f>
        <v>2000</v>
      </c>
      <c r="K78" s="23">
        <f t="shared" si="10"/>
        <v>0</v>
      </c>
      <c r="L78" s="26">
        <f t="shared" si="7"/>
        <v>0</v>
      </c>
      <c r="M78" s="27" t="str">
        <f t="shared" si="9"/>
        <v/>
      </c>
    </row>
    <row r="79" spans="1:15" ht="12.75" x14ac:dyDescent="0.2">
      <c r="A79" s="1" t="s">
        <v>63</v>
      </c>
      <c r="C79" s="18"/>
      <c r="D79" s="45" t="s">
        <v>33</v>
      </c>
      <c r="E79" s="20"/>
      <c r="F79" s="28">
        <v>2.0000000000000001E-4</v>
      </c>
      <c r="G79" s="44">
        <f>IF($E61&gt;0, $E61, $E60)</f>
        <v>2000</v>
      </c>
      <c r="H79" s="23">
        <f t="shared" si="8"/>
        <v>0.4</v>
      </c>
      <c r="I79" s="29">
        <v>2.0000000000000001E-4</v>
      </c>
      <c r="J79" s="44">
        <f>IF($E61&gt;0, $E61, $E60)</f>
        <v>2000</v>
      </c>
      <c r="K79" s="23">
        <f t="shared" si="10"/>
        <v>0.4</v>
      </c>
      <c r="L79" s="26">
        <f t="shared" si="7"/>
        <v>0</v>
      </c>
      <c r="M79" s="27">
        <f t="shared" si="9"/>
        <v>0</v>
      </c>
    </row>
    <row r="80" spans="1:15" ht="25.5" x14ac:dyDescent="0.2">
      <c r="A80" s="1" t="s">
        <v>63</v>
      </c>
      <c r="C80" s="18"/>
      <c r="D80" s="46" t="s">
        <v>34</v>
      </c>
      <c r="E80" s="20"/>
      <c r="F80" s="47">
        <v>0.56999999999999995</v>
      </c>
      <c r="G80" s="22">
        <v>1</v>
      </c>
      <c r="H80" s="23">
        <f>G80*F80</f>
        <v>0.56999999999999995</v>
      </c>
      <c r="I80" s="48">
        <v>0.56999999999999995</v>
      </c>
      <c r="J80" s="22">
        <v>1</v>
      </c>
      <c r="K80" s="23">
        <f>J80*I80</f>
        <v>0.56999999999999995</v>
      </c>
      <c r="L80" s="26">
        <f t="shared" si="7"/>
        <v>0</v>
      </c>
      <c r="M80" s="27">
        <f>IF(ISERROR(L80/H80), "", L80/H80)</f>
        <v>0</v>
      </c>
    </row>
    <row r="81" spans="1:13" ht="12.75" x14ac:dyDescent="0.2">
      <c r="A81" s="1" t="s">
        <v>63</v>
      </c>
      <c r="C81" s="18"/>
      <c r="D81" s="45" t="s">
        <v>35</v>
      </c>
      <c r="E81" s="20"/>
      <c r="F81" s="21">
        <v>0</v>
      </c>
      <c r="G81" s="22">
        <v>1</v>
      </c>
      <c r="H81" s="23">
        <f t="shared" si="8"/>
        <v>0</v>
      </c>
      <c r="I81" s="24">
        <v>0</v>
      </c>
      <c r="J81" s="22">
        <v>1</v>
      </c>
      <c r="K81" s="23">
        <f>J81*I81</f>
        <v>0</v>
      </c>
      <c r="L81" s="26">
        <f>K81-H81</f>
        <v>0</v>
      </c>
      <c r="M81" s="27" t="str">
        <f>IF(ISERROR(L81/H81), "", L81/H81)</f>
        <v/>
      </c>
    </row>
    <row r="82" spans="1:13" ht="12.75" x14ac:dyDescent="0.2">
      <c r="A82" s="1" t="s">
        <v>63</v>
      </c>
      <c r="C82" s="18"/>
      <c r="D82" s="45" t="s">
        <v>36</v>
      </c>
      <c r="E82" s="20"/>
      <c r="F82" s="28"/>
      <c r="G82" s="44">
        <f>IF($E61&gt;0, $E61, $E60)</f>
        <v>2000</v>
      </c>
      <c r="H82" s="23">
        <f>G82*F82</f>
        <v>0</v>
      </c>
      <c r="I82" s="29">
        <v>0</v>
      </c>
      <c r="J82" s="44">
        <f>IF($E61&gt;0, $E61, $E60)</f>
        <v>2000</v>
      </c>
      <c r="K82" s="23">
        <f>J82*I82</f>
        <v>0</v>
      </c>
      <c r="L82" s="26">
        <f t="shared" si="7"/>
        <v>0</v>
      </c>
      <c r="M82" s="27" t="str">
        <f>IF(ISERROR(L82/H82), "", L82/H82)</f>
        <v/>
      </c>
    </row>
    <row r="83" spans="1:13" ht="25.5" x14ac:dyDescent="0.2">
      <c r="A83" s="1" t="s">
        <v>63</v>
      </c>
      <c r="B83" s="6" t="s">
        <v>37</v>
      </c>
      <c r="C83" s="18">
        <v>2</v>
      </c>
      <c r="D83" s="49" t="s">
        <v>38</v>
      </c>
      <c r="E83" s="50"/>
      <c r="F83" s="51"/>
      <c r="G83" s="52"/>
      <c r="H83" s="53">
        <f>SUM(H74:H82)</f>
        <v>78.803279999999987</v>
      </c>
      <c r="I83" s="54"/>
      <c r="J83" s="55"/>
      <c r="K83" s="53">
        <f>SUM(K74:K82)</f>
        <v>79.593280000000007</v>
      </c>
      <c r="L83" s="40">
        <f t="shared" si="7"/>
        <v>0.79000000000002046</v>
      </c>
      <c r="M83" s="41">
        <f>IF((H83)=0,"",(L83/H83))</f>
        <v>1.002496342791849E-2</v>
      </c>
    </row>
    <row r="84" spans="1:13" ht="12.75" x14ac:dyDescent="0.2">
      <c r="A84" s="1" t="s">
        <v>63</v>
      </c>
      <c r="C84" s="18"/>
      <c r="D84" s="56" t="s">
        <v>39</v>
      </c>
      <c r="E84" s="20"/>
      <c r="F84" s="28">
        <v>7.1000000000000004E-3</v>
      </c>
      <c r="G84" s="43">
        <f>IF($E61&gt;0, $E61, $E60*$E62)</f>
        <v>2072</v>
      </c>
      <c r="H84" s="23">
        <f>G84*F84</f>
        <v>14.711200000000002</v>
      </c>
      <c r="I84" s="29">
        <v>7.1000000000000004E-3</v>
      </c>
      <c r="J84" s="43">
        <f>IF($E61&gt;0, $E61, $E60*$E63)</f>
        <v>2072</v>
      </c>
      <c r="K84" s="23">
        <f>J84*I84</f>
        <v>14.711200000000002</v>
      </c>
      <c r="L84" s="26">
        <f t="shared" si="7"/>
        <v>0</v>
      </c>
      <c r="M84" s="27">
        <f>IF(ISERROR(L84/H84), "", L84/H84)</f>
        <v>0</v>
      </c>
    </row>
    <row r="85" spans="1:13" ht="25.5" x14ac:dyDescent="0.2">
      <c r="A85" s="1" t="s">
        <v>63</v>
      </c>
      <c r="C85" s="18"/>
      <c r="D85" s="57" t="s">
        <v>40</v>
      </c>
      <c r="E85" s="20"/>
      <c r="F85" s="28">
        <v>6.4000000000000003E-3</v>
      </c>
      <c r="G85" s="43">
        <f>IF($E61&gt;0, $E61, $E60*$E62)</f>
        <v>2072</v>
      </c>
      <c r="H85" s="23">
        <f>G85*F85</f>
        <v>13.260800000000001</v>
      </c>
      <c r="I85" s="29">
        <v>6.4999999999999997E-3</v>
      </c>
      <c r="J85" s="43">
        <f>IF($E61&gt;0, $E61, $E60*$E63)</f>
        <v>2072</v>
      </c>
      <c r="K85" s="23">
        <f>J85*I85</f>
        <v>13.468</v>
      </c>
      <c r="L85" s="26">
        <f t="shared" si="7"/>
        <v>0.2071999999999985</v>
      </c>
      <c r="M85" s="27">
        <f>IF(ISERROR(L85/H85), "", L85/H85)</f>
        <v>1.5624999999999886E-2</v>
      </c>
    </row>
    <row r="86" spans="1:13" ht="25.5" x14ac:dyDescent="0.2">
      <c r="A86" s="1" t="s">
        <v>63</v>
      </c>
      <c r="B86" s="6" t="s">
        <v>41</v>
      </c>
      <c r="C86" s="18">
        <v>2</v>
      </c>
      <c r="D86" s="49" t="s">
        <v>42</v>
      </c>
      <c r="E86" s="34"/>
      <c r="F86" s="51"/>
      <c r="G86" s="52"/>
      <c r="H86" s="53">
        <f>SUM(H83:H85)</f>
        <v>106.77528</v>
      </c>
      <c r="I86" s="54"/>
      <c r="J86" s="39"/>
      <c r="K86" s="53">
        <f>SUM(K83:K85)</f>
        <v>107.77248000000002</v>
      </c>
      <c r="L86" s="40">
        <f t="shared" si="7"/>
        <v>0.99720000000002074</v>
      </c>
      <c r="M86" s="41">
        <f>IF((H86)=0,"",(L86/H86))</f>
        <v>9.3392403185458359E-3</v>
      </c>
    </row>
    <row r="87" spans="1:13" ht="25.5" x14ac:dyDescent="0.2">
      <c r="A87" s="1" t="s">
        <v>63</v>
      </c>
      <c r="C87" s="18"/>
      <c r="D87" s="58" t="s">
        <v>43</v>
      </c>
      <c r="E87" s="20"/>
      <c r="F87" s="28">
        <v>3.3999999999999998E-3</v>
      </c>
      <c r="G87" s="43">
        <f>E60*E62</f>
        <v>2072</v>
      </c>
      <c r="H87" s="59">
        <f t="shared" ref="H87:H93" si="11">G87*F87</f>
        <v>7.0447999999999995</v>
      </c>
      <c r="I87" s="29">
        <v>3.4000000000000002E-3</v>
      </c>
      <c r="J87" s="43">
        <f>E60*E63</f>
        <v>2072</v>
      </c>
      <c r="K87" s="59">
        <f t="shared" ref="K87:K93" si="12">J87*I87</f>
        <v>7.0448000000000004</v>
      </c>
      <c r="L87" s="26">
        <f t="shared" si="7"/>
        <v>0</v>
      </c>
      <c r="M87" s="27">
        <f t="shared" ref="M87:M95" si="13">IF(ISERROR(L87/H87), "", L87/H87)</f>
        <v>0</v>
      </c>
    </row>
    <row r="88" spans="1:13" ht="25.5" x14ac:dyDescent="0.2">
      <c r="A88" s="1" t="s">
        <v>63</v>
      </c>
      <c r="C88" s="18"/>
      <c r="D88" s="58" t="s">
        <v>44</v>
      </c>
      <c r="E88" s="20"/>
      <c r="F88" s="28">
        <v>5.0000000000000001E-4</v>
      </c>
      <c r="G88" s="43">
        <f>E60*E62</f>
        <v>2072</v>
      </c>
      <c r="H88" s="59">
        <f t="shared" si="11"/>
        <v>1.036</v>
      </c>
      <c r="I88" s="29">
        <v>5.0000000000000001E-4</v>
      </c>
      <c r="J88" s="43">
        <f>E60*E63</f>
        <v>2072</v>
      </c>
      <c r="K88" s="59">
        <f t="shared" si="12"/>
        <v>1.036</v>
      </c>
      <c r="L88" s="26">
        <f t="shared" si="7"/>
        <v>0</v>
      </c>
      <c r="M88" s="27">
        <f t="shared" si="13"/>
        <v>0</v>
      </c>
    </row>
    <row r="89" spans="1:13" ht="12.75" x14ac:dyDescent="0.2">
      <c r="A89" s="1" t="s">
        <v>63</v>
      </c>
      <c r="C89" s="18"/>
      <c r="D89" s="60" t="s">
        <v>45</v>
      </c>
      <c r="E89" s="20"/>
      <c r="F89" s="47">
        <v>0.25</v>
      </c>
      <c r="G89" s="22">
        <v>1</v>
      </c>
      <c r="H89" s="59">
        <f t="shared" si="11"/>
        <v>0.25</v>
      </c>
      <c r="I89" s="48">
        <v>0.25</v>
      </c>
      <c r="J89" s="25">
        <v>1</v>
      </c>
      <c r="K89" s="59">
        <f t="shared" si="12"/>
        <v>0.25</v>
      </c>
      <c r="L89" s="26">
        <f t="shared" si="7"/>
        <v>0</v>
      </c>
      <c r="M89" s="27">
        <f t="shared" si="13"/>
        <v>0</v>
      </c>
    </row>
    <row r="90" spans="1:13" ht="25.5" hidden="1" x14ac:dyDescent="0.2">
      <c r="A90" s="1" t="s">
        <v>63</v>
      </c>
      <c r="C90" s="18"/>
      <c r="D90" s="58" t="s">
        <v>46</v>
      </c>
      <c r="E90" s="20"/>
      <c r="F90" s="28"/>
      <c r="G90" s="43"/>
      <c r="H90" s="59"/>
      <c r="I90" s="29"/>
      <c r="J90" s="43"/>
      <c r="K90" s="59"/>
      <c r="L90" s="26"/>
      <c r="M90" s="27"/>
    </row>
    <row r="91" spans="1:13" ht="12.75" x14ac:dyDescent="0.2">
      <c r="A91" s="1" t="s">
        <v>63</v>
      </c>
      <c r="B91" s="6" t="s">
        <v>5</v>
      </c>
      <c r="C91" s="18"/>
      <c r="D91" s="61" t="s">
        <v>47</v>
      </c>
      <c r="E91" s="20"/>
      <c r="F91" s="62">
        <v>6.5000000000000002E-2</v>
      </c>
      <c r="G91" s="63">
        <f>IF(AND(E60*12&gt;=150000),0.65*E60*E62,0.65*E60)</f>
        <v>1300</v>
      </c>
      <c r="H91" s="59">
        <f t="shared" si="11"/>
        <v>84.5</v>
      </c>
      <c r="I91" s="64">
        <v>6.5000000000000002E-2</v>
      </c>
      <c r="J91" s="63">
        <f>IF(AND(E60*12&gt;=150000),0.65*E60*E63,0.65*E60)</f>
        <v>1300</v>
      </c>
      <c r="K91" s="59">
        <f t="shared" si="12"/>
        <v>84.5</v>
      </c>
      <c r="L91" s="26">
        <f>K91-H91</f>
        <v>0</v>
      </c>
      <c r="M91" s="27">
        <f t="shared" si="13"/>
        <v>0</v>
      </c>
    </row>
    <row r="92" spans="1:13" ht="12.75" x14ac:dyDescent="0.2">
      <c r="A92" s="1" t="s">
        <v>63</v>
      </c>
      <c r="B92" s="6" t="s">
        <v>5</v>
      </c>
      <c r="C92" s="18"/>
      <c r="D92" s="61" t="s">
        <v>48</v>
      </c>
      <c r="E92" s="20"/>
      <c r="F92" s="62">
        <v>9.4E-2</v>
      </c>
      <c r="G92" s="63">
        <f>IF(AND(E60*12&gt;=150000),0.17*E60*E62,0.17*E60)</f>
        <v>340</v>
      </c>
      <c r="H92" s="59">
        <f t="shared" si="11"/>
        <v>31.96</v>
      </c>
      <c r="I92" s="64">
        <v>9.4E-2</v>
      </c>
      <c r="J92" s="63">
        <f>IF(AND(E60*12&gt;=150000),0.17*E60*E63,0.17*E60)</f>
        <v>340</v>
      </c>
      <c r="K92" s="59">
        <f t="shared" si="12"/>
        <v>31.96</v>
      </c>
      <c r="L92" s="26">
        <f>K92-H92</f>
        <v>0</v>
      </c>
      <c r="M92" s="27">
        <f t="shared" si="13"/>
        <v>0</v>
      </c>
    </row>
    <row r="93" spans="1:13" ht="13.5" thickBot="1" x14ac:dyDescent="0.25">
      <c r="A93" s="1" t="s">
        <v>63</v>
      </c>
      <c r="B93" s="6" t="s">
        <v>5</v>
      </c>
      <c r="C93" s="18"/>
      <c r="D93" s="6" t="s">
        <v>49</v>
      </c>
      <c r="E93" s="20"/>
      <c r="F93" s="62">
        <v>0.13200000000000001</v>
      </c>
      <c r="G93" s="63">
        <f>IF(AND(E60*12&gt;=150000),0.18*E60*E62,0.18*E60)</f>
        <v>360</v>
      </c>
      <c r="H93" s="59">
        <f t="shared" si="11"/>
        <v>47.52</v>
      </c>
      <c r="I93" s="64">
        <v>0.13200000000000001</v>
      </c>
      <c r="J93" s="63">
        <f>IF(AND(E60*12&gt;=150000),0.18*E60*E63,0.18*E60)</f>
        <v>360</v>
      </c>
      <c r="K93" s="59">
        <f t="shared" si="12"/>
        <v>47.52</v>
      </c>
      <c r="L93" s="26">
        <f>K93-H93</f>
        <v>0</v>
      </c>
      <c r="M93" s="27">
        <f t="shared" si="13"/>
        <v>0</v>
      </c>
    </row>
    <row r="94" spans="1:13" ht="13.5" hidden="1" thickBot="1" x14ac:dyDescent="0.25">
      <c r="A94" s="1" t="s">
        <v>63</v>
      </c>
      <c r="B94" s="1" t="s">
        <v>50</v>
      </c>
      <c r="C94" s="18"/>
      <c r="D94" s="61" t="s">
        <v>51</v>
      </c>
      <c r="E94" s="20"/>
      <c r="F94" s="65">
        <v>0.1101</v>
      </c>
      <c r="G94" s="63">
        <f>IF(AND(E60*12&gt;=150000),E60*E62,E60)</f>
        <v>2000</v>
      </c>
      <c r="H94" s="59">
        <f>G94*F94</f>
        <v>220.20000000000002</v>
      </c>
      <c r="I94" s="66">
        <f>F94</f>
        <v>0.1101</v>
      </c>
      <c r="J94" s="63">
        <f>IF(AND(E60*12&gt;=150000),E60*E63,E60)</f>
        <v>2000</v>
      </c>
      <c r="K94" s="59">
        <f>J94*I94</f>
        <v>220.20000000000002</v>
      </c>
      <c r="L94" s="26">
        <f>K94-H94</f>
        <v>0</v>
      </c>
      <c r="M94" s="27">
        <f t="shared" si="13"/>
        <v>0</v>
      </c>
    </row>
    <row r="95" spans="1:13" ht="13.5" hidden="1" thickBot="1" x14ac:dyDescent="0.25">
      <c r="A95" s="1" t="s">
        <v>63</v>
      </c>
      <c r="B95" s="1" t="s">
        <v>52</v>
      </c>
      <c r="C95" s="18"/>
      <c r="D95" s="61" t="s">
        <v>53</v>
      </c>
      <c r="E95" s="20"/>
      <c r="F95" s="65">
        <v>0.1101</v>
      </c>
      <c r="G95" s="63">
        <f>IF(AND(E60*12&gt;=150000),E60*E62,E60)</f>
        <v>2000</v>
      </c>
      <c r="H95" s="59">
        <f>G95*F95</f>
        <v>220.20000000000002</v>
      </c>
      <c r="I95" s="66">
        <f>F95</f>
        <v>0.1101</v>
      </c>
      <c r="J95" s="63">
        <f>IF(AND(E60*12&gt;=150000),E60*E63,E60)</f>
        <v>2000</v>
      </c>
      <c r="K95" s="59">
        <f>J95*I95</f>
        <v>220.20000000000002</v>
      </c>
      <c r="L95" s="26">
        <f>K95-H95</f>
        <v>0</v>
      </c>
      <c r="M95" s="27">
        <f t="shared" si="13"/>
        <v>0</v>
      </c>
    </row>
    <row r="96" spans="1:13" ht="13.5" thickBot="1" x14ac:dyDescent="0.25">
      <c r="A96" s="1" t="s">
        <v>63</v>
      </c>
      <c r="B96" s="6"/>
      <c r="C96" s="18"/>
      <c r="D96" s="67"/>
      <c r="E96" s="68"/>
      <c r="F96" s="69"/>
      <c r="G96" s="70"/>
      <c r="H96" s="71"/>
      <c r="I96" s="69"/>
      <c r="J96" s="72"/>
      <c r="K96" s="71"/>
      <c r="L96" s="73"/>
      <c r="M96" s="74"/>
    </row>
    <row r="97" spans="1:14" ht="12.75" x14ac:dyDescent="0.2">
      <c r="A97" s="1" t="s">
        <v>63</v>
      </c>
      <c r="B97" s="6" t="s">
        <v>5</v>
      </c>
      <c r="C97" s="18"/>
      <c r="D97" s="75" t="s">
        <v>54</v>
      </c>
      <c r="E97" s="60"/>
      <c r="F97" s="76"/>
      <c r="G97" s="77"/>
      <c r="H97" s="78">
        <f>SUM(H87:H93,H86)</f>
        <v>279.08607999999998</v>
      </c>
      <c r="I97" s="79"/>
      <c r="J97" s="79"/>
      <c r="K97" s="78">
        <f>SUM(K87:K93,K86)</f>
        <v>280.08328</v>
      </c>
      <c r="L97" s="80">
        <f>K97-H97</f>
        <v>0.99720000000002074</v>
      </c>
      <c r="M97" s="81">
        <f>IF((H97)=0,"",(L97/H97))</f>
        <v>3.5730911409125846E-3</v>
      </c>
    </row>
    <row r="98" spans="1:14" ht="12.75" x14ac:dyDescent="0.2">
      <c r="A98" s="1" t="s">
        <v>63</v>
      </c>
      <c r="B98" s="6" t="s">
        <v>5</v>
      </c>
      <c r="C98" s="18"/>
      <c r="D98" s="82" t="s">
        <v>55</v>
      </c>
      <c r="E98" s="60"/>
      <c r="F98" s="76">
        <v>0.13</v>
      </c>
      <c r="G98" s="83"/>
      <c r="H98" s="84">
        <f>H97*F98</f>
        <v>36.2811904</v>
      </c>
      <c r="I98" s="85">
        <v>0.13</v>
      </c>
      <c r="J98" s="22"/>
      <c r="K98" s="84">
        <f>K97*I98</f>
        <v>36.410826400000005</v>
      </c>
      <c r="L98" s="86">
        <f>K98-H98</f>
        <v>0.12963600000000497</v>
      </c>
      <c r="M98" s="87">
        <f>IF((H98)=0,"",(L98/H98))</f>
        <v>3.573091140912647E-3</v>
      </c>
    </row>
    <row r="99" spans="1:14" ht="12.75" x14ac:dyDescent="0.2">
      <c r="A99" s="1" t="s">
        <v>63</v>
      </c>
      <c r="B99" s="6" t="s">
        <v>5</v>
      </c>
      <c r="C99" s="18"/>
      <c r="D99" s="82" t="s">
        <v>56</v>
      </c>
      <c r="E99" s="60"/>
      <c r="F99" s="76">
        <v>0.08</v>
      </c>
      <c r="G99" s="83"/>
      <c r="H99" s="84">
        <f>H97*-F99</f>
        <v>-22.326886399999999</v>
      </c>
      <c r="I99" s="76">
        <v>0.08</v>
      </c>
      <c r="J99" s="22"/>
      <c r="K99" s="84">
        <f>K97*-I99</f>
        <v>-22.406662400000002</v>
      </c>
      <c r="L99" s="86">
        <f>K99-H99</f>
        <v>-7.9776000000002512E-2</v>
      </c>
      <c r="M99" s="87"/>
    </row>
    <row r="100" spans="1:14" ht="13.5" thickBot="1" x14ac:dyDescent="0.25">
      <c r="A100" s="1" t="s">
        <v>63</v>
      </c>
      <c r="B100" s="6" t="s">
        <v>57</v>
      </c>
      <c r="C100" s="18">
        <v>2</v>
      </c>
      <c r="D100" s="111" t="s">
        <v>58</v>
      </c>
      <c r="E100" s="111"/>
      <c r="F100" s="88"/>
      <c r="G100" s="89"/>
      <c r="H100" s="90">
        <f>H97+H98+H99</f>
        <v>293.04038400000002</v>
      </c>
      <c r="I100" s="91"/>
      <c r="J100" s="91"/>
      <c r="K100" s="92">
        <f>K97+K98+K99</f>
        <v>294.087444</v>
      </c>
      <c r="L100" s="93">
        <f>K100-H100</f>
        <v>1.0470599999999877</v>
      </c>
      <c r="M100" s="94">
        <f>IF((H100)=0,"",(L100/H100))</f>
        <v>3.5730911409124675E-3</v>
      </c>
    </row>
    <row r="101" spans="1:14" ht="13.5" thickBot="1" x14ac:dyDescent="0.25">
      <c r="A101" s="1" t="s">
        <v>63</v>
      </c>
      <c r="B101" s="1" t="s">
        <v>5</v>
      </c>
      <c r="C101" s="18"/>
      <c r="D101" s="67"/>
      <c r="E101" s="68"/>
      <c r="F101" s="69"/>
      <c r="G101" s="70"/>
      <c r="H101" s="71"/>
      <c r="I101" s="69"/>
      <c r="J101" s="72"/>
      <c r="K101" s="71"/>
      <c r="L101" s="73"/>
      <c r="M101" s="74"/>
    </row>
    <row r="102" spans="1:14" ht="12.75" hidden="1" x14ac:dyDescent="0.2">
      <c r="A102" s="1" t="s">
        <v>63</v>
      </c>
      <c r="B102" s="1" t="s">
        <v>50</v>
      </c>
      <c r="C102" s="18"/>
      <c r="D102" s="75" t="s">
        <v>59</v>
      </c>
      <c r="E102" s="60"/>
      <c r="F102" s="76"/>
      <c r="G102" s="77"/>
      <c r="H102" s="78">
        <v>335.72048000000001</v>
      </c>
      <c r="I102" s="79"/>
      <c r="J102" s="79"/>
      <c r="K102" s="78">
        <v>335.89328</v>
      </c>
      <c r="L102" s="80">
        <v>0.17279999999999518</v>
      </c>
      <c r="M102" s="81">
        <v>5.1471390723614827E-4</v>
      </c>
    </row>
    <row r="103" spans="1:14" ht="15" hidden="1" x14ac:dyDescent="0.25">
      <c r="A103"/>
      <c r="B103" s="1" t="s">
        <v>50</v>
      </c>
      <c r="C103" s="18"/>
      <c r="D103" s="82" t="s">
        <v>55</v>
      </c>
      <c r="E103" s="60"/>
      <c r="F103" s="76">
        <v>0.13</v>
      </c>
      <c r="G103" s="77"/>
      <c r="H103" s="84">
        <v>43.643662400000004</v>
      </c>
      <c r="I103" s="76">
        <v>0.13</v>
      </c>
      <c r="J103" s="85"/>
      <c r="K103" s="84">
        <v>43.666126400000003</v>
      </c>
      <c r="L103" s="86">
        <v>2.2463999999999373E-2</v>
      </c>
      <c r="M103" s="87">
        <v>5.1471390723614827E-4</v>
      </c>
      <c r="N103" s="1">
        <v>0.13</v>
      </c>
    </row>
    <row r="104" spans="1:14" ht="12.75" hidden="1" x14ac:dyDescent="0.2">
      <c r="A104" s="1" t="s">
        <v>63</v>
      </c>
      <c r="B104" s="1" t="s">
        <v>50</v>
      </c>
      <c r="C104" s="18"/>
      <c r="D104" s="82" t="s">
        <v>56</v>
      </c>
      <c r="E104" s="60"/>
      <c r="F104" s="76">
        <v>0.08</v>
      </c>
      <c r="G104" s="77"/>
      <c r="H104" s="84"/>
      <c r="I104" s="76">
        <v>0.08</v>
      </c>
      <c r="J104" s="85"/>
      <c r="K104" s="84"/>
      <c r="L104" s="86"/>
      <c r="M104" s="87"/>
      <c r="N104" s="1">
        <v>0.08</v>
      </c>
    </row>
    <row r="105" spans="1:14" ht="12.75" hidden="1" x14ac:dyDescent="0.2">
      <c r="A105" s="1" t="s">
        <v>63</v>
      </c>
      <c r="B105" s="1" t="s">
        <v>60</v>
      </c>
      <c r="C105" s="18"/>
      <c r="D105" s="111" t="s">
        <v>59</v>
      </c>
      <c r="E105" s="111"/>
      <c r="F105" s="95"/>
      <c r="G105" s="96"/>
      <c r="H105" s="90">
        <v>379.36414239999999</v>
      </c>
      <c r="I105" s="97"/>
      <c r="J105" s="97"/>
      <c r="K105" s="90">
        <v>379.5594064</v>
      </c>
      <c r="L105" s="98">
        <v>0.19526400000000876</v>
      </c>
      <c r="M105" s="99">
        <v>5.1471390723618578E-4</v>
      </c>
    </row>
    <row r="106" spans="1:14" ht="13.5" hidden="1" thickBot="1" x14ac:dyDescent="0.25">
      <c r="A106" s="1" t="s">
        <v>63</v>
      </c>
      <c r="B106" s="1" t="s">
        <v>50</v>
      </c>
      <c r="C106" s="18"/>
      <c r="D106" s="67"/>
      <c r="E106" s="68"/>
      <c r="F106" s="100"/>
      <c r="G106" s="101"/>
      <c r="H106" s="102"/>
      <c r="I106" s="100"/>
      <c r="J106" s="70"/>
      <c r="K106" s="102"/>
      <c r="L106" s="103"/>
      <c r="M106" s="74"/>
    </row>
    <row r="107" spans="1:14" ht="12.75" hidden="1" x14ac:dyDescent="0.2">
      <c r="A107" s="1" t="s">
        <v>63</v>
      </c>
      <c r="B107" s="1" t="s">
        <v>52</v>
      </c>
      <c r="C107" s="18"/>
      <c r="D107" s="75" t="s">
        <v>61</v>
      </c>
      <c r="E107" s="60"/>
      <c r="F107" s="76"/>
      <c r="G107" s="77"/>
      <c r="H107" s="78">
        <v>335.72048000000001</v>
      </c>
      <c r="I107" s="79"/>
      <c r="J107" s="79"/>
      <c r="K107" s="78">
        <v>335.89328</v>
      </c>
      <c r="L107" s="80">
        <v>0.17279999999999518</v>
      </c>
      <c r="M107" s="81">
        <v>5.1471390723614827E-4</v>
      </c>
    </row>
    <row r="108" spans="1:14" ht="12.75" hidden="1" x14ac:dyDescent="0.2">
      <c r="A108" s="1" t="s">
        <v>63</v>
      </c>
      <c r="B108" s="1" t="s">
        <v>52</v>
      </c>
      <c r="C108" s="18"/>
      <c r="D108" s="82" t="s">
        <v>55</v>
      </c>
      <c r="E108" s="60"/>
      <c r="F108" s="76">
        <v>0.13</v>
      </c>
      <c r="G108" s="77"/>
      <c r="H108" s="84">
        <v>43.643662400000004</v>
      </c>
      <c r="I108" s="76">
        <v>0.13</v>
      </c>
      <c r="J108" s="85"/>
      <c r="K108" s="84">
        <v>43.666126400000003</v>
      </c>
      <c r="L108" s="86">
        <v>2.2463999999999373E-2</v>
      </c>
      <c r="M108" s="87">
        <v>5.1471390723614827E-4</v>
      </c>
      <c r="N108" s="1">
        <v>0.13</v>
      </c>
    </row>
    <row r="109" spans="1:14" ht="12.75" hidden="1" x14ac:dyDescent="0.2">
      <c r="A109" s="1" t="s">
        <v>63</v>
      </c>
      <c r="B109" s="1" t="s">
        <v>52</v>
      </c>
      <c r="C109" s="18"/>
      <c r="D109" s="82" t="s">
        <v>56</v>
      </c>
      <c r="E109" s="60"/>
      <c r="F109" s="76">
        <v>0.08</v>
      </c>
      <c r="G109" s="77"/>
      <c r="H109" s="84"/>
      <c r="I109" s="76">
        <v>0.08</v>
      </c>
      <c r="J109" s="85"/>
      <c r="K109" s="84"/>
      <c r="L109" s="86"/>
      <c r="M109" s="87"/>
      <c r="N109" s="1">
        <v>0.08</v>
      </c>
    </row>
    <row r="110" spans="1:14" ht="12.75" hidden="1" x14ac:dyDescent="0.2">
      <c r="A110" s="1" t="s">
        <v>63</v>
      </c>
      <c r="B110" s="1" t="s">
        <v>62</v>
      </c>
      <c r="C110" s="18"/>
      <c r="D110" s="111" t="s">
        <v>61</v>
      </c>
      <c r="E110" s="111"/>
      <c r="F110" s="95"/>
      <c r="G110" s="96"/>
      <c r="H110" s="90">
        <v>379.36414239999999</v>
      </c>
      <c r="I110" s="97"/>
      <c r="J110" s="97"/>
      <c r="K110" s="90">
        <v>379.5594064</v>
      </c>
      <c r="L110" s="98">
        <v>0.19526400000000876</v>
      </c>
      <c r="M110" s="99">
        <v>5.1471390723618578E-4</v>
      </c>
    </row>
    <row r="111" spans="1:14" ht="13.5" hidden="1" thickBot="1" x14ac:dyDescent="0.25">
      <c r="A111" s="1" t="s">
        <v>63</v>
      </c>
      <c r="B111" s="1" t="s">
        <v>52</v>
      </c>
      <c r="C111" s="18"/>
      <c r="D111" s="67"/>
      <c r="E111" s="68"/>
      <c r="F111" s="104"/>
      <c r="G111" s="105"/>
      <c r="H111" s="106"/>
      <c r="I111" s="104"/>
      <c r="J111" s="107"/>
      <c r="K111" s="106"/>
      <c r="L111" s="108"/>
      <c r="M111" s="109"/>
    </row>
    <row r="114" spans="1:20" ht="12.75" x14ac:dyDescent="0.2">
      <c r="C114" s="1"/>
      <c r="D114" s="2" t="s">
        <v>0</v>
      </c>
      <c r="E114" s="112" t="s">
        <v>64</v>
      </c>
      <c r="F114" s="112"/>
      <c r="G114" s="112"/>
      <c r="H114" s="112"/>
      <c r="I114" s="112"/>
      <c r="J114" s="112"/>
      <c r="K114" s="1" t="s">
        <v>2</v>
      </c>
      <c r="T114" s="1" t="s">
        <v>3</v>
      </c>
    </row>
    <row r="115" spans="1:20" ht="12.75" x14ac:dyDescent="0.2">
      <c r="C115" s="1"/>
      <c r="D115" s="2" t="s">
        <v>4</v>
      </c>
      <c r="E115" s="113" t="s">
        <v>52</v>
      </c>
      <c r="F115" s="113"/>
      <c r="G115" s="113"/>
      <c r="H115" s="3"/>
      <c r="I115" s="3"/>
    </row>
    <row r="116" spans="1:20" ht="15.75" x14ac:dyDescent="0.2">
      <c r="C116" s="1"/>
      <c r="D116" s="2" t="s">
        <v>6</v>
      </c>
      <c r="E116" s="4">
        <v>100000</v>
      </c>
      <c r="F116" s="5" t="s">
        <v>7</v>
      </c>
      <c r="G116" s="6"/>
      <c r="J116" s="7"/>
      <c r="K116" s="7"/>
      <c r="L116" s="7"/>
      <c r="M116" s="7"/>
    </row>
    <row r="117" spans="1:20" ht="15.75" x14ac:dyDescent="0.25">
      <c r="C117" s="1"/>
      <c r="D117" s="2" t="s">
        <v>8</v>
      </c>
      <c r="E117" s="4">
        <v>230</v>
      </c>
      <c r="F117" s="8" t="s">
        <v>9</v>
      </c>
      <c r="G117" s="9"/>
      <c r="H117" s="10"/>
      <c r="I117" s="10"/>
      <c r="J117" s="10"/>
    </row>
    <row r="118" spans="1:20" ht="12.75" x14ac:dyDescent="0.2">
      <c r="C118" s="1"/>
      <c r="D118" s="2" t="s">
        <v>10</v>
      </c>
      <c r="E118" s="11">
        <v>1.036</v>
      </c>
    </row>
    <row r="119" spans="1:20" ht="12.75" x14ac:dyDescent="0.2">
      <c r="C119" s="1"/>
      <c r="D119" s="2" t="s">
        <v>11</v>
      </c>
      <c r="E119" s="11">
        <v>1.036</v>
      </c>
    </row>
    <row r="120" spans="1:20" ht="12.75" x14ac:dyDescent="0.2">
      <c r="C120" s="1"/>
      <c r="D120" s="6"/>
    </row>
    <row r="121" spans="1:20" ht="12.75" x14ac:dyDescent="0.2">
      <c r="C121" s="1"/>
      <c r="D121" s="6"/>
      <c r="E121" s="12"/>
      <c r="F121" s="114" t="s">
        <v>12</v>
      </c>
      <c r="G121" s="115"/>
      <c r="H121" s="116"/>
      <c r="I121" s="114" t="s">
        <v>13</v>
      </c>
      <c r="J121" s="115"/>
      <c r="K121" s="116"/>
      <c r="L121" s="114" t="s">
        <v>14</v>
      </c>
      <c r="M121" s="116"/>
    </row>
    <row r="122" spans="1:20" x14ac:dyDescent="0.25">
      <c r="C122" s="1"/>
      <c r="D122" s="6"/>
      <c r="E122" s="117"/>
      <c r="F122" s="13" t="s">
        <v>15</v>
      </c>
      <c r="G122" s="13" t="s">
        <v>16</v>
      </c>
      <c r="H122" s="14" t="s">
        <v>17</v>
      </c>
      <c r="I122" s="13" t="s">
        <v>15</v>
      </c>
      <c r="J122" s="15" t="s">
        <v>16</v>
      </c>
      <c r="K122" s="14" t="s">
        <v>17</v>
      </c>
      <c r="L122" s="119" t="s">
        <v>18</v>
      </c>
      <c r="M122" s="121" t="s">
        <v>19</v>
      </c>
      <c r="N122" s="123" t="s">
        <v>69</v>
      </c>
      <c r="O122" s="123" t="s">
        <v>70</v>
      </c>
    </row>
    <row r="123" spans="1:20" x14ac:dyDescent="0.25">
      <c r="C123" s="1"/>
      <c r="D123" s="6"/>
      <c r="E123" s="118"/>
      <c r="F123" s="16" t="s">
        <v>20</v>
      </c>
      <c r="G123" s="16"/>
      <c r="H123" s="17" t="s">
        <v>20</v>
      </c>
      <c r="I123" s="16" t="s">
        <v>20</v>
      </c>
      <c r="J123" s="17"/>
      <c r="K123" s="17" t="s">
        <v>20</v>
      </c>
      <c r="L123" s="120"/>
      <c r="M123" s="122"/>
    </row>
    <row r="124" spans="1:20" ht="12.75" x14ac:dyDescent="0.2">
      <c r="A124" s="1" t="s">
        <v>64</v>
      </c>
      <c r="C124" s="18"/>
      <c r="D124" s="19" t="s">
        <v>21</v>
      </c>
      <c r="E124" s="20"/>
      <c r="F124" s="21">
        <v>77.48</v>
      </c>
      <c r="G124" s="22">
        <v>1</v>
      </c>
      <c r="H124" s="23">
        <f>G124*F124</f>
        <v>77.48</v>
      </c>
      <c r="I124" s="24">
        <v>78.41</v>
      </c>
      <c r="J124" s="25">
        <f>G124</f>
        <v>1</v>
      </c>
      <c r="K124" s="23">
        <f>J124*I124</f>
        <v>78.41</v>
      </c>
      <c r="L124" s="26">
        <f t="shared" ref="L124:L145" si="14">K124-H124</f>
        <v>0.92999999999999261</v>
      </c>
      <c r="M124" s="27">
        <f>IF(ISERROR(L124/H124), "", L124/H124)</f>
        <v>1.2003097573567276E-2</v>
      </c>
    </row>
    <row r="125" spans="1:20" ht="12.75" x14ac:dyDescent="0.2">
      <c r="A125" s="1" t="s">
        <v>64</v>
      </c>
      <c r="C125" s="18"/>
      <c r="D125" s="19" t="s">
        <v>22</v>
      </c>
      <c r="E125" s="20"/>
      <c r="F125" s="28">
        <v>4.6628999999999996</v>
      </c>
      <c r="G125" s="22">
        <f>IF($E117&gt;0, $E117, $E116)</f>
        <v>230</v>
      </c>
      <c r="H125" s="23">
        <f t="shared" ref="H125:H137" si="15">G125*F125</f>
        <v>1072.4669999999999</v>
      </c>
      <c r="I125" s="29">
        <v>4.7188999999999997</v>
      </c>
      <c r="J125" s="25">
        <f>IF($E117&gt;0, $E117, $E116)</f>
        <v>230</v>
      </c>
      <c r="K125" s="23">
        <f>J125*I125</f>
        <v>1085.347</v>
      </c>
      <c r="L125" s="26">
        <f t="shared" si="14"/>
        <v>12.880000000000109</v>
      </c>
      <c r="M125" s="27">
        <f t="shared" ref="M125:M135" si="16">IF(ISERROR(L125/H125), "", L125/H125)</f>
        <v>1.2009693538356061E-2</v>
      </c>
    </row>
    <row r="126" spans="1:20" ht="12.75" hidden="1" x14ac:dyDescent="0.2">
      <c r="A126" s="1" t="s">
        <v>64</v>
      </c>
      <c r="C126" s="18"/>
      <c r="D126" s="19" t="s">
        <v>23</v>
      </c>
      <c r="E126" s="20"/>
      <c r="F126" s="28"/>
      <c r="G126" s="22">
        <f>IF($E117&gt;0, $E117, $E116)</f>
        <v>230</v>
      </c>
      <c r="H126" s="23">
        <v>0</v>
      </c>
      <c r="I126" s="29"/>
      <c r="J126" s="25">
        <f>IF($E117&gt;0, $E117, $E116)</f>
        <v>230</v>
      </c>
      <c r="K126" s="23">
        <v>0</v>
      </c>
      <c r="L126" s="26"/>
      <c r="M126" s="27"/>
    </row>
    <row r="127" spans="1:20" ht="12.75" hidden="1" x14ac:dyDescent="0.2">
      <c r="A127" s="1" t="s">
        <v>64</v>
      </c>
      <c r="C127" s="18"/>
      <c r="D127" s="19" t="s">
        <v>24</v>
      </c>
      <c r="E127" s="20"/>
      <c r="F127" s="28"/>
      <c r="G127" s="22">
        <f>IF($E117&gt;0, $E117, $E116)</f>
        <v>230</v>
      </c>
      <c r="H127" s="23">
        <v>0</v>
      </c>
      <c r="I127" s="29"/>
      <c r="J127" s="22">
        <f>IF($E117&gt;0, $E117, $E116)</f>
        <v>230</v>
      </c>
      <c r="K127" s="23">
        <v>0</v>
      </c>
      <c r="L127" s="26">
        <f>K127-H127</f>
        <v>0</v>
      </c>
      <c r="M127" s="27" t="str">
        <f>IF(ISERROR(L127/H127), "", L127/H127)</f>
        <v/>
      </c>
    </row>
    <row r="128" spans="1:20" ht="12.75" x14ac:dyDescent="0.2">
      <c r="A128" s="1" t="s">
        <v>64</v>
      </c>
      <c r="C128" s="18"/>
      <c r="D128" s="30" t="s">
        <v>25</v>
      </c>
      <c r="E128" s="20"/>
      <c r="F128" s="21">
        <v>5.2799999999999994</v>
      </c>
      <c r="G128" s="22">
        <v>1</v>
      </c>
      <c r="H128" s="23">
        <f t="shared" si="15"/>
        <v>5.2799999999999994</v>
      </c>
      <c r="I128" s="24">
        <f>+N128+O128</f>
        <v>3.5699999999999994</v>
      </c>
      <c r="J128" s="25">
        <f>G128</f>
        <v>1</v>
      </c>
      <c r="K128" s="23">
        <f t="shared" ref="K128:K135" si="17">J128*I128</f>
        <v>3.5699999999999994</v>
      </c>
      <c r="L128" s="26">
        <f t="shared" si="14"/>
        <v>-1.71</v>
      </c>
      <c r="M128" s="27">
        <f t="shared" si="16"/>
        <v>-0.32386363636363641</v>
      </c>
      <c r="N128" s="1">
        <v>3.1899999999999995</v>
      </c>
      <c r="O128" s="31">
        <f>+ROUND('[47]ERZ ICM RR'!O19,2)</f>
        <v>0.38</v>
      </c>
    </row>
    <row r="129" spans="1:15" ht="12.75" x14ac:dyDescent="0.2">
      <c r="A129" s="1" t="s">
        <v>64</v>
      </c>
      <c r="C129" s="18"/>
      <c r="D129" s="19" t="s">
        <v>26</v>
      </c>
      <c r="E129" s="20"/>
      <c r="F129" s="28">
        <v>0.60560000000000003</v>
      </c>
      <c r="G129" s="22">
        <f>IF($E117&gt;0, $E117, $E116)</f>
        <v>230</v>
      </c>
      <c r="H129" s="23">
        <f t="shared" si="15"/>
        <v>139.28800000000001</v>
      </c>
      <c r="I129" s="29">
        <f>+N129+O129</f>
        <v>0.85719999999999996</v>
      </c>
      <c r="J129" s="25">
        <f>IF($E117&gt;0, $E117, $E116)</f>
        <v>230</v>
      </c>
      <c r="K129" s="23">
        <f t="shared" si="17"/>
        <v>197.15599999999998</v>
      </c>
      <c r="L129" s="26">
        <f t="shared" si="14"/>
        <v>57.867999999999967</v>
      </c>
      <c r="M129" s="27">
        <f t="shared" si="16"/>
        <v>0.41545574636723881</v>
      </c>
      <c r="N129" s="1">
        <v>0.83460000000000001</v>
      </c>
      <c r="O129" s="1">
        <f>+ROUND('[47]ERZ ICM RR'!Q19,4)</f>
        <v>2.2599999999999999E-2</v>
      </c>
    </row>
    <row r="130" spans="1:15" ht="12.75" x14ac:dyDescent="0.2">
      <c r="A130" s="1" t="s">
        <v>64</v>
      </c>
      <c r="B130" s="32" t="s">
        <v>27</v>
      </c>
      <c r="C130" s="18">
        <v>3</v>
      </c>
      <c r="D130" s="33" t="s">
        <v>28</v>
      </c>
      <c r="E130" s="34"/>
      <c r="F130" s="35"/>
      <c r="G130" s="36"/>
      <c r="H130" s="37">
        <f>SUM(H124:H129)</f>
        <v>1294.5149999999999</v>
      </c>
      <c r="I130" s="38"/>
      <c r="J130" s="39"/>
      <c r="K130" s="37">
        <f>SUM(K124:K129)</f>
        <v>1364.4829999999999</v>
      </c>
      <c r="L130" s="40">
        <f t="shared" si="14"/>
        <v>69.968000000000075</v>
      </c>
      <c r="M130" s="41">
        <f>IF((H130)=0,"",(L130/H130))</f>
        <v>5.4049586138438008E-2</v>
      </c>
    </row>
    <row r="131" spans="1:15" ht="12.75" x14ac:dyDescent="0.2">
      <c r="A131" s="1" t="s">
        <v>64</v>
      </c>
      <c r="C131" s="18"/>
      <c r="D131" s="42" t="s">
        <v>29</v>
      </c>
      <c r="E131" s="20"/>
      <c r="F131" s="28">
        <f>IF((E116*12&gt;=150000), 0, IF(E115="RPP",(F147*0.65+F148*0.17+F149*0.18),IF(E115="Non-RPP (Retailer)",F150,F151)))</f>
        <v>0</v>
      </c>
      <c r="G131" s="43">
        <f>IF(F131=0, 0, $E116*E118-E116)</f>
        <v>0</v>
      </c>
      <c r="H131" s="23">
        <f>G131*F131</f>
        <v>0</v>
      </c>
      <c r="I131" s="29">
        <f>IF((E116*12&gt;=150000), 0, IF(E115="RPP",(I147*0.65+I148*0.17+I149*0.18),IF(E115="Non-RPP (Retailer)",I150,I151)))</f>
        <v>0</v>
      </c>
      <c r="J131" s="43">
        <f>IF(I131=0, 0, E116*E119-E116)</f>
        <v>0</v>
      </c>
      <c r="K131" s="23">
        <f>J131*I131</f>
        <v>0</v>
      </c>
      <c r="L131" s="26">
        <f>K131-H131</f>
        <v>0</v>
      </c>
      <c r="M131" s="27" t="str">
        <f>IF(ISERROR(L131/H131), "", L131/H131)</f>
        <v/>
      </c>
    </row>
    <row r="132" spans="1:15" ht="25.5" x14ac:dyDescent="0.2">
      <c r="A132" s="1" t="s">
        <v>64</v>
      </c>
      <c r="C132" s="18"/>
      <c r="D132" s="42" t="s">
        <v>30</v>
      </c>
      <c r="E132" s="20"/>
      <c r="F132" s="28">
        <v>-0.25330000000000003</v>
      </c>
      <c r="G132" s="44">
        <f>IF($E117&gt;0, $E117, $E116)</f>
        <v>230</v>
      </c>
      <c r="H132" s="23">
        <f t="shared" si="15"/>
        <v>-58.259000000000007</v>
      </c>
      <c r="I132" s="29">
        <v>-0.39290000000000003</v>
      </c>
      <c r="J132" s="44">
        <f>IF($E117&gt;0, $E117, $E116)</f>
        <v>230</v>
      </c>
      <c r="K132" s="23">
        <f t="shared" si="17"/>
        <v>-90.367000000000004</v>
      </c>
      <c r="L132" s="26">
        <f t="shared" si="14"/>
        <v>-32.107999999999997</v>
      </c>
      <c r="M132" s="27">
        <f t="shared" si="16"/>
        <v>0.55112514804579538</v>
      </c>
    </row>
    <row r="133" spans="1:15" ht="12.75" x14ac:dyDescent="0.2">
      <c r="A133" s="1" t="s">
        <v>64</v>
      </c>
      <c r="C133" s="18"/>
      <c r="D133" s="42" t="s">
        <v>31</v>
      </c>
      <c r="E133" s="20"/>
      <c r="F133" s="28">
        <v>-1.61E-2</v>
      </c>
      <c r="G133" s="44">
        <f>IF($E117&gt;0, $E117, $E116)</f>
        <v>230</v>
      </c>
      <c r="H133" s="23">
        <f>G133*F133</f>
        <v>-3.7029999999999998</v>
      </c>
      <c r="I133" s="29">
        <v>-1.6060000000000001E-2</v>
      </c>
      <c r="J133" s="44">
        <f>IF($E117&gt;0, $E117, $E116)</f>
        <v>230</v>
      </c>
      <c r="K133" s="23">
        <f>J133*I133</f>
        <v>-3.6938000000000004</v>
      </c>
      <c r="L133" s="26">
        <f t="shared" si="14"/>
        <v>9.1999999999994309E-3</v>
      </c>
      <c r="M133" s="27">
        <f t="shared" si="16"/>
        <v>-2.4844720496892876E-3</v>
      </c>
    </row>
    <row r="134" spans="1:15" ht="12.75" x14ac:dyDescent="0.2">
      <c r="A134" s="1" t="s">
        <v>64</v>
      </c>
      <c r="C134" s="18"/>
      <c r="D134" s="42" t="s">
        <v>32</v>
      </c>
      <c r="E134" s="20"/>
      <c r="F134" s="28">
        <v>-5.0000000000000001E-4</v>
      </c>
      <c r="G134" s="44">
        <f>E116</f>
        <v>100000</v>
      </c>
      <c r="H134" s="23">
        <f>G134*F134</f>
        <v>-50</v>
      </c>
      <c r="I134" s="29">
        <v>1.4E-3</v>
      </c>
      <c r="J134" s="44">
        <f>E116</f>
        <v>100000</v>
      </c>
      <c r="K134" s="23">
        <f t="shared" si="17"/>
        <v>140</v>
      </c>
      <c r="L134" s="26">
        <f t="shared" si="14"/>
        <v>190</v>
      </c>
      <c r="M134" s="27">
        <f t="shared" si="16"/>
        <v>-3.8</v>
      </c>
    </row>
    <row r="135" spans="1:15" ht="12.75" x14ac:dyDescent="0.2">
      <c r="A135" s="1" t="s">
        <v>64</v>
      </c>
      <c r="C135" s="18"/>
      <c r="D135" s="45" t="s">
        <v>33</v>
      </c>
      <c r="E135" s="20"/>
      <c r="F135" s="28">
        <v>8.0199999999999994E-2</v>
      </c>
      <c r="G135" s="44">
        <f>IF($E117&gt;0, $E117, $E116)</f>
        <v>230</v>
      </c>
      <c r="H135" s="23">
        <f t="shared" si="15"/>
        <v>18.445999999999998</v>
      </c>
      <c r="I135" s="29">
        <v>8.0199999999999994E-2</v>
      </c>
      <c r="J135" s="44">
        <f>IF($E117&gt;0, $E117, $E116)</f>
        <v>230</v>
      </c>
      <c r="K135" s="23">
        <f t="shared" si="17"/>
        <v>18.445999999999998</v>
      </c>
      <c r="L135" s="26">
        <f t="shared" si="14"/>
        <v>0</v>
      </c>
      <c r="M135" s="27">
        <f t="shared" si="16"/>
        <v>0</v>
      </c>
    </row>
    <row r="136" spans="1:15" ht="25.5" x14ac:dyDescent="0.2">
      <c r="A136" s="1" t="s">
        <v>64</v>
      </c>
      <c r="C136" s="18"/>
      <c r="D136" s="46" t="s">
        <v>34</v>
      </c>
      <c r="E136" s="20"/>
      <c r="F136" s="47">
        <v>0</v>
      </c>
      <c r="G136" s="22">
        <v>1</v>
      </c>
      <c r="H136" s="23">
        <f>G136*F136</f>
        <v>0</v>
      </c>
      <c r="I136" s="48">
        <v>0</v>
      </c>
      <c r="J136" s="22">
        <v>1</v>
      </c>
      <c r="K136" s="23">
        <f>J136*I136</f>
        <v>0</v>
      </c>
      <c r="L136" s="26">
        <f t="shared" si="14"/>
        <v>0</v>
      </c>
      <c r="M136" s="27" t="str">
        <f>IF(ISERROR(L136/H136), "", L136/H136)</f>
        <v/>
      </c>
    </row>
    <row r="137" spans="1:15" ht="12.75" x14ac:dyDescent="0.2">
      <c r="A137" s="1" t="s">
        <v>64</v>
      </c>
      <c r="C137" s="18"/>
      <c r="D137" s="45" t="s">
        <v>35</v>
      </c>
      <c r="E137" s="20"/>
      <c r="F137" s="21">
        <v>0</v>
      </c>
      <c r="G137" s="22">
        <v>1</v>
      </c>
      <c r="H137" s="23">
        <f t="shared" si="15"/>
        <v>0</v>
      </c>
      <c r="I137" s="24">
        <v>0</v>
      </c>
      <c r="J137" s="22">
        <v>1</v>
      </c>
      <c r="K137" s="23">
        <f>J137*I137</f>
        <v>0</v>
      </c>
      <c r="L137" s="26">
        <f>K137-H137</f>
        <v>0</v>
      </c>
      <c r="M137" s="27" t="str">
        <f>IF(ISERROR(L137/H137), "", L137/H137)</f>
        <v/>
      </c>
    </row>
    <row r="138" spans="1:15" ht="12.75" x14ac:dyDescent="0.2">
      <c r="A138" s="1" t="s">
        <v>64</v>
      </c>
      <c r="C138" s="18"/>
      <c r="D138" s="45" t="s">
        <v>36</v>
      </c>
      <c r="E138" s="20"/>
      <c r="F138" s="28"/>
      <c r="G138" s="44">
        <f>IF($E117&gt;0, $E117, $E116)</f>
        <v>230</v>
      </c>
      <c r="H138" s="23">
        <f>G138*F138</f>
        <v>0</v>
      </c>
      <c r="I138" s="29">
        <v>0</v>
      </c>
      <c r="J138" s="44">
        <f>IF($E117&gt;0, $E117, $E116)</f>
        <v>230</v>
      </c>
      <c r="K138" s="23">
        <f>J138*I138</f>
        <v>0</v>
      </c>
      <c r="L138" s="26">
        <f t="shared" si="14"/>
        <v>0</v>
      </c>
      <c r="M138" s="27" t="str">
        <f>IF(ISERROR(L138/H138), "", L138/H138)</f>
        <v/>
      </c>
    </row>
    <row r="139" spans="1:15" ht="25.5" x14ac:dyDescent="0.2">
      <c r="A139" s="1" t="s">
        <v>64</v>
      </c>
      <c r="B139" s="6" t="s">
        <v>37</v>
      </c>
      <c r="C139" s="18">
        <v>3</v>
      </c>
      <c r="D139" s="49" t="s">
        <v>38</v>
      </c>
      <c r="E139" s="50"/>
      <c r="F139" s="51"/>
      <c r="G139" s="52"/>
      <c r="H139" s="53">
        <f>SUM(H130:H138)</f>
        <v>1200.9989999999998</v>
      </c>
      <c r="I139" s="54"/>
      <c r="J139" s="55"/>
      <c r="K139" s="53">
        <f>SUM(K130:K138)</f>
        <v>1428.8681999999999</v>
      </c>
      <c r="L139" s="40">
        <f t="shared" si="14"/>
        <v>227.86920000000009</v>
      </c>
      <c r="M139" s="41">
        <f>IF((H139)=0,"",(L139/H139))</f>
        <v>0.18973304723817433</v>
      </c>
    </row>
    <row r="140" spans="1:15" ht="12.75" x14ac:dyDescent="0.2">
      <c r="A140" s="1" t="s">
        <v>64</v>
      </c>
      <c r="C140" s="18"/>
      <c r="D140" s="56" t="s">
        <v>39</v>
      </c>
      <c r="E140" s="20"/>
      <c r="F140" s="28">
        <v>2.7324999999999999</v>
      </c>
      <c r="G140" s="43">
        <f>IF($E117&gt;0, $E117, $E116*$E118)</f>
        <v>230</v>
      </c>
      <c r="H140" s="23">
        <f>G140*F140</f>
        <v>628.47500000000002</v>
      </c>
      <c r="I140" s="29">
        <v>2.7288999999999999</v>
      </c>
      <c r="J140" s="43">
        <f>IF($E117&gt;0, $E117, $E116*$E119)</f>
        <v>230</v>
      </c>
      <c r="K140" s="23">
        <f>J140*I140</f>
        <v>627.64699999999993</v>
      </c>
      <c r="L140" s="26">
        <f t="shared" si="14"/>
        <v>-0.82800000000008822</v>
      </c>
      <c r="M140" s="27">
        <f>IF(ISERROR(L140/H140), "", L140/H140)</f>
        <v>-1.3174748398903507E-3</v>
      </c>
    </row>
    <row r="141" spans="1:15" ht="25.5" x14ac:dyDescent="0.2">
      <c r="A141" s="1" t="s">
        <v>64</v>
      </c>
      <c r="C141" s="18"/>
      <c r="D141" s="57" t="s">
        <v>40</v>
      </c>
      <c r="E141" s="20"/>
      <c r="F141" s="28">
        <v>2.5347</v>
      </c>
      <c r="G141" s="43">
        <f>IF($E117&gt;0, $E117, $E116*$E118)</f>
        <v>230</v>
      </c>
      <c r="H141" s="23">
        <f>G141*F141</f>
        <v>582.98099999999999</v>
      </c>
      <c r="I141" s="29">
        <v>2.5929000000000002</v>
      </c>
      <c r="J141" s="43">
        <f>IF($E117&gt;0, $E117, $E116*$E119)</f>
        <v>230</v>
      </c>
      <c r="K141" s="23">
        <f>J141*I141</f>
        <v>596.36700000000008</v>
      </c>
      <c r="L141" s="26">
        <f t="shared" si="14"/>
        <v>13.386000000000081</v>
      </c>
      <c r="M141" s="27">
        <f>IF(ISERROR(L141/H141), "", L141/H141)</f>
        <v>2.2961297194934449E-2</v>
      </c>
    </row>
    <row r="142" spans="1:15" ht="25.5" x14ac:dyDescent="0.2">
      <c r="A142" s="1" t="s">
        <v>64</v>
      </c>
      <c r="B142" s="6" t="s">
        <v>41</v>
      </c>
      <c r="C142" s="18">
        <v>3</v>
      </c>
      <c r="D142" s="49" t="s">
        <v>42</v>
      </c>
      <c r="E142" s="34"/>
      <c r="F142" s="51"/>
      <c r="G142" s="52"/>
      <c r="H142" s="53">
        <f>SUM(H139:H141)</f>
        <v>2412.4549999999999</v>
      </c>
      <c r="I142" s="54"/>
      <c r="J142" s="39"/>
      <c r="K142" s="53">
        <f>SUM(K139:K141)</f>
        <v>2652.8822</v>
      </c>
      <c r="L142" s="40">
        <f t="shared" si="14"/>
        <v>240.42720000000008</v>
      </c>
      <c r="M142" s="41">
        <f>IF((H142)=0,"",(L142/H142))</f>
        <v>9.9660801963145459E-2</v>
      </c>
    </row>
    <row r="143" spans="1:15" ht="25.5" x14ac:dyDescent="0.2">
      <c r="A143" s="1" t="s">
        <v>64</v>
      </c>
      <c r="C143" s="18"/>
      <c r="D143" s="58" t="s">
        <v>43</v>
      </c>
      <c r="E143" s="20"/>
      <c r="F143" s="28">
        <v>3.3999999999999998E-3</v>
      </c>
      <c r="G143" s="43">
        <f>E116*E118</f>
        <v>103600</v>
      </c>
      <c r="H143" s="59">
        <f t="shared" ref="H143:H149" si="18">G143*F143</f>
        <v>352.23999999999995</v>
      </c>
      <c r="I143" s="29">
        <v>3.4000000000000002E-3</v>
      </c>
      <c r="J143" s="43">
        <f>E116*E119</f>
        <v>103600</v>
      </c>
      <c r="K143" s="59">
        <f t="shared" ref="K143:K149" si="19">J143*I143</f>
        <v>352.24</v>
      </c>
      <c r="L143" s="26">
        <f t="shared" si="14"/>
        <v>0</v>
      </c>
      <c r="M143" s="27">
        <f t="shared" ref="M143:M151" si="20">IF(ISERROR(L143/H143), "", L143/H143)</f>
        <v>0</v>
      </c>
    </row>
    <row r="144" spans="1:15" ht="25.5" x14ac:dyDescent="0.2">
      <c r="A144" s="1" t="s">
        <v>64</v>
      </c>
      <c r="C144" s="18"/>
      <c r="D144" s="58" t="s">
        <v>44</v>
      </c>
      <c r="E144" s="20"/>
      <c r="F144" s="28">
        <v>5.0000000000000001E-4</v>
      </c>
      <c r="G144" s="43">
        <f>E116*E118</f>
        <v>103600</v>
      </c>
      <c r="H144" s="59">
        <f t="shared" si="18"/>
        <v>51.800000000000004</v>
      </c>
      <c r="I144" s="29">
        <v>5.0000000000000001E-4</v>
      </c>
      <c r="J144" s="43">
        <f>E116*E119</f>
        <v>103600</v>
      </c>
      <c r="K144" s="59">
        <f t="shared" si="19"/>
        <v>51.800000000000004</v>
      </c>
      <c r="L144" s="26">
        <f t="shared" si="14"/>
        <v>0</v>
      </c>
      <c r="M144" s="27">
        <f t="shared" si="20"/>
        <v>0</v>
      </c>
    </row>
    <row r="145" spans="1:13" ht="12.75" x14ac:dyDescent="0.2">
      <c r="A145" s="1" t="s">
        <v>64</v>
      </c>
      <c r="C145" s="18"/>
      <c r="D145" s="60" t="s">
        <v>45</v>
      </c>
      <c r="E145" s="20"/>
      <c r="F145" s="47">
        <v>0.25</v>
      </c>
      <c r="G145" s="22">
        <v>1</v>
      </c>
      <c r="H145" s="59">
        <f t="shared" si="18"/>
        <v>0.25</v>
      </c>
      <c r="I145" s="48">
        <v>0.25</v>
      </c>
      <c r="J145" s="25">
        <v>1</v>
      </c>
      <c r="K145" s="59">
        <f t="shared" si="19"/>
        <v>0.25</v>
      </c>
      <c r="L145" s="26">
        <f t="shared" si="14"/>
        <v>0</v>
      </c>
      <c r="M145" s="27">
        <f t="shared" si="20"/>
        <v>0</v>
      </c>
    </row>
    <row r="146" spans="1:13" ht="25.5" hidden="1" x14ac:dyDescent="0.2">
      <c r="A146" s="1" t="s">
        <v>64</v>
      </c>
      <c r="C146" s="18"/>
      <c r="D146" s="58" t="s">
        <v>46</v>
      </c>
      <c r="E146" s="20"/>
      <c r="F146" s="28"/>
      <c r="G146" s="43"/>
      <c r="H146" s="59"/>
      <c r="I146" s="29"/>
      <c r="J146" s="43"/>
      <c r="K146" s="59"/>
      <c r="L146" s="26"/>
      <c r="M146" s="27"/>
    </row>
    <row r="147" spans="1:13" ht="12.75" hidden="1" x14ac:dyDescent="0.2">
      <c r="A147" s="1" t="s">
        <v>64</v>
      </c>
      <c r="B147" s="6" t="s">
        <v>5</v>
      </c>
      <c r="C147" s="18"/>
      <c r="D147" s="61" t="s">
        <v>47</v>
      </c>
      <c r="E147" s="20"/>
      <c r="F147" s="62">
        <v>6.5000000000000002E-2</v>
      </c>
      <c r="G147" s="63">
        <f>IF(AND(E116*12&gt;=150000),0.65*E116*E118,0.65*E116)</f>
        <v>67340</v>
      </c>
      <c r="H147" s="59">
        <f t="shared" si="18"/>
        <v>4377.1000000000004</v>
      </c>
      <c r="I147" s="64">
        <v>6.5000000000000002E-2</v>
      </c>
      <c r="J147" s="63">
        <f>IF(AND(E116*12&gt;=150000),0.65*E116*E119,0.65*E116)</f>
        <v>67340</v>
      </c>
      <c r="K147" s="59">
        <f t="shared" si="19"/>
        <v>4377.1000000000004</v>
      </c>
      <c r="L147" s="26">
        <f>K147-H147</f>
        <v>0</v>
      </c>
      <c r="M147" s="27">
        <f t="shared" si="20"/>
        <v>0</v>
      </c>
    </row>
    <row r="148" spans="1:13" ht="12.75" hidden="1" x14ac:dyDescent="0.2">
      <c r="A148" s="1" t="s">
        <v>64</v>
      </c>
      <c r="B148" s="6" t="s">
        <v>5</v>
      </c>
      <c r="C148" s="18"/>
      <c r="D148" s="61" t="s">
        <v>48</v>
      </c>
      <c r="E148" s="20"/>
      <c r="F148" s="62">
        <v>9.4E-2</v>
      </c>
      <c r="G148" s="63">
        <f>IF(AND(E116*12&gt;=150000),0.17*E116*E118,0.17*E116)</f>
        <v>17612</v>
      </c>
      <c r="H148" s="59">
        <f t="shared" si="18"/>
        <v>1655.528</v>
      </c>
      <c r="I148" s="64">
        <v>9.4E-2</v>
      </c>
      <c r="J148" s="63">
        <f>IF(AND(E116*12&gt;=150000),0.17*E116*E119,0.17*E116)</f>
        <v>17612</v>
      </c>
      <c r="K148" s="59">
        <f t="shared" si="19"/>
        <v>1655.528</v>
      </c>
      <c r="L148" s="26">
        <f>K148-H148</f>
        <v>0</v>
      </c>
      <c r="M148" s="27">
        <f t="shared" si="20"/>
        <v>0</v>
      </c>
    </row>
    <row r="149" spans="1:13" ht="12.75" hidden="1" x14ac:dyDescent="0.2">
      <c r="A149" s="1" t="s">
        <v>64</v>
      </c>
      <c r="B149" s="6" t="s">
        <v>5</v>
      </c>
      <c r="C149" s="18"/>
      <c r="D149" s="6" t="s">
        <v>49</v>
      </c>
      <c r="E149" s="20"/>
      <c r="F149" s="62">
        <v>0.13200000000000001</v>
      </c>
      <c r="G149" s="63">
        <f>IF(AND(E116*12&gt;=150000),0.18*E116*E118,0.18*E116)</f>
        <v>18648</v>
      </c>
      <c r="H149" s="59">
        <f t="shared" si="18"/>
        <v>2461.5360000000001</v>
      </c>
      <c r="I149" s="64">
        <v>0.13200000000000001</v>
      </c>
      <c r="J149" s="63">
        <f>IF(AND(E116*12&gt;=150000),0.18*E116*E119,0.18*E116)</f>
        <v>18648</v>
      </c>
      <c r="K149" s="59">
        <f t="shared" si="19"/>
        <v>2461.5360000000001</v>
      </c>
      <c r="L149" s="26">
        <f>K149-H149</f>
        <v>0</v>
      </c>
      <c r="M149" s="27">
        <f t="shared" si="20"/>
        <v>0</v>
      </c>
    </row>
    <row r="150" spans="1:13" ht="12.75" hidden="1" x14ac:dyDescent="0.2">
      <c r="A150" s="1" t="s">
        <v>64</v>
      </c>
      <c r="B150" s="1" t="s">
        <v>50</v>
      </c>
      <c r="C150" s="18"/>
      <c r="D150" s="61" t="s">
        <v>51</v>
      </c>
      <c r="E150" s="20"/>
      <c r="F150" s="65">
        <v>0.1101</v>
      </c>
      <c r="G150" s="63">
        <f>IF(AND(E116*12&gt;=150000),E116*E118,E116)</f>
        <v>103600</v>
      </c>
      <c r="H150" s="59">
        <f>G150*F150</f>
        <v>11406.36</v>
      </c>
      <c r="I150" s="66">
        <f>F150</f>
        <v>0.1101</v>
      </c>
      <c r="J150" s="63">
        <f>IF(AND(E116*12&gt;=150000),E116*E119,E116)</f>
        <v>103600</v>
      </c>
      <c r="K150" s="59">
        <f>J150*I150</f>
        <v>11406.36</v>
      </c>
      <c r="L150" s="26">
        <f>K150-H150</f>
        <v>0</v>
      </c>
      <c r="M150" s="27">
        <f t="shared" si="20"/>
        <v>0</v>
      </c>
    </row>
    <row r="151" spans="1:13" ht="13.5" thickBot="1" x14ac:dyDescent="0.25">
      <c r="A151" s="1" t="s">
        <v>64</v>
      </c>
      <c r="B151" s="1" t="s">
        <v>52</v>
      </c>
      <c r="C151" s="18"/>
      <c r="D151" s="61" t="s">
        <v>53</v>
      </c>
      <c r="E151" s="20"/>
      <c r="F151" s="65">
        <v>0.1101</v>
      </c>
      <c r="G151" s="63">
        <f>IF(AND(E116*12&gt;=150000),E116*E118,E116)</f>
        <v>103600</v>
      </c>
      <c r="H151" s="59">
        <f>G151*F151</f>
        <v>11406.36</v>
      </c>
      <c r="I151" s="66">
        <f>F151</f>
        <v>0.1101</v>
      </c>
      <c r="J151" s="63">
        <f>IF(AND(E116*12&gt;=150000),E116*E119,E116)</f>
        <v>103600</v>
      </c>
      <c r="K151" s="59">
        <f>J151*I151</f>
        <v>11406.36</v>
      </c>
      <c r="L151" s="26">
        <f>K151-H151</f>
        <v>0</v>
      </c>
      <c r="M151" s="27">
        <f t="shared" si="20"/>
        <v>0</v>
      </c>
    </row>
    <row r="152" spans="1:13" ht="13.5" thickBot="1" x14ac:dyDescent="0.25">
      <c r="A152" s="1" t="s">
        <v>64</v>
      </c>
      <c r="B152" s="6"/>
      <c r="C152" s="18"/>
      <c r="D152" s="67"/>
      <c r="E152" s="68"/>
      <c r="F152" s="69"/>
      <c r="G152" s="70"/>
      <c r="H152" s="71"/>
      <c r="I152" s="69"/>
      <c r="J152" s="72"/>
      <c r="K152" s="71"/>
      <c r="L152" s="73"/>
      <c r="M152" s="74"/>
    </row>
    <row r="153" spans="1:13" ht="12.75" hidden="1" x14ac:dyDescent="0.2">
      <c r="A153" s="1" t="s">
        <v>64</v>
      </c>
      <c r="B153" s="6" t="s">
        <v>5</v>
      </c>
      <c r="C153" s="18"/>
      <c r="D153" s="75" t="s">
        <v>54</v>
      </c>
      <c r="E153" s="60"/>
      <c r="F153" s="76"/>
      <c r="G153" s="77"/>
      <c r="H153" s="78">
        <f>SUM(H143:H149,H142)</f>
        <v>11310.909000000001</v>
      </c>
      <c r="I153" s="79"/>
      <c r="J153" s="79"/>
      <c r="K153" s="78">
        <f>SUM(K143:K149,K142)</f>
        <v>11551.336200000002</v>
      </c>
      <c r="L153" s="80">
        <f>K153-H153</f>
        <v>240.42720000000008</v>
      </c>
      <c r="M153" s="81">
        <f>IF((H153)=0,"",(L153/H153))</f>
        <v>2.1256222643113835E-2</v>
      </c>
    </row>
    <row r="154" spans="1:13" ht="12.75" hidden="1" x14ac:dyDescent="0.2">
      <c r="A154" s="1" t="s">
        <v>64</v>
      </c>
      <c r="B154" s="6" t="s">
        <v>5</v>
      </c>
      <c r="C154" s="18"/>
      <c r="D154" s="82" t="s">
        <v>55</v>
      </c>
      <c r="E154" s="60"/>
      <c r="F154" s="76">
        <v>0.13</v>
      </c>
      <c r="G154" s="83"/>
      <c r="H154" s="84">
        <f>H153*F154</f>
        <v>1470.4181700000001</v>
      </c>
      <c r="I154" s="85">
        <v>0.13</v>
      </c>
      <c r="J154" s="22"/>
      <c r="K154" s="84">
        <f>K153*I154</f>
        <v>1501.6737060000003</v>
      </c>
      <c r="L154" s="86">
        <f>K154-H154</f>
        <v>31.25553600000012</v>
      </c>
      <c r="M154" s="87">
        <f>IF((H154)=0,"",(L154/H154))</f>
        <v>2.1256222643113908E-2</v>
      </c>
    </row>
    <row r="155" spans="1:13" ht="12.75" hidden="1" x14ac:dyDescent="0.2">
      <c r="A155" s="1" t="s">
        <v>64</v>
      </c>
      <c r="B155" s="6" t="s">
        <v>5</v>
      </c>
      <c r="C155" s="18"/>
      <c r="D155" s="82" t="s">
        <v>56</v>
      </c>
      <c r="E155" s="60"/>
      <c r="F155" s="76">
        <v>0.08</v>
      </c>
      <c r="G155" s="83"/>
      <c r="H155" s="84">
        <v>0</v>
      </c>
      <c r="I155" s="76">
        <v>0.08</v>
      </c>
      <c r="J155" s="22"/>
      <c r="K155" s="84">
        <v>0</v>
      </c>
      <c r="L155" s="86">
        <f>K155-H155</f>
        <v>0</v>
      </c>
      <c r="M155" s="87"/>
    </row>
    <row r="156" spans="1:13" ht="12.75" hidden="1" x14ac:dyDescent="0.2">
      <c r="A156" s="1" t="s">
        <v>64</v>
      </c>
      <c r="B156" s="6" t="s">
        <v>57</v>
      </c>
      <c r="C156" s="18"/>
      <c r="D156" s="111" t="s">
        <v>58</v>
      </c>
      <c r="E156" s="111"/>
      <c r="F156" s="88"/>
      <c r="G156" s="89"/>
      <c r="H156" s="90">
        <f>H153+H154+H155</f>
        <v>12781.327170000002</v>
      </c>
      <c r="I156" s="91"/>
      <c r="J156" s="91"/>
      <c r="K156" s="92">
        <f>K153+K154+K155</f>
        <v>13053.009906000001</v>
      </c>
      <c r="L156" s="93">
        <f>K156-H156</f>
        <v>271.68273599999884</v>
      </c>
      <c r="M156" s="94">
        <f>IF((H156)=0,"",(L156/H156))</f>
        <v>2.1256222643113734E-2</v>
      </c>
    </row>
    <row r="157" spans="1:13" ht="13.5" hidden="1" thickBot="1" x14ac:dyDescent="0.25">
      <c r="A157" s="1" t="s">
        <v>64</v>
      </c>
      <c r="B157" s="1" t="s">
        <v>5</v>
      </c>
      <c r="C157" s="18"/>
      <c r="D157" s="67"/>
      <c r="E157" s="68"/>
      <c r="F157" s="69"/>
      <c r="G157" s="70"/>
      <c r="H157" s="71"/>
      <c r="I157" s="69"/>
      <c r="J157" s="72"/>
      <c r="K157" s="71"/>
      <c r="L157" s="73"/>
      <c r="M157" s="74"/>
    </row>
    <row r="158" spans="1:13" ht="12.75" hidden="1" x14ac:dyDescent="0.2">
      <c r="A158" s="1" t="s">
        <v>64</v>
      </c>
      <c r="B158" s="1" t="s">
        <v>50</v>
      </c>
      <c r="C158" s="18"/>
      <c r="D158" s="75" t="s">
        <v>59</v>
      </c>
      <c r="E158" s="60"/>
      <c r="F158" s="76"/>
      <c r="G158" s="77"/>
      <c r="H158" s="78">
        <f>SUM(H150,H143:H146,H142)</f>
        <v>14223.105</v>
      </c>
      <c r="I158" s="79"/>
      <c r="J158" s="79"/>
      <c r="K158" s="78">
        <f>SUM(K150,K143:K146,K142)</f>
        <v>14463.5322</v>
      </c>
      <c r="L158" s="80">
        <f>K158-H158</f>
        <v>240.42720000000008</v>
      </c>
      <c r="M158" s="81">
        <f>IF((H158)=0,"",(L158/H158))</f>
        <v>1.6903988264165955E-2</v>
      </c>
    </row>
    <row r="159" spans="1:13" ht="12.75" hidden="1" x14ac:dyDescent="0.2">
      <c r="A159" s="1" t="s">
        <v>64</v>
      </c>
      <c r="B159" s="1" t="s">
        <v>50</v>
      </c>
      <c r="C159" s="18"/>
      <c r="D159" s="82" t="s">
        <v>55</v>
      </c>
      <c r="E159" s="60"/>
      <c r="F159" s="76">
        <v>0.13</v>
      </c>
      <c r="G159" s="77"/>
      <c r="H159" s="84">
        <f>H158*F159</f>
        <v>1849.0036500000001</v>
      </c>
      <c r="I159" s="76">
        <v>0.13</v>
      </c>
      <c r="J159" s="85"/>
      <c r="K159" s="84">
        <f>K158*I159</f>
        <v>1880.259186</v>
      </c>
      <c r="L159" s="86">
        <f>K159-H159</f>
        <v>31.255535999999893</v>
      </c>
      <c r="M159" s="87">
        <f>IF((H159)=0,"",(L159/H159))</f>
        <v>1.6903988264165889E-2</v>
      </c>
    </row>
    <row r="160" spans="1:13" ht="12.75" hidden="1" x14ac:dyDescent="0.2">
      <c r="A160" s="1" t="s">
        <v>64</v>
      </c>
      <c r="B160" s="1" t="s">
        <v>50</v>
      </c>
      <c r="C160" s="18"/>
      <c r="D160" s="82" t="s">
        <v>56</v>
      </c>
      <c r="E160" s="60"/>
      <c r="F160" s="76">
        <v>0.08</v>
      </c>
      <c r="G160" s="77"/>
      <c r="H160" s="84">
        <v>0</v>
      </c>
      <c r="I160" s="76">
        <v>0.08</v>
      </c>
      <c r="J160" s="85"/>
      <c r="K160" s="84">
        <v>0</v>
      </c>
      <c r="L160" s="86"/>
      <c r="M160" s="87"/>
    </row>
    <row r="161" spans="1:20" ht="12.75" hidden="1" x14ac:dyDescent="0.2">
      <c r="A161" s="1" t="s">
        <v>64</v>
      </c>
      <c r="B161" s="1" t="s">
        <v>60</v>
      </c>
      <c r="C161" s="18"/>
      <c r="D161" s="111" t="s">
        <v>59</v>
      </c>
      <c r="E161" s="111"/>
      <c r="F161" s="95"/>
      <c r="G161" s="96"/>
      <c r="H161" s="90">
        <f>SUM(H158,H159)</f>
        <v>16072.10865</v>
      </c>
      <c r="I161" s="97"/>
      <c r="J161" s="97"/>
      <c r="K161" s="90">
        <f>SUM(K158,K159)</f>
        <v>16343.791385999999</v>
      </c>
      <c r="L161" s="98">
        <f>K161-H161</f>
        <v>271.68273599999884</v>
      </c>
      <c r="M161" s="99">
        <f>IF((H161)=0,"",(L161/H161))</f>
        <v>1.6903988264165875E-2</v>
      </c>
    </row>
    <row r="162" spans="1:20" ht="13.5" hidden="1" thickBot="1" x14ac:dyDescent="0.25">
      <c r="A162" s="1" t="s">
        <v>64</v>
      </c>
      <c r="B162" s="1" t="s">
        <v>50</v>
      </c>
      <c r="C162" s="18"/>
      <c r="D162" s="67"/>
      <c r="E162" s="68"/>
      <c r="F162" s="100"/>
      <c r="G162" s="101"/>
      <c r="H162" s="102"/>
      <c r="I162" s="100"/>
      <c r="J162" s="70"/>
      <c r="K162" s="102"/>
      <c r="L162" s="103"/>
      <c r="M162" s="74"/>
    </row>
    <row r="163" spans="1:20" ht="12.75" x14ac:dyDescent="0.2">
      <c r="A163" s="1" t="s">
        <v>64</v>
      </c>
      <c r="B163" s="1" t="s">
        <v>52</v>
      </c>
      <c r="C163" s="18"/>
      <c r="D163" s="75" t="s">
        <v>61</v>
      </c>
      <c r="E163" s="60"/>
      <c r="F163" s="76"/>
      <c r="G163" s="77"/>
      <c r="H163" s="78">
        <f>SUM(H151,H143:H146,H142)</f>
        <v>14223.105</v>
      </c>
      <c r="I163" s="79"/>
      <c r="J163" s="79"/>
      <c r="K163" s="78">
        <f>SUM(K151,K143:K146,K142)</f>
        <v>14463.5322</v>
      </c>
      <c r="L163" s="80">
        <f>K163-H163</f>
        <v>240.42720000000008</v>
      </c>
      <c r="M163" s="81">
        <f>IF((H163)=0,"",(L163/H163))</f>
        <v>1.6903988264165955E-2</v>
      </c>
    </row>
    <row r="164" spans="1:20" ht="12.75" x14ac:dyDescent="0.2">
      <c r="A164" s="1" t="s">
        <v>64</v>
      </c>
      <c r="B164" s="1" t="s">
        <v>52</v>
      </c>
      <c r="C164" s="18"/>
      <c r="D164" s="82" t="s">
        <v>55</v>
      </c>
      <c r="E164" s="60"/>
      <c r="F164" s="76">
        <v>0.13</v>
      </c>
      <c r="G164" s="77"/>
      <c r="H164" s="84">
        <f>H163*F164</f>
        <v>1849.0036500000001</v>
      </c>
      <c r="I164" s="76">
        <v>0.13</v>
      </c>
      <c r="J164" s="85"/>
      <c r="K164" s="84">
        <f>K163*I164</f>
        <v>1880.259186</v>
      </c>
      <c r="L164" s="86">
        <f>K164-H164</f>
        <v>31.255535999999893</v>
      </c>
      <c r="M164" s="87">
        <f>IF((H164)=0,"",(L164/H164))</f>
        <v>1.6903988264165889E-2</v>
      </c>
    </row>
    <row r="165" spans="1:20" ht="12.75" hidden="1" x14ac:dyDescent="0.2">
      <c r="A165" s="1" t="s">
        <v>64</v>
      </c>
      <c r="B165" s="1" t="s">
        <v>52</v>
      </c>
      <c r="C165" s="18"/>
      <c r="D165" s="82" t="s">
        <v>56</v>
      </c>
      <c r="E165" s="60"/>
      <c r="F165" s="76">
        <v>0.08</v>
      </c>
      <c r="G165" s="77"/>
      <c r="H165" s="84">
        <v>0</v>
      </c>
      <c r="I165" s="76">
        <v>0.08</v>
      </c>
      <c r="J165" s="85"/>
      <c r="K165" s="84">
        <v>0</v>
      </c>
      <c r="L165" s="86"/>
      <c r="M165" s="87"/>
    </row>
    <row r="166" spans="1:20" ht="13.5" thickBot="1" x14ac:dyDescent="0.25">
      <c r="A166" s="1" t="s">
        <v>64</v>
      </c>
      <c r="B166" s="1" t="s">
        <v>62</v>
      </c>
      <c r="C166" s="18">
        <v>3</v>
      </c>
      <c r="D166" s="111" t="s">
        <v>61</v>
      </c>
      <c r="E166" s="111"/>
      <c r="F166" s="95"/>
      <c r="G166" s="96"/>
      <c r="H166" s="90">
        <f>SUM(H163,H164)</f>
        <v>16072.10865</v>
      </c>
      <c r="I166" s="97"/>
      <c r="J166" s="97"/>
      <c r="K166" s="90">
        <f>SUM(K163,K164)</f>
        <v>16343.791385999999</v>
      </c>
      <c r="L166" s="98">
        <f>K166-H166</f>
        <v>271.68273599999884</v>
      </c>
      <c r="M166" s="99">
        <f>IF((H166)=0,"",(L166/H166))</f>
        <v>1.6903988264165875E-2</v>
      </c>
    </row>
    <row r="167" spans="1:20" ht="13.5" thickBot="1" x14ac:dyDescent="0.25">
      <c r="A167" s="1" t="s">
        <v>64</v>
      </c>
      <c r="B167" s="1" t="s">
        <v>52</v>
      </c>
      <c r="C167" s="18"/>
      <c r="D167" s="67"/>
      <c r="E167" s="68"/>
      <c r="F167" s="104"/>
      <c r="G167" s="105"/>
      <c r="H167" s="106"/>
      <c r="I167" s="104"/>
      <c r="J167" s="107"/>
      <c r="K167" s="106"/>
      <c r="L167" s="108"/>
      <c r="M167" s="109"/>
    </row>
    <row r="170" spans="1:20" ht="12.75" x14ac:dyDescent="0.2">
      <c r="C170" s="1"/>
      <c r="D170" s="2" t="s">
        <v>0</v>
      </c>
      <c r="E170" s="112" t="s">
        <v>65</v>
      </c>
      <c r="F170" s="112"/>
      <c r="G170" s="112"/>
      <c r="H170" s="112"/>
      <c r="I170" s="112"/>
      <c r="J170" s="112"/>
      <c r="K170" s="1" t="s">
        <v>2</v>
      </c>
      <c r="T170" s="1" t="s">
        <v>3</v>
      </c>
    </row>
    <row r="171" spans="1:20" ht="12.75" x14ac:dyDescent="0.2">
      <c r="C171" s="1"/>
      <c r="D171" s="2" t="s">
        <v>4</v>
      </c>
      <c r="E171" s="113" t="s">
        <v>52</v>
      </c>
      <c r="F171" s="113"/>
      <c r="G171" s="113"/>
      <c r="H171" s="3"/>
      <c r="I171" s="3"/>
    </row>
    <row r="172" spans="1:20" ht="15.75" x14ac:dyDescent="0.2">
      <c r="C172" s="1"/>
      <c r="D172" s="2" t="s">
        <v>6</v>
      </c>
      <c r="E172" s="4">
        <v>400000</v>
      </c>
      <c r="F172" s="5" t="s">
        <v>7</v>
      </c>
      <c r="G172" s="6"/>
      <c r="J172" s="7"/>
      <c r="K172" s="7"/>
      <c r="L172" s="7"/>
      <c r="M172" s="7"/>
    </row>
    <row r="173" spans="1:20" ht="15.75" x14ac:dyDescent="0.25">
      <c r="C173" s="1"/>
      <c r="D173" s="2" t="s">
        <v>8</v>
      </c>
      <c r="E173" s="4">
        <v>2250</v>
      </c>
      <c r="F173" s="8" t="s">
        <v>9</v>
      </c>
      <c r="G173" s="9"/>
      <c r="H173" s="10"/>
      <c r="I173" s="10"/>
      <c r="J173" s="10"/>
    </row>
    <row r="174" spans="1:20" ht="12.75" x14ac:dyDescent="0.2">
      <c r="C174" s="1"/>
      <c r="D174" s="2" t="s">
        <v>10</v>
      </c>
      <c r="E174" s="11">
        <v>1.036</v>
      </c>
    </row>
    <row r="175" spans="1:20" ht="12.75" x14ac:dyDescent="0.2">
      <c r="C175" s="1"/>
      <c r="D175" s="2" t="s">
        <v>11</v>
      </c>
      <c r="E175" s="11">
        <v>1.036</v>
      </c>
    </row>
    <row r="176" spans="1:20" ht="12.75" x14ac:dyDescent="0.2">
      <c r="C176" s="1"/>
      <c r="D176" s="6"/>
    </row>
    <row r="177" spans="1:15" ht="12.75" x14ac:dyDescent="0.2">
      <c r="C177" s="1"/>
      <c r="D177" s="6"/>
      <c r="E177" s="12"/>
      <c r="F177" s="114" t="s">
        <v>12</v>
      </c>
      <c r="G177" s="115"/>
      <c r="H177" s="116"/>
      <c r="I177" s="114" t="s">
        <v>13</v>
      </c>
      <c r="J177" s="115"/>
      <c r="K177" s="116"/>
      <c r="L177" s="114" t="s">
        <v>14</v>
      </c>
      <c r="M177" s="116"/>
    </row>
    <row r="178" spans="1:15" x14ac:dyDescent="0.25">
      <c r="C178" s="1"/>
      <c r="D178" s="6"/>
      <c r="E178" s="117"/>
      <c r="F178" s="13" t="s">
        <v>15</v>
      </c>
      <c r="G178" s="13" t="s">
        <v>16</v>
      </c>
      <c r="H178" s="14" t="s">
        <v>17</v>
      </c>
      <c r="I178" s="13" t="s">
        <v>15</v>
      </c>
      <c r="J178" s="15" t="s">
        <v>16</v>
      </c>
      <c r="K178" s="14" t="s">
        <v>17</v>
      </c>
      <c r="L178" s="119" t="s">
        <v>18</v>
      </c>
      <c r="M178" s="121" t="s">
        <v>19</v>
      </c>
      <c r="N178" s="123" t="s">
        <v>69</v>
      </c>
      <c r="O178" s="123" t="s">
        <v>70</v>
      </c>
    </row>
    <row r="179" spans="1:15" x14ac:dyDescent="0.25">
      <c r="C179" s="1"/>
      <c r="D179" s="6"/>
      <c r="E179" s="118"/>
      <c r="F179" s="16" t="s">
        <v>20</v>
      </c>
      <c r="G179" s="16"/>
      <c r="H179" s="17" t="s">
        <v>20</v>
      </c>
      <c r="I179" s="16" t="s">
        <v>20</v>
      </c>
      <c r="J179" s="17"/>
      <c r="K179" s="17" t="s">
        <v>20</v>
      </c>
      <c r="L179" s="120"/>
      <c r="M179" s="122"/>
    </row>
    <row r="180" spans="1:15" ht="12.75" x14ac:dyDescent="0.2">
      <c r="A180" s="1" t="s">
        <v>65</v>
      </c>
      <c r="C180" s="18"/>
      <c r="D180" s="19" t="s">
        <v>21</v>
      </c>
      <c r="E180" s="20"/>
      <c r="F180" s="21">
        <v>1764.42</v>
      </c>
      <c r="G180" s="22">
        <v>1</v>
      </c>
      <c r="H180" s="23">
        <f>G180*F180</f>
        <v>1764.42</v>
      </c>
      <c r="I180" s="24">
        <v>1785.59</v>
      </c>
      <c r="J180" s="25">
        <f>G180</f>
        <v>1</v>
      </c>
      <c r="K180" s="23">
        <f>J180*I180</f>
        <v>1785.59</v>
      </c>
      <c r="L180" s="26">
        <f t="shared" ref="L180:L201" si="21">K180-H180</f>
        <v>21.169999999999845</v>
      </c>
      <c r="M180" s="27">
        <f>IF(ISERROR(L180/H180), "", L180/H180)</f>
        <v>1.1998277054216027E-2</v>
      </c>
    </row>
    <row r="181" spans="1:15" ht="12.75" x14ac:dyDescent="0.2">
      <c r="A181" s="1" t="s">
        <v>65</v>
      </c>
      <c r="C181" s="18"/>
      <c r="D181" s="19" t="s">
        <v>22</v>
      </c>
      <c r="E181" s="20"/>
      <c r="F181" s="28">
        <v>2.3994</v>
      </c>
      <c r="G181" s="22">
        <f>IF($E173&gt;0, $E173, $E172)</f>
        <v>2250</v>
      </c>
      <c r="H181" s="23">
        <f t="shared" ref="H181:H193" si="22">G181*F181</f>
        <v>5398.65</v>
      </c>
      <c r="I181" s="29">
        <v>2.4281999999999999</v>
      </c>
      <c r="J181" s="25">
        <f>IF($E173&gt;0, $E173, $E172)</f>
        <v>2250</v>
      </c>
      <c r="K181" s="23">
        <f>J181*I181</f>
        <v>5463.45</v>
      </c>
      <c r="L181" s="26">
        <f t="shared" si="21"/>
        <v>64.800000000000182</v>
      </c>
      <c r="M181" s="27">
        <f t="shared" ref="M181:M191" si="23">IF(ISERROR(L181/H181), "", L181/H181)</f>
        <v>1.2003000750187582E-2</v>
      </c>
    </row>
    <row r="182" spans="1:15" ht="12.75" hidden="1" x14ac:dyDescent="0.2">
      <c r="A182" s="1" t="s">
        <v>65</v>
      </c>
      <c r="C182" s="18"/>
      <c r="D182" s="19" t="s">
        <v>23</v>
      </c>
      <c r="E182" s="20"/>
      <c r="F182" s="28"/>
      <c r="G182" s="22">
        <f>IF($E173&gt;0, $E173, $E172)</f>
        <v>2250</v>
      </c>
      <c r="H182" s="23">
        <v>0</v>
      </c>
      <c r="I182" s="29"/>
      <c r="J182" s="25">
        <f>IF($E173&gt;0, $E173, $E172)</f>
        <v>2250</v>
      </c>
      <c r="K182" s="23">
        <v>0</v>
      </c>
      <c r="L182" s="26"/>
      <c r="M182" s="27"/>
    </row>
    <row r="183" spans="1:15" ht="12.75" hidden="1" x14ac:dyDescent="0.2">
      <c r="A183" s="1" t="s">
        <v>65</v>
      </c>
      <c r="C183" s="18"/>
      <c r="D183" s="19" t="s">
        <v>24</v>
      </c>
      <c r="E183" s="20"/>
      <c r="F183" s="28"/>
      <c r="G183" s="22">
        <f>IF($E173&gt;0, $E173, $E172)</f>
        <v>2250</v>
      </c>
      <c r="H183" s="23">
        <v>0</v>
      </c>
      <c r="I183" s="29"/>
      <c r="J183" s="22">
        <f>IF($E173&gt;0, $E173, $E172)</f>
        <v>2250</v>
      </c>
      <c r="K183" s="23">
        <v>0</v>
      </c>
      <c r="L183" s="26">
        <f>K183-H183</f>
        <v>0</v>
      </c>
      <c r="M183" s="27" t="str">
        <f>IF(ISERROR(L183/H183), "", L183/H183)</f>
        <v/>
      </c>
    </row>
    <row r="184" spans="1:15" ht="12.75" x14ac:dyDescent="0.2">
      <c r="A184" s="1" t="s">
        <v>65</v>
      </c>
      <c r="C184" s="18"/>
      <c r="D184" s="30" t="s">
        <v>25</v>
      </c>
      <c r="E184" s="20"/>
      <c r="F184" s="21">
        <v>71.83</v>
      </c>
      <c r="G184" s="22">
        <v>1</v>
      </c>
      <c r="H184" s="23">
        <f t="shared" si="22"/>
        <v>71.83</v>
      </c>
      <c r="I184" s="24">
        <f>+N184+O184</f>
        <v>68.150000000000006</v>
      </c>
      <c r="J184" s="25">
        <f>G184</f>
        <v>1</v>
      </c>
      <c r="K184" s="23">
        <f t="shared" ref="K184:K191" si="24">J184*I184</f>
        <v>68.150000000000006</v>
      </c>
      <c r="L184" s="26">
        <f t="shared" si="21"/>
        <v>-3.6799999999999926</v>
      </c>
      <c r="M184" s="27">
        <f t="shared" si="23"/>
        <v>-5.1232075734372724E-2</v>
      </c>
      <c r="N184" s="1">
        <v>59.61</v>
      </c>
      <c r="O184" s="31">
        <f>+ROUND('[47]ERZ ICM RR'!O20,2)</f>
        <v>8.5399999999999991</v>
      </c>
    </row>
    <row r="185" spans="1:15" ht="12.75" x14ac:dyDescent="0.2">
      <c r="A185" s="1" t="s">
        <v>65</v>
      </c>
      <c r="C185" s="18"/>
      <c r="D185" s="19" t="s">
        <v>26</v>
      </c>
      <c r="E185" s="20"/>
      <c r="F185" s="28">
        <v>0.21659999999999999</v>
      </c>
      <c r="G185" s="22">
        <f>IF($E173&gt;0, $E173, $E172)</f>
        <v>2250</v>
      </c>
      <c r="H185" s="23">
        <f t="shared" si="22"/>
        <v>487.34999999999997</v>
      </c>
      <c r="I185" s="29">
        <f>+N185+O185</f>
        <v>0.32829999999999998</v>
      </c>
      <c r="J185" s="25">
        <f>IF($E173&gt;0, $E173, $E172)</f>
        <v>2250</v>
      </c>
      <c r="K185" s="23">
        <f t="shared" si="24"/>
        <v>738.67499999999995</v>
      </c>
      <c r="L185" s="26">
        <f t="shared" si="21"/>
        <v>251.32499999999999</v>
      </c>
      <c r="M185" s="27">
        <f t="shared" si="23"/>
        <v>0.51569713758079405</v>
      </c>
      <c r="N185" s="1">
        <v>0.31669999999999998</v>
      </c>
      <c r="O185" s="1">
        <f>+ROUND('[47]ERZ ICM RR'!Q20,4)</f>
        <v>1.1599999999999999E-2</v>
      </c>
    </row>
    <row r="186" spans="1:15" ht="12.75" x14ac:dyDescent="0.2">
      <c r="A186" s="1" t="s">
        <v>65</v>
      </c>
      <c r="B186" s="32" t="s">
        <v>27</v>
      </c>
      <c r="C186" s="18">
        <v>4</v>
      </c>
      <c r="D186" s="33" t="s">
        <v>28</v>
      </c>
      <c r="E186" s="34"/>
      <c r="F186" s="35"/>
      <c r="G186" s="36"/>
      <c r="H186" s="37">
        <f>SUM(H180:H185)</f>
        <v>7722.25</v>
      </c>
      <c r="I186" s="38"/>
      <c r="J186" s="39"/>
      <c r="K186" s="37">
        <f>SUM(K180:K185)</f>
        <v>8055.8649999999998</v>
      </c>
      <c r="L186" s="40">
        <f t="shared" si="21"/>
        <v>333.61499999999978</v>
      </c>
      <c r="M186" s="41">
        <f>IF((H186)=0,"",(L186/H186))</f>
        <v>4.3201787043931468E-2</v>
      </c>
    </row>
    <row r="187" spans="1:15" ht="12.75" x14ac:dyDescent="0.2">
      <c r="A187" s="1" t="s">
        <v>65</v>
      </c>
      <c r="C187" s="18"/>
      <c r="D187" s="42" t="s">
        <v>29</v>
      </c>
      <c r="E187" s="20"/>
      <c r="F187" s="28">
        <f>IF((E172*12&gt;=150000), 0, IF(E171="RPP",(F203*0.65+F204*0.17+F205*0.18),IF(E171="Non-RPP (Retailer)",F206,F207)))</f>
        <v>0</v>
      </c>
      <c r="G187" s="43">
        <f>IF(F187=0, 0, $E172*E174-E172)</f>
        <v>0</v>
      </c>
      <c r="H187" s="23">
        <f>G187*F187</f>
        <v>0</v>
      </c>
      <c r="I187" s="29">
        <f>IF((E172*12&gt;=150000), 0, IF(E171="RPP",(I203*0.65+I204*0.17+I205*0.18),IF(E171="Non-RPP (Retailer)",I206,I207)))</f>
        <v>0</v>
      </c>
      <c r="J187" s="43">
        <f>IF(I187=0, 0, E172*E175-E172)</f>
        <v>0</v>
      </c>
      <c r="K187" s="23">
        <f>J187*I187</f>
        <v>0</v>
      </c>
      <c r="L187" s="26">
        <f>K187-H187</f>
        <v>0</v>
      </c>
      <c r="M187" s="27" t="str">
        <f>IF(ISERROR(L187/H187), "", L187/H187)</f>
        <v/>
      </c>
    </row>
    <row r="188" spans="1:15" ht="25.5" x14ac:dyDescent="0.2">
      <c r="A188" s="1" t="s">
        <v>65</v>
      </c>
      <c r="C188" s="18"/>
      <c r="D188" s="42" t="s">
        <v>30</v>
      </c>
      <c r="E188" s="20"/>
      <c r="F188" s="28">
        <v>-0.31929999999999997</v>
      </c>
      <c r="G188" s="44">
        <f>IF($E173&gt;0, $E173, $E172)</f>
        <v>2250</v>
      </c>
      <c r="H188" s="23">
        <f t="shared" si="22"/>
        <v>-718.42499999999995</v>
      </c>
      <c r="I188" s="29">
        <v>-0.49480000000000002</v>
      </c>
      <c r="J188" s="44">
        <f>IF($E173&gt;0, $E173, $E172)</f>
        <v>2250</v>
      </c>
      <c r="K188" s="23">
        <f t="shared" si="24"/>
        <v>-1113.3</v>
      </c>
      <c r="L188" s="26">
        <f t="shared" si="21"/>
        <v>-394.875</v>
      </c>
      <c r="M188" s="27">
        <f t="shared" si="23"/>
        <v>0.54963983714375197</v>
      </c>
    </row>
    <row r="189" spans="1:15" ht="12.75" x14ac:dyDescent="0.2">
      <c r="A189" s="1" t="s">
        <v>65</v>
      </c>
      <c r="C189" s="18"/>
      <c r="D189" s="42" t="s">
        <v>31</v>
      </c>
      <c r="E189" s="20"/>
      <c r="F189" s="28">
        <v>-0.02</v>
      </c>
      <c r="G189" s="44">
        <f>IF($E173&gt;0, $E173, $E172)</f>
        <v>2250</v>
      </c>
      <c r="H189" s="23">
        <f>G189*F189</f>
        <v>-45</v>
      </c>
      <c r="I189" s="29">
        <v>-1.9990000000000001E-2</v>
      </c>
      <c r="J189" s="44">
        <f>IF($E173&gt;0, $E173, $E172)</f>
        <v>2250</v>
      </c>
      <c r="K189" s="23">
        <f>J189*I189</f>
        <v>-44.977499999999999</v>
      </c>
      <c r="L189" s="26">
        <f t="shared" si="21"/>
        <v>2.2500000000000853E-2</v>
      </c>
      <c r="M189" s="27">
        <f t="shared" si="23"/>
        <v>-5.0000000000001898E-4</v>
      </c>
    </row>
    <row r="190" spans="1:15" ht="12.75" x14ac:dyDescent="0.2">
      <c r="A190" s="1" t="s">
        <v>65</v>
      </c>
      <c r="C190" s="18"/>
      <c r="D190" s="42" t="s">
        <v>32</v>
      </c>
      <c r="E190" s="20"/>
      <c r="F190" s="28">
        <v>-5.0000000000000001E-4</v>
      </c>
      <c r="G190" s="44">
        <f>E172</f>
        <v>400000</v>
      </c>
      <c r="H190" s="23">
        <f>G190*F190</f>
        <v>-200</v>
      </c>
      <c r="I190" s="29">
        <v>2.0999999999999999E-3</v>
      </c>
      <c r="J190" s="44">
        <f>E172</f>
        <v>400000</v>
      </c>
      <c r="K190" s="23">
        <f t="shared" si="24"/>
        <v>840</v>
      </c>
      <c r="L190" s="26">
        <f t="shared" si="21"/>
        <v>1040</v>
      </c>
      <c r="M190" s="27">
        <f t="shared" si="23"/>
        <v>-5.2</v>
      </c>
    </row>
    <row r="191" spans="1:15" ht="12.75" x14ac:dyDescent="0.2">
      <c r="A191" s="1" t="s">
        <v>65</v>
      </c>
      <c r="C191" s="18"/>
      <c r="D191" s="45" t="s">
        <v>33</v>
      </c>
      <c r="E191" s="20"/>
      <c r="F191" s="28">
        <v>7.8399999999999997E-2</v>
      </c>
      <c r="G191" s="44">
        <f>IF($E173&gt;0, $E173, $E172)</f>
        <v>2250</v>
      </c>
      <c r="H191" s="23">
        <f t="shared" si="22"/>
        <v>176.4</v>
      </c>
      <c r="I191" s="29">
        <v>7.8399999999999997E-2</v>
      </c>
      <c r="J191" s="44">
        <f>IF($E173&gt;0, $E173, $E172)</f>
        <v>2250</v>
      </c>
      <c r="K191" s="23">
        <f t="shared" si="24"/>
        <v>176.4</v>
      </c>
      <c r="L191" s="26">
        <f t="shared" si="21"/>
        <v>0</v>
      </c>
      <c r="M191" s="27">
        <f t="shared" si="23"/>
        <v>0</v>
      </c>
    </row>
    <row r="192" spans="1:15" ht="25.5" x14ac:dyDescent="0.2">
      <c r="A192" s="1" t="s">
        <v>65</v>
      </c>
      <c r="C192" s="18"/>
      <c r="D192" s="46" t="s">
        <v>34</v>
      </c>
      <c r="E192" s="20"/>
      <c r="F192" s="47">
        <v>0</v>
      </c>
      <c r="G192" s="22">
        <v>1</v>
      </c>
      <c r="H192" s="23">
        <f>G192*F192</f>
        <v>0</v>
      </c>
      <c r="I192" s="48">
        <v>0</v>
      </c>
      <c r="J192" s="22">
        <v>1</v>
      </c>
      <c r="K192" s="23">
        <f>J192*I192</f>
        <v>0</v>
      </c>
      <c r="L192" s="26">
        <f t="shared" si="21"/>
        <v>0</v>
      </c>
      <c r="M192" s="27" t="str">
        <f>IF(ISERROR(L192/H192), "", L192/H192)</f>
        <v/>
      </c>
    </row>
    <row r="193" spans="1:13" ht="12.75" x14ac:dyDescent="0.2">
      <c r="A193" s="1" t="s">
        <v>65</v>
      </c>
      <c r="C193" s="18"/>
      <c r="D193" s="45" t="s">
        <v>35</v>
      </c>
      <c r="E193" s="20"/>
      <c r="F193" s="21">
        <v>0</v>
      </c>
      <c r="G193" s="22">
        <v>1</v>
      </c>
      <c r="H193" s="23">
        <f t="shared" si="22"/>
        <v>0</v>
      </c>
      <c r="I193" s="24">
        <v>0</v>
      </c>
      <c r="J193" s="22">
        <v>1</v>
      </c>
      <c r="K193" s="23">
        <f>J193*I193</f>
        <v>0</v>
      </c>
      <c r="L193" s="26">
        <f>K193-H193</f>
        <v>0</v>
      </c>
      <c r="M193" s="27" t="str">
        <f>IF(ISERROR(L193/H193), "", L193/H193)</f>
        <v/>
      </c>
    </row>
    <row r="194" spans="1:13" ht="12.75" x14ac:dyDescent="0.2">
      <c r="A194" s="1" t="s">
        <v>65</v>
      </c>
      <c r="C194" s="18"/>
      <c r="D194" s="45" t="s">
        <v>36</v>
      </c>
      <c r="E194" s="20"/>
      <c r="F194" s="28"/>
      <c r="G194" s="44">
        <f>IF($E173&gt;0, $E173, $E172)</f>
        <v>2250</v>
      </c>
      <c r="H194" s="23">
        <f>G194*F194</f>
        <v>0</v>
      </c>
      <c r="I194" s="29">
        <v>0</v>
      </c>
      <c r="J194" s="44">
        <f>IF($E173&gt;0, $E173, $E172)</f>
        <v>2250</v>
      </c>
      <c r="K194" s="23">
        <f>J194*I194</f>
        <v>0</v>
      </c>
      <c r="L194" s="26">
        <f t="shared" si="21"/>
        <v>0</v>
      </c>
      <c r="M194" s="27" t="str">
        <f>IF(ISERROR(L194/H194), "", L194/H194)</f>
        <v/>
      </c>
    </row>
    <row r="195" spans="1:13" ht="25.5" x14ac:dyDescent="0.2">
      <c r="A195" s="1" t="s">
        <v>65</v>
      </c>
      <c r="B195" s="6" t="s">
        <v>37</v>
      </c>
      <c r="C195" s="18">
        <v>4</v>
      </c>
      <c r="D195" s="49" t="s">
        <v>38</v>
      </c>
      <c r="E195" s="50"/>
      <c r="F195" s="51"/>
      <c r="G195" s="52"/>
      <c r="H195" s="53">
        <f>SUM(H186:H194)</f>
        <v>6935.2249999999995</v>
      </c>
      <c r="I195" s="54"/>
      <c r="J195" s="55"/>
      <c r="K195" s="53">
        <f>SUM(K186:K194)</f>
        <v>7913.9874999999993</v>
      </c>
      <c r="L195" s="40">
        <f t="shared" si="21"/>
        <v>978.76249999999982</v>
      </c>
      <c r="M195" s="41">
        <f>IF((H195)=0,"",(L195/H195))</f>
        <v>0.14112916307690088</v>
      </c>
    </row>
    <row r="196" spans="1:13" ht="12.75" x14ac:dyDescent="0.2">
      <c r="A196" s="1" t="s">
        <v>65</v>
      </c>
      <c r="C196" s="18"/>
      <c r="D196" s="56" t="s">
        <v>39</v>
      </c>
      <c r="E196" s="20"/>
      <c r="F196" s="28">
        <v>2.6436000000000002</v>
      </c>
      <c r="G196" s="43">
        <f>IF($E173&gt;0, $E173, $E172*$E174)</f>
        <v>2250</v>
      </c>
      <c r="H196" s="23">
        <f>G196*F196</f>
        <v>5948.1</v>
      </c>
      <c r="I196" s="29">
        <v>2.6402000000000001</v>
      </c>
      <c r="J196" s="43">
        <f>IF($E173&gt;0, $E173, $E172*$E175)</f>
        <v>2250</v>
      </c>
      <c r="K196" s="23">
        <f>J196*I196</f>
        <v>5940.45</v>
      </c>
      <c r="L196" s="26">
        <f t="shared" si="21"/>
        <v>-7.6500000000005457</v>
      </c>
      <c r="M196" s="27">
        <f>IF(ISERROR(L196/H196), "", L196/H196)</f>
        <v>-1.286124981086489E-3</v>
      </c>
    </row>
    <row r="197" spans="1:13" ht="25.5" x14ac:dyDescent="0.2">
      <c r="A197" s="1" t="s">
        <v>65</v>
      </c>
      <c r="C197" s="18"/>
      <c r="D197" s="57" t="s">
        <v>40</v>
      </c>
      <c r="E197" s="20"/>
      <c r="F197" s="28">
        <v>2.4803000000000002</v>
      </c>
      <c r="G197" s="43">
        <f>IF($E173&gt;0, $E173, $E172*$E174)</f>
        <v>2250</v>
      </c>
      <c r="H197" s="23">
        <f>G197*F197</f>
        <v>5580.6750000000002</v>
      </c>
      <c r="I197" s="29">
        <v>2.5373000000000001</v>
      </c>
      <c r="J197" s="43">
        <f>IF($E173&gt;0, $E173, $E172*$E175)</f>
        <v>2250</v>
      </c>
      <c r="K197" s="23">
        <f>J197*I197</f>
        <v>5708.9250000000002</v>
      </c>
      <c r="L197" s="26">
        <f t="shared" si="21"/>
        <v>128.25</v>
      </c>
      <c r="M197" s="27">
        <f>IF(ISERROR(L197/H197), "", L197/H197)</f>
        <v>2.2981090997056808E-2</v>
      </c>
    </row>
    <row r="198" spans="1:13" ht="25.5" x14ac:dyDescent="0.2">
      <c r="A198" s="1" t="s">
        <v>65</v>
      </c>
      <c r="B198" s="6" t="s">
        <v>41</v>
      </c>
      <c r="C198" s="18">
        <v>4</v>
      </c>
      <c r="D198" s="49" t="s">
        <v>42</v>
      </c>
      <c r="E198" s="34"/>
      <c r="F198" s="51"/>
      <c r="G198" s="52"/>
      <c r="H198" s="53">
        <f>SUM(H195:H197)</f>
        <v>18464</v>
      </c>
      <c r="I198" s="54"/>
      <c r="J198" s="39"/>
      <c r="K198" s="53">
        <f>SUM(K195:K197)</f>
        <v>19563.362499999999</v>
      </c>
      <c r="L198" s="40">
        <f t="shared" si="21"/>
        <v>1099.3624999999993</v>
      </c>
      <c r="M198" s="41">
        <f>IF((H198)=0,"",(L198/H198))</f>
        <v>5.9540863301559756E-2</v>
      </c>
    </row>
    <row r="199" spans="1:13" ht="25.5" x14ac:dyDescent="0.2">
      <c r="A199" s="1" t="s">
        <v>65</v>
      </c>
      <c r="C199" s="18"/>
      <c r="D199" s="58" t="s">
        <v>43</v>
      </c>
      <c r="E199" s="20"/>
      <c r="F199" s="28">
        <v>3.3999999999999998E-3</v>
      </c>
      <c r="G199" s="43">
        <f>E172*E174</f>
        <v>414400</v>
      </c>
      <c r="H199" s="59">
        <f t="shared" ref="H199:H205" si="25">G199*F199</f>
        <v>1408.9599999999998</v>
      </c>
      <c r="I199" s="29">
        <v>3.4000000000000002E-3</v>
      </c>
      <c r="J199" s="43">
        <f>E172*E175</f>
        <v>414400</v>
      </c>
      <c r="K199" s="59">
        <f t="shared" ref="K199:K205" si="26">J199*I199</f>
        <v>1408.96</v>
      </c>
      <c r="L199" s="26">
        <f t="shared" si="21"/>
        <v>0</v>
      </c>
      <c r="M199" s="27">
        <f t="shared" ref="M199:M207" si="27">IF(ISERROR(L199/H199), "", L199/H199)</f>
        <v>0</v>
      </c>
    </row>
    <row r="200" spans="1:13" ht="25.5" x14ac:dyDescent="0.2">
      <c r="A200" s="1" t="s">
        <v>65</v>
      </c>
      <c r="C200" s="18"/>
      <c r="D200" s="58" t="s">
        <v>44</v>
      </c>
      <c r="E200" s="20"/>
      <c r="F200" s="28">
        <v>5.0000000000000001E-4</v>
      </c>
      <c r="G200" s="43">
        <f>E172*E174</f>
        <v>414400</v>
      </c>
      <c r="H200" s="59">
        <f t="shared" si="25"/>
        <v>207.20000000000002</v>
      </c>
      <c r="I200" s="29">
        <v>5.0000000000000001E-4</v>
      </c>
      <c r="J200" s="43">
        <f>E172*E175</f>
        <v>414400</v>
      </c>
      <c r="K200" s="59">
        <f t="shared" si="26"/>
        <v>207.20000000000002</v>
      </c>
      <c r="L200" s="26">
        <f t="shared" si="21"/>
        <v>0</v>
      </c>
      <c r="M200" s="27">
        <f t="shared" si="27"/>
        <v>0</v>
      </c>
    </row>
    <row r="201" spans="1:13" ht="12.75" x14ac:dyDescent="0.2">
      <c r="A201" s="1" t="s">
        <v>65</v>
      </c>
      <c r="C201" s="18"/>
      <c r="D201" s="60" t="s">
        <v>45</v>
      </c>
      <c r="E201" s="20"/>
      <c r="F201" s="47">
        <v>0.25</v>
      </c>
      <c r="G201" s="22">
        <v>1</v>
      </c>
      <c r="H201" s="59">
        <f t="shared" si="25"/>
        <v>0.25</v>
      </c>
      <c r="I201" s="48">
        <v>0.25</v>
      </c>
      <c r="J201" s="25">
        <v>1</v>
      </c>
      <c r="K201" s="59">
        <f t="shared" si="26"/>
        <v>0.25</v>
      </c>
      <c r="L201" s="26">
        <f t="shared" si="21"/>
        <v>0</v>
      </c>
      <c r="M201" s="27">
        <f t="shared" si="27"/>
        <v>0</v>
      </c>
    </row>
    <row r="202" spans="1:13" ht="25.5" hidden="1" x14ac:dyDescent="0.2">
      <c r="A202" s="1" t="s">
        <v>65</v>
      </c>
      <c r="C202" s="18"/>
      <c r="D202" s="58" t="s">
        <v>46</v>
      </c>
      <c r="E202" s="20"/>
      <c r="F202" s="28"/>
      <c r="G202" s="43"/>
      <c r="H202" s="59"/>
      <c r="I202" s="29"/>
      <c r="J202" s="43"/>
      <c r="K202" s="59"/>
      <c r="L202" s="26"/>
      <c r="M202" s="27"/>
    </row>
    <row r="203" spans="1:13" ht="12.75" hidden="1" x14ac:dyDescent="0.2">
      <c r="A203" s="1" t="s">
        <v>65</v>
      </c>
      <c r="B203" s="6" t="s">
        <v>5</v>
      </c>
      <c r="C203" s="18"/>
      <c r="D203" s="61" t="s">
        <v>47</v>
      </c>
      <c r="E203" s="20"/>
      <c r="F203" s="62">
        <v>6.5000000000000002E-2</v>
      </c>
      <c r="G203" s="63">
        <f>IF(AND(E172*12&gt;=150000),0.65*E172*E174,0.65*E172)</f>
        <v>269360</v>
      </c>
      <c r="H203" s="59">
        <f t="shared" si="25"/>
        <v>17508.400000000001</v>
      </c>
      <c r="I203" s="64">
        <v>6.5000000000000002E-2</v>
      </c>
      <c r="J203" s="63">
        <f>IF(AND(E172*12&gt;=150000),0.65*E172*E175,0.65*E172)</f>
        <v>269360</v>
      </c>
      <c r="K203" s="59">
        <f t="shared" si="26"/>
        <v>17508.400000000001</v>
      </c>
      <c r="L203" s="26">
        <f>K203-H203</f>
        <v>0</v>
      </c>
      <c r="M203" s="27">
        <f t="shared" si="27"/>
        <v>0</v>
      </c>
    </row>
    <row r="204" spans="1:13" ht="12.75" hidden="1" x14ac:dyDescent="0.2">
      <c r="A204" s="1" t="s">
        <v>65</v>
      </c>
      <c r="B204" s="6" t="s">
        <v>5</v>
      </c>
      <c r="C204" s="18"/>
      <c r="D204" s="61" t="s">
        <v>48</v>
      </c>
      <c r="E204" s="20"/>
      <c r="F204" s="62">
        <v>9.4E-2</v>
      </c>
      <c r="G204" s="63">
        <f>IF(AND(E172*12&gt;=150000),0.17*E172*E174,0.17*E172)</f>
        <v>70448</v>
      </c>
      <c r="H204" s="59">
        <f t="shared" si="25"/>
        <v>6622.1120000000001</v>
      </c>
      <c r="I204" s="64">
        <v>9.4E-2</v>
      </c>
      <c r="J204" s="63">
        <f>IF(AND(E172*12&gt;=150000),0.17*E172*E175,0.17*E172)</f>
        <v>70448</v>
      </c>
      <c r="K204" s="59">
        <f t="shared" si="26"/>
        <v>6622.1120000000001</v>
      </c>
      <c r="L204" s="26">
        <f>K204-H204</f>
        <v>0</v>
      </c>
      <c r="M204" s="27">
        <f t="shared" si="27"/>
        <v>0</v>
      </c>
    </row>
    <row r="205" spans="1:13" ht="12.75" hidden="1" x14ac:dyDescent="0.2">
      <c r="A205" s="1" t="s">
        <v>65</v>
      </c>
      <c r="B205" s="6" t="s">
        <v>5</v>
      </c>
      <c r="C205" s="18"/>
      <c r="D205" s="6" t="s">
        <v>49</v>
      </c>
      <c r="E205" s="20"/>
      <c r="F205" s="62">
        <v>0.13200000000000001</v>
      </c>
      <c r="G205" s="63">
        <f>IF(AND(E172*12&gt;=150000),0.18*E172*E174,0.18*E172)</f>
        <v>74592</v>
      </c>
      <c r="H205" s="59">
        <f t="shared" si="25"/>
        <v>9846.1440000000002</v>
      </c>
      <c r="I205" s="64">
        <v>0.13200000000000001</v>
      </c>
      <c r="J205" s="63">
        <f>IF(AND(E172*12&gt;=150000),0.18*E172*E175,0.18*E172)</f>
        <v>74592</v>
      </c>
      <c r="K205" s="59">
        <f t="shared" si="26"/>
        <v>9846.1440000000002</v>
      </c>
      <c r="L205" s="26">
        <f>K205-H205</f>
        <v>0</v>
      </c>
      <c r="M205" s="27">
        <f t="shared" si="27"/>
        <v>0</v>
      </c>
    </row>
    <row r="206" spans="1:13" ht="12.75" hidden="1" x14ac:dyDescent="0.2">
      <c r="A206" s="1" t="s">
        <v>65</v>
      </c>
      <c r="B206" s="1" t="s">
        <v>50</v>
      </c>
      <c r="C206" s="18"/>
      <c r="D206" s="61" t="s">
        <v>51</v>
      </c>
      <c r="E206" s="20"/>
      <c r="F206" s="65">
        <v>0.1101</v>
      </c>
      <c r="G206" s="63">
        <f>IF(AND(E172*12&gt;=150000),E172*E174,E172)</f>
        <v>414400</v>
      </c>
      <c r="H206" s="59">
        <f>G206*F206</f>
        <v>45625.440000000002</v>
      </c>
      <c r="I206" s="66">
        <f>F206</f>
        <v>0.1101</v>
      </c>
      <c r="J206" s="63">
        <f>IF(AND(E172*12&gt;=150000),E172*E175,E172)</f>
        <v>414400</v>
      </c>
      <c r="K206" s="59">
        <f>J206*I206</f>
        <v>45625.440000000002</v>
      </c>
      <c r="L206" s="26">
        <f>K206-H206</f>
        <v>0</v>
      </c>
      <c r="M206" s="27">
        <f t="shared" si="27"/>
        <v>0</v>
      </c>
    </row>
    <row r="207" spans="1:13" ht="13.5" thickBot="1" x14ac:dyDescent="0.25">
      <c r="A207" s="1" t="s">
        <v>65</v>
      </c>
      <c r="B207" s="1" t="s">
        <v>52</v>
      </c>
      <c r="C207" s="18"/>
      <c r="D207" s="61" t="s">
        <v>53</v>
      </c>
      <c r="E207" s="20"/>
      <c r="F207" s="65">
        <v>0.1101</v>
      </c>
      <c r="G207" s="63">
        <f>IF(AND(E172*12&gt;=150000),E172*E174,E172)</f>
        <v>414400</v>
      </c>
      <c r="H207" s="59">
        <f>G207*F207</f>
        <v>45625.440000000002</v>
      </c>
      <c r="I207" s="66">
        <f>F207</f>
        <v>0.1101</v>
      </c>
      <c r="J207" s="63">
        <f>IF(AND(E172*12&gt;=150000),E172*E175,E172)</f>
        <v>414400</v>
      </c>
      <c r="K207" s="59">
        <f>J207*I207</f>
        <v>45625.440000000002</v>
      </c>
      <c r="L207" s="26">
        <f>K207-H207</f>
        <v>0</v>
      </c>
      <c r="M207" s="27">
        <f t="shared" si="27"/>
        <v>0</v>
      </c>
    </row>
    <row r="208" spans="1:13" ht="13.5" thickBot="1" x14ac:dyDescent="0.25">
      <c r="A208" s="1" t="s">
        <v>65</v>
      </c>
      <c r="B208" s="6"/>
      <c r="C208" s="18"/>
      <c r="D208" s="67"/>
      <c r="E208" s="68"/>
      <c r="F208" s="69"/>
      <c r="G208" s="70"/>
      <c r="H208" s="71"/>
      <c r="I208" s="69"/>
      <c r="J208" s="72"/>
      <c r="K208" s="71"/>
      <c r="L208" s="73"/>
      <c r="M208" s="74"/>
    </row>
    <row r="209" spans="1:13" ht="12.75" hidden="1" x14ac:dyDescent="0.2">
      <c r="A209" s="1" t="s">
        <v>65</v>
      </c>
      <c r="B209" s="6" t="s">
        <v>5</v>
      </c>
      <c r="C209" s="18"/>
      <c r="D209" s="75" t="s">
        <v>54</v>
      </c>
      <c r="E209" s="60"/>
      <c r="F209" s="76"/>
      <c r="G209" s="77"/>
      <c r="H209" s="78">
        <f>SUM(H199:H205,H198)</f>
        <v>54057.066000000006</v>
      </c>
      <c r="I209" s="79"/>
      <c r="J209" s="79"/>
      <c r="K209" s="78">
        <f>SUM(K199:K205,K198)</f>
        <v>55156.428500000009</v>
      </c>
      <c r="L209" s="80">
        <f>K209-H209</f>
        <v>1099.3625000000029</v>
      </c>
      <c r="M209" s="81">
        <f>IF((H209)=0,"",(L209/H209))</f>
        <v>2.0337073047952747E-2</v>
      </c>
    </row>
    <row r="210" spans="1:13" ht="12.75" hidden="1" x14ac:dyDescent="0.2">
      <c r="A210" s="1" t="s">
        <v>65</v>
      </c>
      <c r="B210" s="6" t="s">
        <v>5</v>
      </c>
      <c r="C210" s="18"/>
      <c r="D210" s="82" t="s">
        <v>55</v>
      </c>
      <c r="E210" s="60"/>
      <c r="F210" s="76">
        <v>0.13</v>
      </c>
      <c r="G210" s="83"/>
      <c r="H210" s="84">
        <f>H209*F210</f>
        <v>7027.4185800000014</v>
      </c>
      <c r="I210" s="85">
        <v>0.13</v>
      </c>
      <c r="J210" s="22"/>
      <c r="K210" s="84">
        <f>K209*I210</f>
        <v>7170.3357050000013</v>
      </c>
      <c r="L210" s="86">
        <f>K210-H210</f>
        <v>142.91712499999994</v>
      </c>
      <c r="M210" s="87">
        <f>IF((H210)=0,"",(L210/H210))</f>
        <v>2.0337073047952684E-2</v>
      </c>
    </row>
    <row r="211" spans="1:13" ht="12.75" hidden="1" x14ac:dyDescent="0.2">
      <c r="A211" s="1" t="s">
        <v>65</v>
      </c>
      <c r="B211" s="6" t="s">
        <v>5</v>
      </c>
      <c r="C211" s="18"/>
      <c r="D211" s="82" t="s">
        <v>56</v>
      </c>
      <c r="E211" s="60"/>
      <c r="F211" s="76">
        <v>0.08</v>
      </c>
      <c r="G211" s="83"/>
      <c r="H211" s="84">
        <v>0</v>
      </c>
      <c r="I211" s="76">
        <v>0.08</v>
      </c>
      <c r="J211" s="22"/>
      <c r="K211" s="84">
        <v>0</v>
      </c>
      <c r="L211" s="86">
        <f>K211-H211</f>
        <v>0</v>
      </c>
      <c r="M211" s="87"/>
    </row>
    <row r="212" spans="1:13" ht="12.75" hidden="1" x14ac:dyDescent="0.2">
      <c r="A212" s="1" t="s">
        <v>65</v>
      </c>
      <c r="B212" s="6" t="s">
        <v>57</v>
      </c>
      <c r="C212" s="18"/>
      <c r="D212" s="111" t="s">
        <v>58</v>
      </c>
      <c r="E212" s="111"/>
      <c r="F212" s="88"/>
      <c r="G212" s="89"/>
      <c r="H212" s="90">
        <f>H209+H210+H211</f>
        <v>61084.484580000004</v>
      </c>
      <c r="I212" s="91"/>
      <c r="J212" s="91"/>
      <c r="K212" s="92">
        <f>K209+K210+K211</f>
        <v>62326.764205000014</v>
      </c>
      <c r="L212" s="93">
        <f>K212-H212</f>
        <v>1242.2796250000101</v>
      </c>
      <c r="M212" s="94">
        <f>IF((H212)=0,"",(L212/H212))</f>
        <v>2.0337073047952861E-2</v>
      </c>
    </row>
    <row r="213" spans="1:13" ht="13.5" hidden="1" thickBot="1" x14ac:dyDescent="0.25">
      <c r="A213" s="1" t="s">
        <v>65</v>
      </c>
      <c r="B213" s="1" t="s">
        <v>5</v>
      </c>
      <c r="C213" s="18"/>
      <c r="D213" s="67"/>
      <c r="E213" s="68"/>
      <c r="F213" s="69"/>
      <c r="G213" s="70"/>
      <c r="H213" s="71"/>
      <c r="I213" s="69"/>
      <c r="J213" s="72"/>
      <c r="K213" s="71"/>
      <c r="L213" s="73"/>
      <c r="M213" s="74"/>
    </row>
    <row r="214" spans="1:13" ht="12.75" hidden="1" x14ac:dyDescent="0.2">
      <c r="A214" s="1" t="s">
        <v>65</v>
      </c>
      <c r="B214" s="1" t="s">
        <v>50</v>
      </c>
      <c r="C214" s="18"/>
      <c r="D214" s="75" t="s">
        <v>59</v>
      </c>
      <c r="E214" s="60"/>
      <c r="F214" s="76"/>
      <c r="G214" s="77"/>
      <c r="H214" s="78">
        <f>SUM(H206,H199:H202,H198)</f>
        <v>65705.850000000006</v>
      </c>
      <c r="I214" s="79"/>
      <c r="J214" s="79"/>
      <c r="K214" s="78">
        <f>SUM(K206,K199:K202,K198)</f>
        <v>66805.212499999994</v>
      </c>
      <c r="L214" s="80">
        <f>K214-H214</f>
        <v>1099.3624999999884</v>
      </c>
      <c r="M214" s="81">
        <f>IF((H214)=0,"",(L214/H214))</f>
        <v>1.6731577173113021E-2</v>
      </c>
    </row>
    <row r="215" spans="1:13" ht="12.75" hidden="1" x14ac:dyDescent="0.2">
      <c r="A215" s="1" t="s">
        <v>65</v>
      </c>
      <c r="B215" s="1" t="s">
        <v>50</v>
      </c>
      <c r="C215" s="18"/>
      <c r="D215" s="82" t="s">
        <v>55</v>
      </c>
      <c r="E215" s="60"/>
      <c r="F215" s="76">
        <v>0.13</v>
      </c>
      <c r="G215" s="77"/>
      <c r="H215" s="84">
        <f>H214*F215</f>
        <v>8541.7605000000003</v>
      </c>
      <c r="I215" s="76">
        <v>0.13</v>
      </c>
      <c r="J215" s="85"/>
      <c r="K215" s="84">
        <f>K214*I215</f>
        <v>8684.6776250000003</v>
      </c>
      <c r="L215" s="86">
        <f>K215-H215</f>
        <v>142.91712499999994</v>
      </c>
      <c r="M215" s="87">
        <f>IF((H215)=0,"",(L215/H215))</f>
        <v>1.6731577173113195E-2</v>
      </c>
    </row>
    <row r="216" spans="1:13" ht="12.75" hidden="1" x14ac:dyDescent="0.2">
      <c r="A216" s="1" t="s">
        <v>65</v>
      </c>
      <c r="B216" s="1" t="s">
        <v>50</v>
      </c>
      <c r="C216" s="18"/>
      <c r="D216" s="82" t="s">
        <v>56</v>
      </c>
      <c r="E216" s="60"/>
      <c r="F216" s="76">
        <v>0.08</v>
      </c>
      <c r="G216" s="77"/>
      <c r="H216" s="84">
        <v>0</v>
      </c>
      <c r="I216" s="76">
        <v>0.08</v>
      </c>
      <c r="J216" s="85"/>
      <c r="K216" s="84">
        <v>0</v>
      </c>
      <c r="L216" s="86"/>
      <c r="M216" s="87"/>
    </row>
    <row r="217" spans="1:13" ht="12.75" hidden="1" x14ac:dyDescent="0.2">
      <c r="A217" s="1" t="s">
        <v>65</v>
      </c>
      <c r="B217" s="1" t="s">
        <v>60</v>
      </c>
      <c r="C217" s="18"/>
      <c r="D217" s="111" t="s">
        <v>59</v>
      </c>
      <c r="E217" s="111"/>
      <c r="F217" s="95"/>
      <c r="G217" s="96"/>
      <c r="H217" s="90">
        <f>SUM(H214,H215)</f>
        <v>74247.61050000001</v>
      </c>
      <c r="I217" s="97"/>
      <c r="J217" s="97"/>
      <c r="K217" s="90">
        <f>SUM(K214,K215)</f>
        <v>75489.890124999991</v>
      </c>
      <c r="L217" s="98">
        <f>K217-H217</f>
        <v>1242.279624999981</v>
      </c>
      <c r="M217" s="99">
        <f>IF((H217)=0,"",(L217/H217))</f>
        <v>1.6731577173112942E-2</v>
      </c>
    </row>
    <row r="218" spans="1:13" ht="13.5" hidden="1" thickBot="1" x14ac:dyDescent="0.25">
      <c r="A218" s="1" t="s">
        <v>65</v>
      </c>
      <c r="B218" s="1" t="s">
        <v>50</v>
      </c>
      <c r="C218" s="18"/>
      <c r="D218" s="67"/>
      <c r="E218" s="68"/>
      <c r="F218" s="100"/>
      <c r="G218" s="101"/>
      <c r="H218" s="102"/>
      <c r="I218" s="100"/>
      <c r="J218" s="70"/>
      <c r="K218" s="102"/>
      <c r="L218" s="103"/>
      <c r="M218" s="74"/>
    </row>
    <row r="219" spans="1:13" ht="12.75" x14ac:dyDescent="0.2">
      <c r="A219" s="1" t="s">
        <v>65</v>
      </c>
      <c r="B219" s="1" t="s">
        <v>52</v>
      </c>
      <c r="C219" s="18"/>
      <c r="D219" s="75" t="s">
        <v>61</v>
      </c>
      <c r="E219" s="60"/>
      <c r="F219" s="76"/>
      <c r="G219" s="77"/>
      <c r="H219" s="78">
        <f>SUM(H207,H199:H202,H198)</f>
        <v>65705.850000000006</v>
      </c>
      <c r="I219" s="79"/>
      <c r="J219" s="79"/>
      <c r="K219" s="78">
        <f>SUM(K207,K199:K202,K198)</f>
        <v>66805.212499999994</v>
      </c>
      <c r="L219" s="80">
        <f>K219-H219</f>
        <v>1099.3624999999884</v>
      </c>
      <c r="M219" s="81">
        <f>IF((H219)=0,"",(L219/H219))</f>
        <v>1.6731577173113021E-2</v>
      </c>
    </row>
    <row r="220" spans="1:13" ht="12.75" x14ac:dyDescent="0.2">
      <c r="A220" s="1" t="s">
        <v>65</v>
      </c>
      <c r="B220" s="1" t="s">
        <v>52</v>
      </c>
      <c r="C220" s="18"/>
      <c r="D220" s="82" t="s">
        <v>55</v>
      </c>
      <c r="E220" s="60"/>
      <c r="F220" s="76">
        <v>0.13</v>
      </c>
      <c r="G220" s="77"/>
      <c r="H220" s="84">
        <f>H219*F220</f>
        <v>8541.7605000000003</v>
      </c>
      <c r="I220" s="76">
        <v>0.13</v>
      </c>
      <c r="J220" s="85"/>
      <c r="K220" s="84">
        <f>K219*I220</f>
        <v>8684.6776250000003</v>
      </c>
      <c r="L220" s="86">
        <f>K220-H220</f>
        <v>142.91712499999994</v>
      </c>
      <c r="M220" s="87">
        <f>IF((H220)=0,"",(L220/H220))</f>
        <v>1.6731577173113195E-2</v>
      </c>
    </row>
    <row r="221" spans="1:13" ht="12.75" hidden="1" x14ac:dyDescent="0.2">
      <c r="A221" s="1" t="s">
        <v>65</v>
      </c>
      <c r="B221" s="1" t="s">
        <v>52</v>
      </c>
      <c r="C221" s="18"/>
      <c r="D221" s="82" t="s">
        <v>56</v>
      </c>
      <c r="E221" s="60"/>
      <c r="F221" s="76">
        <v>0.08</v>
      </c>
      <c r="G221" s="77"/>
      <c r="H221" s="84">
        <v>0</v>
      </c>
      <c r="I221" s="76">
        <v>0.08</v>
      </c>
      <c r="J221" s="85"/>
      <c r="K221" s="84">
        <v>0</v>
      </c>
      <c r="L221" s="86"/>
      <c r="M221" s="87"/>
    </row>
    <row r="222" spans="1:13" ht="13.5" thickBot="1" x14ac:dyDescent="0.25">
      <c r="A222" s="1" t="s">
        <v>65</v>
      </c>
      <c r="B222" s="1" t="s">
        <v>62</v>
      </c>
      <c r="C222" s="18">
        <v>4</v>
      </c>
      <c r="D222" s="111" t="s">
        <v>61</v>
      </c>
      <c r="E222" s="111"/>
      <c r="F222" s="95"/>
      <c r="G222" s="96"/>
      <c r="H222" s="90">
        <f>SUM(H219,H220)</f>
        <v>74247.61050000001</v>
      </c>
      <c r="I222" s="97"/>
      <c r="J222" s="97"/>
      <c r="K222" s="90">
        <f>SUM(K219,K220)</f>
        <v>75489.890124999991</v>
      </c>
      <c r="L222" s="98">
        <f>K222-H222</f>
        <v>1242.279624999981</v>
      </c>
      <c r="M222" s="99">
        <f>IF((H222)=0,"",(L222/H222))</f>
        <v>1.6731577173112942E-2</v>
      </c>
    </row>
    <row r="223" spans="1:13" ht="13.5" thickBot="1" x14ac:dyDescent="0.25">
      <c r="A223" s="1" t="s">
        <v>65</v>
      </c>
      <c r="B223" s="1" t="s">
        <v>52</v>
      </c>
      <c r="C223" s="18"/>
      <c r="D223" s="67"/>
      <c r="E223" s="68"/>
      <c r="F223" s="104"/>
      <c r="G223" s="105"/>
      <c r="H223" s="106"/>
      <c r="I223" s="104"/>
      <c r="J223" s="107"/>
      <c r="K223" s="106"/>
      <c r="L223" s="108"/>
      <c r="M223" s="109"/>
    </row>
    <row r="226" spans="1:20" ht="12.75" x14ac:dyDescent="0.2">
      <c r="C226" s="1"/>
      <c r="D226" s="2" t="s">
        <v>0</v>
      </c>
      <c r="E226" s="112" t="s">
        <v>66</v>
      </c>
      <c r="F226" s="112"/>
      <c r="G226" s="112"/>
      <c r="H226" s="112"/>
      <c r="I226" s="112"/>
      <c r="J226" s="112"/>
      <c r="K226" s="1" t="s">
        <v>2</v>
      </c>
      <c r="T226" s="1" t="s">
        <v>3</v>
      </c>
    </row>
    <row r="227" spans="1:20" ht="12.75" x14ac:dyDescent="0.2">
      <c r="C227" s="1"/>
      <c r="D227" s="2" t="s">
        <v>4</v>
      </c>
      <c r="E227" s="113" t="s">
        <v>52</v>
      </c>
      <c r="F227" s="113"/>
      <c r="G227" s="113"/>
      <c r="H227" s="3"/>
      <c r="I227" s="3"/>
    </row>
    <row r="228" spans="1:20" ht="15.75" x14ac:dyDescent="0.2">
      <c r="C228" s="1"/>
      <c r="D228" s="2" t="s">
        <v>6</v>
      </c>
      <c r="E228" s="4">
        <v>3000000</v>
      </c>
      <c r="F228" s="5" t="s">
        <v>7</v>
      </c>
      <c r="G228" s="6"/>
      <c r="J228" s="7"/>
      <c r="K228" s="7"/>
      <c r="L228" s="7"/>
      <c r="M228" s="7"/>
    </row>
    <row r="229" spans="1:20" ht="15.75" x14ac:dyDescent="0.25">
      <c r="C229" s="1"/>
      <c r="D229" s="2" t="s">
        <v>8</v>
      </c>
      <c r="E229" s="4">
        <v>5000</v>
      </c>
      <c r="F229" s="8" t="s">
        <v>9</v>
      </c>
      <c r="G229" s="9"/>
      <c r="H229" s="10"/>
      <c r="I229" s="10"/>
      <c r="J229" s="10"/>
    </row>
    <row r="230" spans="1:20" ht="12.75" x14ac:dyDescent="0.2">
      <c r="C230" s="1"/>
      <c r="D230" s="2" t="s">
        <v>10</v>
      </c>
      <c r="E230" s="11">
        <v>1.0145</v>
      </c>
    </row>
    <row r="231" spans="1:20" ht="12.75" x14ac:dyDescent="0.2">
      <c r="C231" s="1"/>
      <c r="D231" s="2" t="s">
        <v>11</v>
      </c>
      <c r="E231" s="11">
        <v>1.0145</v>
      </c>
    </row>
    <row r="232" spans="1:20" ht="12.75" x14ac:dyDescent="0.2">
      <c r="C232" s="1"/>
      <c r="D232" s="6"/>
    </row>
    <row r="233" spans="1:20" ht="12.75" x14ac:dyDescent="0.2">
      <c r="C233" s="1"/>
      <c r="D233" s="6"/>
      <c r="E233" s="12"/>
      <c r="F233" s="114" t="s">
        <v>12</v>
      </c>
      <c r="G233" s="115"/>
      <c r="H233" s="116"/>
      <c r="I233" s="114" t="s">
        <v>13</v>
      </c>
      <c r="J233" s="115"/>
      <c r="K233" s="116"/>
      <c r="L233" s="114" t="s">
        <v>14</v>
      </c>
      <c r="M233" s="116"/>
    </row>
    <row r="234" spans="1:20" x14ac:dyDescent="0.25">
      <c r="C234" s="1"/>
      <c r="D234" s="6"/>
      <c r="E234" s="117"/>
      <c r="F234" s="13" t="s">
        <v>15</v>
      </c>
      <c r="G234" s="13" t="s">
        <v>16</v>
      </c>
      <c r="H234" s="14" t="s">
        <v>17</v>
      </c>
      <c r="I234" s="13" t="s">
        <v>15</v>
      </c>
      <c r="J234" s="15" t="s">
        <v>16</v>
      </c>
      <c r="K234" s="14" t="s">
        <v>17</v>
      </c>
      <c r="L234" s="119" t="s">
        <v>18</v>
      </c>
      <c r="M234" s="121" t="s">
        <v>19</v>
      </c>
      <c r="N234" s="123" t="s">
        <v>69</v>
      </c>
      <c r="O234" s="123" t="s">
        <v>70</v>
      </c>
    </row>
    <row r="235" spans="1:20" x14ac:dyDescent="0.25">
      <c r="C235" s="1"/>
      <c r="D235" s="6"/>
      <c r="E235" s="118"/>
      <c r="F235" s="16" t="s">
        <v>20</v>
      </c>
      <c r="G235" s="16"/>
      <c r="H235" s="17" t="s">
        <v>20</v>
      </c>
      <c r="I235" s="16" t="s">
        <v>20</v>
      </c>
      <c r="J235" s="17"/>
      <c r="K235" s="17" t="s">
        <v>20</v>
      </c>
      <c r="L235" s="120"/>
      <c r="M235" s="122"/>
    </row>
    <row r="236" spans="1:20" ht="12.75" x14ac:dyDescent="0.2">
      <c r="A236" s="1" t="s">
        <v>66</v>
      </c>
      <c r="C236" s="18"/>
      <c r="D236" s="19" t="s">
        <v>21</v>
      </c>
      <c r="E236" s="20"/>
      <c r="F236" s="21">
        <v>13911.73</v>
      </c>
      <c r="G236" s="22">
        <v>1</v>
      </c>
      <c r="H236" s="23">
        <f>G236*F236</f>
        <v>13911.73</v>
      </c>
      <c r="I236" s="24">
        <v>14078.67</v>
      </c>
      <c r="J236" s="25">
        <f>G236</f>
        <v>1</v>
      </c>
      <c r="K236" s="23">
        <f>J236*I236</f>
        <v>14078.67</v>
      </c>
      <c r="L236" s="26">
        <f t="shared" ref="L236:L257" si="28">K236-H236</f>
        <v>166.94000000000051</v>
      </c>
      <c r="M236" s="27">
        <f>IF(ISERROR(L236/H236), "", L236/H236)</f>
        <v>1.1999945369842609E-2</v>
      </c>
    </row>
    <row r="237" spans="1:20" ht="12.75" x14ac:dyDescent="0.2">
      <c r="A237" s="1" t="s">
        <v>66</v>
      </c>
      <c r="C237" s="18"/>
      <c r="D237" s="19" t="s">
        <v>22</v>
      </c>
      <c r="E237" s="20"/>
      <c r="F237" s="28">
        <v>2.9782000000000002</v>
      </c>
      <c r="G237" s="22">
        <f>IF($E229&gt;0, $E229, $E228)</f>
        <v>5000</v>
      </c>
      <c r="H237" s="23">
        <f t="shared" ref="H237:H249" si="29">G237*F237</f>
        <v>14891</v>
      </c>
      <c r="I237" s="29">
        <v>3.0139</v>
      </c>
      <c r="J237" s="25">
        <f>IF($E229&gt;0, $E229, $E228)</f>
        <v>5000</v>
      </c>
      <c r="K237" s="23">
        <f>J237*I237</f>
        <v>15069.5</v>
      </c>
      <c r="L237" s="26">
        <f t="shared" si="28"/>
        <v>178.5</v>
      </c>
      <c r="M237" s="27">
        <f t="shared" ref="M237:M247" si="30">IF(ISERROR(L237/H237), "", L237/H237)</f>
        <v>1.1987106305822309E-2</v>
      </c>
    </row>
    <row r="238" spans="1:20" ht="12.75" hidden="1" x14ac:dyDescent="0.2">
      <c r="A238" s="1" t="s">
        <v>66</v>
      </c>
      <c r="C238" s="18"/>
      <c r="D238" s="19" t="s">
        <v>23</v>
      </c>
      <c r="E238" s="20"/>
      <c r="F238" s="28"/>
      <c r="G238" s="22">
        <f>IF($E229&gt;0, $E229, $E228)</f>
        <v>5000</v>
      </c>
      <c r="H238" s="23">
        <v>0</v>
      </c>
      <c r="I238" s="29"/>
      <c r="J238" s="25">
        <f>IF($E229&gt;0, $E229, $E228)</f>
        <v>5000</v>
      </c>
      <c r="K238" s="23">
        <v>0</v>
      </c>
      <c r="L238" s="26"/>
      <c r="M238" s="27"/>
    </row>
    <row r="239" spans="1:20" ht="12.75" hidden="1" x14ac:dyDescent="0.2">
      <c r="A239" s="1" t="s">
        <v>66</v>
      </c>
      <c r="C239" s="18"/>
      <c r="D239" s="19" t="s">
        <v>24</v>
      </c>
      <c r="E239" s="20"/>
      <c r="F239" s="28"/>
      <c r="G239" s="22">
        <f>IF($E229&gt;0, $E229, $E228)</f>
        <v>5000</v>
      </c>
      <c r="H239" s="23">
        <v>0</v>
      </c>
      <c r="I239" s="29"/>
      <c r="J239" s="22">
        <f>IF($E229&gt;0, $E229, $E228)</f>
        <v>5000</v>
      </c>
      <c r="K239" s="23">
        <v>0</v>
      </c>
      <c r="L239" s="26">
        <f>K239-H239</f>
        <v>0</v>
      </c>
      <c r="M239" s="27" t="str">
        <f>IF(ISERROR(L239/H239), "", L239/H239)</f>
        <v/>
      </c>
    </row>
    <row r="240" spans="1:20" ht="12.75" x14ac:dyDescent="0.2">
      <c r="A240" s="1" t="s">
        <v>66</v>
      </c>
      <c r="C240" s="18"/>
      <c r="D240" s="30" t="s">
        <v>25</v>
      </c>
      <c r="E240" s="20"/>
      <c r="F240" s="21">
        <v>703.18</v>
      </c>
      <c r="G240" s="22">
        <v>1</v>
      </c>
      <c r="H240" s="23">
        <f t="shared" si="29"/>
        <v>703.18</v>
      </c>
      <c r="I240" s="24">
        <f>+N240+O240</f>
        <v>570.48</v>
      </c>
      <c r="J240" s="25">
        <f>G240</f>
        <v>1</v>
      </c>
      <c r="K240" s="23">
        <f t="shared" ref="K240:K247" si="31">J240*I240</f>
        <v>570.48</v>
      </c>
      <c r="L240" s="26">
        <f t="shared" si="28"/>
        <v>-132.69999999999993</v>
      </c>
      <c r="M240" s="27">
        <f t="shared" si="30"/>
        <v>-0.18871412725049055</v>
      </c>
      <c r="N240" s="1">
        <v>503.13</v>
      </c>
      <c r="O240" s="31">
        <f>+ROUND('[47]ERZ ICM RR'!O21,2)</f>
        <v>67.349999999999994</v>
      </c>
    </row>
    <row r="241" spans="1:15" ht="12.75" x14ac:dyDescent="0.2">
      <c r="A241" s="1" t="s">
        <v>66</v>
      </c>
      <c r="C241" s="18"/>
      <c r="D241" s="19" t="s">
        <v>26</v>
      </c>
      <c r="E241" s="20"/>
      <c r="F241" s="28">
        <v>0.182</v>
      </c>
      <c r="G241" s="22">
        <f>IF($E229&gt;0, $E229, $E228)</f>
        <v>5000</v>
      </c>
      <c r="H241" s="23">
        <f t="shared" si="29"/>
        <v>910</v>
      </c>
      <c r="I241" s="29">
        <f>+N241+O241</f>
        <v>0.29049999999999998</v>
      </c>
      <c r="J241" s="25">
        <f>IF($E229&gt;0, $E229, $E228)</f>
        <v>5000</v>
      </c>
      <c r="K241" s="23">
        <f t="shared" si="31"/>
        <v>1452.5</v>
      </c>
      <c r="L241" s="26">
        <f t="shared" si="28"/>
        <v>542.5</v>
      </c>
      <c r="M241" s="27">
        <f t="shared" si="30"/>
        <v>0.59615384615384615</v>
      </c>
      <c r="N241" s="1">
        <v>0.27609999999999996</v>
      </c>
      <c r="O241" s="1">
        <f>+ROUND('[47]ERZ ICM RR'!Q21,4)</f>
        <v>1.44E-2</v>
      </c>
    </row>
    <row r="242" spans="1:15" ht="12.75" x14ac:dyDescent="0.2">
      <c r="A242" s="1" t="s">
        <v>66</v>
      </c>
      <c r="B242" s="32" t="s">
        <v>27</v>
      </c>
      <c r="C242" s="18">
        <v>5</v>
      </c>
      <c r="D242" s="33" t="s">
        <v>28</v>
      </c>
      <c r="E242" s="34"/>
      <c r="F242" s="35"/>
      <c r="G242" s="36"/>
      <c r="H242" s="37">
        <f>SUM(H236:H241)</f>
        <v>30415.91</v>
      </c>
      <c r="I242" s="38"/>
      <c r="J242" s="39"/>
      <c r="K242" s="37">
        <f>SUM(K236:K241)</f>
        <v>31171.149999999998</v>
      </c>
      <c r="L242" s="40">
        <f t="shared" si="28"/>
        <v>755.23999999999796</v>
      </c>
      <c r="M242" s="41">
        <f>IF((H242)=0,"",(L242/H242))</f>
        <v>2.4830425918540591E-2</v>
      </c>
    </row>
    <row r="243" spans="1:15" ht="12.75" x14ac:dyDescent="0.2">
      <c r="A243" s="1" t="s">
        <v>66</v>
      </c>
      <c r="C243" s="18"/>
      <c r="D243" s="42" t="s">
        <v>29</v>
      </c>
      <c r="E243" s="20"/>
      <c r="F243" s="28">
        <f>IF((E228*12&gt;=150000), 0, IF(E227="RPP",(F259*0.65+F260*0.17+F261*0.18),IF(E227="Non-RPP (Retailer)",F262,F263)))</f>
        <v>0</v>
      </c>
      <c r="G243" s="43">
        <f>IF(F243=0, 0, $E228*E230-E228)</f>
        <v>0</v>
      </c>
      <c r="H243" s="23">
        <f>G243*F243</f>
        <v>0</v>
      </c>
      <c r="I243" s="29">
        <f>IF((E228*12&gt;=150000), 0, IF(E227="RPP",(I259*0.65+I260*0.17+I261*0.18),IF(E227="Non-RPP (Retailer)",I262,I263)))</f>
        <v>0</v>
      </c>
      <c r="J243" s="43">
        <f>IF(I243=0, 0, E228*E231-E228)</f>
        <v>0</v>
      </c>
      <c r="K243" s="23">
        <f>J243*I243</f>
        <v>0</v>
      </c>
      <c r="L243" s="26">
        <f>K243-H243</f>
        <v>0</v>
      </c>
      <c r="M243" s="27" t="str">
        <f>IF(ISERROR(L243/H243), "", L243/H243)</f>
        <v/>
      </c>
    </row>
    <row r="244" spans="1:15" ht="25.5" x14ac:dyDescent="0.2">
      <c r="A244" s="1" t="s">
        <v>66</v>
      </c>
      <c r="C244" s="18"/>
      <c r="D244" s="42" t="s">
        <v>30</v>
      </c>
      <c r="E244" s="20"/>
      <c r="F244" s="28">
        <v>-0.40539999999999998</v>
      </c>
      <c r="G244" s="44">
        <f>IF($E229&gt;0, $E229, $E228)</f>
        <v>5000</v>
      </c>
      <c r="H244" s="23">
        <f t="shared" si="29"/>
        <v>-2027</v>
      </c>
      <c r="I244" s="29">
        <v>-0.63180000000000003</v>
      </c>
      <c r="J244" s="44">
        <f>IF($E229&gt;0, $E229, $E228)</f>
        <v>5000</v>
      </c>
      <c r="K244" s="23">
        <f t="shared" si="31"/>
        <v>-3159</v>
      </c>
      <c r="L244" s="26">
        <f t="shared" si="28"/>
        <v>-1132</v>
      </c>
      <c r="M244" s="27">
        <f t="shared" si="30"/>
        <v>0.55846077947705974</v>
      </c>
    </row>
    <row r="245" spans="1:15" ht="12.75" x14ac:dyDescent="0.2">
      <c r="A245" s="1" t="s">
        <v>66</v>
      </c>
      <c r="C245" s="18"/>
      <c r="D245" s="42" t="s">
        <v>31</v>
      </c>
      <c r="E245" s="20"/>
      <c r="F245" s="28">
        <v>0</v>
      </c>
      <c r="G245" s="44">
        <f>IF($E229&gt;0, $E229, $E228)</f>
        <v>5000</v>
      </c>
      <c r="H245" s="23">
        <f>G245*F245</f>
        <v>0</v>
      </c>
      <c r="I245" s="29">
        <v>0</v>
      </c>
      <c r="J245" s="44">
        <f>IF($E229&gt;0, $E229, $E228)</f>
        <v>5000</v>
      </c>
      <c r="K245" s="23">
        <f>J245*I245</f>
        <v>0</v>
      </c>
      <c r="L245" s="26">
        <f t="shared" si="28"/>
        <v>0</v>
      </c>
      <c r="M245" s="27" t="str">
        <f t="shared" si="30"/>
        <v/>
      </c>
    </row>
    <row r="246" spans="1:15" ht="12.75" x14ac:dyDescent="0.2">
      <c r="A246" s="1" t="s">
        <v>66</v>
      </c>
      <c r="C246" s="18"/>
      <c r="D246" s="42" t="s">
        <v>32</v>
      </c>
      <c r="E246" s="20"/>
      <c r="F246" s="28">
        <v>0</v>
      </c>
      <c r="G246" s="44">
        <f>E228</f>
        <v>3000000</v>
      </c>
      <c r="H246" s="23">
        <f>G246*F246</f>
        <v>0</v>
      </c>
      <c r="I246" s="29">
        <v>0</v>
      </c>
      <c r="J246" s="44">
        <f>E228</f>
        <v>3000000</v>
      </c>
      <c r="K246" s="23">
        <f t="shared" si="31"/>
        <v>0</v>
      </c>
      <c r="L246" s="26">
        <f t="shared" si="28"/>
        <v>0</v>
      </c>
      <c r="M246" s="27" t="str">
        <f t="shared" si="30"/>
        <v/>
      </c>
    </row>
    <row r="247" spans="1:15" ht="12.75" x14ac:dyDescent="0.2">
      <c r="A247" s="1" t="s">
        <v>66</v>
      </c>
      <c r="C247" s="18"/>
      <c r="D247" s="45" t="s">
        <v>33</v>
      </c>
      <c r="E247" s="20"/>
      <c r="F247" s="28">
        <v>8.3799999999999999E-2</v>
      </c>
      <c r="G247" s="44">
        <f>IF($E229&gt;0, $E229, $E228)</f>
        <v>5000</v>
      </c>
      <c r="H247" s="23">
        <f t="shared" si="29"/>
        <v>419</v>
      </c>
      <c r="I247" s="29">
        <v>8.3799999999999999E-2</v>
      </c>
      <c r="J247" s="44">
        <f>IF($E229&gt;0, $E229, $E228)</f>
        <v>5000</v>
      </c>
      <c r="K247" s="23">
        <f t="shared" si="31"/>
        <v>419</v>
      </c>
      <c r="L247" s="26">
        <f t="shared" si="28"/>
        <v>0</v>
      </c>
      <c r="M247" s="27">
        <f t="shared" si="30"/>
        <v>0</v>
      </c>
    </row>
    <row r="248" spans="1:15" ht="25.5" x14ac:dyDescent="0.2">
      <c r="A248" s="1" t="s">
        <v>66</v>
      </c>
      <c r="C248" s="18"/>
      <c r="D248" s="46" t="s">
        <v>34</v>
      </c>
      <c r="E248" s="20"/>
      <c r="F248" s="47">
        <v>0</v>
      </c>
      <c r="G248" s="22">
        <v>1</v>
      </c>
      <c r="H248" s="23">
        <f>G248*F248</f>
        <v>0</v>
      </c>
      <c r="I248" s="48">
        <v>0</v>
      </c>
      <c r="J248" s="22">
        <v>1</v>
      </c>
      <c r="K248" s="23">
        <f>J248*I248</f>
        <v>0</v>
      </c>
      <c r="L248" s="26">
        <f t="shared" si="28"/>
        <v>0</v>
      </c>
      <c r="M248" s="27" t="str">
        <f>IF(ISERROR(L248/H248), "", L248/H248)</f>
        <v/>
      </c>
    </row>
    <row r="249" spans="1:15" ht="12.75" x14ac:dyDescent="0.2">
      <c r="A249" s="1" t="s">
        <v>66</v>
      </c>
      <c r="C249" s="18"/>
      <c r="D249" s="45" t="s">
        <v>35</v>
      </c>
      <c r="E249" s="20"/>
      <c r="F249" s="21">
        <v>0</v>
      </c>
      <c r="G249" s="22">
        <v>1</v>
      </c>
      <c r="H249" s="23">
        <f t="shared" si="29"/>
        <v>0</v>
      </c>
      <c r="I249" s="24">
        <v>0</v>
      </c>
      <c r="J249" s="22">
        <v>1</v>
      </c>
      <c r="K249" s="23">
        <f>J249*I249</f>
        <v>0</v>
      </c>
      <c r="L249" s="26">
        <f>K249-H249</f>
        <v>0</v>
      </c>
      <c r="M249" s="27" t="str">
        <f>IF(ISERROR(L249/H249), "", L249/H249)</f>
        <v/>
      </c>
    </row>
    <row r="250" spans="1:15" ht="12.75" x14ac:dyDescent="0.2">
      <c r="A250" s="1" t="s">
        <v>66</v>
      </c>
      <c r="C250" s="18"/>
      <c r="D250" s="45" t="s">
        <v>36</v>
      </c>
      <c r="E250" s="20"/>
      <c r="F250" s="28"/>
      <c r="G250" s="44">
        <f>IF($E229&gt;0, $E229, $E228)</f>
        <v>5000</v>
      </c>
      <c r="H250" s="23">
        <f>G250*F250</f>
        <v>0</v>
      </c>
      <c r="I250" s="29">
        <v>0</v>
      </c>
      <c r="J250" s="44">
        <f>IF($E229&gt;0, $E229, $E228)</f>
        <v>5000</v>
      </c>
      <c r="K250" s="23">
        <f>J250*I250</f>
        <v>0</v>
      </c>
      <c r="L250" s="26">
        <f t="shared" si="28"/>
        <v>0</v>
      </c>
      <c r="M250" s="27" t="str">
        <f>IF(ISERROR(L250/H250), "", L250/H250)</f>
        <v/>
      </c>
    </row>
    <row r="251" spans="1:15" ht="25.5" x14ac:dyDescent="0.2">
      <c r="A251" s="1" t="s">
        <v>66</v>
      </c>
      <c r="B251" s="6" t="s">
        <v>37</v>
      </c>
      <c r="C251" s="18">
        <v>5</v>
      </c>
      <c r="D251" s="49" t="s">
        <v>38</v>
      </c>
      <c r="E251" s="50"/>
      <c r="F251" s="51"/>
      <c r="G251" s="52"/>
      <c r="H251" s="53">
        <f>SUM(H242:H250)</f>
        <v>28807.91</v>
      </c>
      <c r="I251" s="54"/>
      <c r="J251" s="55"/>
      <c r="K251" s="53">
        <f>SUM(K242:K250)</f>
        <v>28431.149999999998</v>
      </c>
      <c r="L251" s="40">
        <f t="shared" si="28"/>
        <v>-376.76000000000204</v>
      </c>
      <c r="M251" s="41">
        <f>IF((H251)=0,"",(L251/H251))</f>
        <v>-1.3078352438618492E-2</v>
      </c>
    </row>
    <row r="252" spans="1:15" ht="12.75" x14ac:dyDescent="0.2">
      <c r="A252" s="1" t="s">
        <v>66</v>
      </c>
      <c r="C252" s="18"/>
      <c r="D252" s="56" t="s">
        <v>39</v>
      </c>
      <c r="E252" s="20"/>
      <c r="F252" s="28">
        <v>2.6436000000000002</v>
      </c>
      <c r="G252" s="43">
        <f>IF($E229&gt;0, $E229, $E228*$E230)</f>
        <v>5000</v>
      </c>
      <c r="H252" s="23">
        <f>G252*F252</f>
        <v>13218</v>
      </c>
      <c r="I252" s="29">
        <v>2.6402000000000001</v>
      </c>
      <c r="J252" s="43">
        <f>IF($E229&gt;0, $E229, $E228*$E231)</f>
        <v>5000</v>
      </c>
      <c r="K252" s="23">
        <f>J252*I252</f>
        <v>13201</v>
      </c>
      <c r="L252" s="26">
        <f t="shared" si="28"/>
        <v>-17</v>
      </c>
      <c r="M252" s="27">
        <f>IF(ISERROR(L252/H252), "", L252/H252)</f>
        <v>-1.2861249810863973E-3</v>
      </c>
    </row>
    <row r="253" spans="1:15" ht="25.5" x14ac:dyDescent="0.2">
      <c r="A253" s="1" t="s">
        <v>66</v>
      </c>
      <c r="C253" s="18"/>
      <c r="D253" s="57" t="s">
        <v>40</v>
      </c>
      <c r="E253" s="20"/>
      <c r="F253" s="28">
        <v>2.4803000000000002</v>
      </c>
      <c r="G253" s="43">
        <f>IF($E229&gt;0, $E229, $E228*$E230)</f>
        <v>5000</v>
      </c>
      <c r="H253" s="23">
        <f>G253*F253</f>
        <v>12401.5</v>
      </c>
      <c r="I253" s="29">
        <v>2.5373000000000001</v>
      </c>
      <c r="J253" s="43">
        <f>IF($E229&gt;0, $E229, $E228*$E231)</f>
        <v>5000</v>
      </c>
      <c r="K253" s="23">
        <f>J253*I253</f>
        <v>12686.5</v>
      </c>
      <c r="L253" s="26">
        <f t="shared" si="28"/>
        <v>285</v>
      </c>
      <c r="M253" s="27">
        <f>IF(ISERROR(L253/H253), "", L253/H253)</f>
        <v>2.2981090997056808E-2</v>
      </c>
    </row>
    <row r="254" spans="1:15" ht="25.5" x14ac:dyDescent="0.2">
      <c r="A254" s="1" t="s">
        <v>66</v>
      </c>
      <c r="B254" s="6" t="s">
        <v>41</v>
      </c>
      <c r="C254" s="18">
        <v>5</v>
      </c>
      <c r="D254" s="49" t="s">
        <v>42</v>
      </c>
      <c r="E254" s="34"/>
      <c r="F254" s="51"/>
      <c r="G254" s="52"/>
      <c r="H254" s="53">
        <f>SUM(H251:H253)</f>
        <v>54427.41</v>
      </c>
      <c r="I254" s="54"/>
      <c r="J254" s="39"/>
      <c r="K254" s="53">
        <f>SUM(K251:K253)</f>
        <v>54318.649999999994</v>
      </c>
      <c r="L254" s="40">
        <f t="shared" si="28"/>
        <v>-108.76000000000931</v>
      </c>
      <c r="M254" s="41">
        <f>IF((H254)=0,"",(L254/H254))</f>
        <v>-1.9982578630879056E-3</v>
      </c>
    </row>
    <row r="255" spans="1:15" ht="25.5" x14ac:dyDescent="0.2">
      <c r="A255" s="1" t="s">
        <v>66</v>
      </c>
      <c r="C255" s="18"/>
      <c r="D255" s="58" t="s">
        <v>43</v>
      </c>
      <c r="E255" s="20"/>
      <c r="F255" s="28">
        <v>3.3999999999999998E-3</v>
      </c>
      <c r="G255" s="43">
        <f>E228*E230</f>
        <v>3043500</v>
      </c>
      <c r="H255" s="59">
        <f t="shared" ref="H255:H261" si="32">G255*F255</f>
        <v>10347.9</v>
      </c>
      <c r="I255" s="29">
        <v>3.4000000000000002E-3</v>
      </c>
      <c r="J255" s="43">
        <f>E228*E231</f>
        <v>3043500</v>
      </c>
      <c r="K255" s="59">
        <f t="shared" ref="K255:K261" si="33">J255*I255</f>
        <v>10347.900000000001</v>
      </c>
      <c r="L255" s="26">
        <f t="shared" si="28"/>
        <v>0</v>
      </c>
      <c r="M255" s="27">
        <f t="shared" ref="M255:M263" si="34">IF(ISERROR(L255/H255), "", L255/H255)</f>
        <v>0</v>
      </c>
    </row>
    <row r="256" spans="1:15" ht="25.5" x14ac:dyDescent="0.2">
      <c r="A256" s="1" t="s">
        <v>66</v>
      </c>
      <c r="C256" s="18"/>
      <c r="D256" s="58" t="s">
        <v>44</v>
      </c>
      <c r="E256" s="20"/>
      <c r="F256" s="28">
        <v>5.0000000000000001E-4</v>
      </c>
      <c r="G256" s="43">
        <f>E228*E230</f>
        <v>3043500</v>
      </c>
      <c r="H256" s="59">
        <f t="shared" si="32"/>
        <v>1521.75</v>
      </c>
      <c r="I256" s="29">
        <v>5.0000000000000001E-4</v>
      </c>
      <c r="J256" s="43">
        <f>E228*E231</f>
        <v>3043500</v>
      </c>
      <c r="K256" s="59">
        <f t="shared" si="33"/>
        <v>1521.75</v>
      </c>
      <c r="L256" s="26">
        <f t="shared" si="28"/>
        <v>0</v>
      </c>
      <c r="M256" s="27">
        <f t="shared" si="34"/>
        <v>0</v>
      </c>
    </row>
    <row r="257" spans="1:13" ht="12.75" x14ac:dyDescent="0.2">
      <c r="A257" s="1" t="s">
        <v>66</v>
      </c>
      <c r="C257" s="18"/>
      <c r="D257" s="60" t="s">
        <v>45</v>
      </c>
      <c r="E257" s="20"/>
      <c r="F257" s="47">
        <v>0.25</v>
      </c>
      <c r="G257" s="22">
        <v>1</v>
      </c>
      <c r="H257" s="59">
        <f t="shared" si="32"/>
        <v>0.25</v>
      </c>
      <c r="I257" s="48">
        <v>0.25</v>
      </c>
      <c r="J257" s="25">
        <v>1</v>
      </c>
      <c r="K257" s="59">
        <f t="shared" si="33"/>
        <v>0.25</v>
      </c>
      <c r="L257" s="26">
        <f t="shared" si="28"/>
        <v>0</v>
      </c>
      <c r="M257" s="27">
        <f t="shared" si="34"/>
        <v>0</v>
      </c>
    </row>
    <row r="258" spans="1:13" ht="25.5" hidden="1" x14ac:dyDescent="0.2">
      <c r="A258" s="1" t="s">
        <v>66</v>
      </c>
      <c r="C258" s="18"/>
      <c r="D258" s="58" t="s">
        <v>46</v>
      </c>
      <c r="E258" s="20"/>
      <c r="F258" s="28"/>
      <c r="G258" s="43"/>
      <c r="H258" s="59"/>
      <c r="I258" s="29"/>
      <c r="J258" s="43"/>
      <c r="K258" s="59"/>
      <c r="L258" s="26"/>
      <c r="M258" s="27"/>
    </row>
    <row r="259" spans="1:13" ht="12.75" hidden="1" x14ac:dyDescent="0.2">
      <c r="A259" s="1" t="s">
        <v>66</v>
      </c>
      <c r="B259" s="6" t="s">
        <v>5</v>
      </c>
      <c r="C259" s="18"/>
      <c r="D259" s="61" t="s">
        <v>47</v>
      </c>
      <c r="E259" s="20"/>
      <c r="F259" s="62">
        <v>6.5000000000000002E-2</v>
      </c>
      <c r="G259" s="63">
        <f>IF(AND(E228*12&gt;=150000),0.65*E228*E230,0.65*E228)</f>
        <v>1978275</v>
      </c>
      <c r="H259" s="59">
        <f t="shared" si="32"/>
        <v>128587.875</v>
      </c>
      <c r="I259" s="64">
        <v>6.5000000000000002E-2</v>
      </c>
      <c r="J259" s="63">
        <f>IF(AND(E228*12&gt;=150000),0.65*E228*E231,0.65*E228)</f>
        <v>1978275</v>
      </c>
      <c r="K259" s="59">
        <f t="shared" si="33"/>
        <v>128587.875</v>
      </c>
      <c r="L259" s="26">
        <f>K259-H259</f>
        <v>0</v>
      </c>
      <c r="M259" s="27">
        <f t="shared" si="34"/>
        <v>0</v>
      </c>
    </row>
    <row r="260" spans="1:13" ht="12.75" hidden="1" x14ac:dyDescent="0.2">
      <c r="A260" s="1" t="s">
        <v>66</v>
      </c>
      <c r="B260" s="6" t="s">
        <v>5</v>
      </c>
      <c r="C260" s="18"/>
      <c r="D260" s="61" t="s">
        <v>48</v>
      </c>
      <c r="E260" s="20"/>
      <c r="F260" s="62">
        <v>9.4E-2</v>
      </c>
      <c r="G260" s="63">
        <f>IF(AND(E228*12&gt;=150000),0.17*E228*E230,0.17*E228)</f>
        <v>517395.00000000006</v>
      </c>
      <c r="H260" s="59">
        <f t="shared" si="32"/>
        <v>48635.130000000005</v>
      </c>
      <c r="I260" s="64">
        <v>9.4E-2</v>
      </c>
      <c r="J260" s="63">
        <f>IF(AND(E228*12&gt;=150000),0.17*E228*E231,0.17*E228)</f>
        <v>517395.00000000006</v>
      </c>
      <c r="K260" s="59">
        <f t="shared" si="33"/>
        <v>48635.130000000005</v>
      </c>
      <c r="L260" s="26">
        <f>K260-H260</f>
        <v>0</v>
      </c>
      <c r="M260" s="27">
        <f t="shared" si="34"/>
        <v>0</v>
      </c>
    </row>
    <row r="261" spans="1:13" ht="12.75" hidden="1" x14ac:dyDescent="0.2">
      <c r="A261" s="1" t="s">
        <v>66</v>
      </c>
      <c r="B261" s="6" t="s">
        <v>5</v>
      </c>
      <c r="C261" s="18"/>
      <c r="D261" s="6" t="s">
        <v>49</v>
      </c>
      <c r="E261" s="20"/>
      <c r="F261" s="62">
        <v>0.13200000000000001</v>
      </c>
      <c r="G261" s="63">
        <f>IF(AND(E228*12&gt;=150000),0.18*E228*E230,0.18*E228)</f>
        <v>547830</v>
      </c>
      <c r="H261" s="59">
        <f t="shared" si="32"/>
        <v>72313.56</v>
      </c>
      <c r="I261" s="64">
        <v>0.13200000000000001</v>
      </c>
      <c r="J261" s="63">
        <f>IF(AND(E228*12&gt;=150000),0.18*E228*E231,0.18*E228)</f>
        <v>547830</v>
      </c>
      <c r="K261" s="59">
        <f t="shared" si="33"/>
        <v>72313.56</v>
      </c>
      <c r="L261" s="26">
        <f>K261-H261</f>
        <v>0</v>
      </c>
      <c r="M261" s="27">
        <f t="shared" si="34"/>
        <v>0</v>
      </c>
    </row>
    <row r="262" spans="1:13" ht="12.75" hidden="1" x14ac:dyDescent="0.2">
      <c r="A262" s="1" t="s">
        <v>66</v>
      </c>
      <c r="B262" s="1" t="s">
        <v>50</v>
      </c>
      <c r="C262" s="18"/>
      <c r="D262" s="61" t="s">
        <v>51</v>
      </c>
      <c r="E262" s="20"/>
      <c r="F262" s="65">
        <v>0.1101</v>
      </c>
      <c r="G262" s="63">
        <f>IF(AND(E228*12&gt;=150000),E228*E230,E228)</f>
        <v>3043500</v>
      </c>
      <c r="H262" s="59">
        <f>G262*F262</f>
        <v>335089.35000000003</v>
      </c>
      <c r="I262" s="66">
        <f>F262</f>
        <v>0.1101</v>
      </c>
      <c r="J262" s="63">
        <f>IF(AND(E228*12&gt;=150000),E228*E231,E228)</f>
        <v>3043500</v>
      </c>
      <c r="K262" s="59">
        <f>J262*I262</f>
        <v>335089.35000000003</v>
      </c>
      <c r="L262" s="26">
        <f>K262-H262</f>
        <v>0</v>
      </c>
      <c r="M262" s="27">
        <f t="shared" si="34"/>
        <v>0</v>
      </c>
    </row>
    <row r="263" spans="1:13" ht="13.5" thickBot="1" x14ac:dyDescent="0.25">
      <c r="A263" s="1" t="s">
        <v>66</v>
      </c>
      <c r="B263" s="1" t="s">
        <v>52</v>
      </c>
      <c r="C263" s="18"/>
      <c r="D263" s="61" t="s">
        <v>53</v>
      </c>
      <c r="E263" s="20"/>
      <c r="F263" s="65">
        <v>0.1101</v>
      </c>
      <c r="G263" s="63">
        <f>IF(AND(E228*12&gt;=150000),E228*E230,E228)</f>
        <v>3043500</v>
      </c>
      <c r="H263" s="59">
        <f>G263*F263</f>
        <v>335089.35000000003</v>
      </c>
      <c r="I263" s="66">
        <f>F263</f>
        <v>0.1101</v>
      </c>
      <c r="J263" s="63">
        <f>IF(AND(E228*12&gt;=150000),E228*E231,E228)</f>
        <v>3043500</v>
      </c>
      <c r="K263" s="59">
        <f>J263*I263</f>
        <v>335089.35000000003</v>
      </c>
      <c r="L263" s="26">
        <f>K263-H263</f>
        <v>0</v>
      </c>
      <c r="M263" s="27">
        <f t="shared" si="34"/>
        <v>0</v>
      </c>
    </row>
    <row r="264" spans="1:13" ht="13.5" thickBot="1" x14ac:dyDescent="0.25">
      <c r="A264" s="1" t="s">
        <v>66</v>
      </c>
      <c r="B264" s="6"/>
      <c r="C264" s="18"/>
      <c r="D264" s="67"/>
      <c r="E264" s="68"/>
      <c r="F264" s="69"/>
      <c r="G264" s="70"/>
      <c r="H264" s="71"/>
      <c r="I264" s="69"/>
      <c r="J264" s="72"/>
      <c r="K264" s="71"/>
      <c r="L264" s="73"/>
      <c r="M264" s="74"/>
    </row>
    <row r="265" spans="1:13" ht="12.75" hidden="1" x14ac:dyDescent="0.2">
      <c r="A265" s="1" t="s">
        <v>66</v>
      </c>
      <c r="B265" s="6" t="s">
        <v>5</v>
      </c>
      <c r="C265" s="18"/>
      <c r="D265" s="75" t="s">
        <v>54</v>
      </c>
      <c r="E265" s="60"/>
      <c r="F265" s="76"/>
      <c r="G265" s="77"/>
      <c r="H265" s="78">
        <f>SUM(H255:H261,H254)</f>
        <v>315833.875</v>
      </c>
      <c r="I265" s="79"/>
      <c r="J265" s="79"/>
      <c r="K265" s="78">
        <f>SUM(K255:K261,K254)</f>
        <v>315725.11499999999</v>
      </c>
      <c r="L265" s="80">
        <f>K265-H265</f>
        <v>-108.76000000000931</v>
      </c>
      <c r="M265" s="81">
        <f>IF((H265)=0,"",(L265/H265))</f>
        <v>-3.4435824846213635E-4</v>
      </c>
    </row>
    <row r="266" spans="1:13" ht="12.75" hidden="1" x14ac:dyDescent="0.2">
      <c r="A266" s="1" t="s">
        <v>66</v>
      </c>
      <c r="B266" s="6" t="s">
        <v>5</v>
      </c>
      <c r="C266" s="18"/>
      <c r="D266" s="82" t="s">
        <v>55</v>
      </c>
      <c r="E266" s="60"/>
      <c r="F266" s="76">
        <v>0.13</v>
      </c>
      <c r="G266" s="83"/>
      <c r="H266" s="84">
        <f>H265*F266</f>
        <v>41058.403750000005</v>
      </c>
      <c r="I266" s="85">
        <v>0.13</v>
      </c>
      <c r="J266" s="22"/>
      <c r="K266" s="84">
        <f>K265*I266</f>
        <v>41044.264949999997</v>
      </c>
      <c r="L266" s="86">
        <f>K266-H266</f>
        <v>-14.138800000007905</v>
      </c>
      <c r="M266" s="87">
        <f>IF((H266)=0,"",(L266/H266))</f>
        <v>-3.4435824846229936E-4</v>
      </c>
    </row>
    <row r="267" spans="1:13" ht="12.75" hidden="1" x14ac:dyDescent="0.2">
      <c r="A267" s="1" t="s">
        <v>66</v>
      </c>
      <c r="B267" s="6" t="s">
        <v>5</v>
      </c>
      <c r="C267" s="18"/>
      <c r="D267" s="82" t="s">
        <v>56</v>
      </c>
      <c r="E267" s="60"/>
      <c r="F267" s="76">
        <v>0.08</v>
      </c>
      <c r="G267" s="83"/>
      <c r="H267" s="84">
        <v>0</v>
      </c>
      <c r="I267" s="76">
        <v>0.08</v>
      </c>
      <c r="J267" s="22"/>
      <c r="K267" s="84">
        <v>0</v>
      </c>
      <c r="L267" s="86">
        <f>K267-H267</f>
        <v>0</v>
      </c>
      <c r="M267" s="87"/>
    </row>
    <row r="268" spans="1:13" ht="12.75" hidden="1" x14ac:dyDescent="0.2">
      <c r="A268" s="1" t="s">
        <v>66</v>
      </c>
      <c r="B268" s="6" t="s">
        <v>57</v>
      </c>
      <c r="C268" s="18"/>
      <c r="D268" s="111" t="s">
        <v>58</v>
      </c>
      <c r="E268" s="111"/>
      <c r="F268" s="88"/>
      <c r="G268" s="89"/>
      <c r="H268" s="90">
        <f>H265+H266+H267</f>
        <v>356892.27875</v>
      </c>
      <c r="I268" s="91"/>
      <c r="J268" s="91"/>
      <c r="K268" s="92">
        <f>K265+K266+K267</f>
        <v>356769.37994999997</v>
      </c>
      <c r="L268" s="93">
        <f>K268-H268</f>
        <v>-122.89880000002449</v>
      </c>
      <c r="M268" s="94">
        <f>IF((H268)=0,"",(L268/H268))</f>
        <v>-3.4435824846217549E-4</v>
      </c>
    </row>
    <row r="269" spans="1:13" ht="13.5" hidden="1" thickBot="1" x14ac:dyDescent="0.25">
      <c r="A269" s="1" t="s">
        <v>66</v>
      </c>
      <c r="B269" s="1" t="s">
        <v>5</v>
      </c>
      <c r="C269" s="18"/>
      <c r="D269" s="67"/>
      <c r="E269" s="68"/>
      <c r="F269" s="69"/>
      <c r="G269" s="70"/>
      <c r="H269" s="71"/>
      <c r="I269" s="69"/>
      <c r="J269" s="72"/>
      <c r="K269" s="71"/>
      <c r="L269" s="73"/>
      <c r="M269" s="74"/>
    </row>
    <row r="270" spans="1:13" ht="12.75" hidden="1" x14ac:dyDescent="0.2">
      <c r="A270" s="1" t="s">
        <v>66</v>
      </c>
      <c r="B270" s="1" t="s">
        <v>50</v>
      </c>
      <c r="C270" s="18"/>
      <c r="D270" s="75" t="s">
        <v>59</v>
      </c>
      <c r="E270" s="60"/>
      <c r="F270" s="76"/>
      <c r="G270" s="77"/>
      <c r="H270" s="78">
        <f>SUM(H262,H255:H258,H254)</f>
        <v>401386.66000000003</v>
      </c>
      <c r="I270" s="79"/>
      <c r="J270" s="79"/>
      <c r="K270" s="78">
        <f>SUM(K262,K255:K258,K254)</f>
        <v>401277.9</v>
      </c>
      <c r="L270" s="80">
        <f>K270-H270</f>
        <v>-108.76000000000931</v>
      </c>
      <c r="M270" s="81">
        <f>IF((H270)=0,"",(L270/H270))</f>
        <v>-2.7096067417888106E-4</v>
      </c>
    </row>
    <row r="271" spans="1:13" ht="12.75" hidden="1" x14ac:dyDescent="0.2">
      <c r="A271" s="1" t="s">
        <v>66</v>
      </c>
      <c r="B271" s="1" t="s">
        <v>50</v>
      </c>
      <c r="C271" s="18"/>
      <c r="D271" s="82" t="s">
        <v>55</v>
      </c>
      <c r="E271" s="60"/>
      <c r="F271" s="76">
        <v>0.13</v>
      </c>
      <c r="G271" s="77"/>
      <c r="H271" s="84">
        <f>H270*F271</f>
        <v>52180.265800000008</v>
      </c>
      <c r="I271" s="76">
        <v>0.13</v>
      </c>
      <c r="J271" s="85"/>
      <c r="K271" s="84">
        <f>K270*I271</f>
        <v>52166.127000000008</v>
      </c>
      <c r="L271" s="86">
        <f>K271-H271</f>
        <v>-14.138800000000629</v>
      </c>
      <c r="M271" s="87">
        <f>IF((H271)=0,"",(L271/H271))</f>
        <v>-2.7096067417886984E-4</v>
      </c>
    </row>
    <row r="272" spans="1:13" ht="12.75" hidden="1" x14ac:dyDescent="0.2">
      <c r="A272" s="1" t="s">
        <v>66</v>
      </c>
      <c r="B272" s="1" t="s">
        <v>50</v>
      </c>
      <c r="C272" s="18"/>
      <c r="D272" s="82" t="s">
        <v>56</v>
      </c>
      <c r="E272" s="60"/>
      <c r="F272" s="76">
        <v>0.08</v>
      </c>
      <c r="G272" s="77"/>
      <c r="H272" s="84">
        <v>0</v>
      </c>
      <c r="I272" s="76">
        <v>0.08</v>
      </c>
      <c r="J272" s="85"/>
      <c r="K272" s="84">
        <v>0</v>
      </c>
      <c r="L272" s="86"/>
      <c r="M272" s="87"/>
    </row>
    <row r="273" spans="1:20" ht="12.75" hidden="1" x14ac:dyDescent="0.2">
      <c r="A273" s="1" t="s">
        <v>66</v>
      </c>
      <c r="B273" s="1" t="s">
        <v>60</v>
      </c>
      <c r="C273" s="18"/>
      <c r="D273" s="111" t="s">
        <v>59</v>
      </c>
      <c r="E273" s="111"/>
      <c r="F273" s="95"/>
      <c r="G273" s="96"/>
      <c r="H273" s="90">
        <f>SUM(H270,H271)</f>
        <v>453566.92580000003</v>
      </c>
      <c r="I273" s="97"/>
      <c r="J273" s="97"/>
      <c r="K273" s="90">
        <f>SUM(K270,K271)</f>
        <v>453444.027</v>
      </c>
      <c r="L273" s="98">
        <f>K273-H273</f>
        <v>-122.89880000002449</v>
      </c>
      <c r="M273" s="99">
        <f>IF((H273)=0,"",(L273/H273))</f>
        <v>-2.7096067417891186E-4</v>
      </c>
    </row>
    <row r="274" spans="1:20" ht="13.5" hidden="1" thickBot="1" x14ac:dyDescent="0.25">
      <c r="A274" s="1" t="s">
        <v>66</v>
      </c>
      <c r="B274" s="1" t="s">
        <v>50</v>
      </c>
      <c r="C274" s="18"/>
      <c r="D274" s="67"/>
      <c r="E274" s="68"/>
      <c r="F274" s="100"/>
      <c r="G274" s="101"/>
      <c r="H274" s="102"/>
      <c r="I274" s="100"/>
      <c r="J274" s="70"/>
      <c r="K274" s="102"/>
      <c r="L274" s="103"/>
      <c r="M274" s="74"/>
    </row>
    <row r="275" spans="1:20" ht="12.75" x14ac:dyDescent="0.2">
      <c r="A275" s="1" t="s">
        <v>66</v>
      </c>
      <c r="B275" s="1" t="s">
        <v>52</v>
      </c>
      <c r="C275" s="18"/>
      <c r="D275" s="75" t="s">
        <v>61</v>
      </c>
      <c r="E275" s="60"/>
      <c r="F275" s="76"/>
      <c r="G275" s="77"/>
      <c r="H275" s="78">
        <f>SUM(H263,H255:H258,H254)</f>
        <v>401386.66000000003</v>
      </c>
      <c r="I275" s="79"/>
      <c r="J275" s="79"/>
      <c r="K275" s="78">
        <f>SUM(K263,K255:K258,K254)</f>
        <v>401277.9</v>
      </c>
      <c r="L275" s="80">
        <f>K275-H275</f>
        <v>-108.76000000000931</v>
      </c>
      <c r="M275" s="81">
        <f>IF((H275)=0,"",(L275/H275))</f>
        <v>-2.7096067417888106E-4</v>
      </c>
    </row>
    <row r="276" spans="1:20" ht="12.75" x14ac:dyDescent="0.2">
      <c r="A276" s="1" t="s">
        <v>66</v>
      </c>
      <c r="B276" s="1" t="s">
        <v>52</v>
      </c>
      <c r="C276" s="18"/>
      <c r="D276" s="82" t="s">
        <v>55</v>
      </c>
      <c r="E276" s="60"/>
      <c r="F276" s="76">
        <v>0.13</v>
      </c>
      <c r="G276" s="77"/>
      <c r="H276" s="84">
        <f>H275*F276</f>
        <v>52180.265800000008</v>
      </c>
      <c r="I276" s="76">
        <v>0.13</v>
      </c>
      <c r="J276" s="85"/>
      <c r="K276" s="84">
        <f>K275*I276</f>
        <v>52166.127000000008</v>
      </c>
      <c r="L276" s="86">
        <f>K276-H276</f>
        <v>-14.138800000000629</v>
      </c>
      <c r="M276" s="87">
        <f>IF((H276)=0,"",(L276/H276))</f>
        <v>-2.7096067417886984E-4</v>
      </c>
    </row>
    <row r="277" spans="1:20" ht="12.75" hidden="1" x14ac:dyDescent="0.2">
      <c r="A277" s="1" t="s">
        <v>66</v>
      </c>
      <c r="B277" s="1" t="s">
        <v>52</v>
      </c>
      <c r="C277" s="18"/>
      <c r="D277" s="82" t="s">
        <v>56</v>
      </c>
      <c r="E277" s="60"/>
      <c r="F277" s="76">
        <v>0.08</v>
      </c>
      <c r="G277" s="77"/>
      <c r="H277" s="84">
        <v>0</v>
      </c>
      <c r="I277" s="76">
        <v>0.08</v>
      </c>
      <c r="J277" s="85"/>
      <c r="K277" s="84">
        <v>0</v>
      </c>
      <c r="L277" s="86"/>
      <c r="M277" s="87"/>
    </row>
    <row r="278" spans="1:20" ht="13.5" thickBot="1" x14ac:dyDescent="0.25">
      <c r="A278" s="1" t="s">
        <v>66</v>
      </c>
      <c r="B278" s="1" t="s">
        <v>62</v>
      </c>
      <c r="C278" s="18">
        <v>5</v>
      </c>
      <c r="D278" s="111" t="s">
        <v>61</v>
      </c>
      <c r="E278" s="111"/>
      <c r="F278" s="95"/>
      <c r="G278" s="96"/>
      <c r="H278" s="90">
        <f>SUM(H275,H276)</f>
        <v>453566.92580000003</v>
      </c>
      <c r="I278" s="97"/>
      <c r="J278" s="97"/>
      <c r="K278" s="90">
        <f>SUM(K275,K276)</f>
        <v>453444.027</v>
      </c>
      <c r="L278" s="98">
        <f>K278-H278</f>
        <v>-122.89880000002449</v>
      </c>
      <c r="M278" s="99">
        <f>IF((H278)=0,"",(L278/H278))</f>
        <v>-2.7096067417891186E-4</v>
      </c>
    </row>
    <row r="279" spans="1:20" ht="13.5" thickBot="1" x14ac:dyDescent="0.25">
      <c r="A279" s="1" t="s">
        <v>66</v>
      </c>
      <c r="B279" s="1" t="s">
        <v>52</v>
      </c>
      <c r="C279" s="18"/>
      <c r="D279" s="67"/>
      <c r="E279" s="68"/>
      <c r="F279" s="104"/>
      <c r="G279" s="105"/>
      <c r="H279" s="106"/>
      <c r="I279" s="104"/>
      <c r="J279" s="107"/>
      <c r="K279" s="106"/>
      <c r="L279" s="108"/>
      <c r="M279" s="109"/>
    </row>
    <row r="282" spans="1:20" ht="12.75" x14ac:dyDescent="0.2">
      <c r="C282" s="1"/>
      <c r="D282" s="2" t="s">
        <v>0</v>
      </c>
      <c r="E282" s="112" t="s">
        <v>67</v>
      </c>
      <c r="F282" s="112"/>
      <c r="G282" s="112"/>
      <c r="H282" s="112"/>
      <c r="I282" s="112"/>
      <c r="J282" s="112"/>
      <c r="K282" s="1" t="s">
        <v>2</v>
      </c>
      <c r="T282" s="1" t="s">
        <v>3</v>
      </c>
    </row>
    <row r="283" spans="1:20" ht="12.75" x14ac:dyDescent="0.2">
      <c r="C283" s="1"/>
      <c r="D283" s="2" t="s">
        <v>4</v>
      </c>
      <c r="E283" s="113" t="s">
        <v>5</v>
      </c>
      <c r="F283" s="113"/>
      <c r="G283" s="113"/>
      <c r="H283" s="3"/>
      <c r="I283" s="3"/>
    </row>
    <row r="284" spans="1:20" ht="15.75" x14ac:dyDescent="0.2">
      <c r="C284" s="1"/>
      <c r="D284" s="2" t="s">
        <v>6</v>
      </c>
      <c r="E284" s="4">
        <v>300</v>
      </c>
      <c r="F284" s="5" t="s">
        <v>7</v>
      </c>
      <c r="G284" s="6"/>
      <c r="J284" s="7"/>
      <c r="K284" s="7"/>
      <c r="L284" s="7"/>
      <c r="M284" s="7"/>
    </row>
    <row r="285" spans="1:20" ht="15.75" x14ac:dyDescent="0.25">
      <c r="C285" s="1"/>
      <c r="D285" s="2" t="s">
        <v>8</v>
      </c>
      <c r="E285" s="4">
        <v>0</v>
      </c>
      <c r="F285" s="8" t="s">
        <v>9</v>
      </c>
      <c r="G285" s="9"/>
      <c r="H285" s="10"/>
      <c r="I285" s="10"/>
      <c r="J285" s="10"/>
    </row>
    <row r="286" spans="1:20" ht="12.75" x14ac:dyDescent="0.2">
      <c r="C286" s="1"/>
      <c r="D286" s="2" t="s">
        <v>10</v>
      </c>
      <c r="E286" s="11">
        <v>1.036</v>
      </c>
    </row>
    <row r="287" spans="1:20" ht="12.75" x14ac:dyDescent="0.2">
      <c r="C287" s="1"/>
      <c r="D287" s="2" t="s">
        <v>11</v>
      </c>
      <c r="E287" s="11">
        <v>1.036</v>
      </c>
    </row>
    <row r="288" spans="1:20" ht="12.75" x14ac:dyDescent="0.2">
      <c r="C288" s="1"/>
      <c r="D288" s="6"/>
    </row>
    <row r="289" spans="1:15" ht="12.75" x14ac:dyDescent="0.2">
      <c r="C289" s="1"/>
      <c r="D289" s="6"/>
      <c r="E289" s="12"/>
      <c r="F289" s="114" t="s">
        <v>12</v>
      </c>
      <c r="G289" s="115"/>
      <c r="H289" s="116"/>
      <c r="I289" s="114" t="s">
        <v>13</v>
      </c>
      <c r="J289" s="115"/>
      <c r="K289" s="116"/>
      <c r="L289" s="114" t="s">
        <v>14</v>
      </c>
      <c r="M289" s="116"/>
    </row>
    <row r="290" spans="1:15" x14ac:dyDescent="0.25">
      <c r="C290" s="1"/>
      <c r="D290" s="6"/>
      <c r="E290" s="117"/>
      <c r="F290" s="13" t="s">
        <v>15</v>
      </c>
      <c r="G290" s="13" t="s">
        <v>16</v>
      </c>
      <c r="H290" s="14" t="s">
        <v>17</v>
      </c>
      <c r="I290" s="13" t="s">
        <v>15</v>
      </c>
      <c r="J290" s="15" t="s">
        <v>16</v>
      </c>
      <c r="K290" s="14" t="s">
        <v>17</v>
      </c>
      <c r="L290" s="119" t="s">
        <v>18</v>
      </c>
      <c r="M290" s="121" t="s">
        <v>19</v>
      </c>
      <c r="N290" s="123" t="s">
        <v>69</v>
      </c>
      <c r="O290" s="123" t="s">
        <v>70</v>
      </c>
    </row>
    <row r="291" spans="1:15" x14ac:dyDescent="0.25">
      <c r="C291" s="1"/>
      <c r="D291" s="6"/>
      <c r="E291" s="118"/>
      <c r="F291" s="16" t="s">
        <v>20</v>
      </c>
      <c r="G291" s="16"/>
      <c r="H291" s="17" t="s">
        <v>20</v>
      </c>
      <c r="I291" s="16" t="s">
        <v>20</v>
      </c>
      <c r="J291" s="17"/>
      <c r="K291" s="17" t="s">
        <v>20</v>
      </c>
      <c r="L291" s="120"/>
      <c r="M291" s="122"/>
    </row>
    <row r="292" spans="1:15" ht="12.75" x14ac:dyDescent="0.2">
      <c r="A292" s="1" t="s">
        <v>67</v>
      </c>
      <c r="C292" s="18"/>
      <c r="D292" s="19" t="s">
        <v>21</v>
      </c>
      <c r="E292" s="20"/>
      <c r="F292" s="21">
        <v>9.08</v>
      </c>
      <c r="G292" s="22">
        <v>1</v>
      </c>
      <c r="H292" s="23">
        <f>G292*F292</f>
        <v>9.08</v>
      </c>
      <c r="I292" s="24">
        <v>9.19</v>
      </c>
      <c r="J292" s="25">
        <f>G292</f>
        <v>1</v>
      </c>
      <c r="K292" s="23">
        <f>J292*I292</f>
        <v>9.19</v>
      </c>
      <c r="L292" s="26">
        <f t="shared" ref="L292:L313" si="35">K292-H292</f>
        <v>0.10999999999999943</v>
      </c>
      <c r="M292" s="27">
        <f>IF(ISERROR(L292/H292), "", L292/H292)</f>
        <v>1.2114537444933859E-2</v>
      </c>
    </row>
    <row r="293" spans="1:15" ht="12.75" x14ac:dyDescent="0.2">
      <c r="A293" s="1" t="s">
        <v>67</v>
      </c>
      <c r="C293" s="18"/>
      <c r="D293" s="19" t="s">
        <v>22</v>
      </c>
      <c r="E293" s="20"/>
      <c r="F293" s="28">
        <v>1.6500000000000001E-2</v>
      </c>
      <c r="G293" s="22">
        <f>IF($E285&gt;0, $E285, $E284)</f>
        <v>300</v>
      </c>
      <c r="H293" s="23">
        <f t="shared" ref="H293:H305" si="36">G293*F293</f>
        <v>4.95</v>
      </c>
      <c r="I293" s="29">
        <v>1.67E-2</v>
      </c>
      <c r="J293" s="25">
        <f>IF($E285&gt;0, $E285, $E284)</f>
        <v>300</v>
      </c>
      <c r="K293" s="23">
        <f>J293*I293</f>
        <v>5.01</v>
      </c>
      <c r="L293" s="26">
        <f t="shared" si="35"/>
        <v>5.9999999999999609E-2</v>
      </c>
      <c r="M293" s="27">
        <f t="shared" ref="M293:M303" si="37">IF(ISERROR(L293/H293), "", L293/H293)</f>
        <v>1.2121212121212041E-2</v>
      </c>
    </row>
    <row r="294" spans="1:15" ht="12.75" hidden="1" x14ac:dyDescent="0.2">
      <c r="A294" s="1" t="s">
        <v>67</v>
      </c>
      <c r="C294" s="18"/>
      <c r="D294" s="19" t="s">
        <v>23</v>
      </c>
      <c r="E294" s="20"/>
      <c r="F294" s="28"/>
      <c r="G294" s="22"/>
      <c r="H294" s="23">
        <v>0</v>
      </c>
      <c r="I294" s="29"/>
      <c r="J294" s="25">
        <f>IF($E285&gt;0, $E285, $E284)</f>
        <v>300</v>
      </c>
      <c r="K294" s="23">
        <v>0</v>
      </c>
      <c r="L294" s="26"/>
      <c r="M294" s="27"/>
    </row>
    <row r="295" spans="1:15" ht="12.75" hidden="1" x14ac:dyDescent="0.2">
      <c r="A295" s="1" t="s">
        <v>67</v>
      </c>
      <c r="C295" s="18"/>
      <c r="D295" s="19" t="s">
        <v>24</v>
      </c>
      <c r="E295" s="20"/>
      <c r="F295" s="28"/>
      <c r="G295" s="22">
        <f>IF($E285&gt;0, $E285, $E284)</f>
        <v>300</v>
      </c>
      <c r="H295" s="23">
        <v>0</v>
      </c>
      <c r="I295" s="29"/>
      <c r="J295" s="22">
        <f>IF($E285&gt;0, $E285, $E284)</f>
        <v>300</v>
      </c>
      <c r="K295" s="23">
        <v>0</v>
      </c>
      <c r="L295" s="26">
        <f>K295-H295</f>
        <v>0</v>
      </c>
      <c r="M295" s="27" t="str">
        <f>IF(ISERROR(L295/H295), "", L295/H295)</f>
        <v/>
      </c>
    </row>
    <row r="296" spans="1:15" ht="12.75" x14ac:dyDescent="0.2">
      <c r="A296" s="1" t="s">
        <v>67</v>
      </c>
      <c r="C296" s="18"/>
      <c r="D296" s="30" t="s">
        <v>25</v>
      </c>
      <c r="E296" s="20"/>
      <c r="F296" s="21">
        <v>0.34</v>
      </c>
      <c r="G296" s="22">
        <v>1</v>
      </c>
      <c r="H296" s="23">
        <f t="shared" si="36"/>
        <v>0.34</v>
      </c>
      <c r="I296" s="24">
        <f>+N296+O296</f>
        <v>0.35</v>
      </c>
      <c r="J296" s="25">
        <f>G296</f>
        <v>1</v>
      </c>
      <c r="K296" s="23">
        <f t="shared" ref="K296:K303" si="38">J296*I296</f>
        <v>0.35</v>
      </c>
      <c r="L296" s="26">
        <f t="shared" si="35"/>
        <v>9.9999999999999534E-3</v>
      </c>
      <c r="M296" s="27">
        <f t="shared" si="37"/>
        <v>2.9411764705882214E-2</v>
      </c>
      <c r="N296" s="1">
        <v>0.31</v>
      </c>
      <c r="O296" s="31">
        <f>+ROUND('[47]ERZ ICM RR'!O22,2)</f>
        <v>0.04</v>
      </c>
    </row>
    <row r="297" spans="1:15" ht="12.75" x14ac:dyDescent="0.2">
      <c r="A297" s="1" t="s">
        <v>67</v>
      </c>
      <c r="C297" s="18"/>
      <c r="D297" s="19" t="s">
        <v>26</v>
      </c>
      <c r="E297" s="20"/>
      <c r="F297" s="28">
        <v>5.0000000000000001E-4</v>
      </c>
      <c r="G297" s="22">
        <f>IF($E285&gt;0, $E285, $E284)</f>
        <v>300</v>
      </c>
      <c r="H297" s="23">
        <f t="shared" si="36"/>
        <v>0.15</v>
      </c>
      <c r="I297" s="29">
        <f>+N297+O297</f>
        <v>6.0000000000000006E-4</v>
      </c>
      <c r="J297" s="25">
        <f>IF($E285&gt;0, $E285, $E284)</f>
        <v>300</v>
      </c>
      <c r="K297" s="23">
        <f t="shared" si="38"/>
        <v>0.18000000000000002</v>
      </c>
      <c r="L297" s="26">
        <f t="shared" si="35"/>
        <v>3.0000000000000027E-2</v>
      </c>
      <c r="M297" s="27">
        <f t="shared" si="37"/>
        <v>0.20000000000000018</v>
      </c>
      <c r="N297" s="1">
        <v>5.0000000000000001E-4</v>
      </c>
      <c r="O297" s="1">
        <f>+ROUND('[47]ERZ ICM RR'!P22,4)</f>
        <v>1E-4</v>
      </c>
    </row>
    <row r="298" spans="1:15" ht="12.75" x14ac:dyDescent="0.2">
      <c r="A298" s="1" t="s">
        <v>67</v>
      </c>
      <c r="B298" s="32" t="s">
        <v>27</v>
      </c>
      <c r="C298" s="18">
        <v>6</v>
      </c>
      <c r="D298" s="33" t="s">
        <v>28</v>
      </c>
      <c r="E298" s="34"/>
      <c r="F298" s="35"/>
      <c r="G298" s="36"/>
      <c r="H298" s="37">
        <f>SUM(H292:H297)</f>
        <v>14.520000000000001</v>
      </c>
      <c r="I298" s="38"/>
      <c r="J298" s="39"/>
      <c r="K298" s="37">
        <f>SUM(K292:K297)</f>
        <v>14.729999999999999</v>
      </c>
      <c r="L298" s="40">
        <f t="shared" si="35"/>
        <v>0.2099999999999973</v>
      </c>
      <c r="M298" s="41">
        <f>IF((H298)=0,"",(L298/H298))</f>
        <v>1.4462809917355185E-2</v>
      </c>
    </row>
    <row r="299" spans="1:15" ht="12.75" x14ac:dyDescent="0.2">
      <c r="A299" s="1" t="s">
        <v>67</v>
      </c>
      <c r="C299" s="18"/>
      <c r="D299" s="42" t="s">
        <v>29</v>
      </c>
      <c r="E299" s="20"/>
      <c r="F299" s="28">
        <f>IF((E284*12&gt;=150000), 0, IF(E283="RPP",(F315*0.65+F316*0.17+F317*0.18),IF(E283="Non-RPP (Retailer)",F318,F319)))</f>
        <v>8.1990000000000007E-2</v>
      </c>
      <c r="G299" s="43">
        <f>IF(F299=0, 0, $E284*E286-E284)</f>
        <v>10.800000000000011</v>
      </c>
      <c r="H299" s="23">
        <f>G299*F299</f>
        <v>0.88549200000000106</v>
      </c>
      <c r="I299" s="29">
        <f>IF((E284*12&gt;=150000), 0, IF(E283="RPP",(I315*0.65+I316*0.17+I317*0.18),IF(E283="Non-RPP (Retailer)",I318,I319)))</f>
        <v>8.1990000000000007E-2</v>
      </c>
      <c r="J299" s="43">
        <f>IF(I299=0, 0, E284*E287-E284)</f>
        <v>10.800000000000011</v>
      </c>
      <c r="K299" s="23">
        <f>J299*I299</f>
        <v>0.88549200000000106</v>
      </c>
      <c r="L299" s="26">
        <f>K299-H299</f>
        <v>0</v>
      </c>
      <c r="M299" s="27">
        <f>IF(ISERROR(L299/H299), "", L299/H299)</f>
        <v>0</v>
      </c>
    </row>
    <row r="300" spans="1:15" ht="25.5" x14ac:dyDescent="0.2">
      <c r="A300" s="1" t="s">
        <v>67</v>
      </c>
      <c r="C300" s="18"/>
      <c r="D300" s="42" t="s">
        <v>30</v>
      </c>
      <c r="E300" s="20"/>
      <c r="F300" s="28">
        <v>-6.9999999999999999E-4</v>
      </c>
      <c r="G300" s="44">
        <f>IF($E285&gt;0, $E285, $E284)</f>
        <v>300</v>
      </c>
      <c r="H300" s="23">
        <f t="shared" si="36"/>
        <v>-0.21</v>
      </c>
      <c r="I300" s="29">
        <v>-1.1000000000000001E-3</v>
      </c>
      <c r="J300" s="44">
        <f>IF($E285&gt;0, $E285, $E284)</f>
        <v>300</v>
      </c>
      <c r="K300" s="23">
        <f t="shared" si="38"/>
        <v>-0.33</v>
      </c>
      <c r="L300" s="26">
        <f t="shared" si="35"/>
        <v>-0.12000000000000002</v>
      </c>
      <c r="M300" s="27">
        <f t="shared" si="37"/>
        <v>0.57142857142857151</v>
      </c>
    </row>
    <row r="301" spans="1:15" ht="12.75" x14ac:dyDescent="0.2">
      <c r="A301" s="1" t="s">
        <v>67</v>
      </c>
      <c r="C301" s="18"/>
      <c r="D301" s="42" t="s">
        <v>31</v>
      </c>
      <c r="E301" s="20"/>
      <c r="F301" s="28">
        <v>0</v>
      </c>
      <c r="G301" s="44">
        <f>IF($E285&gt;0, $E285, $E284)</f>
        <v>300</v>
      </c>
      <c r="H301" s="23">
        <f>G301*F301</f>
        <v>0</v>
      </c>
      <c r="I301" s="29">
        <v>-5.0000000000000002E-5</v>
      </c>
      <c r="J301" s="44">
        <f>IF($E285&gt;0, $E285, $E284)</f>
        <v>300</v>
      </c>
      <c r="K301" s="23">
        <f>J301*I301</f>
        <v>-1.5000000000000001E-2</v>
      </c>
      <c r="L301" s="26">
        <f t="shared" si="35"/>
        <v>-1.5000000000000001E-2</v>
      </c>
      <c r="M301" s="27" t="str">
        <f t="shared" si="37"/>
        <v/>
      </c>
    </row>
    <row r="302" spans="1:15" ht="12.75" x14ac:dyDescent="0.2">
      <c r="A302" s="1" t="s">
        <v>67</v>
      </c>
      <c r="C302" s="18"/>
      <c r="D302" s="42" t="s">
        <v>32</v>
      </c>
      <c r="E302" s="20"/>
      <c r="F302" s="28">
        <v>0</v>
      </c>
      <c r="G302" s="44">
        <f>E284</f>
        <v>300</v>
      </c>
      <c r="H302" s="23">
        <f>G302*F302</f>
        <v>0</v>
      </c>
      <c r="I302" s="29">
        <v>0</v>
      </c>
      <c r="J302" s="44">
        <f>E284</f>
        <v>300</v>
      </c>
      <c r="K302" s="23">
        <f t="shared" si="38"/>
        <v>0</v>
      </c>
      <c r="L302" s="26">
        <f t="shared" si="35"/>
        <v>0</v>
      </c>
      <c r="M302" s="27" t="str">
        <f t="shared" si="37"/>
        <v/>
      </c>
    </row>
    <row r="303" spans="1:15" ht="12.75" x14ac:dyDescent="0.2">
      <c r="A303" s="1" t="s">
        <v>67</v>
      </c>
      <c r="C303" s="18"/>
      <c r="D303" s="45" t="s">
        <v>33</v>
      </c>
      <c r="E303" s="20"/>
      <c r="F303" s="28">
        <v>2.0000000000000001E-4</v>
      </c>
      <c r="G303" s="44">
        <f>IF($E285&gt;0, $E285, $E284)</f>
        <v>300</v>
      </c>
      <c r="H303" s="23">
        <f t="shared" si="36"/>
        <v>6.0000000000000005E-2</v>
      </c>
      <c r="I303" s="29">
        <v>2.0000000000000001E-4</v>
      </c>
      <c r="J303" s="44">
        <f>IF($E285&gt;0, $E285, $E284)</f>
        <v>300</v>
      </c>
      <c r="K303" s="23">
        <f t="shared" si="38"/>
        <v>6.0000000000000005E-2</v>
      </c>
      <c r="L303" s="26">
        <f t="shared" si="35"/>
        <v>0</v>
      </c>
      <c r="M303" s="27">
        <f t="shared" si="37"/>
        <v>0</v>
      </c>
    </row>
    <row r="304" spans="1:15" ht="25.5" x14ac:dyDescent="0.2">
      <c r="A304" s="1" t="s">
        <v>67</v>
      </c>
      <c r="C304" s="18"/>
      <c r="D304" s="46" t="s">
        <v>34</v>
      </c>
      <c r="E304" s="20"/>
      <c r="F304" s="47">
        <v>0</v>
      </c>
      <c r="G304" s="22">
        <v>1</v>
      </c>
      <c r="H304" s="23">
        <f>G304*F304</f>
        <v>0</v>
      </c>
      <c r="I304" s="48">
        <v>0</v>
      </c>
      <c r="J304" s="22">
        <v>1</v>
      </c>
      <c r="K304" s="23">
        <f>J304*I304</f>
        <v>0</v>
      </c>
      <c r="L304" s="26">
        <f t="shared" si="35"/>
        <v>0</v>
      </c>
      <c r="M304" s="27" t="str">
        <f>IF(ISERROR(L304/H304), "", L304/H304)</f>
        <v/>
      </c>
    </row>
    <row r="305" spans="1:13" ht="12.75" x14ac:dyDescent="0.2">
      <c r="A305" s="1" t="s">
        <v>67</v>
      </c>
      <c r="C305" s="18"/>
      <c r="D305" s="45" t="s">
        <v>35</v>
      </c>
      <c r="E305" s="20"/>
      <c r="F305" s="21">
        <v>0</v>
      </c>
      <c r="G305" s="22">
        <v>1</v>
      </c>
      <c r="H305" s="23">
        <f t="shared" si="36"/>
        <v>0</v>
      </c>
      <c r="I305" s="24">
        <v>0</v>
      </c>
      <c r="J305" s="22">
        <v>1</v>
      </c>
      <c r="K305" s="23">
        <f>J305*I305</f>
        <v>0</v>
      </c>
      <c r="L305" s="26">
        <f>K305-H305</f>
        <v>0</v>
      </c>
      <c r="M305" s="27" t="str">
        <f>IF(ISERROR(L305/H305), "", L305/H305)</f>
        <v/>
      </c>
    </row>
    <row r="306" spans="1:13" ht="12.75" x14ac:dyDescent="0.2">
      <c r="A306" s="1" t="s">
        <v>67</v>
      </c>
      <c r="C306" s="18"/>
      <c r="D306" s="45" t="s">
        <v>36</v>
      </c>
      <c r="E306" s="20"/>
      <c r="F306" s="28"/>
      <c r="G306" s="44">
        <f>IF($E285&gt;0, $E285, $E284)</f>
        <v>300</v>
      </c>
      <c r="H306" s="23">
        <f>G306*F306</f>
        <v>0</v>
      </c>
      <c r="I306" s="29">
        <v>0</v>
      </c>
      <c r="J306" s="44">
        <f>IF($E285&gt;0, $E285, $E284)</f>
        <v>300</v>
      </c>
      <c r="K306" s="23">
        <f>J306*I306</f>
        <v>0</v>
      </c>
      <c r="L306" s="26">
        <f t="shared" si="35"/>
        <v>0</v>
      </c>
      <c r="M306" s="27" t="str">
        <f>IF(ISERROR(L306/H306), "", L306/H306)</f>
        <v/>
      </c>
    </row>
    <row r="307" spans="1:13" ht="25.5" x14ac:dyDescent="0.2">
      <c r="A307" s="1" t="s">
        <v>67</v>
      </c>
      <c r="B307" s="6" t="s">
        <v>37</v>
      </c>
      <c r="C307" s="18">
        <v>6</v>
      </c>
      <c r="D307" s="49" t="s">
        <v>38</v>
      </c>
      <c r="E307" s="50"/>
      <c r="F307" s="51"/>
      <c r="G307" s="52"/>
      <c r="H307" s="53">
        <f>SUM(H298:H306)</f>
        <v>15.255492000000002</v>
      </c>
      <c r="I307" s="54"/>
      <c r="J307" s="55"/>
      <c r="K307" s="53">
        <f>SUM(K298:K306)</f>
        <v>15.330492</v>
      </c>
      <c r="L307" s="40">
        <f t="shared" si="35"/>
        <v>7.4999999999997513E-2</v>
      </c>
      <c r="M307" s="41">
        <f>IF((H307)=0,"",(L307/H307))</f>
        <v>4.9162622877057978E-3</v>
      </c>
    </row>
    <row r="308" spans="1:13" ht="12.75" x14ac:dyDescent="0.2">
      <c r="A308" s="1" t="s">
        <v>67</v>
      </c>
      <c r="C308" s="18"/>
      <c r="D308" s="56" t="s">
        <v>39</v>
      </c>
      <c r="E308" s="20"/>
      <c r="F308" s="28">
        <v>7.1000000000000004E-3</v>
      </c>
      <c r="G308" s="43">
        <f>IF($E285&gt;0, $E285, $E284*$E286)</f>
        <v>310.8</v>
      </c>
      <c r="H308" s="23">
        <f>G308*F308</f>
        <v>2.2066800000000004</v>
      </c>
      <c r="I308" s="29">
        <v>7.1000000000000004E-3</v>
      </c>
      <c r="J308" s="43">
        <f>IF($E285&gt;0, $E285, $E284*$E287)</f>
        <v>310.8</v>
      </c>
      <c r="K308" s="23">
        <f>J308*I308</f>
        <v>2.2066800000000004</v>
      </c>
      <c r="L308" s="26">
        <f t="shared" si="35"/>
        <v>0</v>
      </c>
      <c r="M308" s="27">
        <f>IF(ISERROR(L308/H308), "", L308/H308)</f>
        <v>0</v>
      </c>
    </row>
    <row r="309" spans="1:13" ht="25.5" x14ac:dyDescent="0.2">
      <c r="A309" s="1" t="s">
        <v>67</v>
      </c>
      <c r="C309" s="18"/>
      <c r="D309" s="57" t="s">
        <v>40</v>
      </c>
      <c r="E309" s="20"/>
      <c r="F309" s="28">
        <v>6.4000000000000003E-3</v>
      </c>
      <c r="G309" s="43">
        <f>IF($E285&gt;0, $E285, $E284*$E286)</f>
        <v>310.8</v>
      </c>
      <c r="H309" s="23">
        <f>G309*F309</f>
        <v>1.9891200000000002</v>
      </c>
      <c r="I309" s="29">
        <v>6.4999999999999997E-3</v>
      </c>
      <c r="J309" s="43">
        <f>IF($E285&gt;0, $E285, $E284*$E287)</f>
        <v>310.8</v>
      </c>
      <c r="K309" s="23">
        <f>J309*I309</f>
        <v>2.0202</v>
      </c>
      <c r="L309" s="26">
        <f t="shared" si="35"/>
        <v>3.1079999999999774E-2</v>
      </c>
      <c r="M309" s="27">
        <f>IF(ISERROR(L309/H309), "", L309/H309)</f>
        <v>1.5624999999999886E-2</v>
      </c>
    </row>
    <row r="310" spans="1:13" ht="25.5" x14ac:dyDescent="0.2">
      <c r="A310" s="1" t="s">
        <v>67</v>
      </c>
      <c r="B310" s="6" t="s">
        <v>41</v>
      </c>
      <c r="C310" s="18">
        <v>6</v>
      </c>
      <c r="D310" s="49" t="s">
        <v>42</v>
      </c>
      <c r="E310" s="34"/>
      <c r="F310" s="51"/>
      <c r="G310" s="52"/>
      <c r="H310" s="53">
        <f>SUM(H307:H309)</f>
        <v>19.451292000000002</v>
      </c>
      <c r="I310" s="54"/>
      <c r="J310" s="39"/>
      <c r="K310" s="53">
        <f>SUM(K307:K309)</f>
        <v>19.557371999999997</v>
      </c>
      <c r="L310" s="40">
        <f t="shared" si="35"/>
        <v>0.10607999999999507</v>
      </c>
      <c r="M310" s="41">
        <f>IF((H310)=0,"",(L310/H310))</f>
        <v>5.4536223095100859E-3</v>
      </c>
    </row>
    <row r="311" spans="1:13" ht="25.5" x14ac:dyDescent="0.2">
      <c r="A311" s="1" t="s">
        <v>67</v>
      </c>
      <c r="C311" s="18"/>
      <c r="D311" s="58" t="s">
        <v>43</v>
      </c>
      <c r="E311" s="20"/>
      <c r="F311" s="28">
        <v>3.3999999999999998E-3</v>
      </c>
      <c r="G311" s="43">
        <f>E284*E286</f>
        <v>310.8</v>
      </c>
      <c r="H311" s="59">
        <f t="shared" ref="H311:H317" si="39">G311*F311</f>
        <v>1.0567199999999999</v>
      </c>
      <c r="I311" s="29">
        <v>3.4000000000000002E-3</v>
      </c>
      <c r="J311" s="43">
        <f>E284*E287</f>
        <v>310.8</v>
      </c>
      <c r="K311" s="59">
        <f t="shared" ref="K311:K317" si="40">J311*I311</f>
        <v>1.0567200000000001</v>
      </c>
      <c r="L311" s="26">
        <f t="shared" si="35"/>
        <v>0</v>
      </c>
      <c r="M311" s="27">
        <f t="shared" ref="M311:M319" si="41">IF(ISERROR(L311/H311), "", L311/H311)</f>
        <v>0</v>
      </c>
    </row>
    <row r="312" spans="1:13" ht="25.5" x14ac:dyDescent="0.2">
      <c r="A312" s="1" t="s">
        <v>67</v>
      </c>
      <c r="C312" s="18"/>
      <c r="D312" s="58" t="s">
        <v>44</v>
      </c>
      <c r="E312" s="20"/>
      <c r="F312" s="28">
        <v>5.0000000000000001E-4</v>
      </c>
      <c r="G312" s="43">
        <f>E284*E286</f>
        <v>310.8</v>
      </c>
      <c r="H312" s="59">
        <f t="shared" si="39"/>
        <v>0.15540000000000001</v>
      </c>
      <c r="I312" s="29">
        <v>5.0000000000000001E-4</v>
      </c>
      <c r="J312" s="43">
        <f>E284*E287</f>
        <v>310.8</v>
      </c>
      <c r="K312" s="59">
        <f t="shared" si="40"/>
        <v>0.15540000000000001</v>
      </c>
      <c r="L312" s="26">
        <f t="shared" si="35"/>
        <v>0</v>
      </c>
      <c r="M312" s="27">
        <f t="shared" si="41"/>
        <v>0</v>
      </c>
    </row>
    <row r="313" spans="1:13" ht="12.75" x14ac:dyDescent="0.2">
      <c r="A313" s="1" t="s">
        <v>67</v>
      </c>
      <c r="C313" s="18"/>
      <c r="D313" s="60" t="s">
        <v>45</v>
      </c>
      <c r="E313" s="20"/>
      <c r="F313" s="47">
        <v>0.25</v>
      </c>
      <c r="G313" s="22">
        <v>1</v>
      </c>
      <c r="H313" s="59">
        <f t="shared" si="39"/>
        <v>0.25</v>
      </c>
      <c r="I313" s="48">
        <v>0.25</v>
      </c>
      <c r="J313" s="25">
        <v>1</v>
      </c>
      <c r="K313" s="59">
        <f t="shared" si="40"/>
        <v>0.25</v>
      </c>
      <c r="L313" s="26">
        <f t="shared" si="35"/>
        <v>0</v>
      </c>
      <c r="M313" s="27">
        <f t="shared" si="41"/>
        <v>0</v>
      </c>
    </row>
    <row r="314" spans="1:13" ht="25.5" hidden="1" x14ac:dyDescent="0.2">
      <c r="A314" s="1" t="s">
        <v>67</v>
      </c>
      <c r="C314" s="18"/>
      <c r="D314" s="58" t="s">
        <v>46</v>
      </c>
      <c r="E314" s="20"/>
      <c r="F314" s="28"/>
      <c r="G314" s="43"/>
      <c r="H314" s="59"/>
      <c r="I314" s="29"/>
      <c r="J314" s="43"/>
      <c r="K314" s="59"/>
      <c r="L314" s="26"/>
      <c r="M314" s="27"/>
    </row>
    <row r="315" spans="1:13" ht="12.75" x14ac:dyDescent="0.2">
      <c r="A315" s="1" t="s">
        <v>67</v>
      </c>
      <c r="B315" s="6" t="s">
        <v>5</v>
      </c>
      <c r="C315" s="18"/>
      <c r="D315" s="61" t="s">
        <v>47</v>
      </c>
      <c r="E315" s="20"/>
      <c r="F315" s="62">
        <v>6.5000000000000002E-2</v>
      </c>
      <c r="G315" s="63">
        <f>IF(AND(E284*12&gt;=150000),0.65*E284*E286,0.65*E284)</f>
        <v>195</v>
      </c>
      <c r="H315" s="59">
        <f t="shared" si="39"/>
        <v>12.675000000000001</v>
      </c>
      <c r="I315" s="64">
        <v>6.5000000000000002E-2</v>
      </c>
      <c r="J315" s="63">
        <f>IF(AND(E284*12&gt;=150000),0.65*E284*E287,0.65*E284)</f>
        <v>195</v>
      </c>
      <c r="K315" s="59">
        <f t="shared" si="40"/>
        <v>12.675000000000001</v>
      </c>
      <c r="L315" s="26">
        <f>K315-H315</f>
        <v>0</v>
      </c>
      <c r="M315" s="27">
        <f t="shared" si="41"/>
        <v>0</v>
      </c>
    </row>
    <row r="316" spans="1:13" ht="12.75" x14ac:dyDescent="0.2">
      <c r="A316" s="1" t="s">
        <v>67</v>
      </c>
      <c r="B316" s="6" t="s">
        <v>5</v>
      </c>
      <c r="C316" s="18"/>
      <c r="D316" s="61" t="s">
        <v>48</v>
      </c>
      <c r="E316" s="20"/>
      <c r="F316" s="62">
        <v>9.4E-2</v>
      </c>
      <c r="G316" s="63">
        <f>IF(AND(E284*12&gt;=150000),0.17*E284*E286,0.17*E284)</f>
        <v>51.000000000000007</v>
      </c>
      <c r="H316" s="59">
        <f t="shared" si="39"/>
        <v>4.7940000000000005</v>
      </c>
      <c r="I316" s="64">
        <v>9.4E-2</v>
      </c>
      <c r="J316" s="63">
        <f>IF(AND(E284*12&gt;=150000),0.17*E284*E287,0.17*E284)</f>
        <v>51.000000000000007</v>
      </c>
      <c r="K316" s="59">
        <f t="shared" si="40"/>
        <v>4.7940000000000005</v>
      </c>
      <c r="L316" s="26">
        <f>K316-H316</f>
        <v>0</v>
      </c>
      <c r="M316" s="27">
        <f t="shared" si="41"/>
        <v>0</v>
      </c>
    </row>
    <row r="317" spans="1:13" ht="13.5" thickBot="1" x14ac:dyDescent="0.25">
      <c r="A317" s="1" t="s">
        <v>67</v>
      </c>
      <c r="B317" s="6" t="s">
        <v>5</v>
      </c>
      <c r="C317" s="18"/>
      <c r="D317" s="6" t="s">
        <v>49</v>
      </c>
      <c r="E317" s="20"/>
      <c r="F317" s="62">
        <v>0.13200000000000001</v>
      </c>
      <c r="G317" s="63">
        <f>IF(AND(E284*12&gt;=150000),0.18*E284*E286,0.18*E284)</f>
        <v>54</v>
      </c>
      <c r="H317" s="59">
        <f t="shared" si="39"/>
        <v>7.1280000000000001</v>
      </c>
      <c r="I317" s="64">
        <v>0.13200000000000001</v>
      </c>
      <c r="J317" s="63">
        <f>IF(AND(E284*12&gt;=150000),0.18*E284*E287,0.18*E284)</f>
        <v>54</v>
      </c>
      <c r="K317" s="59">
        <f t="shared" si="40"/>
        <v>7.1280000000000001</v>
      </c>
      <c r="L317" s="26">
        <f>K317-H317</f>
        <v>0</v>
      </c>
      <c r="M317" s="27">
        <f t="shared" si="41"/>
        <v>0</v>
      </c>
    </row>
    <row r="318" spans="1:13" ht="13.5" hidden="1" thickBot="1" x14ac:dyDescent="0.25">
      <c r="A318" s="1" t="s">
        <v>67</v>
      </c>
      <c r="B318" s="1" t="s">
        <v>50</v>
      </c>
      <c r="C318" s="18"/>
      <c r="D318" s="61" t="s">
        <v>51</v>
      </c>
      <c r="E318" s="20"/>
      <c r="F318" s="65">
        <v>0.1101</v>
      </c>
      <c r="G318" s="63">
        <f>IF(AND(E284*12&gt;=150000),E284*E286,E284)</f>
        <v>300</v>
      </c>
      <c r="H318" s="59">
        <f>G318*F318</f>
        <v>33.03</v>
      </c>
      <c r="I318" s="66">
        <f>F318</f>
        <v>0.1101</v>
      </c>
      <c r="J318" s="63">
        <f>IF(AND(E284*12&gt;=150000),E284*E287,E284)</f>
        <v>300</v>
      </c>
      <c r="K318" s="59">
        <f>J318*I318</f>
        <v>33.03</v>
      </c>
      <c r="L318" s="26">
        <f>K318-H318</f>
        <v>0</v>
      </c>
      <c r="M318" s="27">
        <f t="shared" si="41"/>
        <v>0</v>
      </c>
    </row>
    <row r="319" spans="1:13" ht="13.5" hidden="1" thickBot="1" x14ac:dyDescent="0.25">
      <c r="A319" s="1" t="s">
        <v>67</v>
      </c>
      <c r="B319" s="1" t="s">
        <v>52</v>
      </c>
      <c r="C319" s="18"/>
      <c r="D319" s="61" t="s">
        <v>53</v>
      </c>
      <c r="E319" s="20"/>
      <c r="F319" s="65">
        <v>0.1101</v>
      </c>
      <c r="G319" s="63">
        <f>IF(AND(E284*12&gt;=150000),E284*E286,E284)</f>
        <v>300</v>
      </c>
      <c r="H319" s="59">
        <f>G319*F319</f>
        <v>33.03</v>
      </c>
      <c r="I319" s="66">
        <f>F319</f>
        <v>0.1101</v>
      </c>
      <c r="J319" s="63">
        <f>IF(AND(E284*12&gt;=150000),E284*E287,E284)</f>
        <v>300</v>
      </c>
      <c r="K319" s="59">
        <f>J319*I319</f>
        <v>33.03</v>
      </c>
      <c r="L319" s="26">
        <f>K319-H319</f>
        <v>0</v>
      </c>
      <c r="M319" s="27">
        <f t="shared" si="41"/>
        <v>0</v>
      </c>
    </row>
    <row r="320" spans="1:13" ht="13.5" thickBot="1" x14ac:dyDescent="0.25">
      <c r="A320" s="1" t="s">
        <v>67</v>
      </c>
      <c r="B320" s="6"/>
      <c r="C320" s="18"/>
      <c r="D320" s="67"/>
      <c r="E320" s="68"/>
      <c r="F320" s="69"/>
      <c r="G320" s="70"/>
      <c r="H320" s="71"/>
      <c r="I320" s="69"/>
      <c r="J320" s="72"/>
      <c r="K320" s="71"/>
      <c r="L320" s="73"/>
      <c r="M320" s="74"/>
    </row>
    <row r="321" spans="1:14" ht="12.75" x14ac:dyDescent="0.2">
      <c r="A321" s="1" t="s">
        <v>67</v>
      </c>
      <c r="B321" s="6" t="s">
        <v>5</v>
      </c>
      <c r="C321" s="18"/>
      <c r="D321" s="75" t="s">
        <v>54</v>
      </c>
      <c r="E321" s="60"/>
      <c r="F321" s="76"/>
      <c r="G321" s="77"/>
      <c r="H321" s="78">
        <f>SUM(H311:H317,H310)</f>
        <v>45.510412000000002</v>
      </c>
      <c r="I321" s="79"/>
      <c r="J321" s="79"/>
      <c r="K321" s="78">
        <f>SUM(K311:K317,K310)</f>
        <v>45.616491999999994</v>
      </c>
      <c r="L321" s="80">
        <f>K321-H321</f>
        <v>0.10607999999999151</v>
      </c>
      <c r="M321" s="81">
        <f>IF((H321)=0,"",(L321/H321))</f>
        <v>2.3308951806455085E-3</v>
      </c>
    </row>
    <row r="322" spans="1:14" ht="12.75" x14ac:dyDescent="0.2">
      <c r="A322" s="1" t="s">
        <v>67</v>
      </c>
      <c r="B322" s="6" t="s">
        <v>5</v>
      </c>
      <c r="C322" s="18"/>
      <c r="D322" s="82" t="s">
        <v>55</v>
      </c>
      <c r="E322" s="60"/>
      <c r="F322" s="76">
        <v>0.13</v>
      </c>
      <c r="G322" s="83"/>
      <c r="H322" s="84">
        <f>H321*F322</f>
        <v>5.9163535600000001</v>
      </c>
      <c r="I322" s="85">
        <v>0.13</v>
      </c>
      <c r="J322" s="22"/>
      <c r="K322" s="84">
        <f>K321*I322</f>
        <v>5.9301439599999997</v>
      </c>
      <c r="L322" s="86">
        <f>K322-H322</f>
        <v>1.3790399999999536E-2</v>
      </c>
      <c r="M322" s="87">
        <f>IF((H322)=0,"",(L322/H322))</f>
        <v>2.3308951806456164E-3</v>
      </c>
    </row>
    <row r="323" spans="1:14" ht="12.75" hidden="1" x14ac:dyDescent="0.2">
      <c r="A323" s="1" t="s">
        <v>67</v>
      </c>
      <c r="B323" s="6" t="s">
        <v>5</v>
      </c>
      <c r="C323" s="18"/>
      <c r="D323" s="82" t="s">
        <v>56</v>
      </c>
      <c r="E323" s="60"/>
      <c r="F323" s="76">
        <v>0.08</v>
      </c>
      <c r="G323" s="83"/>
      <c r="H323" s="84">
        <v>0</v>
      </c>
      <c r="I323" s="76">
        <v>0.08</v>
      </c>
      <c r="J323" s="22"/>
      <c r="K323" s="84">
        <v>0</v>
      </c>
      <c r="L323" s="86">
        <f>K323-H323</f>
        <v>0</v>
      </c>
      <c r="M323" s="87"/>
    </row>
    <row r="324" spans="1:14" ht="13.5" thickBot="1" x14ac:dyDescent="0.25">
      <c r="A324" s="1" t="s">
        <v>67</v>
      </c>
      <c r="B324" s="6" t="s">
        <v>57</v>
      </c>
      <c r="C324" s="18">
        <v>6</v>
      </c>
      <c r="D324" s="111" t="s">
        <v>58</v>
      </c>
      <c r="E324" s="111"/>
      <c r="F324" s="88"/>
      <c r="G324" s="89"/>
      <c r="H324" s="90">
        <f>H321+H322+H323</f>
        <v>51.42676556</v>
      </c>
      <c r="I324" s="91"/>
      <c r="J324" s="91"/>
      <c r="K324" s="92">
        <f>K321+K322+K323</f>
        <v>51.546635959999996</v>
      </c>
      <c r="L324" s="93">
        <f>K324-H324</f>
        <v>0.11987039999999638</v>
      </c>
      <c r="M324" s="94">
        <f>IF((H324)=0,"",(L324/H324))</f>
        <v>2.3308951806456247E-3</v>
      </c>
    </row>
    <row r="325" spans="1:14" ht="13.5" thickBot="1" x14ac:dyDescent="0.25">
      <c r="A325" s="1" t="s">
        <v>67</v>
      </c>
      <c r="B325" s="1" t="s">
        <v>5</v>
      </c>
      <c r="C325" s="18"/>
      <c r="D325" s="67"/>
      <c r="E325" s="68"/>
      <c r="F325" s="69"/>
      <c r="G325" s="70"/>
      <c r="H325" s="71"/>
      <c r="I325" s="69"/>
      <c r="J325" s="72"/>
      <c r="K325" s="71"/>
      <c r="L325" s="73"/>
      <c r="M325" s="74"/>
    </row>
    <row r="326" spans="1:14" ht="12.75" hidden="1" x14ac:dyDescent="0.2">
      <c r="A326" s="1" t="s">
        <v>67</v>
      </c>
      <c r="B326" s="1" t="s">
        <v>50</v>
      </c>
      <c r="C326" s="18"/>
      <c r="D326" s="75" t="s">
        <v>59</v>
      </c>
      <c r="E326" s="60"/>
      <c r="F326" s="76"/>
      <c r="G326" s="77"/>
      <c r="H326" s="78">
        <v>44.925572000000003</v>
      </c>
      <c r="I326" s="79"/>
      <c r="J326" s="79"/>
      <c r="K326" s="78">
        <v>44.789491999999996</v>
      </c>
      <c r="L326" s="80">
        <v>-0.13608000000000686</v>
      </c>
      <c r="M326" s="81">
        <v>-3.0290098476655311E-3</v>
      </c>
    </row>
    <row r="327" spans="1:14" ht="15" hidden="1" x14ac:dyDescent="0.25">
      <c r="A327"/>
      <c r="B327" s="1" t="s">
        <v>50</v>
      </c>
      <c r="C327" s="18"/>
      <c r="D327" s="82" t="s">
        <v>55</v>
      </c>
      <c r="E327" s="60"/>
      <c r="F327" s="76">
        <v>0.13</v>
      </c>
      <c r="G327" s="77"/>
      <c r="H327" s="84">
        <v>5.8403243600000003</v>
      </c>
      <c r="I327" s="76">
        <v>0.13</v>
      </c>
      <c r="J327" s="85"/>
      <c r="K327" s="84">
        <v>5.8226339599999992</v>
      </c>
      <c r="L327" s="86">
        <v>-1.7690400000001105E-2</v>
      </c>
      <c r="M327" s="87">
        <v>-3.0290098476655676E-3</v>
      </c>
      <c r="N327" s="1">
        <v>0.13</v>
      </c>
    </row>
    <row r="328" spans="1:14" ht="12.75" hidden="1" x14ac:dyDescent="0.2">
      <c r="A328" s="1" t="s">
        <v>67</v>
      </c>
      <c r="B328" s="1" t="s">
        <v>50</v>
      </c>
      <c r="C328" s="18"/>
      <c r="D328" s="82" t="s">
        <v>56</v>
      </c>
      <c r="E328" s="60"/>
      <c r="F328" s="76">
        <v>0.08</v>
      </c>
      <c r="G328" s="77"/>
      <c r="H328" s="84">
        <v>0</v>
      </c>
      <c r="I328" s="76">
        <v>0.08</v>
      </c>
      <c r="J328" s="85"/>
      <c r="K328" s="84">
        <v>0</v>
      </c>
      <c r="L328" s="86"/>
      <c r="M328" s="87"/>
      <c r="N328" s="1">
        <v>0.08</v>
      </c>
    </row>
    <row r="329" spans="1:14" ht="12.75" hidden="1" x14ac:dyDescent="0.2">
      <c r="A329" s="1" t="s">
        <v>67</v>
      </c>
      <c r="B329" s="1" t="s">
        <v>60</v>
      </c>
      <c r="C329" s="18"/>
      <c r="D329" s="111" t="s">
        <v>59</v>
      </c>
      <c r="E329" s="111"/>
      <c r="F329" s="95"/>
      <c r="G329" s="96"/>
      <c r="H329" s="90">
        <v>50.765896359999999</v>
      </c>
      <c r="I329" s="97"/>
      <c r="J329" s="97"/>
      <c r="K329" s="90">
        <v>50.612125959999993</v>
      </c>
      <c r="L329" s="98">
        <v>-0.15377040000000619</v>
      </c>
      <c r="M329" s="99">
        <v>-3.0290098476655008E-3</v>
      </c>
    </row>
    <row r="330" spans="1:14" ht="13.5" hidden="1" thickBot="1" x14ac:dyDescent="0.25">
      <c r="A330" s="1" t="s">
        <v>67</v>
      </c>
      <c r="B330" s="1" t="s">
        <v>50</v>
      </c>
      <c r="C330" s="18"/>
      <c r="D330" s="67"/>
      <c r="E330" s="68"/>
      <c r="F330" s="100"/>
      <c r="G330" s="101"/>
      <c r="H330" s="102"/>
      <c r="I330" s="100"/>
      <c r="J330" s="70"/>
      <c r="K330" s="102"/>
      <c r="L330" s="103"/>
      <c r="M330" s="74"/>
    </row>
    <row r="331" spans="1:14" ht="12.75" hidden="1" x14ac:dyDescent="0.2">
      <c r="A331" s="1" t="s">
        <v>67</v>
      </c>
      <c r="B331" s="1" t="s">
        <v>52</v>
      </c>
      <c r="C331" s="18"/>
      <c r="D331" s="75" t="s">
        <v>61</v>
      </c>
      <c r="E331" s="60"/>
      <c r="F331" s="76"/>
      <c r="G331" s="77"/>
      <c r="H331" s="78">
        <v>44.925572000000003</v>
      </c>
      <c r="I331" s="79"/>
      <c r="J331" s="79"/>
      <c r="K331" s="78">
        <v>44.789491999999996</v>
      </c>
      <c r="L331" s="80">
        <v>-0.13608000000000686</v>
      </c>
      <c r="M331" s="81">
        <v>-3.0290098476655311E-3</v>
      </c>
    </row>
    <row r="332" spans="1:14" ht="12.75" hidden="1" x14ac:dyDescent="0.2">
      <c r="A332" s="1" t="s">
        <v>67</v>
      </c>
      <c r="B332" s="1" t="s">
        <v>52</v>
      </c>
      <c r="C332" s="18"/>
      <c r="D332" s="82" t="s">
        <v>55</v>
      </c>
      <c r="E332" s="60"/>
      <c r="F332" s="76">
        <v>0.13</v>
      </c>
      <c r="G332" s="77"/>
      <c r="H332" s="84">
        <v>5.8403243600000003</v>
      </c>
      <c r="I332" s="76">
        <v>0.13</v>
      </c>
      <c r="J332" s="85"/>
      <c r="K332" s="84">
        <v>5.8226339599999992</v>
      </c>
      <c r="L332" s="86">
        <v>-1.7690400000001105E-2</v>
      </c>
      <c r="M332" s="87">
        <v>-3.0290098476655676E-3</v>
      </c>
      <c r="N332" s="1">
        <v>0.13</v>
      </c>
    </row>
    <row r="333" spans="1:14" ht="12.75" hidden="1" x14ac:dyDescent="0.2">
      <c r="A333" s="1" t="s">
        <v>67</v>
      </c>
      <c r="B333" s="1" t="s">
        <v>52</v>
      </c>
      <c r="C333" s="18"/>
      <c r="D333" s="82" t="s">
        <v>56</v>
      </c>
      <c r="E333" s="60"/>
      <c r="F333" s="76">
        <v>0.08</v>
      </c>
      <c r="G333" s="77"/>
      <c r="H333" s="84">
        <v>0</v>
      </c>
      <c r="I333" s="76">
        <v>0.08</v>
      </c>
      <c r="J333" s="85"/>
      <c r="K333" s="84">
        <v>0</v>
      </c>
      <c r="L333" s="86"/>
      <c r="M333" s="87"/>
      <c r="N333" s="1">
        <v>0.08</v>
      </c>
    </row>
    <row r="334" spans="1:14" ht="12.75" hidden="1" x14ac:dyDescent="0.2">
      <c r="A334" s="1" t="s">
        <v>67</v>
      </c>
      <c r="B334" s="1" t="s">
        <v>62</v>
      </c>
      <c r="C334" s="18"/>
      <c r="D334" s="111" t="s">
        <v>61</v>
      </c>
      <c r="E334" s="111"/>
      <c r="F334" s="95"/>
      <c r="G334" s="96"/>
      <c r="H334" s="90">
        <v>50.765896359999999</v>
      </c>
      <c r="I334" s="97"/>
      <c r="J334" s="97"/>
      <c r="K334" s="90">
        <v>50.612125959999993</v>
      </c>
      <c r="L334" s="98">
        <v>-0.15377040000000619</v>
      </c>
      <c r="M334" s="99">
        <v>-3.0290098476655008E-3</v>
      </c>
    </row>
    <row r="335" spans="1:14" ht="13.5" hidden="1" thickBot="1" x14ac:dyDescent="0.25">
      <c r="A335" s="1" t="s">
        <v>67</v>
      </c>
      <c r="B335" s="1" t="s">
        <v>52</v>
      </c>
      <c r="C335" s="18"/>
      <c r="D335" s="67"/>
      <c r="E335" s="68"/>
      <c r="F335" s="104"/>
      <c r="G335" s="105"/>
      <c r="H335" s="106"/>
      <c r="I335" s="104"/>
      <c r="J335" s="107"/>
      <c r="K335" s="106"/>
      <c r="L335" s="108"/>
      <c r="M335" s="109"/>
    </row>
    <row r="338" spans="1:20" ht="12.75" x14ac:dyDescent="0.2">
      <c r="C338" s="1"/>
      <c r="D338" s="2" t="s">
        <v>0</v>
      </c>
      <c r="E338" s="112" t="s">
        <v>68</v>
      </c>
      <c r="F338" s="112"/>
      <c r="G338" s="112"/>
      <c r="H338" s="112"/>
      <c r="I338" s="112"/>
      <c r="J338" s="112"/>
      <c r="K338" s="1" t="s">
        <v>2</v>
      </c>
      <c r="T338" s="1" t="s">
        <v>3</v>
      </c>
    </row>
    <row r="339" spans="1:20" ht="12.75" x14ac:dyDescent="0.2">
      <c r="C339" s="1"/>
      <c r="D339" s="2" t="s">
        <v>4</v>
      </c>
      <c r="E339" s="113" t="s">
        <v>52</v>
      </c>
      <c r="F339" s="113"/>
      <c r="G339" s="113"/>
      <c r="H339" s="3"/>
      <c r="I339" s="3"/>
    </row>
    <row r="340" spans="1:20" ht="15.75" x14ac:dyDescent="0.2">
      <c r="C340" s="1"/>
      <c r="D340" s="2" t="s">
        <v>6</v>
      </c>
      <c r="E340" s="4">
        <v>33</v>
      </c>
      <c r="F340" s="5" t="s">
        <v>7</v>
      </c>
      <c r="G340" s="6"/>
      <c r="J340" s="7"/>
      <c r="K340" s="7"/>
      <c r="L340" s="7"/>
      <c r="M340" s="7"/>
    </row>
    <row r="341" spans="1:20" ht="15.75" x14ac:dyDescent="0.25">
      <c r="C341" s="1"/>
      <c r="D341" s="2" t="s">
        <v>8</v>
      </c>
      <c r="E341" s="4">
        <v>0.1</v>
      </c>
      <c r="F341" s="8" t="s">
        <v>9</v>
      </c>
      <c r="G341" s="9"/>
      <c r="H341" s="10"/>
      <c r="I341" s="10"/>
      <c r="J341" s="10"/>
    </row>
    <row r="342" spans="1:20" ht="12.75" x14ac:dyDescent="0.2">
      <c r="C342" s="1"/>
      <c r="D342" s="2" t="s">
        <v>10</v>
      </c>
      <c r="E342" s="11">
        <v>1.036</v>
      </c>
    </row>
    <row r="343" spans="1:20" ht="12.75" x14ac:dyDescent="0.2">
      <c r="C343" s="1"/>
      <c r="D343" s="2" t="s">
        <v>11</v>
      </c>
      <c r="E343" s="11">
        <v>1.036</v>
      </c>
    </row>
    <row r="344" spans="1:20" ht="12.75" x14ac:dyDescent="0.2">
      <c r="C344" s="1"/>
      <c r="D344" s="6"/>
    </row>
    <row r="345" spans="1:20" ht="12.75" x14ac:dyDescent="0.2">
      <c r="C345" s="1"/>
      <c r="D345" s="6"/>
      <c r="E345" s="12"/>
      <c r="F345" s="114" t="s">
        <v>12</v>
      </c>
      <c r="G345" s="115"/>
      <c r="H345" s="116"/>
      <c r="I345" s="114" t="s">
        <v>13</v>
      </c>
      <c r="J345" s="115"/>
      <c r="K345" s="116"/>
      <c r="L345" s="114" t="s">
        <v>14</v>
      </c>
      <c r="M345" s="116"/>
    </row>
    <row r="346" spans="1:20" x14ac:dyDescent="0.25">
      <c r="C346" s="1"/>
      <c r="D346" s="6"/>
      <c r="E346" s="117"/>
      <c r="F346" s="13" t="s">
        <v>15</v>
      </c>
      <c r="G346" s="13" t="s">
        <v>16</v>
      </c>
      <c r="H346" s="14" t="s">
        <v>17</v>
      </c>
      <c r="I346" s="13" t="s">
        <v>15</v>
      </c>
      <c r="J346" s="15" t="s">
        <v>16</v>
      </c>
      <c r="K346" s="14" t="s">
        <v>17</v>
      </c>
      <c r="L346" s="119" t="s">
        <v>18</v>
      </c>
      <c r="M346" s="121" t="s">
        <v>19</v>
      </c>
      <c r="N346" s="123" t="s">
        <v>69</v>
      </c>
      <c r="O346" s="123" t="s">
        <v>70</v>
      </c>
    </row>
    <row r="347" spans="1:20" x14ac:dyDescent="0.25">
      <c r="C347" s="1"/>
      <c r="D347" s="6"/>
      <c r="E347" s="118"/>
      <c r="F347" s="16" t="s">
        <v>20</v>
      </c>
      <c r="G347" s="16"/>
      <c r="H347" s="17" t="s">
        <v>20</v>
      </c>
      <c r="I347" s="16" t="s">
        <v>20</v>
      </c>
      <c r="J347" s="17"/>
      <c r="K347" s="17" t="s">
        <v>20</v>
      </c>
      <c r="L347" s="120"/>
      <c r="M347" s="122"/>
    </row>
    <row r="348" spans="1:20" ht="12.75" x14ac:dyDescent="0.2">
      <c r="A348" s="1" t="s">
        <v>68</v>
      </c>
      <c r="C348" s="18"/>
      <c r="D348" s="19" t="s">
        <v>21</v>
      </c>
      <c r="E348" s="20"/>
      <c r="F348" s="21">
        <v>1.52</v>
      </c>
      <c r="G348" s="22">
        <v>1</v>
      </c>
      <c r="H348" s="23">
        <f>G348*F348</f>
        <v>1.52</v>
      </c>
      <c r="I348" s="24">
        <v>1.54</v>
      </c>
      <c r="J348" s="25">
        <f>G348</f>
        <v>1</v>
      </c>
      <c r="K348" s="23">
        <f>J348*I348</f>
        <v>1.54</v>
      </c>
      <c r="L348" s="26">
        <f t="shared" ref="L348:L369" si="42">K348-H348</f>
        <v>2.0000000000000018E-2</v>
      </c>
      <c r="M348" s="27">
        <f>IF(ISERROR(L348/H348), "", L348/H348)</f>
        <v>1.3157894736842117E-2</v>
      </c>
    </row>
    <row r="349" spans="1:20" ht="12.75" x14ac:dyDescent="0.2">
      <c r="A349" s="1" t="s">
        <v>68</v>
      </c>
      <c r="C349" s="18"/>
      <c r="D349" s="19" t="s">
        <v>22</v>
      </c>
      <c r="E349" s="20"/>
      <c r="F349" s="28">
        <v>11.650399999999999</v>
      </c>
      <c r="G349" s="22">
        <f>IF($E341&gt;0, $E341, $E340)</f>
        <v>0.1</v>
      </c>
      <c r="H349" s="23">
        <f t="shared" ref="H349:H361" si="43">G349*F349</f>
        <v>1.1650400000000001</v>
      </c>
      <c r="I349" s="29">
        <v>11.7902</v>
      </c>
      <c r="J349" s="25">
        <f>IF($E341&gt;0, $E341, $E340)</f>
        <v>0.1</v>
      </c>
      <c r="K349" s="23">
        <f>J349*I349</f>
        <v>1.1790200000000002</v>
      </c>
      <c r="L349" s="26">
        <f t="shared" si="42"/>
        <v>1.3980000000000103E-2</v>
      </c>
      <c r="M349" s="27">
        <f t="shared" ref="M349:M359" si="44">IF(ISERROR(L349/H349), "", L349/H349)</f>
        <v>1.1999587996978733E-2</v>
      </c>
    </row>
    <row r="350" spans="1:20" ht="12.75" hidden="1" x14ac:dyDescent="0.2">
      <c r="A350" s="1" t="s">
        <v>68</v>
      </c>
      <c r="C350" s="18"/>
      <c r="D350" s="19" t="s">
        <v>23</v>
      </c>
      <c r="E350" s="20"/>
      <c r="F350" s="28"/>
      <c r="G350" s="22"/>
      <c r="H350" s="23">
        <v>0</v>
      </c>
      <c r="I350" s="29"/>
      <c r="J350" s="25">
        <f>IF($E341&gt;0, $E341, $E340)</f>
        <v>0.1</v>
      </c>
      <c r="K350" s="23">
        <v>0</v>
      </c>
      <c r="L350" s="26"/>
      <c r="M350" s="27"/>
    </row>
    <row r="351" spans="1:20" ht="12.75" hidden="1" x14ac:dyDescent="0.2">
      <c r="A351" s="1" t="s">
        <v>68</v>
      </c>
      <c r="C351" s="18"/>
      <c r="D351" s="19" t="s">
        <v>24</v>
      </c>
      <c r="E351" s="20"/>
      <c r="F351" s="28"/>
      <c r="G351" s="22">
        <f>IF($E341&gt;0, $E341, $E340)</f>
        <v>0.1</v>
      </c>
      <c r="H351" s="23">
        <v>0</v>
      </c>
      <c r="I351" s="29"/>
      <c r="J351" s="22">
        <f>IF($E341&gt;0, $E341, $E340)</f>
        <v>0.1</v>
      </c>
      <c r="K351" s="23">
        <v>0</v>
      </c>
      <c r="L351" s="26">
        <f>K351-H351</f>
        <v>0</v>
      </c>
      <c r="M351" s="27" t="str">
        <f>IF(ISERROR(L351/H351), "", L351/H351)</f>
        <v/>
      </c>
    </row>
    <row r="352" spans="1:20" ht="12.75" x14ac:dyDescent="0.2">
      <c r="A352" s="1" t="s">
        <v>68</v>
      </c>
      <c r="C352" s="18"/>
      <c r="D352" s="30" t="s">
        <v>25</v>
      </c>
      <c r="E352" s="20"/>
      <c r="F352" s="21">
        <v>6.0000000000000005E-2</v>
      </c>
      <c r="G352" s="22">
        <v>1</v>
      </c>
      <c r="H352" s="23">
        <f t="shared" si="43"/>
        <v>6.0000000000000005E-2</v>
      </c>
      <c r="I352" s="24">
        <f>+N352+O352</f>
        <v>6.0000000000000005E-2</v>
      </c>
      <c r="J352" s="25">
        <f>G352</f>
        <v>1</v>
      </c>
      <c r="K352" s="23">
        <f t="shared" ref="K352:K359" si="45">J352*I352</f>
        <v>6.0000000000000005E-2</v>
      </c>
      <c r="L352" s="26">
        <f t="shared" si="42"/>
        <v>0</v>
      </c>
      <c r="M352" s="27">
        <f t="shared" si="44"/>
        <v>0</v>
      </c>
      <c r="N352" s="1">
        <v>0.05</v>
      </c>
      <c r="O352" s="31">
        <f>+'[47]ERZ ICM RR'!O23</f>
        <v>0.01</v>
      </c>
    </row>
    <row r="353" spans="1:15" ht="12.75" x14ac:dyDescent="0.2">
      <c r="A353" s="1" t="s">
        <v>68</v>
      </c>
      <c r="C353" s="18"/>
      <c r="D353" s="19" t="s">
        <v>26</v>
      </c>
      <c r="E353" s="20"/>
      <c r="F353" s="28">
        <v>-32.985700000000001</v>
      </c>
      <c r="G353" s="22">
        <f>IF($E341&gt;0, $E341, $E340)</f>
        <v>0.1</v>
      </c>
      <c r="H353" s="23">
        <f t="shared" si="43"/>
        <v>-3.2985700000000002</v>
      </c>
      <c r="I353" s="29">
        <f>+N353+O353</f>
        <v>-37.142500000000005</v>
      </c>
      <c r="J353" s="25">
        <f>IF($E341&gt;0, $E341, $E340)</f>
        <v>0.1</v>
      </c>
      <c r="K353" s="23">
        <f t="shared" si="45"/>
        <v>-3.7142500000000007</v>
      </c>
      <c r="L353" s="26">
        <f t="shared" si="42"/>
        <v>-0.41568000000000049</v>
      </c>
      <c r="M353" s="27">
        <f t="shared" si="44"/>
        <v>0.12601824426948663</v>
      </c>
      <c r="N353" s="1">
        <v>-37.198900000000002</v>
      </c>
      <c r="O353" s="1">
        <f>+ROUND('[47]ERZ ICM RR'!Q23,4)</f>
        <v>5.6399999999999999E-2</v>
      </c>
    </row>
    <row r="354" spans="1:15" ht="12.75" x14ac:dyDescent="0.2">
      <c r="A354" s="1" t="s">
        <v>68</v>
      </c>
      <c r="B354" s="32" t="s">
        <v>27</v>
      </c>
      <c r="C354" s="18">
        <v>7</v>
      </c>
      <c r="D354" s="33" t="s">
        <v>28</v>
      </c>
      <c r="E354" s="34"/>
      <c r="F354" s="35"/>
      <c r="G354" s="36"/>
      <c r="H354" s="37">
        <f>SUM(H348:H353)</f>
        <v>-0.5535300000000003</v>
      </c>
      <c r="I354" s="38"/>
      <c r="J354" s="39"/>
      <c r="K354" s="37">
        <f>SUM(K348:K353)</f>
        <v>-0.93523000000000023</v>
      </c>
      <c r="L354" s="40">
        <f t="shared" si="42"/>
        <v>-0.38169999999999993</v>
      </c>
      <c r="M354" s="41">
        <f>IF((H354)=0,"",(L354/H354))</f>
        <v>0.68957418748757926</v>
      </c>
    </row>
    <row r="355" spans="1:15" ht="12.75" x14ac:dyDescent="0.2">
      <c r="A355" s="1" t="s">
        <v>68</v>
      </c>
      <c r="C355" s="18"/>
      <c r="D355" s="42" t="s">
        <v>29</v>
      </c>
      <c r="E355" s="20"/>
      <c r="F355" s="28">
        <f>IF((E340*12&gt;=150000), 0, IF(E339="RPP",(F371*0.65+F372*0.17+F373*0.18),IF(E339="Non-RPP (Retailer)",F374,F375)))</f>
        <v>0.1101</v>
      </c>
      <c r="G355" s="43">
        <f>IF(F355=0, 0, $E340*E342-E340)</f>
        <v>1.1880000000000024</v>
      </c>
      <c r="H355" s="23">
        <f>G355*F355</f>
        <v>0.13079880000000027</v>
      </c>
      <c r="I355" s="29">
        <f>IF((E340*12&gt;=150000), 0, IF(E339="RPP",(I371*0.65+I372*0.17+I373*0.18),IF(E339="Non-RPP (Retailer)",I374,I375)))</f>
        <v>0.1101</v>
      </c>
      <c r="J355" s="43">
        <f>IF(I355=0, 0, E340*E343-E340)</f>
        <v>1.1880000000000024</v>
      </c>
      <c r="K355" s="23">
        <f>J355*I355</f>
        <v>0.13079880000000027</v>
      </c>
      <c r="L355" s="26">
        <f>K355-H355</f>
        <v>0</v>
      </c>
      <c r="M355" s="27">
        <f>IF(ISERROR(L355/H355), "", L355/H355)</f>
        <v>0</v>
      </c>
    </row>
    <row r="356" spans="1:15" ht="25.5" x14ac:dyDescent="0.2">
      <c r="A356" s="1" t="s">
        <v>68</v>
      </c>
      <c r="C356" s="18"/>
      <c r="D356" s="42" t="s">
        <v>30</v>
      </c>
      <c r="E356" s="20"/>
      <c r="F356" s="28">
        <v>-0.2616</v>
      </c>
      <c r="G356" s="44">
        <f>IF($E341&gt;0, $E341, $E340)</f>
        <v>0.1</v>
      </c>
      <c r="H356" s="23">
        <f t="shared" si="43"/>
        <v>-2.6160000000000003E-2</v>
      </c>
      <c r="I356" s="29">
        <v>-0.40760000000000002</v>
      </c>
      <c r="J356" s="44">
        <f>IF($E341&gt;0, $E341, $E340)</f>
        <v>0.1</v>
      </c>
      <c r="K356" s="23">
        <f t="shared" si="45"/>
        <v>-4.0760000000000005E-2</v>
      </c>
      <c r="L356" s="26">
        <f t="shared" si="42"/>
        <v>-1.4600000000000002E-2</v>
      </c>
      <c r="M356" s="27">
        <f t="shared" si="44"/>
        <v>0.55810397553516822</v>
      </c>
    </row>
    <row r="357" spans="1:15" ht="12.75" x14ac:dyDescent="0.2">
      <c r="A357" s="1" t="s">
        <v>68</v>
      </c>
      <c r="C357" s="18"/>
      <c r="D357" s="42" t="s">
        <v>31</v>
      </c>
      <c r="E357" s="20"/>
      <c r="F357" s="28">
        <v>-1.66E-2</v>
      </c>
      <c r="G357" s="44">
        <f>IF($E341&gt;0, $E341, $E340)</f>
        <v>0.1</v>
      </c>
      <c r="H357" s="23">
        <f>G357*F357</f>
        <v>-1.66E-3</v>
      </c>
      <c r="I357" s="29">
        <v>-1.6549999999999999E-2</v>
      </c>
      <c r="J357" s="44">
        <f>IF($E341&gt;0, $E341, $E340)</f>
        <v>0.1</v>
      </c>
      <c r="K357" s="23">
        <f>J357*I357</f>
        <v>-1.655E-3</v>
      </c>
      <c r="L357" s="26">
        <f t="shared" si="42"/>
        <v>5.0000000000000131E-6</v>
      </c>
      <c r="M357" s="27">
        <f t="shared" si="44"/>
        <v>-3.0120481927710923E-3</v>
      </c>
    </row>
    <row r="358" spans="1:15" ht="12.75" x14ac:dyDescent="0.2">
      <c r="A358" s="1" t="s">
        <v>68</v>
      </c>
      <c r="C358" s="18"/>
      <c r="D358" s="42" t="s">
        <v>32</v>
      </c>
      <c r="E358" s="20"/>
      <c r="F358" s="28">
        <v>-5.0000000000000001E-4</v>
      </c>
      <c r="G358" s="44">
        <f>E340</f>
        <v>33</v>
      </c>
      <c r="H358" s="23">
        <f>G358*F358</f>
        <v>-1.6500000000000001E-2</v>
      </c>
      <c r="I358" s="29">
        <v>1.4E-3</v>
      </c>
      <c r="J358" s="44">
        <f>E340</f>
        <v>33</v>
      </c>
      <c r="K358" s="23">
        <f t="shared" si="45"/>
        <v>4.6199999999999998E-2</v>
      </c>
      <c r="L358" s="26">
        <f t="shared" si="42"/>
        <v>6.2700000000000006E-2</v>
      </c>
      <c r="M358" s="27">
        <f t="shared" si="44"/>
        <v>-3.8000000000000003</v>
      </c>
    </row>
    <row r="359" spans="1:15" ht="12.75" x14ac:dyDescent="0.2">
      <c r="A359" s="1" t="s">
        <v>68</v>
      </c>
      <c r="C359" s="18"/>
      <c r="D359" s="45" t="s">
        <v>33</v>
      </c>
      <c r="E359" s="20"/>
      <c r="F359" s="28">
        <v>5.8000000000000003E-2</v>
      </c>
      <c r="G359" s="44">
        <f>IF($E341&gt;0, $E341, $E340)</f>
        <v>0.1</v>
      </c>
      <c r="H359" s="23">
        <f t="shared" si="43"/>
        <v>5.8000000000000005E-3</v>
      </c>
      <c r="I359" s="29">
        <v>5.8000000000000003E-2</v>
      </c>
      <c r="J359" s="44">
        <f>IF($E341&gt;0, $E341, $E340)</f>
        <v>0.1</v>
      </c>
      <c r="K359" s="23">
        <f t="shared" si="45"/>
        <v>5.8000000000000005E-3</v>
      </c>
      <c r="L359" s="26">
        <f t="shared" si="42"/>
        <v>0</v>
      </c>
      <c r="M359" s="27">
        <f t="shared" si="44"/>
        <v>0</v>
      </c>
    </row>
    <row r="360" spans="1:15" ht="25.5" x14ac:dyDescent="0.2">
      <c r="A360" s="1" t="s">
        <v>68</v>
      </c>
      <c r="C360" s="18"/>
      <c r="D360" s="46" t="s">
        <v>34</v>
      </c>
      <c r="E360" s="20"/>
      <c r="F360" s="47">
        <v>0</v>
      </c>
      <c r="G360" s="22">
        <v>1</v>
      </c>
      <c r="H360" s="23">
        <f>G360*F360</f>
        <v>0</v>
      </c>
      <c r="I360" s="48">
        <v>0</v>
      </c>
      <c r="J360" s="22">
        <v>1</v>
      </c>
      <c r="K360" s="23">
        <f>J360*I360</f>
        <v>0</v>
      </c>
      <c r="L360" s="26">
        <f t="shared" si="42"/>
        <v>0</v>
      </c>
      <c r="M360" s="27" t="str">
        <f>IF(ISERROR(L360/H360), "", L360/H360)</f>
        <v/>
      </c>
    </row>
    <row r="361" spans="1:15" ht="12.75" x14ac:dyDescent="0.2">
      <c r="A361" s="1" t="s">
        <v>68</v>
      </c>
      <c r="C361" s="18"/>
      <c r="D361" s="45" t="s">
        <v>35</v>
      </c>
      <c r="E361" s="20"/>
      <c r="F361" s="21">
        <v>0</v>
      </c>
      <c r="G361" s="22">
        <v>1</v>
      </c>
      <c r="H361" s="23">
        <f t="shared" si="43"/>
        <v>0</v>
      </c>
      <c r="I361" s="24">
        <v>0</v>
      </c>
      <c r="J361" s="22">
        <v>1</v>
      </c>
      <c r="K361" s="23">
        <f>J361*I361</f>
        <v>0</v>
      </c>
      <c r="L361" s="26">
        <f>K361-H361</f>
        <v>0</v>
      </c>
      <c r="M361" s="27" t="str">
        <f>IF(ISERROR(L361/H361), "", L361/H361)</f>
        <v/>
      </c>
    </row>
    <row r="362" spans="1:15" ht="12.75" x14ac:dyDescent="0.2">
      <c r="A362" s="1" t="s">
        <v>68</v>
      </c>
      <c r="C362" s="18"/>
      <c r="D362" s="45" t="s">
        <v>36</v>
      </c>
      <c r="E362" s="20"/>
      <c r="F362" s="28"/>
      <c r="G362" s="44">
        <f>IF($E341&gt;0, $E341, $E340)</f>
        <v>0.1</v>
      </c>
      <c r="H362" s="23">
        <f>G362*F362</f>
        <v>0</v>
      </c>
      <c r="I362" s="29">
        <v>0</v>
      </c>
      <c r="J362" s="44">
        <f>IF($E341&gt;0, $E341, $E340)</f>
        <v>0.1</v>
      </c>
      <c r="K362" s="23">
        <f>J362*I362</f>
        <v>0</v>
      </c>
      <c r="L362" s="26">
        <f t="shared" si="42"/>
        <v>0</v>
      </c>
      <c r="M362" s="27" t="str">
        <f>IF(ISERROR(L362/H362), "", L362/H362)</f>
        <v/>
      </c>
    </row>
    <row r="363" spans="1:15" ht="25.5" x14ac:dyDescent="0.2">
      <c r="A363" s="1" t="s">
        <v>68</v>
      </c>
      <c r="B363" s="6" t="s">
        <v>37</v>
      </c>
      <c r="C363" s="18">
        <v>7</v>
      </c>
      <c r="D363" s="49" t="s">
        <v>38</v>
      </c>
      <c r="E363" s="50"/>
      <c r="F363" s="51"/>
      <c r="G363" s="52"/>
      <c r="H363" s="53">
        <f>SUM(H354:H362)</f>
        <v>-0.46125120000000003</v>
      </c>
      <c r="I363" s="54"/>
      <c r="J363" s="55"/>
      <c r="K363" s="53">
        <f>SUM(K354:K362)</f>
        <v>-0.79484619999999995</v>
      </c>
      <c r="L363" s="40">
        <f t="shared" si="42"/>
        <v>-0.33359499999999992</v>
      </c>
      <c r="M363" s="41">
        <f>IF((H363)=0,"",(L363/H363))</f>
        <v>0.72323931081371695</v>
      </c>
    </row>
    <row r="364" spans="1:15" ht="12.75" x14ac:dyDescent="0.2">
      <c r="A364" s="1" t="s">
        <v>68</v>
      </c>
      <c r="C364" s="18"/>
      <c r="D364" s="56" t="s">
        <v>39</v>
      </c>
      <c r="E364" s="20"/>
      <c r="F364" s="28">
        <v>1.8924000000000001</v>
      </c>
      <c r="G364" s="43">
        <f>IF($E341&gt;0, $E341, $E340*$E342)</f>
        <v>0.1</v>
      </c>
      <c r="H364" s="23">
        <f>G364*F364</f>
        <v>0.18924000000000002</v>
      </c>
      <c r="I364" s="29">
        <v>1.8898999999999999</v>
      </c>
      <c r="J364" s="43">
        <f>IF($E341&gt;0, $E341, $E340*$E343)</f>
        <v>0.1</v>
      </c>
      <c r="K364" s="23">
        <f>J364*I364</f>
        <v>0.18898999999999999</v>
      </c>
      <c r="L364" s="26">
        <f t="shared" si="42"/>
        <v>-2.5000000000002798E-4</v>
      </c>
      <c r="M364" s="27">
        <f>IF(ISERROR(L364/H364), "", L364/H364)</f>
        <v>-1.3210737687593952E-3</v>
      </c>
    </row>
    <row r="365" spans="1:15" ht="25.5" x14ac:dyDescent="0.2">
      <c r="A365" s="1" t="s">
        <v>68</v>
      </c>
      <c r="C365" s="18"/>
      <c r="D365" s="57" t="s">
        <v>40</v>
      </c>
      <c r="E365" s="20"/>
      <c r="F365" s="28">
        <v>1.8329</v>
      </c>
      <c r="G365" s="43">
        <f>IF($E341&gt;0, $E341, $E340*$E342)</f>
        <v>0.1</v>
      </c>
      <c r="H365" s="23">
        <f>G365*F365</f>
        <v>0.18329000000000001</v>
      </c>
      <c r="I365" s="29">
        <v>1.875</v>
      </c>
      <c r="J365" s="43">
        <f>IF($E341&gt;0, $E341, $E340*$E343)</f>
        <v>0.1</v>
      </c>
      <c r="K365" s="23">
        <f>J365*I365</f>
        <v>0.1875</v>
      </c>
      <c r="L365" s="26">
        <f t="shared" si="42"/>
        <v>4.2099999999999915E-3</v>
      </c>
      <c r="M365" s="27">
        <f>IF(ISERROR(L365/H365), "", L365/H365)</f>
        <v>2.296906541546179E-2</v>
      </c>
    </row>
    <row r="366" spans="1:15" ht="25.5" x14ac:dyDescent="0.2">
      <c r="A366" s="1" t="s">
        <v>68</v>
      </c>
      <c r="B366" s="6" t="s">
        <v>41</v>
      </c>
      <c r="C366" s="18">
        <v>7</v>
      </c>
      <c r="D366" s="49" t="s">
        <v>42</v>
      </c>
      <c r="E366" s="34"/>
      <c r="F366" s="51"/>
      <c r="G366" s="52"/>
      <c r="H366" s="53">
        <f>SUM(H363:H365)</f>
        <v>-8.87212E-2</v>
      </c>
      <c r="I366" s="54"/>
      <c r="J366" s="39"/>
      <c r="K366" s="53">
        <f>SUM(K363:K365)</f>
        <v>-0.41835619999999996</v>
      </c>
      <c r="L366" s="40">
        <f t="shared" si="42"/>
        <v>-0.32963499999999996</v>
      </c>
      <c r="M366" s="41">
        <f>IF((H366)=0,"",(L366/H366))</f>
        <v>3.7154028574906555</v>
      </c>
    </row>
    <row r="367" spans="1:15" ht="25.5" x14ac:dyDescent="0.2">
      <c r="A367" s="1" t="s">
        <v>68</v>
      </c>
      <c r="C367" s="18"/>
      <c r="D367" s="58" t="s">
        <v>43</v>
      </c>
      <c r="E367" s="20"/>
      <c r="F367" s="28">
        <v>3.3999999999999998E-3</v>
      </c>
      <c r="G367" s="43">
        <f>E340*E342</f>
        <v>34.188000000000002</v>
      </c>
      <c r="H367" s="59">
        <f t="shared" ref="H367:H373" si="46">G367*F367</f>
        <v>0.1162392</v>
      </c>
      <c r="I367" s="29">
        <v>3.4000000000000002E-3</v>
      </c>
      <c r="J367" s="43">
        <f>E340*E343</f>
        <v>34.188000000000002</v>
      </c>
      <c r="K367" s="59">
        <f t="shared" ref="K367:K373" si="47">J367*I367</f>
        <v>0.11623920000000001</v>
      </c>
      <c r="L367" s="26">
        <f t="shared" si="42"/>
        <v>0</v>
      </c>
      <c r="M367" s="27">
        <f t="shared" ref="M367:M375" si="48">IF(ISERROR(L367/H367), "", L367/H367)</f>
        <v>0</v>
      </c>
    </row>
    <row r="368" spans="1:15" ht="25.5" x14ac:dyDescent="0.2">
      <c r="A368" s="1" t="s">
        <v>68</v>
      </c>
      <c r="C368" s="18"/>
      <c r="D368" s="58" t="s">
        <v>44</v>
      </c>
      <c r="E368" s="20"/>
      <c r="F368" s="28">
        <v>5.0000000000000001E-4</v>
      </c>
      <c r="G368" s="43">
        <f>E340*E342</f>
        <v>34.188000000000002</v>
      </c>
      <c r="H368" s="59">
        <f t="shared" si="46"/>
        <v>1.7094000000000002E-2</v>
      </c>
      <c r="I368" s="29">
        <v>5.0000000000000001E-4</v>
      </c>
      <c r="J368" s="43">
        <f>E340*E343</f>
        <v>34.188000000000002</v>
      </c>
      <c r="K368" s="59">
        <f t="shared" si="47"/>
        <v>1.7094000000000002E-2</v>
      </c>
      <c r="L368" s="26">
        <f t="shared" si="42"/>
        <v>0</v>
      </c>
      <c r="M368" s="27">
        <f t="shared" si="48"/>
        <v>0</v>
      </c>
    </row>
    <row r="369" spans="1:13" ht="12.75" x14ac:dyDescent="0.2">
      <c r="A369" s="1" t="s">
        <v>68</v>
      </c>
      <c r="C369" s="18"/>
      <c r="D369" s="60" t="s">
        <v>45</v>
      </c>
      <c r="E369" s="20"/>
      <c r="F369" s="47">
        <v>0.25</v>
      </c>
      <c r="G369" s="22">
        <v>1</v>
      </c>
      <c r="H369" s="59">
        <f t="shared" si="46"/>
        <v>0.25</v>
      </c>
      <c r="I369" s="48">
        <v>0.25</v>
      </c>
      <c r="J369" s="25">
        <v>1</v>
      </c>
      <c r="K369" s="59">
        <f t="shared" si="47"/>
        <v>0.25</v>
      </c>
      <c r="L369" s="26">
        <f t="shared" si="42"/>
        <v>0</v>
      </c>
      <c r="M369" s="27">
        <f t="shared" si="48"/>
        <v>0</v>
      </c>
    </row>
    <row r="370" spans="1:13" ht="25.5" hidden="1" x14ac:dyDescent="0.2">
      <c r="A370" s="1" t="s">
        <v>68</v>
      </c>
      <c r="C370" s="18"/>
      <c r="D370" s="58" t="s">
        <v>46</v>
      </c>
      <c r="E370" s="20"/>
      <c r="F370" s="28"/>
      <c r="G370" s="43"/>
      <c r="H370" s="59"/>
      <c r="I370" s="29"/>
      <c r="J370" s="43"/>
      <c r="K370" s="59"/>
      <c r="L370" s="26"/>
      <c r="M370" s="27"/>
    </row>
    <row r="371" spans="1:13" ht="12.75" hidden="1" x14ac:dyDescent="0.2">
      <c r="A371" s="1" t="s">
        <v>68</v>
      </c>
      <c r="B371" s="6" t="s">
        <v>5</v>
      </c>
      <c r="C371" s="18"/>
      <c r="D371" s="61" t="s">
        <v>47</v>
      </c>
      <c r="E371" s="20"/>
      <c r="F371" s="62">
        <v>6.5000000000000002E-2</v>
      </c>
      <c r="G371" s="63">
        <f>IF(AND(E340*12&gt;=150000),0.65*E340*E342,0.65*E340)</f>
        <v>21.45</v>
      </c>
      <c r="H371" s="59">
        <f t="shared" si="46"/>
        <v>1.39425</v>
      </c>
      <c r="I371" s="64">
        <v>6.5000000000000002E-2</v>
      </c>
      <c r="J371" s="63">
        <f>IF(AND(E340*12&gt;=150000),0.65*E340*E343,0.65*E340)</f>
        <v>21.45</v>
      </c>
      <c r="K371" s="59">
        <f t="shared" si="47"/>
        <v>1.39425</v>
      </c>
      <c r="L371" s="26">
        <f>K371-H371</f>
        <v>0</v>
      </c>
      <c r="M371" s="27">
        <f t="shared" si="48"/>
        <v>0</v>
      </c>
    </row>
    <row r="372" spans="1:13" ht="12.75" hidden="1" x14ac:dyDescent="0.2">
      <c r="A372" s="1" t="s">
        <v>68</v>
      </c>
      <c r="B372" s="6" t="s">
        <v>5</v>
      </c>
      <c r="C372" s="18"/>
      <c r="D372" s="61" t="s">
        <v>48</v>
      </c>
      <c r="E372" s="20"/>
      <c r="F372" s="62">
        <v>9.4E-2</v>
      </c>
      <c r="G372" s="63">
        <f>IF(AND(E340*12&gt;=150000),0.17*E340*E342,0.17*E340)</f>
        <v>5.61</v>
      </c>
      <c r="H372" s="59">
        <f t="shared" si="46"/>
        <v>0.52734000000000003</v>
      </c>
      <c r="I372" s="64">
        <v>9.4E-2</v>
      </c>
      <c r="J372" s="63">
        <f>IF(AND(E340*12&gt;=150000),0.17*E340*E343,0.17*E340)</f>
        <v>5.61</v>
      </c>
      <c r="K372" s="59">
        <f t="shared" si="47"/>
        <v>0.52734000000000003</v>
      </c>
      <c r="L372" s="26">
        <f>K372-H372</f>
        <v>0</v>
      </c>
      <c r="M372" s="27">
        <f t="shared" si="48"/>
        <v>0</v>
      </c>
    </row>
    <row r="373" spans="1:13" ht="12.75" hidden="1" x14ac:dyDescent="0.2">
      <c r="A373" s="1" t="s">
        <v>68</v>
      </c>
      <c r="B373" s="6" t="s">
        <v>5</v>
      </c>
      <c r="C373" s="18"/>
      <c r="D373" s="6" t="s">
        <v>49</v>
      </c>
      <c r="E373" s="20"/>
      <c r="F373" s="62">
        <v>0.13200000000000001</v>
      </c>
      <c r="G373" s="63">
        <f>IF(AND(E340*12&gt;=150000),0.18*E340*E342,0.18*E340)</f>
        <v>5.9399999999999995</v>
      </c>
      <c r="H373" s="59">
        <f t="shared" si="46"/>
        <v>0.78408</v>
      </c>
      <c r="I373" s="64">
        <v>0.13200000000000001</v>
      </c>
      <c r="J373" s="63">
        <f>IF(AND(E340*12&gt;=150000),0.18*E340*E343,0.18*E340)</f>
        <v>5.9399999999999995</v>
      </c>
      <c r="K373" s="59">
        <f t="shared" si="47"/>
        <v>0.78408</v>
      </c>
      <c r="L373" s="26">
        <f>K373-H373</f>
        <v>0</v>
      </c>
      <c r="M373" s="27">
        <f t="shared" si="48"/>
        <v>0</v>
      </c>
    </row>
    <row r="374" spans="1:13" ht="12.75" hidden="1" x14ac:dyDescent="0.2">
      <c r="A374" s="1" t="s">
        <v>68</v>
      </c>
      <c r="B374" s="1" t="s">
        <v>50</v>
      </c>
      <c r="C374" s="18"/>
      <c r="D374" s="61" t="s">
        <v>51</v>
      </c>
      <c r="E374" s="20"/>
      <c r="F374" s="65">
        <v>0.1101</v>
      </c>
      <c r="G374" s="63">
        <f>IF(AND(E340*12&gt;=150000),E340*E342,E340)</f>
        <v>33</v>
      </c>
      <c r="H374" s="59">
        <f>G374*F374</f>
        <v>3.6333000000000002</v>
      </c>
      <c r="I374" s="66">
        <f>F374</f>
        <v>0.1101</v>
      </c>
      <c r="J374" s="63">
        <f>IF(AND(E340*12&gt;=150000),E340*E343,E340)</f>
        <v>33</v>
      </c>
      <c r="K374" s="59">
        <f>J374*I374</f>
        <v>3.6333000000000002</v>
      </c>
      <c r="L374" s="26">
        <f>K374-H374</f>
        <v>0</v>
      </c>
      <c r="M374" s="27">
        <f t="shared" si="48"/>
        <v>0</v>
      </c>
    </row>
    <row r="375" spans="1:13" ht="13.5" thickBot="1" x14ac:dyDescent="0.25">
      <c r="A375" s="1" t="s">
        <v>68</v>
      </c>
      <c r="B375" s="1" t="s">
        <v>52</v>
      </c>
      <c r="C375" s="18"/>
      <c r="D375" s="61" t="s">
        <v>53</v>
      </c>
      <c r="E375" s="20"/>
      <c r="F375" s="65">
        <v>0.1101</v>
      </c>
      <c r="G375" s="63">
        <f>IF(AND(E340*12&gt;=150000),E340*E342,E340)</f>
        <v>33</v>
      </c>
      <c r="H375" s="59">
        <f>G375*F375</f>
        <v>3.6333000000000002</v>
      </c>
      <c r="I375" s="66">
        <f>F375</f>
        <v>0.1101</v>
      </c>
      <c r="J375" s="63">
        <f>IF(AND(E340*12&gt;=150000),E340*E343,E340)</f>
        <v>33</v>
      </c>
      <c r="K375" s="59">
        <f>J375*I375</f>
        <v>3.6333000000000002</v>
      </c>
      <c r="L375" s="26">
        <f>K375-H375</f>
        <v>0</v>
      </c>
      <c r="M375" s="27">
        <f t="shared" si="48"/>
        <v>0</v>
      </c>
    </row>
    <row r="376" spans="1:13" ht="13.5" thickBot="1" x14ac:dyDescent="0.25">
      <c r="A376" s="1" t="s">
        <v>68</v>
      </c>
      <c r="B376" s="6"/>
      <c r="C376" s="18"/>
      <c r="D376" s="67"/>
      <c r="E376" s="68"/>
      <c r="F376" s="69"/>
      <c r="G376" s="70"/>
      <c r="H376" s="71"/>
      <c r="I376" s="69"/>
      <c r="J376" s="72"/>
      <c r="K376" s="71"/>
      <c r="L376" s="73"/>
      <c r="M376" s="74"/>
    </row>
    <row r="377" spans="1:13" ht="12.75" hidden="1" x14ac:dyDescent="0.2">
      <c r="A377" s="1" t="s">
        <v>68</v>
      </c>
      <c r="B377" s="6" t="s">
        <v>5</v>
      </c>
      <c r="C377" s="18"/>
      <c r="D377" s="75" t="s">
        <v>54</v>
      </c>
      <c r="E377" s="60"/>
      <c r="F377" s="76"/>
      <c r="G377" s="77"/>
      <c r="H377" s="78">
        <f>SUM(H367:H373,H366)</f>
        <v>3.0002819999999999</v>
      </c>
      <c r="I377" s="79"/>
      <c r="J377" s="79"/>
      <c r="K377" s="78">
        <f>SUM(K367:K373,K366)</f>
        <v>2.6706470000000002</v>
      </c>
      <c r="L377" s="80">
        <f>K377-H377</f>
        <v>-0.32963499999999968</v>
      </c>
      <c r="M377" s="81">
        <f>IF((H377)=0,"",(L377/H377))</f>
        <v>-0.1098680057407936</v>
      </c>
    </row>
    <row r="378" spans="1:13" ht="12.75" hidden="1" x14ac:dyDescent="0.2">
      <c r="A378" s="1" t="s">
        <v>68</v>
      </c>
      <c r="B378" s="6" t="s">
        <v>5</v>
      </c>
      <c r="C378" s="18"/>
      <c r="D378" s="82" t="s">
        <v>55</v>
      </c>
      <c r="E378" s="60"/>
      <c r="F378" s="76">
        <v>0.13</v>
      </c>
      <c r="G378" s="83"/>
      <c r="H378" s="84">
        <f>H377*F378</f>
        <v>0.39003665999999998</v>
      </c>
      <c r="I378" s="85">
        <v>0.13</v>
      </c>
      <c r="J378" s="22"/>
      <c r="K378" s="84">
        <f>K377*I378</f>
        <v>0.34718411000000005</v>
      </c>
      <c r="L378" s="86">
        <f>K378-H378</f>
        <v>-4.2852549999999934E-2</v>
      </c>
      <c r="M378" s="87">
        <f>IF((H378)=0,"",(L378/H378))</f>
        <v>-0.10986800574079353</v>
      </c>
    </row>
    <row r="379" spans="1:13" ht="12.75" hidden="1" x14ac:dyDescent="0.2">
      <c r="A379" s="1" t="s">
        <v>68</v>
      </c>
      <c r="B379" s="6" t="s">
        <v>5</v>
      </c>
      <c r="C379" s="18"/>
      <c r="D379" s="82" t="s">
        <v>56</v>
      </c>
      <c r="E379" s="60"/>
      <c r="F379" s="76">
        <v>0.08</v>
      </c>
      <c r="G379" s="83"/>
      <c r="H379" s="84">
        <v>0</v>
      </c>
      <c r="I379" s="76">
        <v>0.08</v>
      </c>
      <c r="J379" s="22"/>
      <c r="K379" s="84">
        <v>0</v>
      </c>
      <c r="L379" s="86">
        <f>K379-H379</f>
        <v>0</v>
      </c>
      <c r="M379" s="87"/>
    </row>
    <row r="380" spans="1:13" ht="12.75" hidden="1" x14ac:dyDescent="0.2">
      <c r="A380" s="1" t="s">
        <v>68</v>
      </c>
      <c r="B380" s="6" t="s">
        <v>57</v>
      </c>
      <c r="C380" s="18"/>
      <c r="D380" s="111" t="s">
        <v>58</v>
      </c>
      <c r="E380" s="111"/>
      <c r="F380" s="88"/>
      <c r="G380" s="89"/>
      <c r="H380" s="90">
        <f>H377+H378+H379</f>
        <v>3.3903186599999997</v>
      </c>
      <c r="I380" s="91"/>
      <c r="J380" s="91"/>
      <c r="K380" s="92">
        <f>K377+K378+K379</f>
        <v>3.0178311100000004</v>
      </c>
      <c r="L380" s="93">
        <f>K380-H380</f>
        <v>-0.37248754999999933</v>
      </c>
      <c r="M380" s="94">
        <f>IF((H380)=0,"",(L380/H380))</f>
        <v>-0.10986800574079351</v>
      </c>
    </row>
    <row r="381" spans="1:13" ht="13.5" hidden="1" thickBot="1" x14ac:dyDescent="0.25">
      <c r="A381" s="1" t="s">
        <v>68</v>
      </c>
      <c r="B381" s="1" t="s">
        <v>5</v>
      </c>
      <c r="C381" s="18"/>
      <c r="D381" s="67"/>
      <c r="E381" s="68"/>
      <c r="F381" s="69"/>
      <c r="G381" s="70"/>
      <c r="H381" s="71"/>
      <c r="I381" s="69"/>
      <c r="J381" s="72"/>
      <c r="K381" s="71"/>
      <c r="L381" s="73"/>
      <c r="M381" s="74"/>
    </row>
    <row r="382" spans="1:13" ht="12.75" hidden="1" x14ac:dyDescent="0.2">
      <c r="A382" s="1" t="s">
        <v>68</v>
      </c>
      <c r="B382" s="1" t="s">
        <v>50</v>
      </c>
      <c r="C382" s="18"/>
      <c r="D382" s="75" t="s">
        <v>59</v>
      </c>
      <c r="E382" s="60"/>
      <c r="F382" s="76"/>
      <c r="G382" s="77"/>
      <c r="H382" s="78">
        <f>SUM(H374,H367:H370,H366)</f>
        <v>3.9279120000000001</v>
      </c>
      <c r="I382" s="79"/>
      <c r="J382" s="79"/>
      <c r="K382" s="78">
        <f>SUM(K374,K367:K370,K366)</f>
        <v>3.5982770000000004</v>
      </c>
      <c r="L382" s="80">
        <f>K382-H382</f>
        <v>-0.32963499999999968</v>
      </c>
      <c r="M382" s="81">
        <f>IF((H382)=0,"",(L382/H382))</f>
        <v>-8.3921177460187416E-2</v>
      </c>
    </row>
    <row r="383" spans="1:13" ht="12.75" hidden="1" x14ac:dyDescent="0.2">
      <c r="A383" s="1" t="s">
        <v>68</v>
      </c>
      <c r="B383" s="1" t="s">
        <v>50</v>
      </c>
      <c r="C383" s="18"/>
      <c r="D383" s="82" t="s">
        <v>55</v>
      </c>
      <c r="E383" s="60"/>
      <c r="F383" s="76">
        <v>0.13</v>
      </c>
      <c r="G383" s="77"/>
      <c r="H383" s="84">
        <f>H382*F383</f>
        <v>0.51062856000000001</v>
      </c>
      <c r="I383" s="76">
        <v>0.13</v>
      </c>
      <c r="J383" s="85"/>
      <c r="K383" s="84">
        <f>K382*I383</f>
        <v>0.46777601000000008</v>
      </c>
      <c r="L383" s="86">
        <f>K383-H383</f>
        <v>-4.2852549999999934E-2</v>
      </c>
      <c r="M383" s="87">
        <f>IF((H383)=0,"",(L383/H383))</f>
        <v>-8.3921177460187374E-2</v>
      </c>
    </row>
    <row r="384" spans="1:13" ht="12.75" hidden="1" x14ac:dyDescent="0.2">
      <c r="A384" s="1" t="s">
        <v>68</v>
      </c>
      <c r="B384" s="1" t="s">
        <v>50</v>
      </c>
      <c r="C384" s="18"/>
      <c r="D384" s="82" t="s">
        <v>56</v>
      </c>
      <c r="E384" s="60"/>
      <c r="F384" s="76">
        <v>0.08</v>
      </c>
      <c r="G384" s="77"/>
      <c r="H384" s="84">
        <v>0</v>
      </c>
      <c r="I384" s="76">
        <v>0.08</v>
      </c>
      <c r="J384" s="85"/>
      <c r="K384" s="84">
        <v>0</v>
      </c>
      <c r="L384" s="86"/>
      <c r="M384" s="87"/>
    </row>
    <row r="385" spans="1:13" ht="12.75" hidden="1" x14ac:dyDescent="0.2">
      <c r="A385" s="1" t="s">
        <v>68</v>
      </c>
      <c r="B385" s="1" t="s">
        <v>60</v>
      </c>
      <c r="C385" s="18"/>
      <c r="D385" s="111" t="s">
        <v>59</v>
      </c>
      <c r="E385" s="111"/>
      <c r="F385" s="95"/>
      <c r="G385" s="96"/>
      <c r="H385" s="90">
        <f>SUM(H382,H383)</f>
        <v>4.4385405599999999</v>
      </c>
      <c r="I385" s="97"/>
      <c r="J385" s="97"/>
      <c r="K385" s="90">
        <f>SUM(K382,K383)</f>
        <v>4.0660530100000001</v>
      </c>
      <c r="L385" s="98">
        <f>K385-H385</f>
        <v>-0.37248754999999978</v>
      </c>
      <c r="M385" s="99">
        <f>IF((H385)=0,"",(L385/H385))</f>
        <v>-8.3921177460187457E-2</v>
      </c>
    </row>
    <row r="386" spans="1:13" ht="13.5" hidden="1" thickBot="1" x14ac:dyDescent="0.25">
      <c r="A386" s="1" t="s">
        <v>68</v>
      </c>
      <c r="B386" s="1" t="s">
        <v>50</v>
      </c>
      <c r="C386" s="18"/>
      <c r="D386" s="67"/>
      <c r="E386" s="68"/>
      <c r="F386" s="100"/>
      <c r="G386" s="101"/>
      <c r="H386" s="102"/>
      <c r="I386" s="100"/>
      <c r="J386" s="70"/>
      <c r="K386" s="102"/>
      <c r="L386" s="103"/>
      <c r="M386" s="74"/>
    </row>
    <row r="387" spans="1:13" ht="12.75" x14ac:dyDescent="0.2">
      <c r="A387" s="1" t="s">
        <v>68</v>
      </c>
      <c r="B387" s="1" t="s">
        <v>52</v>
      </c>
      <c r="C387" s="18"/>
      <c r="D387" s="75" t="s">
        <v>61</v>
      </c>
      <c r="E387" s="60"/>
      <c r="F387" s="76"/>
      <c r="G387" s="77"/>
      <c r="H387" s="78">
        <f>SUM(H375,H367:H370,H366)</f>
        <v>3.9279120000000001</v>
      </c>
      <c r="I387" s="79"/>
      <c r="J387" s="79"/>
      <c r="K387" s="78">
        <f>SUM(K375,K367:K370,K366)</f>
        <v>3.5982770000000004</v>
      </c>
      <c r="L387" s="80">
        <f>K387-H387</f>
        <v>-0.32963499999999968</v>
      </c>
      <c r="M387" s="81">
        <f>IF((H387)=0,"",(L387/H387))</f>
        <v>-8.3921177460187416E-2</v>
      </c>
    </row>
    <row r="388" spans="1:13" ht="12.75" x14ac:dyDescent="0.2">
      <c r="A388" s="1" t="s">
        <v>68</v>
      </c>
      <c r="B388" s="1" t="s">
        <v>52</v>
      </c>
      <c r="C388" s="18"/>
      <c r="D388" s="82" t="s">
        <v>55</v>
      </c>
      <c r="E388" s="60"/>
      <c r="F388" s="76">
        <v>0.13</v>
      </c>
      <c r="G388" s="77"/>
      <c r="H388" s="84">
        <f>H387*F388</f>
        <v>0.51062856000000001</v>
      </c>
      <c r="I388" s="76">
        <v>0.13</v>
      </c>
      <c r="J388" s="85"/>
      <c r="K388" s="84">
        <f>K387*I388</f>
        <v>0.46777601000000008</v>
      </c>
      <c r="L388" s="86">
        <f>K388-H388</f>
        <v>-4.2852549999999934E-2</v>
      </c>
      <c r="M388" s="87">
        <f>IF((H388)=0,"",(L388/H388))</f>
        <v>-8.3921177460187374E-2</v>
      </c>
    </row>
    <row r="389" spans="1:13" ht="12.75" hidden="1" x14ac:dyDescent="0.2">
      <c r="A389" s="1" t="s">
        <v>68</v>
      </c>
      <c r="B389" s="1" t="s">
        <v>52</v>
      </c>
      <c r="C389" s="18"/>
      <c r="D389" s="82" t="s">
        <v>56</v>
      </c>
      <c r="E389" s="60"/>
      <c r="F389" s="76">
        <v>0.08</v>
      </c>
      <c r="G389" s="77"/>
      <c r="H389" s="84">
        <v>0</v>
      </c>
      <c r="I389" s="76">
        <v>0.08</v>
      </c>
      <c r="J389" s="85"/>
      <c r="K389" s="84">
        <v>0</v>
      </c>
      <c r="L389" s="86"/>
      <c r="M389" s="87"/>
    </row>
    <row r="390" spans="1:13" ht="13.5" thickBot="1" x14ac:dyDescent="0.25">
      <c r="A390" s="1" t="s">
        <v>68</v>
      </c>
      <c r="B390" s="1" t="s">
        <v>62</v>
      </c>
      <c r="C390" s="18">
        <v>7</v>
      </c>
      <c r="D390" s="111" t="s">
        <v>61</v>
      </c>
      <c r="E390" s="111"/>
      <c r="F390" s="95"/>
      <c r="G390" s="96"/>
      <c r="H390" s="90">
        <f>SUM(H387,H388)</f>
        <v>4.4385405599999999</v>
      </c>
      <c r="I390" s="97"/>
      <c r="J390" s="97"/>
      <c r="K390" s="90">
        <f>SUM(K387,K388)</f>
        <v>4.0660530100000001</v>
      </c>
      <c r="L390" s="98">
        <f>K390-H390</f>
        <v>-0.37248754999999978</v>
      </c>
      <c r="M390" s="99">
        <f>IF((H390)=0,"",(L390/H390))</f>
        <v>-8.3921177460187457E-2</v>
      </c>
    </row>
    <row r="391" spans="1:13" ht="13.5" thickBot="1" x14ac:dyDescent="0.25">
      <c r="A391" s="1" t="s">
        <v>68</v>
      </c>
      <c r="B391" s="1" t="s">
        <v>52</v>
      </c>
      <c r="C391" s="18"/>
      <c r="D391" s="67"/>
      <c r="E391" s="68"/>
      <c r="F391" s="104"/>
      <c r="G391" s="105"/>
      <c r="H391" s="106"/>
      <c r="I391" s="104"/>
      <c r="J391" s="107"/>
      <c r="K391" s="106"/>
      <c r="L391" s="108"/>
      <c r="M391" s="109"/>
    </row>
  </sheetData>
  <mergeCells count="77">
    <mergeCell ref="E10:E11"/>
    <mergeCell ref="L10:L11"/>
    <mergeCell ref="M10:M11"/>
    <mergeCell ref="E2:J2"/>
    <mergeCell ref="E3:G3"/>
    <mergeCell ref="F9:H9"/>
    <mergeCell ref="I9:K9"/>
    <mergeCell ref="L9:M9"/>
    <mergeCell ref="D44:E44"/>
    <mergeCell ref="D49:E49"/>
    <mergeCell ref="D54:E54"/>
    <mergeCell ref="E58:J58"/>
    <mergeCell ref="E59:G59"/>
    <mergeCell ref="L121:M121"/>
    <mergeCell ref="L65:M65"/>
    <mergeCell ref="E66:E67"/>
    <mergeCell ref="L66:L67"/>
    <mergeCell ref="M66:M67"/>
    <mergeCell ref="D100:E100"/>
    <mergeCell ref="D105:E105"/>
    <mergeCell ref="F65:H65"/>
    <mergeCell ref="I65:K65"/>
    <mergeCell ref="D110:E110"/>
    <mergeCell ref="E114:J114"/>
    <mergeCell ref="E115:G115"/>
    <mergeCell ref="F121:H121"/>
    <mergeCell ref="I121:K121"/>
    <mergeCell ref="E178:E179"/>
    <mergeCell ref="L178:L179"/>
    <mergeCell ref="M178:M179"/>
    <mergeCell ref="E122:E123"/>
    <mergeCell ref="L122:L123"/>
    <mergeCell ref="M122:M123"/>
    <mergeCell ref="D156:E156"/>
    <mergeCell ref="D161:E161"/>
    <mergeCell ref="D166:E166"/>
    <mergeCell ref="E170:J170"/>
    <mergeCell ref="E171:G171"/>
    <mergeCell ref="F177:H177"/>
    <mergeCell ref="I177:K177"/>
    <mergeCell ref="L177:M177"/>
    <mergeCell ref="D212:E212"/>
    <mergeCell ref="D217:E217"/>
    <mergeCell ref="D222:E222"/>
    <mergeCell ref="E226:J226"/>
    <mergeCell ref="E227:G227"/>
    <mergeCell ref="L289:M289"/>
    <mergeCell ref="L233:M233"/>
    <mergeCell ref="E234:E235"/>
    <mergeCell ref="L234:L235"/>
    <mergeCell ref="M234:M235"/>
    <mergeCell ref="D268:E268"/>
    <mergeCell ref="D273:E273"/>
    <mergeCell ref="F233:H233"/>
    <mergeCell ref="I233:K233"/>
    <mergeCell ref="D278:E278"/>
    <mergeCell ref="E282:J282"/>
    <mergeCell ref="E283:G283"/>
    <mergeCell ref="F289:H289"/>
    <mergeCell ref="I289:K289"/>
    <mergeCell ref="L345:M345"/>
    <mergeCell ref="E346:E347"/>
    <mergeCell ref="L346:L347"/>
    <mergeCell ref="M346:M347"/>
    <mergeCell ref="E290:E291"/>
    <mergeCell ref="L290:L291"/>
    <mergeCell ref="M290:M291"/>
    <mergeCell ref="D324:E324"/>
    <mergeCell ref="D329:E329"/>
    <mergeCell ref="D334:E334"/>
    <mergeCell ref="D380:E380"/>
    <mergeCell ref="D385:E385"/>
    <mergeCell ref="D390:E390"/>
    <mergeCell ref="E338:J338"/>
    <mergeCell ref="E339:G339"/>
    <mergeCell ref="F345:H345"/>
    <mergeCell ref="I345:K345"/>
  </mergeCells>
  <pageMargins left="0.70866141732283472" right="0.70866141732283472" top="0.74803149606299213" bottom="0.74803149606299213" header="0.31496062992125984" footer="0.31496062992125984"/>
  <pageSetup scale="65" orientation="landscape" r:id="rId1"/>
  <rowBreaks count="6" manualBreakCount="6">
    <brk id="55" max="16383" man="1"/>
    <brk id="112" max="16383" man="1"/>
    <brk id="168" max="16383" man="1"/>
    <brk id="224" max="16383" man="1"/>
    <brk id="280" max="16383" man="1"/>
    <brk id="3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ERZ</vt:lpstr>
      <vt:lpstr>ERZ!Print_Area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Natalie Yeates</cp:lastModifiedBy>
  <dcterms:created xsi:type="dcterms:W3CDTF">2019-02-01T13:44:16Z</dcterms:created>
  <dcterms:modified xsi:type="dcterms:W3CDTF">2019-02-07T14:53:29Z</dcterms:modified>
</cp:coreProperties>
</file>