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weiss\Desktop\Undertaking Responses\"/>
    </mc:Choice>
  </mc:AlternateContent>
  <bookViews>
    <workbookView xWindow="0" yWindow="0" windowWidth="15360" windowHeight="8145"/>
  </bookViews>
  <sheets>
    <sheet name="ISA by Program" sheetId="1" r:id="rId1"/>
  </sheets>
  <definedNames>
    <definedName name="_xlnm.Print_Area" localSheetId="0">'ISA by Program'!$A$3:$F$56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9" i="1" l="1"/>
  <c r="F50" i="1" s="1"/>
  <c r="F52" i="1" s="1"/>
  <c r="E49" i="1"/>
  <c r="E50" i="1" s="1"/>
  <c r="E52" i="1" s="1"/>
  <c r="D49" i="1"/>
  <c r="C49" i="1"/>
  <c r="C50" i="1" s="1"/>
  <c r="C52" i="1" s="1"/>
  <c r="B49" i="1"/>
  <c r="B50" i="1" s="1"/>
  <c r="B52" i="1" s="1"/>
  <c r="F45" i="1"/>
  <c r="E45" i="1"/>
  <c r="D45" i="1"/>
  <c r="C45" i="1"/>
  <c r="B45" i="1"/>
  <c r="F38" i="1"/>
  <c r="E38" i="1"/>
  <c r="D38" i="1"/>
  <c r="C38" i="1"/>
  <c r="B38" i="1"/>
  <c r="F27" i="1"/>
  <c r="E27" i="1"/>
  <c r="D27" i="1"/>
  <c r="D50" i="1" s="1"/>
  <c r="D52" i="1" s="1"/>
  <c r="C27" i="1"/>
  <c r="B27" i="1"/>
  <c r="F15" i="1"/>
  <c r="E15" i="1"/>
  <c r="D15" i="1"/>
  <c r="C15" i="1"/>
  <c r="B15" i="1"/>
</calcChain>
</file>

<file path=xl/sharedStrings.xml><?xml version="1.0" encoding="utf-8"?>
<sst xmlns="http://schemas.openxmlformats.org/spreadsheetml/2006/main" count="54" uniqueCount="50">
  <si>
    <t>OEB In Service Addition</t>
  </si>
  <si>
    <t>Capital Programs Table</t>
  </si>
  <si>
    <t>Programs ($M)</t>
  </si>
  <si>
    <t>MIFRS</t>
  </si>
  <si>
    <t>Customer Connections Gross</t>
  </si>
  <si>
    <t>Customer Connections Capital Contribution</t>
  </si>
  <si>
    <t>Externally Initiated Plant Relocations &amp; Expansion Gross</t>
  </si>
  <si>
    <t>Externally Initiated Plant Relocations &amp; Expansion Capital Contribution</t>
  </si>
  <si>
    <t>Generation Protection, Monitoring, and Control</t>
  </si>
  <si>
    <t>Load Demand</t>
  </si>
  <si>
    <t>Metering</t>
  </si>
  <si>
    <t>System Access Total</t>
  </si>
  <si>
    <t>Area Conversions</t>
  </si>
  <si>
    <t>Network System Renewal</t>
  </si>
  <si>
    <t>Reactive and Corrective Capital</t>
  </si>
  <si>
    <t>Stations Renewal</t>
  </si>
  <si>
    <t>Underground System Renewal - Downtown</t>
  </si>
  <si>
    <t>Underground System Renewal - Horseshoe</t>
  </si>
  <si>
    <t>Overhead Infrastructure Relocation</t>
  </si>
  <si>
    <t>SCADAMATE R1 Renewal</t>
  </si>
  <si>
    <t>PILC Piece Outs &amp; Leakers</t>
  </si>
  <si>
    <t>Underground Legacy Infrastructure</t>
  </si>
  <si>
    <t>Overhead System Renewal</t>
  </si>
  <si>
    <t>System Renewal Total</t>
  </si>
  <si>
    <t>Energy Storage Systems Gross</t>
  </si>
  <si>
    <r>
      <t>Energy Storage Systems Capital Contribution</t>
    </r>
    <r>
      <rPr>
        <vertAlign val="superscript"/>
        <sz val="10"/>
        <rFont val="Arial"/>
        <family val="2"/>
      </rPr>
      <t>1</t>
    </r>
  </si>
  <si>
    <t>Network Condition Monitoring and Control</t>
  </si>
  <si>
    <t>Overhead Momentary Reduction</t>
  </si>
  <si>
    <t>Stations Expansion</t>
  </si>
  <si>
    <t>Stations Expansion Capital Contribution</t>
  </si>
  <si>
    <t>System Enhancements</t>
  </si>
  <si>
    <t>Handwell Upgrades</t>
  </si>
  <si>
    <t>Polymer SMD-20 Renewal</t>
  </si>
  <si>
    <t>Design Enhancement</t>
  </si>
  <si>
    <t>System Service Total</t>
  </si>
  <si>
    <t>Facilities Management and Security</t>
  </si>
  <si>
    <t>Fleet and Equipment</t>
  </si>
  <si>
    <t>IT/OT Systems</t>
  </si>
  <si>
    <t>Control Operations Reinforcement</t>
  </si>
  <si>
    <t>Operating Centers Consolidation Plan</t>
  </si>
  <si>
    <t>Program Support</t>
  </si>
  <si>
    <t>General Plant Total</t>
  </si>
  <si>
    <t>AFUDC</t>
  </si>
  <si>
    <t>Miscellaneous</t>
  </si>
  <si>
    <t>Miscellaneous Capital Contribution</t>
  </si>
  <si>
    <t>Other Total</t>
  </si>
  <si>
    <t>Subtotal</t>
  </si>
  <si>
    <r>
      <t>Less Renewable Generation Facility Assets and Other Non Rate-Regulated Utility Assets (input as negative)</t>
    </r>
    <r>
      <rPr>
        <b/>
        <vertAlign val="superscript"/>
        <sz val="10"/>
        <rFont val="Arial"/>
        <family val="2"/>
      </rPr>
      <t>1</t>
    </r>
  </si>
  <si>
    <t>Total</t>
  </si>
  <si>
    <r>
      <rPr>
        <vertAlign val="superscript"/>
        <sz val="11"/>
        <color theme="1"/>
        <rFont val="Calibri"/>
        <family val="2"/>
        <scheme val="minor"/>
      </rPr>
      <t>1</t>
    </r>
    <r>
      <rPr>
        <sz val="11"/>
        <color theme="1"/>
        <rFont val="Calibri"/>
        <family val="2"/>
        <scheme val="minor"/>
      </rPr>
      <t>The presentation of the capital contributions for Energy Storage Systems in Exhibit 2A, Tab 1, Schedule 2 and 1B-Staff-22 incorrectly presented the Customer Specific ESS (Exhibit 2B-Section E7.2, Table 19) as being exluded from rate base by deduction under the Renewable Generation Facilitiy Assets and Other Non Rate-Regulated Utility Assets line so as to exclude from rate base. Above shcedule shows capital contributions being applied to these costs, rather than being removed from rate base at the bottom line, which is the appropriate presentation, even though the rate base amount is the same in both cases. Updated Fixed Asset Continuity Schedules will be filed as part of the update.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</si>
</sst>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0.0,,_);_(\(##,##0.0,,\);_(&quot;-&quot;_);_(@_)"/>
    <numFmt numFmtId="165" formatCode="#,##0.0"/>
  </numFmts>
  <fonts count="7" x14ac:knownFonts="1">
    <font>
      <sz val="11"/>
      <color theme="1"/>
      <name val="Calibri"/>
      <family val="2"/>
      <scheme val="minor"/>
    </font>
    <font>
      <sz val="10"/>
      <name val="Arial"/>
      <family val="2"/>
    </font>
    <font>
      <b/>
      <sz val="11"/>
      <name val="Arial"/>
      <family val="2"/>
    </font>
    <font>
      <b/>
      <sz val="10"/>
      <name val="Arial"/>
      <family val="2"/>
    </font>
    <font>
      <vertAlign val="superscript"/>
      <sz val="10"/>
      <name val="Arial"/>
      <family val="2"/>
    </font>
    <font>
      <b/>
      <vertAlign val="superscript"/>
      <sz val="10"/>
      <name val="Arial"/>
      <family val="2"/>
    </font>
    <font>
      <vertAlign val="superscrip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s>
  <cellStyleXfs count="2">
    <xf numFmtId="0" fontId="0" fillId="0" borderId="0"/>
    <xf numFmtId="0" fontId="1" fillId="0" borderId="0"/>
  </cellStyleXfs>
  <cellXfs count="20">
    <xf numFmtId="0" fontId="0" fillId="0" borderId="0" xfId="0"/>
    <xf numFmtId="0" fontId="0" fillId="0" borderId="0" xfId="0" applyFill="1"/>
    <xf numFmtId="0" fontId="3" fillId="0" borderId="1" xfId="1" applyFont="1" applyFill="1" applyBorder="1" applyAlignment="1">
      <alignment wrapText="1"/>
    </xf>
    <xf numFmtId="0" fontId="3" fillId="0" borderId="2" xfId="1" applyFont="1" applyFill="1" applyBorder="1" applyAlignment="1">
      <alignment horizontal="center" vertical="center" wrapText="1"/>
    </xf>
    <xf numFmtId="0" fontId="3" fillId="0" borderId="3" xfId="1" applyFont="1" applyFill="1" applyBorder="1" applyAlignment="1">
      <alignment wrapText="1"/>
    </xf>
    <xf numFmtId="0" fontId="3" fillId="0" borderId="4" xfId="1" applyFont="1" applyFill="1" applyBorder="1" applyAlignment="1">
      <alignment horizontal="center"/>
    </xf>
    <xf numFmtId="0" fontId="3" fillId="0" borderId="5" xfId="1" applyFont="1" applyFill="1" applyBorder="1" applyAlignment="1">
      <alignment horizontal="center"/>
    </xf>
    <xf numFmtId="0" fontId="1" fillId="0" borderId="6" xfId="1" applyFont="1" applyFill="1" applyBorder="1" applyAlignment="1">
      <alignment wrapText="1"/>
    </xf>
    <xf numFmtId="164" fontId="1" fillId="0" borderId="7" xfId="1" applyNumberFormat="1" applyFont="1" applyFill="1" applyBorder="1"/>
    <xf numFmtId="0" fontId="3" fillId="2" borderId="6" xfId="1" applyFont="1" applyFill="1" applyBorder="1" applyAlignment="1">
      <alignment wrapText="1"/>
    </xf>
    <xf numFmtId="164" fontId="3" fillId="2" borderId="7" xfId="1" applyNumberFormat="1" applyFont="1" applyFill="1" applyBorder="1"/>
    <xf numFmtId="165" fontId="0" fillId="0" borderId="0" xfId="0" applyNumberFormat="1" applyFill="1"/>
    <xf numFmtId="0" fontId="1" fillId="0" borderId="0" xfId="1" applyFill="1"/>
    <xf numFmtId="0" fontId="3" fillId="0" borderId="6" xfId="1" applyFont="1" applyFill="1" applyBorder="1" applyAlignment="1">
      <alignment vertical="top" wrapText="1"/>
    </xf>
    <xf numFmtId="164" fontId="1" fillId="0" borderId="7" xfId="1" applyNumberFormat="1" applyFill="1" applyBorder="1"/>
    <xf numFmtId="0" fontId="3" fillId="0" borderId="8" xfId="1" applyFont="1" applyFill="1" applyBorder="1" applyAlignment="1">
      <alignment wrapText="1"/>
    </xf>
    <xf numFmtId="164" fontId="3" fillId="0" borderId="9" xfId="1" applyNumberFormat="1" applyFont="1" applyFill="1" applyBorder="1"/>
    <xf numFmtId="0" fontId="2" fillId="0" borderId="0" xfId="1" applyFont="1" applyAlignment="1">
      <alignment horizontal="center" vertical="top"/>
    </xf>
    <xf numFmtId="0" fontId="1" fillId="0" borderId="0" xfId="1" applyAlignment="1">
      <alignment horizontal="left" wrapText="1"/>
    </xf>
    <xf numFmtId="0" fontId="0" fillId="0" borderId="0" xfId="0" applyAlignment="1">
      <alignment horizontal="left" wrapText="1"/>
    </xf>
  </cellXfs>
  <cellStyles count="2">
    <cellStyle name="Normal" xfId="0" builtinId="0"/>
    <cellStyle name="Normal 12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56"/>
  <sheetViews>
    <sheetView showGridLines="0" tabSelected="1" zoomScaleNormal="100" workbookViewId="0">
      <selection activeCell="A20" sqref="A20"/>
    </sheetView>
  </sheetViews>
  <sheetFormatPr defaultColWidth="9.140625" defaultRowHeight="15" x14ac:dyDescent="0.25"/>
  <cols>
    <col min="1" max="1" width="62" customWidth="1"/>
    <col min="2" max="4" width="15.42578125" customWidth="1"/>
    <col min="5" max="6" width="15.42578125" style="1" customWidth="1"/>
    <col min="7" max="7" width="16.5703125" style="1" bestFit="1" customWidth="1"/>
    <col min="8" max="16384" width="9.140625" style="1"/>
  </cols>
  <sheetData>
    <row r="3" spans="1:8" x14ac:dyDescent="0.25">
      <c r="A3" s="17" t="s">
        <v>0</v>
      </c>
      <c r="B3" s="17"/>
      <c r="C3" s="17"/>
      <c r="D3" s="17"/>
      <c r="E3" s="17"/>
      <c r="F3" s="17"/>
    </row>
    <row r="4" spans="1:8" x14ac:dyDescent="0.25">
      <c r="A4" s="17" t="s">
        <v>1</v>
      </c>
      <c r="B4" s="17"/>
      <c r="C4" s="17"/>
      <c r="D4" s="17"/>
      <c r="E4" s="17"/>
      <c r="F4" s="17"/>
    </row>
    <row r="5" spans="1:8" ht="15.75" thickBot="1" x14ac:dyDescent="0.3">
      <c r="A5" s="18"/>
      <c r="B5" s="18"/>
      <c r="C5" s="18"/>
      <c r="D5" s="18"/>
    </row>
    <row r="6" spans="1:8" x14ac:dyDescent="0.25">
      <c r="A6" s="2" t="s">
        <v>2</v>
      </c>
      <c r="B6" s="3">
        <v>2020</v>
      </c>
      <c r="C6" s="3">
        <v>2021</v>
      </c>
      <c r="D6" s="3">
        <v>2022</v>
      </c>
      <c r="E6" s="3">
        <v>2023</v>
      </c>
      <c r="F6" s="3">
        <v>2024</v>
      </c>
    </row>
    <row r="7" spans="1:8" x14ac:dyDescent="0.25">
      <c r="A7" s="4"/>
      <c r="B7" s="5" t="s">
        <v>3</v>
      </c>
      <c r="C7" s="5" t="s">
        <v>3</v>
      </c>
      <c r="D7" s="5" t="s">
        <v>3</v>
      </c>
      <c r="E7" s="5" t="s">
        <v>3</v>
      </c>
      <c r="F7" s="6" t="s">
        <v>3</v>
      </c>
    </row>
    <row r="8" spans="1:8" x14ac:dyDescent="0.25">
      <c r="A8" s="7" t="s">
        <v>4</v>
      </c>
      <c r="B8" s="8">
        <v>73544658.500276193</v>
      </c>
      <c r="C8" s="8">
        <v>77167200.650448054</v>
      </c>
      <c r="D8" s="8">
        <v>79073986.794131607</v>
      </c>
      <c r="E8" s="8">
        <v>81797939.570406899</v>
      </c>
      <c r="F8" s="8">
        <v>83824842.121277377</v>
      </c>
    </row>
    <row r="9" spans="1:8" x14ac:dyDescent="0.25">
      <c r="A9" s="7" t="s">
        <v>5</v>
      </c>
      <c r="B9" s="8">
        <v>-33360977.096352596</v>
      </c>
      <c r="C9" s="8">
        <v>-34402571.271893464</v>
      </c>
      <c r="D9" s="8">
        <v>-34751595.174105242</v>
      </c>
      <c r="E9" s="8">
        <v>-36304297.743402719</v>
      </c>
      <c r="F9" s="8">
        <v>-37391159.224341154</v>
      </c>
    </row>
    <row r="10" spans="1:8" x14ac:dyDescent="0.25">
      <c r="A10" s="7" t="s">
        <v>6</v>
      </c>
      <c r="B10" s="8">
        <v>51838925.224538304</v>
      </c>
      <c r="C10" s="8">
        <v>36400205.070005417</v>
      </c>
      <c r="D10" s="8">
        <v>15763013.558775261</v>
      </c>
      <c r="E10" s="8">
        <v>13086228.127989657</v>
      </c>
      <c r="F10" s="8">
        <v>196199660.28251636</v>
      </c>
    </row>
    <row r="11" spans="1:8" x14ac:dyDescent="0.25">
      <c r="A11" s="7" t="s">
        <v>7</v>
      </c>
      <c r="B11" s="8">
        <v>-35427307.174229346</v>
      </c>
      <c r="C11" s="8">
        <v>-17629413.286464695</v>
      </c>
      <c r="D11" s="8">
        <v>-11455284.811215959</v>
      </c>
      <c r="E11" s="8">
        <v>-8767772.8457530718</v>
      </c>
      <c r="F11" s="8">
        <v>-187263980.12004048</v>
      </c>
    </row>
    <row r="12" spans="1:8" x14ac:dyDescent="0.25">
      <c r="A12" s="7" t="s">
        <v>8</v>
      </c>
      <c r="B12" s="8">
        <v>3412263.2887050821</v>
      </c>
      <c r="C12" s="8">
        <v>2267400.8879629471</v>
      </c>
      <c r="D12" s="8">
        <v>2375795.1652583787</v>
      </c>
      <c r="E12" s="8">
        <v>2534127.0744144097</v>
      </c>
      <c r="F12" s="8">
        <v>2699691.3056238987</v>
      </c>
    </row>
    <row r="13" spans="1:8" x14ac:dyDescent="0.25">
      <c r="A13" s="7" t="s">
        <v>9</v>
      </c>
      <c r="B13" s="8">
        <v>15135141.460630324</v>
      </c>
      <c r="C13" s="8">
        <v>12798662.735703643</v>
      </c>
      <c r="D13" s="8">
        <v>16019159.149388785</v>
      </c>
      <c r="E13" s="8">
        <v>20066961.180184789</v>
      </c>
      <c r="F13" s="8">
        <v>22441691.522070579</v>
      </c>
    </row>
    <row r="14" spans="1:8" x14ac:dyDescent="0.25">
      <c r="A14" s="7" t="s">
        <v>10</v>
      </c>
      <c r="B14" s="8">
        <v>21970244.426706735</v>
      </c>
      <c r="C14" s="8">
        <v>19830470.04171041</v>
      </c>
      <c r="D14" s="8">
        <v>19549373.161729667</v>
      </c>
      <c r="E14" s="8">
        <v>27983576.550536875</v>
      </c>
      <c r="F14" s="8">
        <v>34566790.428751118</v>
      </c>
    </row>
    <row r="15" spans="1:8" x14ac:dyDescent="0.25">
      <c r="A15" s="9" t="s">
        <v>11</v>
      </c>
      <c r="B15" s="10">
        <f t="shared" ref="B15:F15" si="0">SUM(B8:B14)</f>
        <v>97112948.630274683</v>
      </c>
      <c r="C15" s="10">
        <f t="shared" si="0"/>
        <v>96431954.827472299</v>
      </c>
      <c r="D15" s="10">
        <f t="shared" si="0"/>
        <v>86574447.843962491</v>
      </c>
      <c r="E15" s="10">
        <f t="shared" si="0"/>
        <v>100396761.91437683</v>
      </c>
      <c r="F15" s="10">
        <f t="shared" si="0"/>
        <v>115077536.31585771</v>
      </c>
      <c r="H15" s="11"/>
    </row>
    <row r="16" spans="1:8" x14ac:dyDescent="0.25">
      <c r="A16" s="7" t="s">
        <v>12</v>
      </c>
      <c r="B16" s="8">
        <v>42120835.758628093</v>
      </c>
      <c r="C16" s="8">
        <v>45126233.803274639</v>
      </c>
      <c r="D16" s="8">
        <v>46118981.08211603</v>
      </c>
      <c r="E16" s="8">
        <v>48815888.130700208</v>
      </c>
      <c r="F16" s="8">
        <v>41586101.628651105</v>
      </c>
    </row>
    <row r="17" spans="1:7" x14ac:dyDescent="0.25">
      <c r="A17" s="7" t="s">
        <v>13</v>
      </c>
      <c r="B17" s="8">
        <v>21711630.524076354</v>
      </c>
      <c r="C17" s="8">
        <v>20184538.6290216</v>
      </c>
      <c r="D17" s="8">
        <v>19243336.16578139</v>
      </c>
      <c r="E17" s="8">
        <v>18388003.835185084</v>
      </c>
      <c r="F17" s="8">
        <v>18427428.576284066</v>
      </c>
    </row>
    <row r="18" spans="1:7" x14ac:dyDescent="0.25">
      <c r="A18" s="7" t="s">
        <v>14</v>
      </c>
      <c r="B18" s="8">
        <v>60420932.357150145</v>
      </c>
      <c r="C18" s="8">
        <v>61670813.73814676</v>
      </c>
      <c r="D18" s="8">
        <v>62984132.931329176</v>
      </c>
      <c r="E18" s="8">
        <v>64171957.764699779</v>
      </c>
      <c r="F18" s="8">
        <v>65541880.919802219</v>
      </c>
    </row>
    <row r="19" spans="1:7" x14ac:dyDescent="0.25">
      <c r="A19" s="7" t="s">
        <v>15</v>
      </c>
      <c r="B19" s="8">
        <v>22037935.692949139</v>
      </c>
      <c r="C19" s="8">
        <v>26581893.671522807</v>
      </c>
      <c r="D19" s="8">
        <v>31420387.667922057</v>
      </c>
      <c r="E19" s="8">
        <v>32754355.849955104</v>
      </c>
      <c r="F19" s="8">
        <v>25454449.51214001</v>
      </c>
    </row>
    <row r="20" spans="1:7" x14ac:dyDescent="0.25">
      <c r="A20" s="7" t="s">
        <v>16</v>
      </c>
      <c r="B20" s="8">
        <v>8688398.5342273004</v>
      </c>
      <c r="C20" s="8">
        <v>17082033.982714493</v>
      </c>
      <c r="D20" s="8">
        <v>21436867.174813099</v>
      </c>
      <c r="E20" s="8">
        <v>26651272.819456499</v>
      </c>
      <c r="F20" s="8">
        <v>29317883.083067954</v>
      </c>
    </row>
    <row r="21" spans="1:7" x14ac:dyDescent="0.25">
      <c r="A21" s="7" t="s">
        <v>17</v>
      </c>
      <c r="B21" s="8">
        <v>84701559.587308854</v>
      </c>
      <c r="C21" s="8">
        <v>87879585.162634343</v>
      </c>
      <c r="D21" s="8">
        <v>89661462.020424008</v>
      </c>
      <c r="E21" s="8">
        <v>92181598.187261283</v>
      </c>
      <c r="F21" s="8">
        <v>94550534.550949365</v>
      </c>
    </row>
    <row r="22" spans="1:7" x14ac:dyDescent="0.25">
      <c r="A22" s="7" t="s">
        <v>18</v>
      </c>
      <c r="B22" s="8">
        <v>154007.76774309468</v>
      </c>
      <c r="C22" s="8">
        <v>55270.27604148844</v>
      </c>
      <c r="D22" s="8">
        <v>19835.385308604342</v>
      </c>
      <c r="E22" s="8">
        <v>7118.5190036948752</v>
      </c>
      <c r="F22" s="8">
        <v>2554.6926373032757</v>
      </c>
    </row>
    <row r="23" spans="1:7" x14ac:dyDescent="0.25">
      <c r="A23" s="7" t="s">
        <v>19</v>
      </c>
      <c r="B23" s="8">
        <v>1114854.9115506411</v>
      </c>
      <c r="C23" s="8">
        <v>400098.90157229372</v>
      </c>
      <c r="D23" s="8">
        <v>143587.41158228691</v>
      </c>
      <c r="E23" s="8">
        <v>51530.620763715633</v>
      </c>
      <c r="F23" s="8">
        <v>18493.298590957082</v>
      </c>
    </row>
    <row r="24" spans="1:7" x14ac:dyDescent="0.25">
      <c r="A24" s="7" t="s">
        <v>20</v>
      </c>
      <c r="B24" s="8">
        <v>697702.70505880378</v>
      </c>
      <c r="C24" s="8">
        <v>250391.40342466463</v>
      </c>
      <c r="D24" s="8">
        <v>89860.415409581954</v>
      </c>
      <c r="E24" s="8">
        <v>32249.08741730078</v>
      </c>
      <c r="F24" s="8">
        <v>11573.545865644977</v>
      </c>
    </row>
    <row r="25" spans="1:7" x14ac:dyDescent="0.25">
      <c r="A25" s="7" t="s">
        <v>21</v>
      </c>
      <c r="B25" s="8">
        <v>2179425.1343967607</v>
      </c>
      <c r="C25" s="8">
        <v>782151.64439501462</v>
      </c>
      <c r="D25" s="8">
        <v>280698.42142072646</v>
      </c>
      <c r="E25" s="8">
        <v>100736.99180039717</v>
      </c>
      <c r="F25" s="8">
        <v>36152.470917472616</v>
      </c>
    </row>
    <row r="26" spans="1:7" x14ac:dyDescent="0.25">
      <c r="A26" s="7" t="s">
        <v>22</v>
      </c>
      <c r="B26" s="8">
        <v>38270341.617817469</v>
      </c>
      <c r="C26" s="8">
        <v>46158305.090410508</v>
      </c>
      <c r="D26" s="8">
        <v>49578717.555650711</v>
      </c>
      <c r="E26" s="8">
        <v>53922730.154951155</v>
      </c>
      <c r="F26" s="8">
        <v>56614392.395556837</v>
      </c>
    </row>
    <row r="27" spans="1:7" x14ac:dyDescent="0.25">
      <c r="A27" s="9" t="s">
        <v>23</v>
      </c>
      <c r="B27" s="10">
        <f t="shared" ref="B27:F27" si="1">SUM(B16:B26)</f>
        <v>282097624.59090668</v>
      </c>
      <c r="C27" s="10">
        <f t="shared" si="1"/>
        <v>306171316.30315858</v>
      </c>
      <c r="D27" s="10">
        <f t="shared" si="1"/>
        <v>320977866.2317577</v>
      </c>
      <c r="E27" s="10">
        <f t="shared" si="1"/>
        <v>337077441.96119422</v>
      </c>
      <c r="F27" s="10">
        <f t="shared" si="1"/>
        <v>331561444.67446291</v>
      </c>
    </row>
    <row r="28" spans="1:7" s="12" customFormat="1" x14ac:dyDescent="0.25">
      <c r="A28" s="7" t="s">
        <v>24</v>
      </c>
      <c r="B28" s="8">
        <v>6848560.1297297264</v>
      </c>
      <c r="C28" s="8">
        <v>17175287.037621848</v>
      </c>
      <c r="D28" s="8">
        <v>26763298.498433232</v>
      </c>
      <c r="E28" s="8">
        <v>0</v>
      </c>
      <c r="F28" s="8">
        <v>0</v>
      </c>
      <c r="G28" s="1"/>
    </row>
    <row r="29" spans="1:7" s="12" customFormat="1" x14ac:dyDescent="0.25">
      <c r="A29" s="7" t="s">
        <v>25</v>
      </c>
      <c r="B29" s="8">
        <v>-6567567.5675675664</v>
      </c>
      <c r="C29" s="8">
        <v>-14720211.515863687</v>
      </c>
      <c r="D29" s="8">
        <v>-21012220.916568741</v>
      </c>
      <c r="E29" s="8">
        <v>0</v>
      </c>
      <c r="F29" s="8">
        <v>0</v>
      </c>
      <c r="G29" s="1"/>
    </row>
    <row r="30" spans="1:7" x14ac:dyDescent="0.25">
      <c r="A30" s="7" t="s">
        <v>26</v>
      </c>
      <c r="B30" s="8">
        <v>4333475.0988062304</v>
      </c>
      <c r="C30" s="8">
        <v>7942347.3569780961</v>
      </c>
      <c r="D30" s="8">
        <v>10782572.812740527</v>
      </c>
      <c r="E30" s="8">
        <v>13552541.80054828</v>
      </c>
      <c r="F30" s="8">
        <v>15996491.961455621</v>
      </c>
    </row>
    <row r="31" spans="1:7" x14ac:dyDescent="0.25">
      <c r="A31" s="7" t="s">
        <v>27</v>
      </c>
      <c r="B31" s="8">
        <v>0</v>
      </c>
      <c r="C31" s="8">
        <v>0</v>
      </c>
      <c r="D31" s="8">
        <v>0</v>
      </c>
      <c r="E31" s="8">
        <v>0</v>
      </c>
      <c r="F31" s="8">
        <v>0</v>
      </c>
    </row>
    <row r="32" spans="1:7" x14ac:dyDescent="0.25">
      <c r="A32" s="7" t="s">
        <v>28</v>
      </c>
      <c r="B32" s="8">
        <v>50366705.281348854</v>
      </c>
      <c r="C32" s="8">
        <v>4009932.0223924792</v>
      </c>
      <c r="D32" s="8">
        <v>27315324.957316253</v>
      </c>
      <c r="E32" s="8">
        <v>64876190.819330268</v>
      </c>
      <c r="F32" s="8">
        <v>44555001.840590909</v>
      </c>
    </row>
    <row r="33" spans="1:6" x14ac:dyDescent="0.25">
      <c r="A33" s="7" t="s">
        <v>29</v>
      </c>
      <c r="B33" s="8">
        <v>0</v>
      </c>
      <c r="C33" s="8">
        <v>0</v>
      </c>
      <c r="D33" s="8">
        <v>0</v>
      </c>
      <c r="E33" s="8">
        <v>0</v>
      </c>
      <c r="F33" s="8">
        <v>0</v>
      </c>
    </row>
    <row r="34" spans="1:6" x14ac:dyDescent="0.25">
      <c r="A34" s="7" t="s">
        <v>30</v>
      </c>
      <c r="B34" s="8">
        <v>6607615.3327151444</v>
      </c>
      <c r="C34" s="8">
        <v>6311921.3929613167</v>
      </c>
      <c r="D34" s="8">
        <v>5939440.423955611</v>
      </c>
      <c r="E34" s="8">
        <v>5312208.1099428348</v>
      </c>
      <c r="F34" s="8">
        <v>5096996.7665199777</v>
      </c>
    </row>
    <row r="35" spans="1:6" x14ac:dyDescent="0.25">
      <c r="A35" s="7" t="s">
        <v>31</v>
      </c>
      <c r="B35" s="8">
        <v>131220.24550096504</v>
      </c>
      <c r="C35" s="8">
        <v>47092.294741707316</v>
      </c>
      <c r="D35" s="8">
        <v>16900.473060184329</v>
      </c>
      <c r="E35" s="8">
        <v>6065.2382990598153</v>
      </c>
      <c r="F35" s="8">
        <v>2176.6914744563232</v>
      </c>
    </row>
    <row r="36" spans="1:6" x14ac:dyDescent="0.25">
      <c r="A36" s="7" t="s">
        <v>32</v>
      </c>
      <c r="B36" s="8">
        <v>124541.30647059411</v>
      </c>
      <c r="C36" s="8">
        <v>44695.358474903813</v>
      </c>
      <c r="D36" s="8">
        <v>16040.261065286271</v>
      </c>
      <c r="E36" s="8">
        <v>5756.5255950907203</v>
      </c>
      <c r="F36" s="8">
        <v>2065.9007226914582</v>
      </c>
    </row>
    <row r="37" spans="1:6" x14ac:dyDescent="0.25">
      <c r="A37" s="7" t="s">
        <v>33</v>
      </c>
      <c r="B37" s="8">
        <v>12639.436917048719</v>
      </c>
      <c r="C37" s="8">
        <v>4536.038523586647</v>
      </c>
      <c r="D37" s="8">
        <v>1627.8925732608097</v>
      </c>
      <c r="E37" s="8">
        <v>584.21775218573737</v>
      </c>
      <c r="F37" s="8">
        <v>209.66394685693624</v>
      </c>
    </row>
    <row r="38" spans="1:6" ht="13.5" customHeight="1" x14ac:dyDescent="0.25">
      <c r="A38" s="9" t="s">
        <v>34</v>
      </c>
      <c r="B38" s="10">
        <f t="shared" ref="B38:F38" si="2">SUM(B28:B37)</f>
        <v>61857189.263921008</v>
      </c>
      <c r="C38" s="10">
        <f t="shared" si="2"/>
        <v>20815599.985830255</v>
      </c>
      <c r="D38" s="10">
        <f t="shared" si="2"/>
        <v>49822984.40257562</v>
      </c>
      <c r="E38" s="10">
        <f t="shared" si="2"/>
        <v>83753346.711467713</v>
      </c>
      <c r="F38" s="10">
        <f t="shared" si="2"/>
        <v>65652942.824710511</v>
      </c>
    </row>
    <row r="39" spans="1:6" x14ac:dyDescent="0.25">
      <c r="A39" s="7" t="s">
        <v>35</v>
      </c>
      <c r="B39" s="8">
        <v>5894830.0682848655</v>
      </c>
      <c r="C39" s="8">
        <v>10320072.577849621</v>
      </c>
      <c r="D39" s="8">
        <v>14637641.578439008</v>
      </c>
      <c r="E39" s="8">
        <v>12706870.636634596</v>
      </c>
      <c r="F39" s="8">
        <v>13370752.59932122</v>
      </c>
    </row>
    <row r="40" spans="1:6" x14ac:dyDescent="0.25">
      <c r="A40" s="7" t="s">
        <v>36</v>
      </c>
      <c r="B40" s="8">
        <v>4714446.84</v>
      </c>
      <c r="C40" s="8">
        <v>8205784.1525495872</v>
      </c>
      <c r="D40" s="8">
        <v>7792220.7724818215</v>
      </c>
      <c r="E40" s="8">
        <v>8382468.0352852466</v>
      </c>
      <c r="F40" s="8">
        <v>8697893.01671982</v>
      </c>
    </row>
    <row r="41" spans="1:6" x14ac:dyDescent="0.25">
      <c r="A41" s="7" t="s">
        <v>37</v>
      </c>
      <c r="B41" s="8">
        <v>40051231.497546539</v>
      </c>
      <c r="C41" s="8">
        <v>43544277.047865316</v>
      </c>
      <c r="D41" s="8">
        <v>72786028.12709187</v>
      </c>
      <c r="E41" s="8">
        <v>52022844.301112585</v>
      </c>
      <c r="F41" s="8">
        <v>53297329.466220856</v>
      </c>
    </row>
    <row r="42" spans="1:6" x14ac:dyDescent="0.25">
      <c r="A42" s="7" t="s">
        <v>38</v>
      </c>
      <c r="B42" s="8">
        <v>0</v>
      </c>
      <c r="C42" s="8">
        <v>0</v>
      </c>
      <c r="D42" s="8">
        <v>41172252.409956425</v>
      </c>
      <c r="E42" s="8">
        <v>0</v>
      </c>
      <c r="F42" s="8">
        <v>0</v>
      </c>
    </row>
    <row r="43" spans="1:6" x14ac:dyDescent="0.25">
      <c r="A43" s="7" t="s">
        <v>39</v>
      </c>
      <c r="B43" s="8">
        <v>0</v>
      </c>
      <c r="C43" s="8">
        <v>0</v>
      </c>
      <c r="D43" s="8">
        <v>0</v>
      </c>
      <c r="E43" s="8">
        <v>0</v>
      </c>
      <c r="F43" s="8">
        <v>0</v>
      </c>
    </row>
    <row r="44" spans="1:6" x14ac:dyDescent="0.25">
      <c r="A44" s="7" t="s">
        <v>40</v>
      </c>
      <c r="B44" s="8">
        <v>0</v>
      </c>
      <c r="C44" s="8">
        <v>0</v>
      </c>
      <c r="D44" s="8">
        <v>0</v>
      </c>
      <c r="E44" s="8">
        <v>0</v>
      </c>
      <c r="F44" s="8">
        <v>0</v>
      </c>
    </row>
    <row r="45" spans="1:6" x14ac:dyDescent="0.25">
      <c r="A45" s="9" t="s">
        <v>41</v>
      </c>
      <c r="B45" s="10">
        <f t="shared" ref="B45:F45" si="3">SUM(B39:B44)</f>
        <v>50660508.405831404</v>
      </c>
      <c r="C45" s="10">
        <f t="shared" si="3"/>
        <v>62070133.778264523</v>
      </c>
      <c r="D45" s="10">
        <f t="shared" si="3"/>
        <v>136388142.88796914</v>
      </c>
      <c r="E45" s="10">
        <f t="shared" si="3"/>
        <v>73112182.97303243</v>
      </c>
      <c r="F45" s="10">
        <f t="shared" si="3"/>
        <v>75365975.08226189</v>
      </c>
    </row>
    <row r="46" spans="1:6" x14ac:dyDescent="0.25">
      <c r="A46" s="7" t="s">
        <v>42</v>
      </c>
      <c r="B46" s="8"/>
      <c r="C46" s="8"/>
      <c r="D46" s="8"/>
      <c r="E46" s="8"/>
      <c r="F46" s="8"/>
    </row>
    <row r="47" spans="1:6" ht="13.5" customHeight="1" x14ac:dyDescent="0.25">
      <c r="A47" s="7" t="s">
        <v>43</v>
      </c>
      <c r="B47" s="8">
        <v>1578324.2515273618</v>
      </c>
      <c r="C47" s="8">
        <v>1316929.1507576657</v>
      </c>
      <c r="D47" s="8">
        <v>1108312.9078800385</v>
      </c>
      <c r="E47" s="8">
        <v>1046158.6264015681</v>
      </c>
      <c r="F47" s="8">
        <v>1036820.8609916472</v>
      </c>
    </row>
    <row r="48" spans="1:6" ht="13.5" customHeight="1" x14ac:dyDescent="0.25">
      <c r="A48" s="7" t="s">
        <v>44</v>
      </c>
      <c r="B48" s="8"/>
      <c r="C48" s="8"/>
      <c r="D48" s="8"/>
      <c r="E48" s="8"/>
      <c r="F48" s="8"/>
    </row>
    <row r="49" spans="1:7" x14ac:dyDescent="0.25">
      <c r="A49" s="9" t="s">
        <v>45</v>
      </c>
      <c r="B49" s="10">
        <f t="shared" ref="B49:F49" si="4">SUM(B46:B48)</f>
        <v>1578324.2515273618</v>
      </c>
      <c r="C49" s="10">
        <f t="shared" si="4"/>
        <v>1316929.1507576657</v>
      </c>
      <c r="D49" s="10">
        <f t="shared" si="4"/>
        <v>1108312.9078800385</v>
      </c>
      <c r="E49" s="10">
        <f t="shared" si="4"/>
        <v>1046158.6264015681</v>
      </c>
      <c r="F49" s="10">
        <f t="shared" si="4"/>
        <v>1036820.8609916472</v>
      </c>
    </row>
    <row r="50" spans="1:7" x14ac:dyDescent="0.25">
      <c r="A50" s="9" t="s">
        <v>46</v>
      </c>
      <c r="B50" s="10">
        <f t="shared" ref="B50:F50" si="5">+B49+B45+B38+B27+B15</f>
        <v>493306595.14246118</v>
      </c>
      <c r="C50" s="10">
        <f t="shared" si="5"/>
        <v>486805934.04548335</v>
      </c>
      <c r="D50" s="10">
        <f t="shared" si="5"/>
        <v>594871754.27414489</v>
      </c>
      <c r="E50" s="10">
        <f t="shared" si="5"/>
        <v>595385892.18647277</v>
      </c>
      <c r="F50" s="10">
        <f t="shared" si="5"/>
        <v>588694719.75828457</v>
      </c>
    </row>
    <row r="51" spans="1:7" ht="48" customHeight="1" thickBot="1" x14ac:dyDescent="0.3">
      <c r="A51" s="13" t="s">
        <v>47</v>
      </c>
      <c r="B51" s="14">
        <v>-3459574.7965878565</v>
      </c>
      <c r="C51" s="14">
        <v>-2989417.4996075928</v>
      </c>
      <c r="D51" s="14">
        <v>-3913779.6080446169</v>
      </c>
      <c r="E51" s="14">
        <v>-2364569.0270049321</v>
      </c>
      <c r="F51" s="14">
        <v>-2515682.033581554</v>
      </c>
    </row>
    <row r="52" spans="1:7" ht="16.5" thickTop="1" thickBot="1" x14ac:dyDescent="0.3">
      <c r="A52" s="15" t="s">
        <v>48</v>
      </c>
      <c r="B52" s="16">
        <f t="shared" ref="B52:F52" si="6">+B50+B51</f>
        <v>489847020.3458733</v>
      </c>
      <c r="C52" s="16">
        <f t="shared" si="6"/>
        <v>483816516.54587579</v>
      </c>
      <c r="D52" s="16">
        <f t="shared" si="6"/>
        <v>590957974.66610026</v>
      </c>
      <c r="E52" s="16">
        <f t="shared" si="6"/>
        <v>593021323.15946782</v>
      </c>
      <c r="F52" s="16">
        <f t="shared" si="6"/>
        <v>586179037.72470307</v>
      </c>
    </row>
    <row r="54" spans="1:7" ht="27.6" customHeight="1" x14ac:dyDescent="0.25">
      <c r="A54" s="19" t="s">
        <v>49</v>
      </c>
      <c r="B54" s="19"/>
      <c r="C54" s="19"/>
      <c r="D54" s="19"/>
      <c r="E54" s="19"/>
      <c r="F54" s="19"/>
      <c r="G54"/>
    </row>
    <row r="55" spans="1:7" ht="27.6" customHeight="1" x14ac:dyDescent="0.25">
      <c r="A55" s="19"/>
      <c r="B55" s="19"/>
      <c r="C55" s="19"/>
      <c r="D55" s="19"/>
      <c r="E55" s="19"/>
      <c r="F55" s="19"/>
      <c r="G55"/>
    </row>
    <row r="56" spans="1:7" ht="27.6" customHeight="1" x14ac:dyDescent="0.25">
      <c r="A56" s="19"/>
      <c r="B56" s="19"/>
      <c r="C56" s="19"/>
      <c r="D56" s="19"/>
      <c r="E56" s="19"/>
      <c r="F56" s="19"/>
    </row>
  </sheetData>
  <mergeCells count="4">
    <mergeCell ref="A3:F3"/>
    <mergeCell ref="A4:F4"/>
    <mergeCell ref="A5:D5"/>
    <mergeCell ref="A54:F56"/>
  </mergeCells>
  <dataValidations count="1">
    <dataValidation type="list" allowBlank="1" showInputMessage="1" showErrorMessage="1" sqref="B7:F7">
      <formula1>"CGAAP, MIFRS, USGAAP, ASPE"</formula1>
    </dataValidation>
  </dataValidations>
  <pageMargins left="0.70866141732283472" right="0.70866141732283472" top="1.5354330708661419" bottom="0.35433070866141736" header="0.31496062992125984" footer="0.31496062992125984"/>
  <pageSetup scale="64" fitToHeight="0" orientation="portrait" r:id="rId1"/>
  <headerFooter scaleWithDoc="0">
    <oddHeader>&amp;R&amp;7Toronto Hydro-Electric System Limited
EB-2018-0165
Technical Conference
&amp;"-,Bold"Schedule JTC3.1
Appendix A&amp;"-,Regular"
FILED:  March 29, 2019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5A9BE3F8399684E98F75AD82101D2E8" ma:contentTypeVersion="0" ma:contentTypeDescription="Create a new document." ma:contentTypeScope="" ma:versionID="64ac6a507758e96d8d3804d4251f12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23F815-2F32-44D8-A4A5-A344B7AEF285}">
  <ds:schemaRefs>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elements/1.1/"/>
    <ds:schemaRef ds:uri="http://purl.org/dc/dcmitype/"/>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E4C790F7-D04E-4CE8-AA81-04116B00C69D}">
  <ds:schemaRefs>
    <ds:schemaRef ds:uri="http://schemas.microsoft.com/sharepoint/v3/contenttype/forms"/>
  </ds:schemaRefs>
</ds:datastoreItem>
</file>

<file path=customXml/itemProps3.xml><?xml version="1.0" encoding="utf-8"?>
<ds:datastoreItem xmlns:ds="http://schemas.openxmlformats.org/officeDocument/2006/customXml" ds:itemID="{21865C4F-78D6-496B-9F16-C70ADDF4C9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ISA by Program</vt:lpstr>
      <vt:lpstr>'ISA by Program'!Print_Area</vt:lpstr>
    </vt:vector>
  </TitlesOfParts>
  <Company>Toronto Hydro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Elissar El-Hage</dc:creator>
  <cp:lastModifiedBy>Danielle Weiss</cp:lastModifiedBy>
  <cp:lastPrinted>2019-04-01T20:21:40Z</cp:lastPrinted>
  <dcterms:created xsi:type="dcterms:W3CDTF">2019-04-01T20:17:26Z</dcterms:created>
  <dcterms:modified xsi:type="dcterms:W3CDTF">2019-04-08T12:55:42Z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0x01010025A9BE3F8399684E98F75AD82101D2E8</vt:lpwstr>
  </property>
</Properties>
</file>